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powergrid1989-my.sharepoint.com/personal/ashishchaturvedi0007_powergrid_in/Documents/ASHISH-Group 4-MM Deptt/Running Packages/Hiring of Vehicle/Day to Day Basis/Bid Document/"/>
    </mc:Choice>
  </mc:AlternateContent>
  <xr:revisionPtr revIDLastSave="20" documentId="8_{80DBCB11-AE48-42DF-ADD9-44DCC4E9F167}" xr6:coauthVersionLast="47" xr6:coauthVersionMax="47" xr10:uidLastSave="{DE9C6285-BB89-44A2-8996-45402F616A94}"/>
  <bookViews>
    <workbookView xWindow="-120" yWindow="-120" windowWidth="29040" windowHeight="15720" tabRatio="500" firstSheet="1" activeTab="1" xr2:uid="{00000000-000D-0000-FFFF-FFFF00000000}"/>
  </bookViews>
  <sheets>
    <sheet name="Basic" sheetId="1" state="hidden" r:id="rId1"/>
    <sheet name="Cover" sheetId="2" r:id="rId2"/>
    <sheet name="Names of Bidder" sheetId="3" r:id="rId3"/>
    <sheet name="Check List" sheetId="4" r:id="rId4"/>
    <sheet name="Attach 3(JV)" sheetId="5" state="hidden" r:id="rId5"/>
    <sheet name="QR" sheetId="6" r:id="rId6"/>
    <sheet name="QR-Technical" sheetId="7" r:id="rId7"/>
    <sheet name="QR-Financial" sheetId="8" r:id="rId8"/>
    <sheet name="Comm.Deviation Sch." sheetId="9" r:id="rId9"/>
    <sheet name="Attach 4 (A)" sheetId="10" state="hidden" r:id="rId10"/>
    <sheet name="Attach 4 (B)" sheetId="11" state="hidden" r:id="rId11"/>
    <sheet name="Attach 5" sheetId="12" state="hidden" r:id="rId12"/>
    <sheet name="Tech.Dev.Sch." sheetId="13" r:id="rId13"/>
    <sheet name="Attach 7" sheetId="14" state="hidden" r:id="rId14"/>
    <sheet name="Attach 8" sheetId="15" state="hidden" r:id="rId15"/>
    <sheet name="Attach 10" sheetId="16" state="hidden" r:id="rId16"/>
    <sheet name="Attach 11" sheetId="17" state="hidden" r:id="rId17"/>
    <sheet name="Attach 12" sheetId="18" state="hidden" r:id="rId18"/>
    <sheet name="Attach 13" sheetId="19" state="hidden" r:id="rId19"/>
    <sheet name="Attach 14" sheetId="20" state="hidden" r:id="rId20"/>
    <sheet name="Genl.Infor." sheetId="21" r:id="rId21"/>
    <sheet name="Attach 16" sheetId="22" state="hidden" r:id="rId22"/>
    <sheet name="Attach 17" sheetId="23" state="hidden" r:id="rId23"/>
    <sheet name="Bid Form 1st Envelope" sheetId="24" state="hidden" r:id="rId24"/>
    <sheet name="e-Form" sheetId="25" state="hidden" r:id="rId25"/>
    <sheet name="N to W" sheetId="26" state="hidden" r:id="rId26"/>
    <sheet name="Attach 15(b)" sheetId="27" state="hidden" r:id="rId27"/>
    <sheet name="E-Payment Details" sheetId="28" r:id="rId28"/>
    <sheet name="Ex-employees details" sheetId="29" r:id="rId29"/>
    <sheet name="Social Accountablity " sheetId="30" r:id="rId30"/>
  </sheets>
  <definedNames>
    <definedName name="\A">#REF!</definedName>
    <definedName name="\B">#REF!</definedName>
    <definedName name="\C">#REF!</definedName>
    <definedName name="\M">#REF!</definedName>
    <definedName name="\N">#REF!</definedName>
    <definedName name="\P">#REF!</definedName>
    <definedName name="\R">#REF!</definedName>
    <definedName name="\U">#REF!</definedName>
    <definedName name="\V">#REF!</definedName>
    <definedName name="ab">#REF!</definedName>
    <definedName name="Excel_BuiltIn_Print_Titles" localSheetId="14">#REF!</definedName>
    <definedName name="Excel_BuiltIn_Recorder">#REF!</definedName>
    <definedName name="hh">#REF!</definedName>
    <definedName name="logo1">"Picture 7"</definedName>
    <definedName name="_xlnm.Print_Area" localSheetId="15">'Attach 10'!$A$1:$E$28</definedName>
    <definedName name="_xlnm.Print_Area" localSheetId="16">'Attach 11'!$A$1:$E$60</definedName>
    <definedName name="_xlnm.Print_Area" localSheetId="17">'Attach 12'!$A$1:$E$35</definedName>
    <definedName name="_xlnm.Print_Area" localSheetId="18">'Attach 13'!$A$1:$E$29</definedName>
    <definedName name="_xlnm.Print_Area" localSheetId="19">'Attach 14'!$A$1:$E$29</definedName>
    <definedName name="_xlnm.Print_Area" localSheetId="21">'Attach 16'!$A$1:$L$82</definedName>
    <definedName name="_xlnm.Print_Area" localSheetId="22">'Attach 17'!$A$1:$E$29</definedName>
    <definedName name="_xlnm.Print_Area" localSheetId="4">'Attach 3(JV)'!$A$1:$E$28</definedName>
    <definedName name="_xlnm.Print_Area" localSheetId="9">'Attach 4 (A)'!$A$1:$E$31</definedName>
    <definedName name="_xlnm.Print_Area" localSheetId="10">'Attach 4 (B)'!$A$1:$E$26</definedName>
    <definedName name="_xlnm.Print_Area" localSheetId="11">'Attach 5'!$A$1:$E$75</definedName>
    <definedName name="_xlnm.Print_Area" localSheetId="13">'Attach 7'!$A$1:$E$28</definedName>
    <definedName name="_xlnm.Print_Area" localSheetId="14">'Attach 8'!$A$1:$E$35</definedName>
    <definedName name="_xlnm.Print_Area" localSheetId="23">'Bid Form 1st Envelope'!$A$1:$F$96</definedName>
    <definedName name="_xlnm.Print_Area" localSheetId="3">'Check List'!$A$1:$F$43</definedName>
    <definedName name="_xlnm.Print_Area" localSheetId="8">'Comm.Deviation Sch.'!$A$1:$E$52</definedName>
    <definedName name="_xlnm.Print_Area" localSheetId="24">'e-Form'!$A$1:$N$51</definedName>
    <definedName name="_xlnm.Print_Area" localSheetId="28">'Ex-employees details'!$A$1:$E$28</definedName>
    <definedName name="_xlnm.Print_Area" localSheetId="20">'Genl.Infor.'!$A$1:$E$46</definedName>
    <definedName name="_xlnm.Print_Area" localSheetId="2">'Names of Bidder'!$B$1:$D$22</definedName>
    <definedName name="_xlnm.Print_Area" localSheetId="5">QR!$A$1:$E$28</definedName>
    <definedName name="_xlnm.Print_Area" localSheetId="7">'QR-Financial'!$A$1:$H$24</definedName>
    <definedName name="_xlnm.Print_Area" localSheetId="29">'Social Accountablity '!$A$1:$E$24</definedName>
    <definedName name="_xlnm.Print_Area" localSheetId="12">'Tech.Dev.Sch.'!$A$1:$E$53</definedName>
    <definedName name="_xlnm.Print_Titles" localSheetId="17">'Attach 12'!$18:$18</definedName>
    <definedName name="_xlnm.Print_Titles" localSheetId="3">'Check List'!$18:$18</definedName>
    <definedName name="TEST">#REF!</definedName>
    <definedName name="Z_237D8718_39ED_4FFE_B3B2_D1192F8D2E87__wvu_Cols" localSheetId="17">'Attach 12'!$G:$H</definedName>
    <definedName name="Z_237D8718_39ED_4FFE_B3B2_D1192F8D2E87__wvu_Cols" localSheetId="11">'Attach 5'!$H:$H</definedName>
    <definedName name="Z_237D8718_39ED_4FFE_B3B2_D1192F8D2E87__wvu_Cols" localSheetId="14">'Attach 8'!$I:$U</definedName>
    <definedName name="Z_237D8718_39ED_4FFE_B3B2_D1192F8D2E87__wvu_Cols" localSheetId="8">'Comm.Deviation Sch.'!$H:$H</definedName>
    <definedName name="Z_237D8718_39ED_4FFE_B3B2_D1192F8D2E87__wvu_Cols" localSheetId="20">'Genl.Infor.'!$H:$H</definedName>
    <definedName name="Z_237D8718_39ED_4FFE_B3B2_D1192F8D2E87__wvu_Cols" localSheetId="2">'Names of Bidder'!$A:$A</definedName>
    <definedName name="Z_237D8718_39ED_4FFE_B3B2_D1192F8D2E87__wvu_Cols" localSheetId="12">'Tech.Dev.Sch.'!$H:$H</definedName>
    <definedName name="Z_237D8718_39ED_4FFE_B3B2_D1192F8D2E87__wvu_PrintArea" localSheetId="15">'Attach 10'!$A$1:$E$28</definedName>
    <definedName name="Z_237D8718_39ED_4FFE_B3B2_D1192F8D2E87__wvu_PrintArea" localSheetId="16">'Attach 11'!$A$1:$E$60</definedName>
    <definedName name="Z_237D8718_39ED_4FFE_B3B2_D1192F8D2E87__wvu_PrintArea" localSheetId="17">'Attach 12'!$A$1:$E$35</definedName>
    <definedName name="Z_237D8718_39ED_4FFE_B3B2_D1192F8D2E87__wvu_PrintArea" localSheetId="18">'Attach 13'!$A$1:$E$29</definedName>
    <definedName name="Z_237D8718_39ED_4FFE_B3B2_D1192F8D2E87__wvu_PrintArea" localSheetId="19">'Attach 14'!$A$1:$E$29</definedName>
    <definedName name="Z_237D8718_39ED_4FFE_B3B2_D1192F8D2E87__wvu_PrintArea" localSheetId="21">'Attach 16'!$A$1:$L$82</definedName>
    <definedName name="Z_237D8718_39ED_4FFE_B3B2_D1192F8D2E87__wvu_PrintArea" localSheetId="22">'Attach 17'!$A$1:$E$29</definedName>
    <definedName name="Z_237D8718_39ED_4FFE_B3B2_D1192F8D2E87__wvu_PrintArea" localSheetId="4">'Attach 3(JV)'!$A$1:$E$28</definedName>
    <definedName name="Z_237D8718_39ED_4FFE_B3B2_D1192F8D2E87__wvu_PrintArea" localSheetId="9">'Attach 4 (A)'!$A$1:$E$31</definedName>
    <definedName name="Z_237D8718_39ED_4FFE_B3B2_D1192F8D2E87__wvu_PrintArea" localSheetId="10">'Attach 4 (B)'!$A$1:$E$26</definedName>
    <definedName name="Z_237D8718_39ED_4FFE_B3B2_D1192F8D2E87__wvu_PrintArea" localSheetId="11">'Attach 5'!$A$1:$E$75</definedName>
    <definedName name="Z_237D8718_39ED_4FFE_B3B2_D1192F8D2E87__wvu_PrintArea" localSheetId="13">'Attach 7'!$A$1:$E$28</definedName>
    <definedName name="Z_237D8718_39ED_4FFE_B3B2_D1192F8D2E87__wvu_PrintArea" localSheetId="14">'Attach 8'!$A$1:$E$35</definedName>
    <definedName name="Z_237D8718_39ED_4FFE_B3B2_D1192F8D2E87__wvu_PrintArea" localSheetId="23">'Bid Form 1st Envelope'!$A$1:$F$96</definedName>
    <definedName name="Z_237D8718_39ED_4FFE_B3B2_D1192F8D2E87__wvu_PrintArea" localSheetId="3">'Check List'!$A$1:$E$43</definedName>
    <definedName name="Z_237D8718_39ED_4FFE_B3B2_D1192F8D2E87__wvu_PrintArea" localSheetId="8">'Comm.Deviation Sch.'!$A$1:$E$52</definedName>
    <definedName name="Z_237D8718_39ED_4FFE_B3B2_D1192F8D2E87__wvu_PrintArea" localSheetId="24">'e-Form'!$A$1:$N$51</definedName>
    <definedName name="Z_237D8718_39ED_4FFE_B3B2_D1192F8D2E87__wvu_PrintArea" localSheetId="28">'Ex-employees details'!$A$1:$E$28</definedName>
    <definedName name="Z_237D8718_39ED_4FFE_B3B2_D1192F8D2E87__wvu_PrintArea" localSheetId="20">'Genl.Infor.'!$A$1:$E$46</definedName>
    <definedName name="Z_237D8718_39ED_4FFE_B3B2_D1192F8D2E87__wvu_PrintArea" localSheetId="2">'Names of Bidder'!$B$1:$D$20</definedName>
    <definedName name="Z_237D8718_39ED_4FFE_B3B2_D1192F8D2E87__wvu_PrintArea" localSheetId="5">QR!$A$1:$E$28</definedName>
    <definedName name="Z_237D8718_39ED_4FFE_B3B2_D1192F8D2E87__wvu_PrintArea" localSheetId="29">'Social Accountablity '!$A$1:$E$24</definedName>
    <definedName name="Z_237D8718_39ED_4FFE_B3B2_D1192F8D2E87__wvu_PrintArea" localSheetId="12">'Tech.Dev.Sch.'!$A$1:$E$53</definedName>
    <definedName name="Z_237D8718_39ED_4FFE_B3B2_D1192F8D2E87__wvu_PrintTitles" localSheetId="17">'Attach 12'!$18:$18</definedName>
    <definedName name="Z_237D8718_39ED_4FFE_B3B2_D1192F8D2E87__wvu_PrintTitles" localSheetId="3">'Check List'!$18:$18</definedName>
    <definedName name="Z_237D8718_39ED_4FFE_B3B2_D1192F8D2E87__wvu_Rows" localSheetId="11">'Attach 5'!$27:$32</definedName>
    <definedName name="Z_237D8718_39ED_4FFE_B3B2_D1192F8D2E87__wvu_Rows" localSheetId="14">'Attach 8'!$30:$35</definedName>
    <definedName name="Z_237D8718_39ED_4FFE_B3B2_D1192F8D2E87__wvu_Rows" localSheetId="23">'Bid Form 1st Envelope'!$23:$24</definedName>
    <definedName name="Z_42A4182C_E7B3_497E_AD09_43B7725F335A__wvu_Cols" localSheetId="17">'Attach 12'!$G:$H</definedName>
    <definedName name="Z_42A4182C_E7B3_497E_AD09_43B7725F335A__wvu_Cols" localSheetId="11">'Attach 5'!$H:$H</definedName>
    <definedName name="Z_42A4182C_E7B3_497E_AD09_43B7725F335A__wvu_Cols" localSheetId="14">'Attach 8'!$I:$U</definedName>
    <definedName name="Z_42A4182C_E7B3_497E_AD09_43B7725F335A__wvu_Cols" localSheetId="8">'Comm.Deviation Sch.'!$H:$H</definedName>
    <definedName name="Z_42A4182C_E7B3_497E_AD09_43B7725F335A__wvu_Cols" localSheetId="20">'Genl.Infor.'!$H:$H</definedName>
    <definedName name="Z_42A4182C_E7B3_497E_AD09_43B7725F335A__wvu_Cols" localSheetId="2">'Names of Bidder'!$A:$A</definedName>
    <definedName name="Z_42A4182C_E7B3_497E_AD09_43B7725F335A__wvu_Cols" localSheetId="12">'Tech.Dev.Sch.'!$H:$H</definedName>
    <definedName name="Z_42A4182C_E7B3_497E_AD09_43B7725F335A__wvu_PrintArea" localSheetId="15">'Attach 10'!$A$1:$E$28</definedName>
    <definedName name="Z_42A4182C_E7B3_497E_AD09_43B7725F335A__wvu_PrintArea" localSheetId="16">'Attach 11'!$A$1:$E$60</definedName>
    <definedName name="Z_42A4182C_E7B3_497E_AD09_43B7725F335A__wvu_PrintArea" localSheetId="17">'Attach 12'!$A$1:$E$35</definedName>
    <definedName name="Z_42A4182C_E7B3_497E_AD09_43B7725F335A__wvu_PrintArea" localSheetId="18">'Attach 13'!$A$1:$E$29</definedName>
    <definedName name="Z_42A4182C_E7B3_497E_AD09_43B7725F335A__wvu_PrintArea" localSheetId="19">'Attach 14'!$A$1:$E$29</definedName>
    <definedName name="Z_42A4182C_E7B3_497E_AD09_43B7725F335A__wvu_PrintArea" localSheetId="21">'Attach 16'!$A$1:$L$82</definedName>
    <definedName name="Z_42A4182C_E7B3_497E_AD09_43B7725F335A__wvu_PrintArea" localSheetId="22">'Attach 17'!$A$1:$E$29</definedName>
    <definedName name="Z_42A4182C_E7B3_497E_AD09_43B7725F335A__wvu_PrintArea" localSheetId="4">'Attach 3(JV)'!$A$1:$E$28</definedName>
    <definedName name="Z_42A4182C_E7B3_497E_AD09_43B7725F335A__wvu_PrintArea" localSheetId="9">'Attach 4 (A)'!$A$1:$E$31</definedName>
    <definedName name="Z_42A4182C_E7B3_497E_AD09_43B7725F335A__wvu_PrintArea" localSheetId="10">'Attach 4 (B)'!$A$1:$E$26</definedName>
    <definedName name="Z_42A4182C_E7B3_497E_AD09_43B7725F335A__wvu_PrintArea" localSheetId="11">'Attach 5'!$A$1:$E$75</definedName>
    <definedName name="Z_42A4182C_E7B3_497E_AD09_43B7725F335A__wvu_PrintArea" localSheetId="13">'Attach 7'!$A$1:$E$28</definedName>
    <definedName name="Z_42A4182C_E7B3_497E_AD09_43B7725F335A__wvu_PrintArea" localSheetId="14">'Attach 8'!$A$1:$E$35</definedName>
    <definedName name="Z_42A4182C_E7B3_497E_AD09_43B7725F335A__wvu_PrintArea" localSheetId="23">'Bid Form 1st Envelope'!$A$1:$F$96</definedName>
    <definedName name="Z_42A4182C_E7B3_497E_AD09_43B7725F335A__wvu_PrintArea" localSheetId="3">'Check List'!$A$1:$E$43</definedName>
    <definedName name="Z_42A4182C_E7B3_497E_AD09_43B7725F335A__wvu_PrintArea" localSheetId="8">'Comm.Deviation Sch.'!$A$1:$E$52</definedName>
    <definedName name="Z_42A4182C_E7B3_497E_AD09_43B7725F335A__wvu_PrintArea" localSheetId="24">'e-Form'!$A$1:$N$51</definedName>
    <definedName name="Z_42A4182C_E7B3_497E_AD09_43B7725F335A__wvu_PrintArea" localSheetId="28">'Ex-employees details'!$A$1:$E$28</definedName>
    <definedName name="Z_42A4182C_E7B3_497E_AD09_43B7725F335A__wvu_PrintArea" localSheetId="20">'Genl.Infor.'!$A$1:$E$46</definedName>
    <definedName name="Z_42A4182C_E7B3_497E_AD09_43B7725F335A__wvu_PrintArea" localSheetId="2">'Names of Bidder'!$B$1:$D$20</definedName>
    <definedName name="Z_42A4182C_E7B3_497E_AD09_43B7725F335A__wvu_PrintArea" localSheetId="5">QR!$A$1:$E$28</definedName>
    <definedName name="Z_42A4182C_E7B3_497E_AD09_43B7725F335A__wvu_PrintArea" localSheetId="7">'QR-Financial'!$A$1:$H$24</definedName>
    <definedName name="Z_42A4182C_E7B3_497E_AD09_43B7725F335A__wvu_PrintArea" localSheetId="29">'Social Accountablity '!$A$1:$E$24</definedName>
    <definedName name="Z_42A4182C_E7B3_497E_AD09_43B7725F335A__wvu_PrintArea" localSheetId="12">'Tech.Dev.Sch.'!$A$1:$E$53</definedName>
    <definedName name="Z_42A4182C_E7B3_497E_AD09_43B7725F335A__wvu_PrintTitles" localSheetId="17">'Attach 12'!$18:$18</definedName>
    <definedName name="Z_42A4182C_E7B3_497E_AD09_43B7725F335A__wvu_PrintTitles" localSheetId="3">'Check List'!$18:$18</definedName>
    <definedName name="Z_42A4182C_E7B3_497E_AD09_43B7725F335A__wvu_Rows" localSheetId="17">'Attach 12'!$16:$16,'Attach 12'!$18:$30</definedName>
    <definedName name="Z_42A4182C_E7B3_497E_AD09_43B7725F335A__wvu_Rows" localSheetId="11">'Attach 5'!$15:$16,'Attach 5'!$27:$32</definedName>
    <definedName name="Z_42A4182C_E7B3_497E_AD09_43B7725F335A__wvu_Rows" localSheetId="14">'Attach 8'!$30:$35</definedName>
    <definedName name="Z_42A4182C_E7B3_497E_AD09_43B7725F335A__wvu_Rows" localSheetId="23">'Bid Form 1st Envelope'!$23:$24</definedName>
    <definedName name="Z_42A4182C_E7B3_497E_AD09_43B7725F335A__wvu_Rows" localSheetId="3">'Check List'!$17:$17,'Check List'!$36:$38</definedName>
    <definedName name="Z_66351D87_9E2B_4F19_8E10_C575C3FCB914__wvu_Cols" localSheetId="17">'Attach 12'!$G:$H</definedName>
    <definedName name="Z_66351D87_9E2B_4F19_8E10_C575C3FCB914__wvu_Cols" localSheetId="11">'Attach 5'!$H:$H</definedName>
    <definedName name="Z_66351D87_9E2B_4F19_8E10_C575C3FCB914__wvu_Cols" localSheetId="14">'Attach 8'!$I:$U</definedName>
    <definedName name="Z_66351D87_9E2B_4F19_8E10_C575C3FCB914__wvu_Cols" localSheetId="8">'Comm.Deviation Sch.'!$H:$H</definedName>
    <definedName name="Z_66351D87_9E2B_4F19_8E10_C575C3FCB914__wvu_Cols" localSheetId="20">'Genl.Infor.'!$H:$H</definedName>
    <definedName name="Z_66351D87_9E2B_4F19_8E10_C575C3FCB914__wvu_Cols" localSheetId="2">'Names of Bidder'!$A:$A</definedName>
    <definedName name="Z_66351D87_9E2B_4F19_8E10_C575C3FCB914__wvu_Cols" localSheetId="12">'Tech.Dev.Sch.'!$H:$H</definedName>
    <definedName name="Z_66351D87_9E2B_4F19_8E10_C575C3FCB914__wvu_PrintArea" localSheetId="15">'Attach 10'!$A$1:$E$28</definedName>
    <definedName name="Z_66351D87_9E2B_4F19_8E10_C575C3FCB914__wvu_PrintArea" localSheetId="16">'Attach 11'!$A$1:$E$60</definedName>
    <definedName name="Z_66351D87_9E2B_4F19_8E10_C575C3FCB914__wvu_PrintArea" localSheetId="17">'Attach 12'!$A$1:$E$35</definedName>
    <definedName name="Z_66351D87_9E2B_4F19_8E10_C575C3FCB914__wvu_PrintArea" localSheetId="18">'Attach 13'!$A$1:$E$29</definedName>
    <definedName name="Z_66351D87_9E2B_4F19_8E10_C575C3FCB914__wvu_PrintArea" localSheetId="19">'Attach 14'!$A$1:$E$29</definedName>
    <definedName name="Z_66351D87_9E2B_4F19_8E10_C575C3FCB914__wvu_PrintArea" localSheetId="21">'Attach 16'!$A$1:$L$82</definedName>
    <definedName name="Z_66351D87_9E2B_4F19_8E10_C575C3FCB914__wvu_PrintArea" localSheetId="22">'Attach 17'!$A$1:$E$29</definedName>
    <definedName name="Z_66351D87_9E2B_4F19_8E10_C575C3FCB914__wvu_PrintArea" localSheetId="4">'Attach 3(JV)'!$A$1:$E$28</definedName>
    <definedName name="Z_66351D87_9E2B_4F19_8E10_C575C3FCB914__wvu_PrintArea" localSheetId="9">'Attach 4 (A)'!$A$1:$E$31</definedName>
    <definedName name="Z_66351D87_9E2B_4F19_8E10_C575C3FCB914__wvu_PrintArea" localSheetId="10">'Attach 4 (B)'!$A$1:$E$26</definedName>
    <definedName name="Z_66351D87_9E2B_4F19_8E10_C575C3FCB914__wvu_PrintArea" localSheetId="11">'Attach 5'!$A$1:$E$75</definedName>
    <definedName name="Z_66351D87_9E2B_4F19_8E10_C575C3FCB914__wvu_PrintArea" localSheetId="13">'Attach 7'!$A$1:$E$28</definedName>
    <definedName name="Z_66351D87_9E2B_4F19_8E10_C575C3FCB914__wvu_PrintArea" localSheetId="14">'Attach 8'!$A$1:$E$35</definedName>
    <definedName name="Z_66351D87_9E2B_4F19_8E10_C575C3FCB914__wvu_PrintArea" localSheetId="23">'Bid Form 1st Envelope'!$A$1:$F$96</definedName>
    <definedName name="Z_66351D87_9E2B_4F19_8E10_C575C3FCB914__wvu_PrintArea" localSheetId="3">'Check List'!$A$1:$E$43</definedName>
    <definedName name="Z_66351D87_9E2B_4F19_8E10_C575C3FCB914__wvu_PrintArea" localSheetId="8">'Comm.Deviation Sch.'!$A$1:$E$52</definedName>
    <definedName name="Z_66351D87_9E2B_4F19_8E10_C575C3FCB914__wvu_PrintArea" localSheetId="24">'e-Form'!$A$1:$N$51</definedName>
    <definedName name="Z_66351D87_9E2B_4F19_8E10_C575C3FCB914__wvu_PrintArea" localSheetId="28">'Ex-employees details'!$A$1:$E$28</definedName>
    <definedName name="Z_66351D87_9E2B_4F19_8E10_C575C3FCB914__wvu_PrintArea" localSheetId="20">'Genl.Infor.'!$A$1:$E$46</definedName>
    <definedName name="Z_66351D87_9E2B_4F19_8E10_C575C3FCB914__wvu_PrintArea" localSheetId="2">'Names of Bidder'!$B$1:$D$20</definedName>
    <definedName name="Z_66351D87_9E2B_4F19_8E10_C575C3FCB914__wvu_PrintArea" localSheetId="5">QR!$A$1:$E$28</definedName>
    <definedName name="Z_66351D87_9E2B_4F19_8E10_C575C3FCB914__wvu_PrintArea" localSheetId="29">'Social Accountablity '!$A$1:$E$24</definedName>
    <definedName name="Z_66351D87_9E2B_4F19_8E10_C575C3FCB914__wvu_PrintArea" localSheetId="12">'Tech.Dev.Sch.'!$A$1:$E$53</definedName>
    <definedName name="Z_66351D87_9E2B_4F19_8E10_C575C3FCB914__wvu_PrintTitles" localSheetId="17">'Attach 12'!$18:$18</definedName>
    <definedName name="Z_66351D87_9E2B_4F19_8E10_C575C3FCB914__wvu_PrintTitles" localSheetId="3">'Check List'!$18:$18</definedName>
    <definedName name="Z_66351D87_9E2B_4F19_8E10_C575C3FCB914__wvu_Rows" localSheetId="17">'Attach 12'!$16:$16,'Attach 12'!$18:$30</definedName>
    <definedName name="Z_66351D87_9E2B_4F19_8E10_C575C3FCB914__wvu_Rows" localSheetId="11">'Attach 5'!$15:$16,'Attach 5'!$27:$32</definedName>
    <definedName name="Z_66351D87_9E2B_4F19_8E10_C575C3FCB914__wvu_Rows" localSheetId="14">'Attach 8'!$30:$35</definedName>
    <definedName name="Z_66351D87_9E2B_4F19_8E10_C575C3FCB914__wvu_Rows" localSheetId="23">'Bid Form 1st Envelope'!$23:$24</definedName>
    <definedName name="Z_66351D87_9E2B_4F19_8E10_C575C3FCB914__wvu_Rows" localSheetId="3">'Check List'!$17:$17,'Check List'!$36:$38</definedName>
    <definedName name="Z_8E7B022F_1113_4BA2_B2BA_8EDBE02A2557__wvu_PrintArea" localSheetId="15">'Attach 10'!$A$1:$E$28</definedName>
    <definedName name="Z_8E7B022F_1113_4BA2_B2BA_8EDBE02A2557__wvu_PrintArea" localSheetId="16">'Attach 11'!$A$1:$E$60</definedName>
    <definedName name="Z_8E7B022F_1113_4BA2_B2BA_8EDBE02A2557__wvu_PrintArea" localSheetId="17">'Attach 12'!$A$1:$E$35</definedName>
    <definedName name="Z_8E7B022F_1113_4BA2_B2BA_8EDBE02A2557__wvu_PrintArea" localSheetId="18">'Attach 13'!$A$1:$E$29</definedName>
    <definedName name="Z_8E7B022F_1113_4BA2_B2BA_8EDBE02A2557__wvu_PrintArea" localSheetId="19">'Attach 14'!$A$1:$E$29</definedName>
    <definedName name="Z_8E7B022F_1113_4BA2_B2BA_8EDBE02A2557__wvu_PrintArea" localSheetId="21">'Attach 16'!$A$1:$L$82</definedName>
    <definedName name="Z_8E7B022F_1113_4BA2_B2BA_8EDBE02A2557__wvu_PrintArea" localSheetId="22">'Attach 17'!$A$1:$E$29</definedName>
    <definedName name="Z_8E7B022F_1113_4BA2_B2BA_8EDBE02A2557__wvu_PrintArea" localSheetId="4">'Attach 3(JV)'!$A$1:$E$28</definedName>
    <definedName name="Z_8E7B022F_1113_4BA2_B2BA_8EDBE02A2557__wvu_PrintArea" localSheetId="9">'Attach 4 (A)'!$A$1:$E$31</definedName>
    <definedName name="Z_8E7B022F_1113_4BA2_B2BA_8EDBE02A2557__wvu_PrintArea" localSheetId="10">'Attach 4 (B)'!$A$1:$E$26</definedName>
    <definedName name="Z_8E7B022F_1113_4BA2_B2BA_8EDBE02A2557__wvu_PrintArea" localSheetId="11">'Attach 5'!$A$1:$E$75</definedName>
    <definedName name="Z_8E7B022F_1113_4BA2_B2BA_8EDBE02A2557__wvu_PrintArea" localSheetId="13">'Attach 7'!$A$1:$E$28</definedName>
    <definedName name="Z_8E7B022F_1113_4BA2_B2BA_8EDBE02A2557__wvu_PrintArea" localSheetId="14">'Attach 8'!$A$1:$E$35</definedName>
    <definedName name="Z_8E7B022F_1113_4BA2_B2BA_8EDBE02A2557__wvu_PrintArea" localSheetId="23">'Bid Form 1st Envelope'!$A$1:$F$96</definedName>
    <definedName name="Z_8E7B022F_1113_4BA2_B2BA_8EDBE02A2557__wvu_PrintArea" localSheetId="3">'Check List'!$A$1:$E$43</definedName>
    <definedName name="Z_8E7B022F_1113_4BA2_B2BA_8EDBE02A2557__wvu_PrintArea" localSheetId="8">'Comm.Deviation Sch.'!$A$1:$E$52</definedName>
    <definedName name="Z_8E7B022F_1113_4BA2_B2BA_8EDBE02A2557__wvu_PrintArea" localSheetId="24">'e-Form'!$A$1:$N$51</definedName>
    <definedName name="Z_8E7B022F_1113_4BA2_B2BA_8EDBE02A2557__wvu_PrintArea" localSheetId="28">'Ex-employees details'!$A$1:$E$28</definedName>
    <definedName name="Z_8E7B022F_1113_4BA2_B2BA_8EDBE02A2557__wvu_PrintArea" localSheetId="20">'Genl.Infor.'!$A$1:$E$46</definedName>
    <definedName name="Z_8E7B022F_1113_4BA2_B2BA_8EDBE02A2557__wvu_PrintArea" localSheetId="5">QR!$A$1:$E$28</definedName>
    <definedName name="Z_8E7B022F_1113_4BA2_B2BA_8EDBE02A2557__wvu_PrintArea" localSheetId="29">'Social Accountablity '!$A$1:$E$24</definedName>
    <definedName name="Z_8E7B022F_1113_4BA2_B2BA_8EDBE02A2557__wvu_PrintArea" localSheetId="12">'Tech.Dev.Sch.'!$A$1:$E$53</definedName>
    <definedName name="Z_8E7B022F_1113_4BA2_B2BA_8EDBE02A2557__wvu_PrintTitles" localSheetId="17">'Attach 12'!$18:$18</definedName>
    <definedName name="Z_8E7B022F_1113_4BA2_B2BA_8EDBE02A2557__wvu_PrintTitles" localSheetId="14">#REF!</definedName>
    <definedName name="Z_8E7B022F_1113_4BA2_B2BA_8EDBE02A2557__wvu_PrintTitles" localSheetId="3">'Check List'!$18:$18</definedName>
    <definedName name="Z_A3F641DF_CF1D_48E3_AFDC_E52726A449CB__wvu_PrintArea" localSheetId="15">'Attach 10'!$A$1:$E$29</definedName>
    <definedName name="Z_A3F641DF_CF1D_48E3_AFDC_E52726A449CB__wvu_PrintArea" localSheetId="16">'Attach 11'!$A$1:$E$60</definedName>
    <definedName name="Z_A3F641DF_CF1D_48E3_AFDC_E52726A449CB__wvu_PrintArea" localSheetId="17">'Attach 12'!$A$1:$E$35</definedName>
    <definedName name="Z_A3F641DF_CF1D_48E3_AFDC_E52726A449CB__wvu_PrintArea" localSheetId="18">'Attach 13'!$A$1:$E$30</definedName>
    <definedName name="Z_A3F641DF_CF1D_48E3_AFDC_E52726A449CB__wvu_PrintArea" localSheetId="19">'Attach 14'!$A$1:$E$30</definedName>
    <definedName name="Z_A3F641DF_CF1D_48E3_AFDC_E52726A449CB__wvu_PrintArea" localSheetId="21">'Attach 16'!$A$1:$L$82</definedName>
    <definedName name="Z_A3F641DF_CF1D_48E3_AFDC_E52726A449CB__wvu_PrintArea" localSheetId="22">'Attach 17'!$A$1:$E$29</definedName>
    <definedName name="Z_A3F641DF_CF1D_48E3_AFDC_E52726A449CB__wvu_PrintArea" localSheetId="4">'Attach 3(JV)'!$A$1:$E$28</definedName>
    <definedName name="Z_A3F641DF_CF1D_48E3_AFDC_E52726A449CB__wvu_PrintArea" localSheetId="9">'Attach 4 (A)'!$A$1:$E$31</definedName>
    <definedName name="Z_A3F641DF_CF1D_48E3_AFDC_E52726A449CB__wvu_PrintArea" localSheetId="10">'Attach 4 (B)'!$A$1:$E$26</definedName>
    <definedName name="Z_A3F641DF_CF1D_48E3_AFDC_E52726A449CB__wvu_PrintArea" localSheetId="11">'Attach 5'!$A$1:$E$36</definedName>
    <definedName name="Z_A3F641DF_CF1D_48E3_AFDC_E52726A449CB__wvu_PrintArea" localSheetId="13">'Attach 7'!$A$1:$E$28</definedName>
    <definedName name="Z_A3F641DF_CF1D_48E3_AFDC_E52726A449CB__wvu_PrintArea" localSheetId="14">'Attach 8'!$A$1:$E$35</definedName>
    <definedName name="Z_A3F641DF_CF1D_48E3_AFDC_E52726A449CB__wvu_PrintArea" localSheetId="23">'Bid Form 1st Envelope'!$A$1:$F$96</definedName>
    <definedName name="Z_A3F641DF_CF1D_48E3_AFDC_E52726A449CB__wvu_PrintArea" localSheetId="3">'Check List'!$A$1:$E$43</definedName>
    <definedName name="Z_A3F641DF_CF1D_48E3_AFDC_E52726A449CB__wvu_PrintArea" localSheetId="8">'Comm.Deviation Sch.'!$A$1:$E$53</definedName>
    <definedName name="Z_A3F641DF_CF1D_48E3_AFDC_E52726A449CB__wvu_PrintArea" localSheetId="28">'Ex-employees details'!$A$1:$E$28</definedName>
    <definedName name="Z_A3F641DF_CF1D_48E3_AFDC_E52726A449CB__wvu_PrintArea" localSheetId="20">'Genl.Infor.'!$A$1:$E$47</definedName>
    <definedName name="Z_A3F641DF_CF1D_48E3_AFDC_E52726A449CB__wvu_PrintArea" localSheetId="5">QR!$A$1:$E$28</definedName>
    <definedName name="Z_A3F641DF_CF1D_48E3_AFDC_E52726A449CB__wvu_PrintArea" localSheetId="29">'Social Accountablity '!$A$1:$E$24</definedName>
    <definedName name="Z_A3F641DF_CF1D_48E3_AFDC_E52726A449CB__wvu_PrintArea" localSheetId="12">'Tech.Dev.Sch.'!$A$1:$E$54</definedName>
    <definedName name="Z_A3F641DF_CF1D_48E3_AFDC_E52726A449CB__wvu_PrintTitles" localSheetId="17">'Attach 12'!$18:$18</definedName>
    <definedName name="Z_A3F641DF_CF1D_48E3_AFDC_E52726A449CB__wvu_PrintTitles" localSheetId="14">#REF!</definedName>
    <definedName name="Z_A3F641DF_CF1D_48E3_AFDC_E52726A449CB__wvu_PrintTitles" localSheetId="3">'Check List'!$18:$18</definedName>
    <definedName name="Z_C370F0F5_804B_45A0_89F0_31DAAD7CA011__wvu_Cols" localSheetId="17">'Attach 12'!$G:$H</definedName>
    <definedName name="Z_C370F0F5_804B_45A0_89F0_31DAAD7CA011__wvu_Cols" localSheetId="11">'Attach 5'!$H:$H</definedName>
    <definedName name="Z_C370F0F5_804B_45A0_89F0_31DAAD7CA011__wvu_Cols" localSheetId="14">'Attach 8'!$I:$U</definedName>
    <definedName name="Z_C370F0F5_804B_45A0_89F0_31DAAD7CA011__wvu_Cols" localSheetId="8">'Comm.Deviation Sch.'!$H:$H</definedName>
    <definedName name="Z_C370F0F5_804B_45A0_89F0_31DAAD7CA011__wvu_Cols" localSheetId="20">'Genl.Infor.'!$H:$H</definedName>
    <definedName name="Z_C370F0F5_804B_45A0_89F0_31DAAD7CA011__wvu_Cols" localSheetId="2">'Names of Bidder'!$A:$A</definedName>
    <definedName name="Z_C370F0F5_804B_45A0_89F0_31DAAD7CA011__wvu_Cols" localSheetId="12">'Tech.Dev.Sch.'!$H:$H</definedName>
    <definedName name="Z_C370F0F5_804B_45A0_89F0_31DAAD7CA011__wvu_PrintArea" localSheetId="15">'Attach 10'!$A$1:$E$28</definedName>
    <definedName name="Z_C370F0F5_804B_45A0_89F0_31DAAD7CA011__wvu_PrintArea" localSheetId="16">'Attach 11'!$A$1:$E$60</definedName>
    <definedName name="Z_C370F0F5_804B_45A0_89F0_31DAAD7CA011__wvu_PrintArea" localSheetId="17">'Attach 12'!$A$1:$E$35</definedName>
    <definedName name="Z_C370F0F5_804B_45A0_89F0_31DAAD7CA011__wvu_PrintArea" localSheetId="18">'Attach 13'!$A$1:$E$29</definedName>
    <definedName name="Z_C370F0F5_804B_45A0_89F0_31DAAD7CA011__wvu_PrintArea" localSheetId="19">'Attach 14'!$A$1:$E$29</definedName>
    <definedName name="Z_C370F0F5_804B_45A0_89F0_31DAAD7CA011__wvu_PrintArea" localSheetId="21">'Attach 16'!$A$1:$L$82</definedName>
    <definedName name="Z_C370F0F5_804B_45A0_89F0_31DAAD7CA011__wvu_PrintArea" localSheetId="22">'Attach 17'!$A$1:$E$29</definedName>
    <definedName name="Z_C370F0F5_804B_45A0_89F0_31DAAD7CA011__wvu_PrintArea" localSheetId="4">'Attach 3(JV)'!$A$1:$E$28</definedName>
    <definedName name="Z_C370F0F5_804B_45A0_89F0_31DAAD7CA011__wvu_PrintArea" localSheetId="9">'Attach 4 (A)'!$A$1:$E$31</definedName>
    <definedName name="Z_C370F0F5_804B_45A0_89F0_31DAAD7CA011__wvu_PrintArea" localSheetId="10">'Attach 4 (B)'!$A$1:$E$26</definedName>
    <definedName name="Z_C370F0F5_804B_45A0_89F0_31DAAD7CA011__wvu_PrintArea" localSheetId="11">'Attach 5'!$A$1:$E$75</definedName>
    <definedName name="Z_C370F0F5_804B_45A0_89F0_31DAAD7CA011__wvu_PrintArea" localSheetId="13">'Attach 7'!$A$1:$E$28</definedName>
    <definedName name="Z_C370F0F5_804B_45A0_89F0_31DAAD7CA011__wvu_PrintArea" localSheetId="14">'Attach 8'!$A$1:$E$35</definedName>
    <definedName name="Z_C370F0F5_804B_45A0_89F0_31DAAD7CA011__wvu_PrintArea" localSheetId="23">'Bid Form 1st Envelope'!$A$1:$F$96</definedName>
    <definedName name="Z_C370F0F5_804B_45A0_89F0_31DAAD7CA011__wvu_PrintArea" localSheetId="3">'Check List'!$A$1:$E$43</definedName>
    <definedName name="Z_C370F0F5_804B_45A0_89F0_31DAAD7CA011__wvu_PrintArea" localSheetId="8">'Comm.Deviation Sch.'!$A$1:$E$52</definedName>
    <definedName name="Z_C370F0F5_804B_45A0_89F0_31DAAD7CA011__wvu_PrintArea" localSheetId="24">'e-Form'!$A$1:$N$51</definedName>
    <definedName name="Z_C370F0F5_804B_45A0_89F0_31DAAD7CA011__wvu_PrintArea" localSheetId="28">'Ex-employees details'!$A$1:$E$28</definedName>
    <definedName name="Z_C370F0F5_804B_45A0_89F0_31DAAD7CA011__wvu_PrintArea" localSheetId="20">'Genl.Infor.'!$A$1:$E$46</definedName>
    <definedName name="Z_C370F0F5_804B_45A0_89F0_31DAAD7CA011__wvu_PrintArea" localSheetId="2">'Names of Bidder'!$B$1:$D$20</definedName>
    <definedName name="Z_C370F0F5_804B_45A0_89F0_31DAAD7CA011__wvu_PrintArea" localSheetId="5">QR!$A$1:$E$28</definedName>
    <definedName name="Z_C370F0F5_804B_45A0_89F0_31DAAD7CA011__wvu_PrintArea" localSheetId="29">'Social Accountablity '!$A$1:$E$24</definedName>
    <definedName name="Z_C370F0F5_804B_45A0_89F0_31DAAD7CA011__wvu_PrintArea" localSheetId="12">'Tech.Dev.Sch.'!$A$1:$E$53</definedName>
    <definedName name="Z_C370F0F5_804B_45A0_89F0_31DAAD7CA011__wvu_PrintTitles" localSheetId="17">'Attach 12'!$18:$18</definedName>
    <definedName name="Z_C370F0F5_804B_45A0_89F0_31DAAD7CA011__wvu_PrintTitles" localSheetId="3">'Check List'!$18:$18</definedName>
    <definedName name="Z_C370F0F5_804B_45A0_89F0_31DAAD7CA011__wvu_Rows" localSheetId="11">'Attach 5'!$27:$32</definedName>
    <definedName name="Z_C370F0F5_804B_45A0_89F0_31DAAD7CA011__wvu_Rows" localSheetId="14">'Attach 8'!$30:$35</definedName>
    <definedName name="Z_C370F0F5_804B_45A0_89F0_31DAAD7CA011__wvu_Rows" localSheetId="23">'Bid Form 1st Envelope'!$23:$24</definedName>
    <definedName name="Z_CD4CA1A8_824A_452F_BDBA_32A47C1B3013__wvu_Cols" localSheetId="17">'Attach 12'!$G:$H</definedName>
    <definedName name="Z_CD4CA1A8_824A_452F_BDBA_32A47C1B3013__wvu_Cols" localSheetId="11">'Attach 5'!$H:$H</definedName>
    <definedName name="Z_CD4CA1A8_824A_452F_BDBA_32A47C1B3013__wvu_Cols" localSheetId="14">'Attach 8'!$I:$U</definedName>
    <definedName name="Z_CD4CA1A8_824A_452F_BDBA_32A47C1B3013__wvu_Cols" localSheetId="8">'Comm.Deviation Sch.'!$H:$H</definedName>
    <definedName name="Z_CD4CA1A8_824A_452F_BDBA_32A47C1B3013__wvu_Cols" localSheetId="20">'Genl.Infor.'!$H:$H</definedName>
    <definedName name="Z_CD4CA1A8_824A_452F_BDBA_32A47C1B3013__wvu_Cols" localSheetId="2">'Names of Bidder'!$A:$A</definedName>
    <definedName name="Z_CD4CA1A8_824A_452F_BDBA_32A47C1B3013__wvu_Cols" localSheetId="12">'Tech.Dev.Sch.'!$H:$H</definedName>
    <definedName name="Z_CD4CA1A8_824A_452F_BDBA_32A47C1B3013__wvu_PrintArea" localSheetId="15">'Attach 10'!$A$1:$E$28</definedName>
    <definedName name="Z_CD4CA1A8_824A_452F_BDBA_32A47C1B3013__wvu_PrintArea" localSheetId="16">'Attach 11'!$A$1:$E$60</definedName>
    <definedName name="Z_CD4CA1A8_824A_452F_BDBA_32A47C1B3013__wvu_PrintArea" localSheetId="17">'Attach 12'!$A$1:$E$35</definedName>
    <definedName name="Z_CD4CA1A8_824A_452F_BDBA_32A47C1B3013__wvu_PrintArea" localSheetId="18">'Attach 13'!$A$1:$E$29</definedName>
    <definedName name="Z_CD4CA1A8_824A_452F_BDBA_32A47C1B3013__wvu_PrintArea" localSheetId="19">'Attach 14'!$A$1:$E$29</definedName>
    <definedName name="Z_CD4CA1A8_824A_452F_BDBA_32A47C1B3013__wvu_PrintArea" localSheetId="21">'Attach 16'!$A$1:$L$82</definedName>
    <definedName name="Z_CD4CA1A8_824A_452F_BDBA_32A47C1B3013__wvu_PrintArea" localSheetId="22">'Attach 17'!$A$1:$E$29</definedName>
    <definedName name="Z_CD4CA1A8_824A_452F_BDBA_32A47C1B3013__wvu_PrintArea" localSheetId="4">'Attach 3(JV)'!$A$1:$E$28</definedName>
    <definedName name="Z_CD4CA1A8_824A_452F_BDBA_32A47C1B3013__wvu_PrintArea" localSheetId="9">'Attach 4 (A)'!$A$1:$E$31</definedName>
    <definedName name="Z_CD4CA1A8_824A_452F_BDBA_32A47C1B3013__wvu_PrintArea" localSheetId="10">'Attach 4 (B)'!$A$1:$E$26</definedName>
    <definedName name="Z_CD4CA1A8_824A_452F_BDBA_32A47C1B3013__wvu_PrintArea" localSheetId="11">'Attach 5'!$A$1:$E$75</definedName>
    <definedName name="Z_CD4CA1A8_824A_452F_BDBA_32A47C1B3013__wvu_PrintArea" localSheetId="13">'Attach 7'!$A$1:$E$28</definedName>
    <definedName name="Z_CD4CA1A8_824A_452F_BDBA_32A47C1B3013__wvu_PrintArea" localSheetId="14">'Attach 8'!$A$1:$E$35</definedName>
    <definedName name="Z_CD4CA1A8_824A_452F_BDBA_32A47C1B3013__wvu_PrintArea" localSheetId="23">'Bid Form 1st Envelope'!$A$1:$F$96</definedName>
    <definedName name="Z_CD4CA1A8_824A_452F_BDBA_32A47C1B3013__wvu_PrintArea" localSheetId="3">'Check List'!$A$1:$E$43</definedName>
    <definedName name="Z_CD4CA1A8_824A_452F_BDBA_32A47C1B3013__wvu_PrintArea" localSheetId="8">'Comm.Deviation Sch.'!$A$1:$E$52</definedName>
    <definedName name="Z_CD4CA1A8_824A_452F_BDBA_32A47C1B3013__wvu_PrintArea" localSheetId="24">'e-Form'!$A$1:$N$51</definedName>
    <definedName name="Z_CD4CA1A8_824A_452F_BDBA_32A47C1B3013__wvu_PrintArea" localSheetId="28">'Ex-employees details'!$A$1:$E$28</definedName>
    <definedName name="Z_CD4CA1A8_824A_452F_BDBA_32A47C1B3013__wvu_PrintArea" localSheetId="20">'Genl.Infor.'!$A$1:$E$46</definedName>
    <definedName name="Z_CD4CA1A8_824A_452F_BDBA_32A47C1B3013__wvu_PrintArea" localSheetId="2">'Names of Bidder'!$B$1:$D$20</definedName>
    <definedName name="Z_CD4CA1A8_824A_452F_BDBA_32A47C1B3013__wvu_PrintArea" localSheetId="5">QR!$A$1:$E$28</definedName>
    <definedName name="Z_CD4CA1A8_824A_452F_BDBA_32A47C1B3013__wvu_PrintArea" localSheetId="29">'Social Accountablity '!$A$1:$E$24</definedName>
    <definedName name="Z_CD4CA1A8_824A_452F_BDBA_32A47C1B3013__wvu_PrintArea" localSheetId="12">'Tech.Dev.Sch.'!$A$1:$E$53</definedName>
    <definedName name="Z_CD4CA1A8_824A_452F_BDBA_32A47C1B3013__wvu_PrintTitles" localSheetId="17">'Attach 12'!$18:$18</definedName>
    <definedName name="Z_CD4CA1A8_824A_452F_BDBA_32A47C1B3013__wvu_PrintTitles" localSheetId="3">'Check List'!$18:$18</definedName>
    <definedName name="Z_CD4CA1A8_824A_452F_BDBA_32A47C1B3013__wvu_Rows" localSheetId="11">'Attach 5'!$27:$32</definedName>
    <definedName name="Z_CD4CA1A8_824A_452F_BDBA_32A47C1B3013__wvu_Rows" localSheetId="14">'Attach 8'!$30:$35</definedName>
    <definedName name="Z_CD4CA1A8_824A_452F_BDBA_32A47C1B3013__wvu_Rows" localSheetId="23">'Bid Form 1st Envelope'!$23:$24</definedName>
    <definedName name="Z_ECEBABD0_566A_41C4_AA9A_38EA30EFEDA8__wvu_PrintArea" localSheetId="15">'Attach 10'!$A$1:$E$28</definedName>
    <definedName name="Z_ECEBABD0_566A_41C4_AA9A_38EA30EFEDA8__wvu_PrintArea" localSheetId="16">'Attach 11'!$A$1:$E$60</definedName>
    <definedName name="Z_ECEBABD0_566A_41C4_AA9A_38EA30EFEDA8__wvu_PrintArea" localSheetId="17">'Attach 12'!$A$1:$E$35</definedName>
    <definedName name="Z_ECEBABD0_566A_41C4_AA9A_38EA30EFEDA8__wvu_PrintArea" localSheetId="18">'Attach 13'!$A$1:$E$29</definedName>
    <definedName name="Z_ECEBABD0_566A_41C4_AA9A_38EA30EFEDA8__wvu_PrintArea" localSheetId="19">'Attach 14'!$A$1:$E$29</definedName>
    <definedName name="Z_ECEBABD0_566A_41C4_AA9A_38EA30EFEDA8__wvu_PrintArea" localSheetId="21">'Attach 16'!$A$1:$L$82</definedName>
    <definedName name="Z_ECEBABD0_566A_41C4_AA9A_38EA30EFEDA8__wvu_PrintArea" localSheetId="22">'Attach 17'!$A$1:$E$29</definedName>
    <definedName name="Z_ECEBABD0_566A_41C4_AA9A_38EA30EFEDA8__wvu_PrintArea" localSheetId="4">'Attach 3(JV)'!$A$1:$E$28</definedName>
    <definedName name="Z_ECEBABD0_566A_41C4_AA9A_38EA30EFEDA8__wvu_PrintArea" localSheetId="9">'Attach 4 (A)'!$A$1:$E$31</definedName>
    <definedName name="Z_ECEBABD0_566A_41C4_AA9A_38EA30EFEDA8__wvu_PrintArea" localSheetId="10">'Attach 4 (B)'!$A$1:$E$26</definedName>
    <definedName name="Z_ECEBABD0_566A_41C4_AA9A_38EA30EFEDA8__wvu_PrintArea" localSheetId="11">'Attach 5'!$A$1:$E$76</definedName>
    <definedName name="Z_ECEBABD0_566A_41C4_AA9A_38EA30EFEDA8__wvu_PrintArea" localSheetId="13">'Attach 7'!$A$1:$E$28</definedName>
    <definedName name="Z_ECEBABD0_566A_41C4_AA9A_38EA30EFEDA8__wvu_PrintArea" localSheetId="14">'Attach 8'!$A$1:$E$35</definedName>
    <definedName name="Z_ECEBABD0_566A_41C4_AA9A_38EA30EFEDA8__wvu_PrintArea" localSheetId="23">'Bid Form 1st Envelope'!$A$1:$F$96</definedName>
    <definedName name="Z_ECEBABD0_566A_41C4_AA9A_38EA30EFEDA8__wvu_PrintArea" localSheetId="3">'Check List'!$A$1:$E$43</definedName>
    <definedName name="Z_ECEBABD0_566A_41C4_AA9A_38EA30EFEDA8__wvu_PrintArea" localSheetId="8">'Comm.Deviation Sch.'!$A$1:$E$53</definedName>
    <definedName name="Z_ECEBABD0_566A_41C4_AA9A_38EA30EFEDA8__wvu_PrintArea" localSheetId="24">'e-Form'!$A$1:$N$51</definedName>
    <definedName name="Z_ECEBABD0_566A_41C4_AA9A_38EA30EFEDA8__wvu_PrintArea" localSheetId="28">'Ex-employees details'!$A$1:$E$28</definedName>
    <definedName name="Z_ECEBABD0_566A_41C4_AA9A_38EA30EFEDA8__wvu_PrintArea" localSheetId="20">'Genl.Infor.'!$A$1:$E$46</definedName>
    <definedName name="Z_ECEBABD0_566A_41C4_AA9A_38EA30EFEDA8__wvu_PrintArea" localSheetId="5">QR!$A$1:$E$28</definedName>
    <definedName name="Z_ECEBABD0_566A_41C4_AA9A_38EA30EFEDA8__wvu_PrintArea" localSheetId="29">'Social Accountablity '!$A$1:$E$24</definedName>
    <definedName name="Z_ECEBABD0_566A_41C4_AA9A_38EA30EFEDA8__wvu_PrintArea" localSheetId="12">'Tech.Dev.Sch.'!$A$1:$E$54</definedName>
    <definedName name="Z_ECEBABD0_566A_41C4_AA9A_38EA30EFEDA8__wvu_PrintTitles" localSheetId="17">'Attach 12'!$18:$18</definedName>
    <definedName name="Z_ECEBABD0_566A_41C4_AA9A_38EA30EFEDA8__wvu_PrintTitles" localSheetId="14">#REF!</definedName>
    <definedName name="Z_ECEBABD0_566A_41C4_AA9A_38EA30EFEDA8__wvu_PrintTitles" localSheetId="3">'Check List'!$18:$18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30" l="1"/>
  <c r="E9" i="30"/>
  <c r="E8" i="30"/>
  <c r="E7" i="30"/>
  <c r="E6" i="30"/>
  <c r="A3" i="30"/>
  <c r="E10" i="29"/>
  <c r="E9" i="29"/>
  <c r="E8" i="29"/>
  <c r="E7" i="29"/>
  <c r="E6" i="29"/>
  <c r="A3" i="29"/>
  <c r="C2" i="28"/>
  <c r="A2" i="28"/>
  <c r="E11" i="27"/>
  <c r="E10" i="27"/>
  <c r="E9" i="27"/>
  <c r="E8" i="27"/>
  <c r="E7" i="27"/>
  <c r="A1" i="26"/>
  <c r="K43" i="25"/>
  <c r="J43" i="25"/>
  <c r="M39" i="25"/>
  <c r="M37" i="25"/>
  <c r="G31" i="25"/>
  <c r="A30" i="25"/>
  <c r="F26" i="25"/>
  <c r="A96" i="24"/>
  <c r="B38" i="24"/>
  <c r="B37" i="24"/>
  <c r="B36" i="24"/>
  <c r="B35" i="24"/>
  <c r="B34" i="24"/>
  <c r="B33" i="24"/>
  <c r="B32" i="24"/>
  <c r="B31" i="24"/>
  <c r="B30" i="24"/>
  <c r="B29" i="24"/>
  <c r="B28" i="24"/>
  <c r="B27" i="24"/>
  <c r="B26" i="24"/>
  <c r="B25" i="24"/>
  <c r="G24" i="24"/>
  <c r="H23" i="24"/>
  <c r="B22" i="24"/>
  <c r="AD21" i="24"/>
  <c r="G21" i="24"/>
  <c r="B21" i="24"/>
  <c r="AD20" i="24"/>
  <c r="B20" i="24"/>
  <c r="B17" i="24"/>
  <c r="A10" i="24"/>
  <c r="A9" i="24"/>
  <c r="A8" i="24"/>
  <c r="E9" i="23"/>
  <c r="E8" i="23"/>
  <c r="E7" i="23"/>
  <c r="G9" i="22"/>
  <c r="G8" i="22"/>
  <c r="G7" i="22"/>
  <c r="E11" i="21"/>
  <c r="E10" i="21"/>
  <c r="E9" i="21"/>
  <c r="E8" i="21"/>
  <c r="E7" i="21"/>
  <c r="A3" i="21"/>
  <c r="E9" i="20"/>
  <c r="E8" i="20"/>
  <c r="E7" i="20"/>
  <c r="E9" i="19"/>
  <c r="E8" i="19"/>
  <c r="E7" i="19"/>
  <c r="D24" i="18"/>
  <c r="C24" i="18"/>
  <c r="B24" i="18"/>
  <c r="H23" i="18"/>
  <c r="B25" i="18" s="1"/>
  <c r="G23" i="18"/>
  <c r="D23" i="18"/>
  <c r="C23" i="18"/>
  <c r="B23" i="18"/>
  <c r="D22" i="18"/>
  <c r="D9" i="18"/>
  <c r="D8" i="18"/>
  <c r="D7" i="18"/>
  <c r="B42" i="17"/>
  <c r="D41" i="17"/>
  <c r="B41" i="17"/>
  <c r="D40" i="17"/>
  <c r="B40" i="17"/>
  <c r="B39" i="17"/>
  <c r="D9" i="17"/>
  <c r="D39" i="17" s="1"/>
  <c r="D8" i="17"/>
  <c r="D38" i="17" s="1"/>
  <c r="D7" i="17"/>
  <c r="D37" i="17" s="1"/>
  <c r="E9" i="16"/>
  <c r="E8" i="16"/>
  <c r="E7" i="16"/>
  <c r="A19" i="15"/>
  <c r="G17" i="15"/>
  <c r="I16" i="15"/>
  <c r="A11" i="15"/>
  <c r="A10" i="15"/>
  <c r="A9" i="15"/>
  <c r="A8" i="15"/>
  <c r="A7" i="15"/>
  <c r="E11" i="14"/>
  <c r="E10" i="14"/>
  <c r="E9" i="14"/>
  <c r="E8" i="14"/>
  <c r="E7" i="14"/>
  <c r="E52" i="13"/>
  <c r="B52" i="13"/>
  <c r="E51" i="13"/>
  <c r="B51" i="13"/>
  <c r="E32" i="13"/>
  <c r="H20" i="13"/>
  <c r="E11" i="13"/>
  <c r="E10" i="13"/>
  <c r="E9" i="13"/>
  <c r="E8" i="13"/>
  <c r="E7" i="13"/>
  <c r="A3" i="13"/>
  <c r="H20" i="12"/>
  <c r="D11" i="12"/>
  <c r="D10" i="12"/>
  <c r="D9" i="12"/>
  <c r="D8" i="12"/>
  <c r="D7" i="12"/>
  <c r="E11" i="11"/>
  <c r="E10" i="11"/>
  <c r="E9" i="11"/>
  <c r="E8" i="11"/>
  <c r="E7" i="11"/>
  <c r="D11" i="10"/>
  <c r="D10" i="10"/>
  <c r="D9" i="10"/>
  <c r="D8" i="10"/>
  <c r="D7" i="10"/>
  <c r="E51" i="9"/>
  <c r="B51" i="9"/>
  <c r="E50" i="9"/>
  <c r="B50" i="9"/>
  <c r="A33" i="9"/>
  <c r="E31" i="9"/>
  <c r="H20" i="9"/>
  <c r="E11" i="9"/>
  <c r="E10" i="9"/>
  <c r="E9" i="9"/>
  <c r="E8" i="9"/>
  <c r="E7" i="9"/>
  <c r="A3" i="9"/>
  <c r="D16" i="8"/>
  <c r="A3" i="8"/>
  <c r="A3" i="7"/>
  <c r="E11" i="6"/>
  <c r="E10" i="6"/>
  <c r="E9" i="6"/>
  <c r="E8" i="6"/>
  <c r="E7" i="6"/>
  <c r="A3" i="6"/>
  <c r="A3" i="17" s="1"/>
  <c r="A33" i="17" s="1"/>
  <c r="AA25" i="5"/>
  <c r="E25" i="5"/>
  <c r="B25" i="5"/>
  <c r="AA24" i="5"/>
  <c r="E24" i="5"/>
  <c r="B24" i="5"/>
  <c r="B20" i="5"/>
  <c r="C62" i="25" s="1"/>
  <c r="B19" i="5"/>
  <c r="C61" i="25" s="1"/>
  <c r="B18" i="5"/>
  <c r="C60" i="25" s="1"/>
  <c r="B17" i="5"/>
  <c r="A14" i="5"/>
  <c r="B12" i="5"/>
  <c r="B11" i="5"/>
  <c r="B10" i="5"/>
  <c r="B9" i="5"/>
  <c r="Z8" i="5"/>
  <c r="A8" i="5"/>
  <c r="A3" i="5"/>
  <c r="Z2" i="5"/>
  <c r="AT1" i="5"/>
  <c r="Z1" i="5"/>
  <c r="Z1" i="25" s="1"/>
  <c r="K58" i="25" s="1"/>
  <c r="E1" i="5"/>
  <c r="A1" i="5"/>
  <c r="E42" i="4"/>
  <c r="B42" i="4"/>
  <c r="E41" i="4"/>
  <c r="E20" i="4"/>
  <c r="A8" i="4"/>
  <c r="A3" i="4"/>
  <c r="A1" i="4"/>
  <c r="B13" i="3"/>
  <c r="A37" i="17" s="1"/>
  <c r="B8" i="3"/>
  <c r="X6" i="3"/>
  <c r="B2" i="3"/>
  <c r="B1" i="3"/>
  <c r="B3" i="2"/>
  <c r="B2" i="2"/>
  <c r="F1" i="2"/>
  <c r="B20" i="22" l="1"/>
  <c r="A7" i="5"/>
  <c r="A1" i="30"/>
  <c r="A1" i="29"/>
  <c r="A1" i="21"/>
  <c r="A1" i="13"/>
  <c r="A1" i="9"/>
  <c r="A31" i="9" s="1"/>
  <c r="A1" i="8"/>
  <c r="A1" i="7"/>
  <c r="A1" i="6"/>
  <c r="A1" i="27"/>
  <c r="A1" i="24"/>
  <c r="A1" i="23"/>
  <c r="A1" i="22"/>
  <c r="A1" i="20"/>
  <c r="A1" i="19"/>
  <c r="A1" i="18"/>
  <c r="A1" i="17"/>
  <c r="A31" i="17" s="1"/>
  <c r="A1" i="16"/>
  <c r="A1" i="15"/>
  <c r="A1" i="14"/>
  <c r="A1" i="12"/>
  <c r="A38" i="12" s="1"/>
  <c r="A1" i="11"/>
  <c r="A1" i="10"/>
  <c r="E1" i="27"/>
  <c r="F1" i="24"/>
  <c r="E1" i="23"/>
  <c r="L1" i="22"/>
  <c r="E1" i="20"/>
  <c r="E1" i="19"/>
  <c r="E1" i="18"/>
  <c r="E1" i="17"/>
  <c r="E31" i="17" s="1"/>
  <c r="E1" i="16"/>
  <c r="E1" i="15"/>
  <c r="E1" i="14"/>
  <c r="E1" i="12"/>
  <c r="E38" i="12" s="1"/>
  <c r="E1" i="11"/>
  <c r="E1" i="10"/>
  <c r="Z2" i="25"/>
  <c r="Z2" i="22"/>
  <c r="Z2" i="17"/>
  <c r="E20" i="5"/>
  <c r="J62" i="25" s="1"/>
  <c r="E19" i="5"/>
  <c r="J61" i="25" s="1"/>
  <c r="E18" i="5"/>
  <c r="J60" i="25" s="1"/>
  <c r="E17" i="5"/>
  <c r="E16" i="5"/>
  <c r="B16" i="5"/>
  <c r="A3" i="27"/>
  <c r="C15" i="24"/>
  <c r="A3" i="23"/>
  <c r="A3" i="22"/>
  <c r="A3" i="20"/>
  <c r="A3" i="19"/>
  <c r="A16" i="18"/>
  <c r="A3" i="18"/>
  <c r="A3" i="16"/>
  <c r="J12" i="15"/>
  <c r="G19" i="15" s="1"/>
  <c r="A3" i="15"/>
  <c r="A3" i="14"/>
  <c r="A3" i="12"/>
  <c r="A3" i="11"/>
  <c r="A3" i="10"/>
  <c r="A7" i="30"/>
  <c r="A7" i="29"/>
  <c r="A8" i="27"/>
  <c r="A8" i="23"/>
  <c r="A8" i="22"/>
  <c r="A8" i="21"/>
  <c r="A8" i="20"/>
  <c r="A8" i="19"/>
  <c r="A8" i="18"/>
  <c r="A8" i="17"/>
  <c r="A8" i="16"/>
  <c r="A8" i="14"/>
  <c r="A8" i="13"/>
  <c r="A8" i="12"/>
  <c r="A8" i="11"/>
  <c r="A8" i="10"/>
  <c r="A8" i="9"/>
  <c r="A8" i="6"/>
  <c r="B8" i="30"/>
  <c r="B8" i="29"/>
  <c r="B9" i="27"/>
  <c r="F79" i="24"/>
  <c r="B9" i="23"/>
  <c r="B9" i="22"/>
  <c r="H20" i="22" s="1"/>
  <c r="B9" i="21"/>
  <c r="E17" i="21" s="1"/>
  <c r="B9" i="20"/>
  <c r="B9" i="19"/>
  <c r="B9" i="18"/>
  <c r="B9" i="17"/>
  <c r="B9" i="16"/>
  <c r="I12" i="15"/>
  <c r="B9" i="14"/>
  <c r="B9" i="12"/>
  <c r="B9" i="11"/>
  <c r="B9" i="10"/>
  <c r="B9" i="9"/>
  <c r="B9" i="30"/>
  <c r="B9" i="29"/>
  <c r="B10" i="27"/>
  <c r="C52" i="25"/>
  <c r="B10" i="23"/>
  <c r="B10" i="22"/>
  <c r="B10" i="21"/>
  <c r="B10" i="20"/>
  <c r="B10" i="19"/>
  <c r="B10" i="18"/>
  <c r="B10" i="17"/>
  <c r="B10" i="16"/>
  <c r="I13" i="15"/>
  <c r="B10" i="14"/>
  <c r="B10" i="12"/>
  <c r="B10" i="11"/>
  <c r="B10" i="10"/>
  <c r="B10" i="6"/>
  <c r="B10" i="29"/>
  <c r="B11" i="27"/>
  <c r="C53" i="25"/>
  <c r="B11" i="23"/>
  <c r="B11" i="22"/>
  <c r="B11" i="21"/>
  <c r="B11" i="20"/>
  <c r="B11" i="19"/>
  <c r="B11" i="18"/>
  <c r="B11" i="17"/>
  <c r="B11" i="16"/>
  <c r="I14" i="15"/>
  <c r="B11" i="14"/>
  <c r="B11" i="12"/>
  <c r="B11" i="11"/>
  <c r="B11" i="10"/>
  <c r="B11" i="29"/>
  <c r="B12" i="27"/>
  <c r="C54" i="25"/>
  <c r="B12" i="23"/>
  <c r="B12" i="22"/>
  <c r="B12" i="21"/>
  <c r="B12" i="20"/>
  <c r="B12" i="19"/>
  <c r="B12" i="18"/>
  <c r="B12" i="17"/>
  <c r="B12" i="16"/>
  <c r="I15" i="15"/>
  <c r="B12" i="14"/>
  <c r="B12" i="12"/>
  <c r="B12" i="11"/>
  <c r="B12" i="10"/>
  <c r="K57" i="25"/>
  <c r="C81" i="24"/>
  <c r="B6" i="24"/>
  <c r="B24" i="23"/>
  <c r="B79" i="22"/>
  <c r="B24" i="20"/>
  <c r="B24" i="19"/>
  <c r="B33" i="18"/>
  <c r="B56" i="17"/>
  <c r="B26" i="17"/>
  <c r="B21" i="16"/>
  <c r="B24" i="15"/>
  <c r="B21" i="15"/>
  <c r="B22" i="14"/>
  <c r="B35" i="12"/>
  <c r="B73" i="12" s="1"/>
  <c r="B24" i="11"/>
  <c r="B29" i="10"/>
  <c r="E22" i="29"/>
  <c r="K49" i="25"/>
  <c r="E81" i="24"/>
  <c r="E24" i="23"/>
  <c r="H79" i="22"/>
  <c r="E24" i="20"/>
  <c r="E24" i="19"/>
  <c r="D33" i="18"/>
  <c r="D26" i="17"/>
  <c r="D56" i="17" s="1"/>
  <c r="E21" i="16"/>
  <c r="E24" i="15"/>
  <c r="E22" i="14"/>
  <c r="D35" i="12"/>
  <c r="D73" i="12" s="1"/>
  <c r="E24" i="11"/>
  <c r="D29" i="10"/>
  <c r="C82" i="24"/>
  <c r="B25" i="23"/>
  <c r="B80" i="22"/>
  <c r="B25" i="20"/>
  <c r="B25" i="19"/>
  <c r="B34" i="18"/>
  <c r="B57" i="17"/>
  <c r="B27" i="17"/>
  <c r="B22" i="16"/>
  <c r="B25" i="15"/>
  <c r="B23" i="14"/>
  <c r="B36" i="12"/>
  <c r="B74" i="12" s="1"/>
  <c r="B25" i="11"/>
  <c r="B30" i="10"/>
  <c r="K50" i="25"/>
  <c r="E82" i="24"/>
  <c r="E25" i="23"/>
  <c r="H80" i="22"/>
  <c r="E25" i="20"/>
  <c r="E25" i="19"/>
  <c r="D34" i="18"/>
  <c r="D27" i="17"/>
  <c r="D57" i="17" s="1"/>
  <c r="E22" i="16"/>
  <c r="E25" i="15"/>
  <c r="E23" i="14"/>
  <c r="D36" i="12"/>
  <c r="D74" i="12" s="1"/>
  <c r="E25" i="11"/>
  <c r="D30" i="10"/>
  <c r="A11" i="26"/>
  <c r="B11" i="26" s="1"/>
  <c r="D11" i="26" s="1"/>
  <c r="A10" i="26"/>
  <c r="B10" i="26" s="1"/>
  <c r="D10" i="26" s="1"/>
  <c r="A9" i="26"/>
  <c r="B9" i="26" s="1"/>
  <c r="D9" i="26" s="1"/>
  <c r="A8" i="26"/>
  <c r="B8" i="26" s="1"/>
  <c r="D8" i="26" s="1"/>
  <c r="A7" i="26"/>
  <c r="B7" i="26" s="1"/>
  <c r="D7" i="26" s="1"/>
  <c r="A6" i="26"/>
  <c r="B6" i="26" s="1"/>
  <c r="A4" i="26"/>
  <c r="D20" i="24" s="1"/>
  <c r="AI9" i="24" l="1"/>
  <c r="AI7" i="24"/>
  <c r="AI8" i="24" s="1"/>
  <c r="AI6" i="24"/>
  <c r="B75" i="24" s="1"/>
  <c r="H18" i="15"/>
  <c r="A18" i="15" s="1"/>
  <c r="G18" i="15"/>
  <c r="A16" i="15" s="1"/>
  <c r="I62" i="25"/>
  <c r="I61" i="25"/>
  <c r="I60" i="25"/>
  <c r="A6" i="30"/>
  <c r="A6" i="29"/>
  <c r="A7" i="27"/>
  <c r="A7" i="23"/>
  <c r="A7" i="22"/>
  <c r="A7" i="21"/>
  <c r="A7" i="20"/>
  <c r="A7" i="19"/>
  <c r="A7" i="18"/>
  <c r="A7" i="17"/>
  <c r="A7" i="16"/>
  <c r="A7" i="14"/>
  <c r="A7" i="13"/>
  <c r="A7" i="12"/>
  <c r="A7" i="11"/>
  <c r="A7" i="10"/>
  <c r="A7" i="9"/>
  <c r="A7" i="6"/>
</calcChain>
</file>

<file path=xl/sharedStrings.xml><?xml version="1.0" encoding="utf-8"?>
<sst xmlns="http://schemas.openxmlformats.org/spreadsheetml/2006/main" count="919" uniqueCount="606">
  <si>
    <t>Name of Package :</t>
  </si>
  <si>
    <t>Specification No. :</t>
  </si>
  <si>
    <t>Completion Period</t>
  </si>
  <si>
    <t>: Attachments :</t>
  </si>
  <si>
    <t>General guidelines for filling up  the Attachments</t>
  </si>
  <si>
    <t>Fill up only green shaded cells in the relevent attachments.</t>
  </si>
  <si>
    <t xml:space="preserve">Attachments  Names of Bidder, Deviation Schedule II, Check List, Social Accountability Details,  Ex-Employee Details &amp; E-Payment Details (All Bid Forms for 1st Envelope are included here). </t>
  </si>
  <si>
    <t xml:space="preserve">Bid Security : To be submitted as per proforma provided in the bidding document. </t>
  </si>
  <si>
    <t>Individual Firm</t>
  </si>
  <si>
    <t>Licensee of a Manufacturer</t>
  </si>
  <si>
    <t>Enter following details of the bidder</t>
  </si>
  <si>
    <t>Representative of a Manufacturer</t>
  </si>
  <si>
    <t>Joint Venture</t>
  </si>
  <si>
    <t>Specify type of Bidder                    [Select from drop down menu]</t>
  </si>
  <si>
    <t>Individual  Firm</t>
  </si>
  <si>
    <t>Address of Registered Office</t>
  </si>
  <si>
    <t xml:space="preserve">Address </t>
  </si>
  <si>
    <t xml:space="preserve">Printed Name </t>
  </si>
  <si>
    <t>Designation</t>
  </si>
  <si>
    <t xml:space="preserve">Date     </t>
  </si>
  <si>
    <t xml:space="preserve">Place     </t>
  </si>
  <si>
    <t xml:space="preserve">CHECK LIST </t>
  </si>
  <si>
    <t>Bidder's Name and Address (Lead Partner) :</t>
  </si>
  <si>
    <t xml:space="preserve">To, </t>
  </si>
  <si>
    <t>Corporate Materials Management Deptt.</t>
  </si>
  <si>
    <t>Name        :</t>
  </si>
  <si>
    <t>Power Grid Corporation of India Ltd.</t>
  </si>
  <si>
    <t>Address    :</t>
  </si>
  <si>
    <t>"Saudamani", Plot No.-2, Sector-29</t>
  </si>
  <si>
    <t>Gurgaon (Haryana) -122001</t>
  </si>
  <si>
    <t xml:space="preserve">E-Mail  </t>
  </si>
  <si>
    <t>Dear Sir,</t>
  </si>
  <si>
    <t>NOTE:  Bidders are requested to fill in the following details and no column should be  left blank :</t>
  </si>
  <si>
    <t>Sl. No.</t>
  </si>
  <si>
    <t xml:space="preserve">Description </t>
  </si>
  <si>
    <t xml:space="preserve">Name and designation of the Official of the tenderer to whom all the references shall be made: </t>
  </si>
  <si>
    <t>Specification No.</t>
  </si>
  <si>
    <t>Validity of offer/rates quoted for six months from the date of Opening of Tender</t>
  </si>
  <si>
    <t>06 Months</t>
  </si>
  <si>
    <t xml:space="preserve">Whether following documents enclosed: </t>
  </si>
  <si>
    <t>a)</t>
  </si>
  <si>
    <t>Audited balance sheet for last five years.</t>
  </si>
  <si>
    <t>b)</t>
  </si>
  <si>
    <t xml:space="preserve"> Copy of Partnership deed or Article of Association or Ownership Certificate</t>
  </si>
  <si>
    <t>c)</t>
  </si>
  <si>
    <t>Copy of Service tax Registration</t>
  </si>
  <si>
    <t>d)</t>
  </si>
  <si>
    <t>Qualifying Requirements- SCHEDULE -QR</t>
  </si>
  <si>
    <t>e)</t>
  </si>
  <si>
    <t xml:space="preserve"> Commercial Deviation Schedule  </t>
  </si>
  <si>
    <t>f)</t>
  </si>
  <si>
    <t xml:space="preserve"> Technical Deviation Schedule    </t>
  </si>
  <si>
    <t>g)</t>
  </si>
  <si>
    <t>Work Experience</t>
  </si>
  <si>
    <t>h)</t>
  </si>
  <si>
    <t>Annual Turnover</t>
  </si>
  <si>
    <t>i)</t>
  </si>
  <si>
    <t>Banker Details</t>
  </si>
  <si>
    <t>j)</t>
  </si>
  <si>
    <t>Details of current jobs</t>
  </si>
  <si>
    <t>k)</t>
  </si>
  <si>
    <t xml:space="preserve">Ex-Exployees of POWERGRID </t>
  </si>
  <si>
    <t>l)</t>
  </si>
  <si>
    <t xml:space="preserve">Declaration Regarding Social Accountability </t>
  </si>
  <si>
    <t>m)</t>
  </si>
  <si>
    <t>A complete copy of Bid document, each page serially numbered, stamped and duly signed by their authorized representative as a token  of acceptance of the  terms and  conditions set out herein(to be enclosed by bidder as Annex– I).</t>
  </si>
  <si>
    <t>o)</t>
  </si>
  <si>
    <t>Date      :</t>
  </si>
  <si>
    <t>Printed Name :</t>
  </si>
  <si>
    <t>Place      :</t>
  </si>
  <si>
    <t>Designation :</t>
  </si>
  <si>
    <t>(Joint Venture Agreement and Power of Attorney for Joint Venture*)</t>
  </si>
  <si>
    <t>To:</t>
  </si>
  <si>
    <t>Corporate Materials Management</t>
  </si>
  <si>
    <t>Power Grid Corporation of India Ltd.,</t>
  </si>
  <si>
    <t>"Saudamini", Plot No. 2, Sector 29</t>
  </si>
  <si>
    <t>Gurgaon (Haryana) - 122001</t>
  </si>
  <si>
    <t>Name(s) and Addresse(s) of other partner(s)</t>
  </si>
  <si>
    <t>The Joint Venture Agreement (as per the proforma attached at no. 15 in Section-VI, Sample Forms and Procedures, Conditions of Contract, Vol.-I of the Bidding Documents) and Power of Attorney for Joint Venture (as per the proforma attached at no. 14 in Section-VI, Sample Forms and Procedures, Conditions of Contract, Vol.-I of the Bidding Documents) are enclosed herewith.</t>
  </si>
  <si>
    <t>Signature :</t>
  </si>
  <si>
    <t>Common Seal :</t>
  </si>
  <si>
    <t>(Qualifying Requirement Data)</t>
  </si>
  <si>
    <t>For our Qualifying Requirements Data, please refer  (Schedule-QR) of Bidding Documents.</t>
  </si>
  <si>
    <t>Sr. No.</t>
  </si>
  <si>
    <t>Qualifying Reqirement-Description</t>
  </si>
  <si>
    <t>Mention the years</t>
  </si>
  <si>
    <t xml:space="preserve">
From: 
To:</t>
  </si>
  <si>
    <t>The bidder shall furnish documentary evidence in support of the qualifying requirement stipulated as above.</t>
  </si>
  <si>
    <t>Date :</t>
  </si>
  <si>
    <t>Place   :</t>
  </si>
  <si>
    <t>Name of Bidder</t>
  </si>
  <si>
    <t>A. Average Annual Turnover details</t>
  </si>
  <si>
    <t>S.No.</t>
  </si>
  <si>
    <t>Financial Year</t>
  </si>
  <si>
    <t>Annual Turnover in ₹</t>
  </si>
  <si>
    <t>2021-22</t>
  </si>
  <si>
    <t xml:space="preserve">Average annual turnover for best three years is: </t>
  </si>
  <si>
    <t xml:space="preserve"> </t>
  </si>
  <si>
    <t>COMMERCIAL DEVIATIONS SCHEDULE</t>
  </si>
  <si>
    <t>We hereby confirm compliance with all the terms and conditions of General Purchase Conditions/Tender document except deviations/exceptions brought out herein below. We further confirm that these deviations/exceptions are exhaustive. Apart from these deviations/exceptions, if any condition/deviation/exception, if found elsewherein our proposal, the same shall not be given any effect to</t>
  </si>
  <si>
    <t>Clause Ref.</t>
  </si>
  <si>
    <t>Deviation/Exception</t>
  </si>
  <si>
    <t>Cost of withdrawal of the deviation</t>
  </si>
  <si>
    <t>Any proposed deviation will be applicable only for the bidder whose bid is substantially responsive in accordance with Clauses of the bidding documents. If a bid is not substantially responsive, it will be rejected and may not subsequently be made responsive by the bidder by correction of the non-conformity.</t>
  </si>
  <si>
    <t>The above deviations and variations are exhaustive. We confirm that we shall withdraw the deviations proposed by us at the cost of withdrawal indicated in this attachment, failing which our bid may be rejected and Bid Security forfeited.</t>
  </si>
  <si>
    <t>Except for the above deviations and variations, the entire work shall be performed as per your specifications and documents.  Further, we agree that any deviations, conditionality or reservation introduced in this Attachment-6 and/or in the Bid form, Price schedules &amp; Technical Data Sheets and covering letter, or in any other part of the bid will be reviewed to conduct a determination of the substantial responsiveness of the bid.</t>
  </si>
  <si>
    <t>Reference clause in the Specifications</t>
  </si>
  <si>
    <t>Deviation</t>
  </si>
  <si>
    <t>(List of Special Maintenance Tools &amp; Tackles)</t>
  </si>
  <si>
    <t>We are furnishing below the list of special maintenance tools &amp; tackles for various equipment under the subject package. The prices for these tools &amp; tackles are included in our lumpsum bid price. We further confirm that the list of special maintenance tools &amp; tackles includes all the items specifically identified in your bidding documents as brought out below:</t>
  </si>
  <si>
    <t>(a)</t>
  </si>
  <si>
    <t>(b)</t>
  </si>
  <si>
    <t>(c)</t>
  </si>
  <si>
    <t>(d)</t>
  </si>
  <si>
    <t>(e)</t>
  </si>
  <si>
    <t>Notwithstanding what is stated above, we further confirm that any additional special maintenance tools and tackles, required for the equipment under this package shall be furnished by us at no extra cost to the employer.</t>
  </si>
  <si>
    <t xml:space="preserve">S.No.  </t>
  </si>
  <si>
    <t>For Equipment</t>
  </si>
  <si>
    <t>Item Description</t>
  </si>
  <si>
    <t>Unit</t>
  </si>
  <si>
    <t>Quantity</t>
  </si>
  <si>
    <t>We are furnishing below the list of special maintenance tools &amp; tackles for various equipment under the subject package. The prices for these tools &amp; tackles which are to be taken back after the completion of the work by us are not included in our lumpsum bid price. We further confirm that the list of special maintenance tools &amp; tackles includes all the items specifically identified in your bidding documents as brought out below:</t>
  </si>
  <si>
    <t>(f)</t>
  </si>
  <si>
    <t>Letter of Authorisation</t>
  </si>
  <si>
    <t>With reference to above, we are authorizing following branch/person for participating in the bid.</t>
  </si>
  <si>
    <t>Quantity proposed to be bought/sub-contracted</t>
  </si>
  <si>
    <t xml:space="preserve">Details of the proposed sub-contractor/sub-vendor </t>
  </si>
  <si>
    <t xml:space="preserve">Name </t>
  </si>
  <si>
    <t xml:space="preserve">Nationality </t>
  </si>
  <si>
    <t xml:space="preserve">Name of Person </t>
  </si>
  <si>
    <t>Address Line 1</t>
  </si>
  <si>
    <t xml:space="preserve"> Address Line 2</t>
  </si>
  <si>
    <t xml:space="preserve"> Address Line 3 </t>
  </si>
  <si>
    <t>Pin Code</t>
  </si>
  <si>
    <t>Telephone No.</t>
  </si>
  <si>
    <t>Mobile No.</t>
  </si>
  <si>
    <t>E-mail ID</t>
  </si>
  <si>
    <t xml:space="preserve">We hereby furnish the details of the items/ sub-assemblies propose to supply from our own works (i.e. as direct transactions) in additiona to the supplies the same from other vendors (i.e. as Bought-out transactions) as detailed in the table given above. </t>
  </si>
  <si>
    <t>Quantity proposed to be supplied</t>
  </si>
  <si>
    <t>Details of the plant from where supplies are proposed.</t>
  </si>
  <si>
    <t>Name of Plant</t>
  </si>
  <si>
    <t>Address</t>
  </si>
  <si>
    <t>(Bought-out &amp; Sub-contracted Items)</t>
  </si>
  <si>
    <t xml:space="preserve">TECHNICAL  DEVIATIONS SCHEDULE </t>
  </si>
  <si>
    <t>We hereby confirm compliance with all the terms and conditions of Technical Specification except deviations/exceptions brought out herein below. We further confirm that these deviations/exceptions are exhaustive. Apart from these deviations/exceptions, if any condition/deviation/exception, if found elsewherein our proposal, the same shall not be given any effect to</t>
  </si>
  <si>
    <t>DECLARATION REGARDING RE-INSURANCE</t>
  </si>
  <si>
    <t>We  will go for a suitable re-insurance arrangement and will furnish the details of re-insurance arrangement in the event of becoming a successful bidder. Re-insurance will be done with GIC in India and/or Foreign reinsure as stipulated by IRDA</t>
  </si>
  <si>
    <t>(Manufacturer's Authorization Form)</t>
  </si>
  <si>
    <t>Name of Manufecture</t>
  </si>
  <si>
    <t>Name/Description of Goods</t>
  </si>
  <si>
    <t>Factory Address</t>
  </si>
  <si>
    <t>Name &amp; Address of Bidder</t>
  </si>
  <si>
    <t>package name alongwith project name</t>
  </si>
  <si>
    <t>…(insert name of the Manufacturer) ..</t>
  </si>
  <si>
    <t>…(insert name and/or description of the goods) …</t>
  </si>
  <si>
    <t>..(insert address of factory) ..</t>
  </si>
  <si>
    <t>We hereby extend our full guarantee and warranty for the above specified goods offered supporting the supply by the Bidder against these Bidding Documents, and duly authorize said Bidder to act on our behalf in fulfilling these guarantee and warranty obligations.</t>
  </si>
  <si>
    <t>We, the Manufacturer or Producer, will make our technical and engineering staff fully available to the technical and engineering staff of the successful Bidder to assist that Bidder, on a reasonable and best effort basis, in the performance of all its obligations to the Purchaser under the Contract.</t>
  </si>
  <si>
    <t xml:space="preserve">In the capacity of </t>
  </si>
  <si>
    <t>Note :1</t>
  </si>
  <si>
    <t>The letter of Undertaking should be on the letterhead of the Manufacturer and should be signed by a person competent and having Power of Attorney to legally bind the Manufacturer.  It shall be included by the bidder in its bid.</t>
  </si>
  <si>
    <t>Above undertaking shall be registered or notarized so as to be legally enforceable.</t>
  </si>
  <si>
    <t>(Guarantee Declaration)</t>
  </si>
  <si>
    <t>Southern Region Transmission System-II</t>
  </si>
  <si>
    <t>No: 62, 3rd Cross, Industrial Suburb</t>
  </si>
  <si>
    <t>MEI road, Yeshavanthapur, Bangalore -22</t>
  </si>
  <si>
    <t xml:space="preserve">We conform that the equipments offered shall have minimum performance specified in Technical Specification. We further guarantee the performance/efficiency of the equipments in response to the Technical Specifications. </t>
  </si>
  <si>
    <t>(Information regarding Ex-employees of POWERGRID in our Organisation)</t>
  </si>
  <si>
    <t>We hereby furnish the details of ex-employees of POWERGRID who had retired/ resigned at the level of General Manager and above from POWERGRID and subsequently have been employed by us:</t>
  </si>
  <si>
    <t>Name of the person with designation in POWERGRID</t>
  </si>
  <si>
    <t>Date of Retirement/ resignation from POWERGRID</t>
  </si>
  <si>
    <t>Date of joining and designation in our organisation</t>
  </si>
  <si>
    <t>(Price Adjustment Data)</t>
  </si>
  <si>
    <t>NOT APPLICABLE</t>
  </si>
  <si>
    <t>Name of Materials</t>
  </si>
  <si>
    <t>Value of co-efficient</t>
  </si>
  <si>
    <t>Name of the published index *</t>
  </si>
  <si>
    <t>Value of index as 30 days prior to date set for opening of bids as on **</t>
  </si>
  <si>
    <t>…. …. ….</t>
  </si>
  <si>
    <t>EC grade aluminium ingots, co-eifciant a =</t>
  </si>
  <si>
    <t>CACMAI</t>
  </si>
  <si>
    <t>OPTION-B</t>
  </si>
  <si>
    <t>High Carbon Steel Rods , co-efficient b =</t>
  </si>
  <si>
    <t>High Tensile Galvanised Steel wires , co-efficient b =</t>
  </si>
  <si>
    <t>High Grade Electrolytic Zinc , co-efficient c =</t>
  </si>
  <si>
    <t>Labour, Co-efficient l=</t>
  </si>
  <si>
    <t xml:space="preserve">Indian Labour Bureau, Shimla, Govt. of India (monthly) 
(Base: 2001 = 100) (www.labourbureau.nic.in)
</t>
  </si>
  <si>
    <t xml:space="preserve">Note:  </t>
  </si>
  <si>
    <t xml:space="preserve"> *   Indicate the publisher of the index.</t>
  </si>
  <si>
    <t>** Indicate the date of indices for which the values are being furnished.</t>
  </si>
  <si>
    <t>^ For bidders who intend to quote their prices based on High Tensile Galvanised Steel wire, the coefficient for the same (i.e. coefficient ’b’ for High Tensile Galvanised Steel wire) shall be 0.15 and coefficient ‘c’ shall not be applicable.</t>
  </si>
  <si>
    <t>Designation   :</t>
  </si>
  <si>
    <t>(Declaration regarding Social Accountability)</t>
  </si>
  <si>
    <t xml:space="preserve">We conform that we stand committed to comply to all requirements of Social Accountability Standards i.e., SA8000 (latest Standard available at www.sa-intl.org) and maintain the necessary records. </t>
  </si>
  <si>
    <t>Integrity Pact</t>
  </si>
  <si>
    <t>GENERAL INFORMATION</t>
  </si>
  <si>
    <t>In support of the Qualification Requirements (QR) for bidders, as stipulated in Instruction of the Bidder, Section-I (Qualifying Requirement) of the Bidding Document, we furnish herewith our QR data/details/documents etc., along with other information, as follows  (The QR stipulations have been reproduced in italics for ready reference, however, in case of any discrepancy the QR as given in Section-I shall prevail).</t>
  </si>
  <si>
    <t>1.           </t>
  </si>
  <si>
    <t>Name of the Company</t>
  </si>
  <si>
    <t>2.           </t>
  </si>
  <si>
    <t>Address with PIN Code and State</t>
  </si>
  <si>
    <t>Registered Office:</t>
  </si>
  <si>
    <t>Branch Office:</t>
  </si>
  <si>
    <t>Correspondence Address:</t>
  </si>
  <si>
    <t>Fax No.</t>
  </si>
  <si>
    <t xml:space="preserve">E-Mail ID </t>
  </si>
  <si>
    <t>Permanent Account (PAN) No.</t>
  </si>
  <si>
    <t>Place of Incorporation/Registration</t>
  </si>
  <si>
    <t>Year of Incorporation/Registration</t>
  </si>
  <si>
    <t>Name of Contact Person</t>
  </si>
  <si>
    <t>12.       </t>
  </si>
  <si>
    <t>Telephone No(s)</t>
  </si>
  <si>
    <t>Landline(s):</t>
  </si>
  <si>
    <t>Mobile(s):</t>
  </si>
  <si>
    <t>Email ID :</t>
  </si>
  <si>
    <t>We hereby declare that the above information are true and correct.</t>
  </si>
  <si>
    <t>(Additional Information)</t>
  </si>
  <si>
    <t>In support of the additional information required as per ITB Sub-Clause 9.3 (p) of the Bidding Documents, we furnish herewith our data/details/documents etc., alongwith other information, as follows (the stipulations have been reproduced in italics for ready reference):</t>
  </si>
  <si>
    <t xml:space="preserve">The Bidder shall furnish </t>
  </si>
  <si>
    <t>A certificate from their Banker(s) (as per prescribed formats in Form 16, Section-VI: Sample Forms and Procedures) indicating various fund based/non fund based limits sanctioned to the Bidder and the extent of utilization as on date.  Such certificate should have been issued not earlier than three months prior to the date of bid opening. Wherever necessary the Employer may make queries with the Bidders’ Bankers.  [Reference ITB clause 9.3(p)(i)]</t>
  </si>
  <si>
    <t>In accordance with 1.0, certificate(s) from banker as per requisite format, indicating various fund based/non fund based limits sanctioned to the bidder or each member of the joint venture and the extent of utilization as on date is/are enclosed, as per the following details:</t>
  </si>
  <si>
    <t>Name of the Banker by whom certificate issued</t>
  </si>
  <si>
    <t>Date of certificate (should not be earlier than 3 months prior to date of bid opening)</t>
  </si>
  <si>
    <t>Whether fund based/non fund based limits are indicated in the certificate</t>
  </si>
  <si>
    <t>Whether extent of utilization is indicated in the certificate</t>
  </si>
  <si>
    <t xml:space="preserve">The Bidder should accordingly also provide the following information/documents </t>
  </si>
  <si>
    <t>(i)</t>
  </si>
  <si>
    <t>Details of Banker:</t>
  </si>
  <si>
    <t xml:space="preserve">Name of Banker </t>
  </si>
  <si>
    <t>Address of Banker</t>
  </si>
  <si>
    <t>Contact Name and Title</t>
  </si>
  <si>
    <t xml:space="preserve">Fax No. </t>
  </si>
  <si>
    <t xml:space="preserve">E-mail ID </t>
  </si>
  <si>
    <t>(ii)</t>
  </si>
  <si>
    <t>As per para 1.0, Authorization Letter(s) from the bidder addressed to the Banker(s), authorizing POWERGRID to seek queries about the bidder with the Banker(s) and advising the Banker(s) to reply the same promptly, is/are enclosed as per following details:</t>
  </si>
  <si>
    <t>Letter Ref.</t>
  </si>
  <si>
    <t>Date</t>
  </si>
  <si>
    <t>Addressed to (name of the Bank)</t>
  </si>
  <si>
    <t xml:space="preserve">Litigation History </t>
  </si>
  <si>
    <t>The bidder should provide detailed information on any litigation or arbitration arising out of contracts completed or under execution by it over the last five years.  A consistent history of awards involving litigation against the Bidder or any partner of JV may result in rejection of Bid. [Reference ITB clause 9.3(p)(ii)]</t>
  </si>
  <si>
    <t>Details of litigation history resulting from Contracts completed or under execution by the bidder over the last five years</t>
  </si>
  <si>
    <t>Year</t>
  </si>
  <si>
    <t>Name of client, cause of litigation/arbitration and matter in dispute</t>
  </si>
  <si>
    <t>Details of Contract and date</t>
  </si>
  <si>
    <t>Award for or against the bidder</t>
  </si>
  <si>
    <t>Disputed amount</t>
  </si>
  <si>
    <t>Description of the plant for carrying out the work</t>
  </si>
  <si>
    <t>Bidders should provide information of the plant(s) for carrying out the work including the proposal of manufacturing methods in sufficient detail to demonstrate the adequacy of the bidder’s proposals to meet the technical specification.</t>
  </si>
  <si>
    <t>OTHER INFORMATION</t>
  </si>
  <si>
    <t>Current Contract Commitments of works in progress</t>
  </si>
  <si>
    <t xml:space="preserve">Bidders should provide information on their current commitments on all contracts that have been awarded, or for which a letter of intent or acceptance has been received, or for contracts approaching completion, but for which an unqualified, full completion certificate has yet to be issued. </t>
  </si>
  <si>
    <t>Details of Contract</t>
  </si>
  <si>
    <t>Type of Conductor</t>
  </si>
  <si>
    <t>Ordered Quantity as per Contract</t>
  </si>
  <si>
    <t>Balance Quantity to be supplied as on</t>
  </si>
  <si>
    <t>Completion Period for balance quantity</t>
  </si>
  <si>
    <t>Commencement</t>
  </si>
  <si>
    <t>Completion</t>
  </si>
  <si>
    <t>Financial Data:</t>
  </si>
  <si>
    <t>Figures Rs in</t>
  </si>
  <si>
    <t>Details</t>
  </si>
  <si>
    <t>Actual (Previous five years)</t>
  </si>
  <si>
    <t>Projection for next five years</t>
  </si>
  <si>
    <t>2010 - 2011</t>
  </si>
  <si>
    <t>2009 - 2010</t>
  </si>
  <si>
    <t>2008 - 2009</t>
  </si>
  <si>
    <t>2007 - 2008</t>
  </si>
  <si>
    <t>2006 - 2007</t>
  </si>
  <si>
    <t>2011 - 2012</t>
  </si>
  <si>
    <t>2012 - 2013</t>
  </si>
  <si>
    <t>2013 - 2014</t>
  </si>
  <si>
    <t>2014 - 2015</t>
  </si>
  <si>
    <t>2015- 2016</t>
  </si>
  <si>
    <t>Total Assets</t>
  </si>
  <si>
    <t>Current Assets</t>
  </si>
  <si>
    <t xml:space="preserve">Total Liability </t>
  </si>
  <si>
    <t xml:space="preserve">Current Liability </t>
  </si>
  <si>
    <t>Profit before taxes</t>
  </si>
  <si>
    <t>Profit after taxes</t>
  </si>
  <si>
    <t>(Declaration)</t>
  </si>
  <si>
    <t>We confirm that Bid Form and Price Schedules in the Second Envelope have been filled up by us as per the provisions of the Instruction to Bidders. Further, we have noted that the same shall be evaluated as per the provisions of the Bidding Documents.</t>
  </si>
  <si>
    <t>one</t>
  </si>
  <si>
    <t>st</t>
  </si>
  <si>
    <t>January</t>
  </si>
  <si>
    <t>two</t>
  </si>
  <si>
    <t>nd</t>
  </si>
  <si>
    <t>February</t>
  </si>
  <si>
    <t>BID FORM (First Envelope)</t>
  </si>
  <si>
    <t>three</t>
  </si>
  <si>
    <t>rd</t>
  </si>
  <si>
    <t>March</t>
  </si>
  <si>
    <t>four</t>
  </si>
  <si>
    <t>th</t>
  </si>
  <si>
    <t>April</t>
  </si>
  <si>
    <t>Bid Proposal Ref. No.</t>
  </si>
  <si>
    <t>five</t>
  </si>
  <si>
    <t>May</t>
  </si>
  <si>
    <t>six</t>
  </si>
  <si>
    <t>June</t>
  </si>
  <si>
    <t>seven</t>
  </si>
  <si>
    <t>July</t>
  </si>
  <si>
    <t>eight</t>
  </si>
  <si>
    <t>August</t>
  </si>
  <si>
    <t>nine</t>
  </si>
  <si>
    <t>September</t>
  </si>
  <si>
    <t>ten</t>
  </si>
  <si>
    <t>October</t>
  </si>
  <si>
    <t>eleven</t>
  </si>
  <si>
    <t>November</t>
  </si>
  <si>
    <t>twelve</t>
  </si>
  <si>
    <t>December</t>
  </si>
  <si>
    <t>thirteen</t>
  </si>
  <si>
    <t>fourteen</t>
  </si>
  <si>
    <t>Name of Contract  :</t>
  </si>
  <si>
    <t>fifteen</t>
  </si>
  <si>
    <t>Dear Ladies and/or Gentlemen,</t>
  </si>
  <si>
    <t>Enter details here.</t>
  </si>
  <si>
    <t>sixteen</t>
  </si>
  <si>
    <t>.. [Enter Amendment No.].. ..</t>
  </si>
  <si>
    <t>...[Enter Amendment Date]…</t>
  </si>
  <si>
    <t xml:space="preserve"> the receipt of which is hereby acknowledged, we the undersigned, offer to design, manufacture, test, deliver, install and commission (including carrying out Trial operation, Performance &amp; Guarantee Test as per the provision of Technical Specification) the Facilities under the above-named package in full conformity with the said Bidding Documents. In accordance with ITB Clause 9.1 of the Bidding Documents, as per which the bid shall be submitted by the bidder under “Single Stage - Two Envelope” procedure of bidding. Accordingly, we hereby submit our Bid, in two envelopes i.e. First Envelope – Techno – Commercial Part &amp; Second Envelope - Price Part (to be opened subsequently). </t>
  </si>
  <si>
    <t>seventeen</t>
  </si>
  <si>
    <t>Attachments to the Bid Form (First Envelope)</t>
  </si>
  <si>
    <t>Bank Draft</t>
  </si>
  <si>
    <t>eighteen</t>
  </si>
  <si>
    <t>In line with the requirement of the Bidding Documents, we enclose herewith the following Attachments:</t>
  </si>
  <si>
    <t>Pay Order</t>
  </si>
  <si>
    <t>nineteen</t>
  </si>
  <si>
    <t>Bank Guarantee</t>
  </si>
  <si>
    <t>…(Name of Currency)..</t>
  </si>
  <si>
    <t>Banks certified Cheque</t>
  </si>
  <si>
    <t>twenty</t>
  </si>
  <si>
    <t>A power of attorney duly authorized by a Notary Public indicating that the person(s) signing the bid have the authority to sign the bid and thus that the bid is binding upon us during the full period of its validity in accordance with the ITB Clause 14.</t>
  </si>
  <si>
    <t xml:space="preserve">The documentary evidence that we are eligible to bid in accordance with ITB Clause 2. Further, in terms of ITB Clause 9.3(c) &amp; (e), the qualification data has been furnished as per your format enclosed with the bidding documents Attachment-3(QR). </t>
  </si>
  <si>
    <t>Applicable</t>
  </si>
  <si>
    <t>Not Applicable</t>
  </si>
  <si>
    <t>The documentary evidence establishing in accordance with ITB Clause 3, Vol.-I of the Bidding Documents that the facilities offered by us are eligible facilities and conform to the Bidding Documents has been furnished as Attachment 4.</t>
  </si>
  <si>
    <t>The details of all major items of services or supply which we propose subletting in case of award, giving details of the name and nationality of the proposed subcontractor/sub-vendor for each item.</t>
  </si>
  <si>
    <t>The variation and deviations from the requirements of the Conditions of Contract, Technical Specification and Drawings (excluding critical provisions as mentioned at clause 6.0 below) in your format enclosed with the Bidding Documents, including, inter alia, the cost of withdrawal of the variations and deviations indicated therein.</t>
  </si>
  <si>
    <t>The details of Alternative Bids made by us indicating the complete Technical Specifications and the deviation to contractual and commercial conditions. [NOT APPLICABLE]</t>
  </si>
  <si>
    <t>Manufacturer’s Authorisation Forms.</t>
  </si>
  <si>
    <t>Work Completion Schedule.</t>
  </si>
  <si>
    <t>Guarantee Declaration.</t>
  </si>
  <si>
    <t>Information regarding ex-employees of Purchaser in our firm.</t>
  </si>
  <si>
    <t>Filled up information regarding Price Adjustment Data as per the format enclosed in the bidding documents.[NOT APPLICABLE]</t>
  </si>
  <si>
    <t xml:space="preserve"> Declaration regarding Social Accountability.</t>
  </si>
  <si>
    <t>Integrity Pact, in a separate envelope, duly signed on each page by the person signing the bid.[NOT APPLICABLE]</t>
  </si>
  <si>
    <t>Information for E-payment, PF Details &amp; declaration regarding Micro/Small &amp; Medium Enterprises.</t>
  </si>
  <si>
    <t>Additional Information.</t>
  </si>
  <si>
    <t>Declaration.</t>
  </si>
  <si>
    <t>We are aware that, in line with Clause No. 27.1 (ITB), our Second Envelope (Price Part) is liable to be rejected in case the same contains any deviation/omission from the contractual and commercial conditions and technical Specifications other than those identified in this First Envelope.</t>
  </si>
  <si>
    <t xml:space="preserve">We are aware that the Price Schedules do not generally give a full description of the Work to be performed under each item and we shall be deemed to have read the Technical Specifications and other sections of the Bidding Documents and Drawings to ascertain the full scope of Work included in each item while filling-in the rates and prices in Second Envelope. </t>
  </si>
  <si>
    <t xml:space="preserve">We declare that as specified in Clause 11.5, Section –II: ITB, Vol.-I of the Bidding Documents, prices quoted by us in the Price Schedules in Second Envelope shall be subject to Price Adjustment during the execution of Contract in accordance with Appendix-2 (Price Adjustment) to the Contract Agreement. </t>
  </si>
  <si>
    <t>We confirm that except as otherwise specifically provided our Bid Prices in  Second Envelope include all taxes, duties, levies and charges as may be assessed on us, our Sub-Contractor/Sub-Vendor or their employees by all municipal, state or national government authorities in connection with the Goods, in and outside of India.</t>
  </si>
  <si>
    <t>100% of applicable Taxes and Duties, which are payable by the Purchaser under the Contract, shall be reimbursed by the Purchaser after despatch of goods on production of satisfactory documentary evidence by the Supplier in accordance with the provisions of the Bidding Documents.</t>
  </si>
  <si>
    <t>We further understand that notwithstanding 4.0 above, in case of award on us, you shall also bear and pay/reimburse to us, Excise Duty, Sales Tax/VAT (but not the surcharge in lieu of Sales Tax/VAT), local tax and other levies in respect of direct transaction between you and us, imposed on the Goods specified in Schedule No. 1 of the Price Schedule in Second Envelope, to be incorporated into the Facilities; by the Indian Laws.</t>
  </si>
  <si>
    <t>We also understand that, in case of award on us, you shall reimburse to us octroi/entry tax as applicable for destination site/state on all items of supply. Further, Service Tax, if applicable, for the services to be rendered by us, the same is included in our bid price in Second Envelope.</t>
  </si>
  <si>
    <t>We confirm that we shall also get registered with the concerned Sales Tax Authorities, in all the states where the project is located.</t>
  </si>
  <si>
    <t>Construction of the Contract</t>
  </si>
  <si>
    <t>We declare that we have studied clause GCC 2.1 relating to mode of contracting for Domestic Bidders and we are making this proposal with a stipulation that you shall award us the Contracts covering all goods and related services.</t>
  </si>
  <si>
    <t>We have read the provisions of following clauses and confirm that the specified stipulations of these clauses are acceptable to us:</t>
  </si>
  <si>
    <t>ITB 13</t>
  </si>
  <si>
    <t>Bid Security</t>
  </si>
  <si>
    <t>GCC 2.14</t>
  </si>
  <si>
    <t>Governing Law</t>
  </si>
  <si>
    <t>GCC 8</t>
  </si>
  <si>
    <t>Terms of Payment</t>
  </si>
  <si>
    <t xml:space="preserve">(d) </t>
  </si>
  <si>
    <t xml:space="preserve">GCC 9.3 </t>
  </si>
  <si>
    <t>Performance Security</t>
  </si>
  <si>
    <t>GCC 10</t>
  </si>
  <si>
    <t>Taxes and Duties</t>
  </si>
  <si>
    <t>GCC 21.2</t>
  </si>
  <si>
    <t>Completion Time Guarantee</t>
  </si>
  <si>
    <t>(g)</t>
  </si>
  <si>
    <t>GCC 22</t>
  </si>
  <si>
    <t>Defect Liability</t>
  </si>
  <si>
    <t>(h)</t>
  </si>
  <si>
    <t>GCC 24</t>
  </si>
  <si>
    <t>Patent Indemnity</t>
  </si>
  <si>
    <t>(j)</t>
  </si>
  <si>
    <t>GCC 25</t>
  </si>
  <si>
    <t>Limitation of Liability</t>
  </si>
  <si>
    <t>(k)</t>
  </si>
  <si>
    <t>GCC 35</t>
  </si>
  <si>
    <t>Settlement of Disputes</t>
  </si>
  <si>
    <t>(l)</t>
  </si>
  <si>
    <t>GCC 36</t>
  </si>
  <si>
    <t>Arbitration</t>
  </si>
  <si>
    <t>(m)</t>
  </si>
  <si>
    <t>Appendix 2 to Form of Contract Agreement</t>
  </si>
  <si>
    <t>Price Adjustment</t>
  </si>
  <si>
    <t>Further we understand that deviation taken in any of the above clauses by us may make our bid non-responsive as per provision of bidding documents and be rejected by you.</t>
  </si>
  <si>
    <t>We undertake, if our bid is accepted, to commence the work immediately upon your Notification of Award to us, and to achieve the delivery of goods and related services within the time stated in the Bidding Documents.</t>
  </si>
  <si>
    <t>If our bid is accepted, we undertake to provide an Advance Payment Security and Performance Security(ies) in the form and amounts, and within the times specified in the Bidding Documents.</t>
  </si>
  <si>
    <t>We agree to abide by this bid for a period of six (06) months from the date fixed for opening of bids as stipulated in the Bidding Documents, and it shall remain binding upon us and may be accepted by you at any time before the expiration of that period</t>
  </si>
  <si>
    <t>Until a formal Contract is prepared and executed between us, this bid, together with your written acceptance thereof in the form of your Notification of Award shall constitute a binding contract between us.</t>
  </si>
  <si>
    <t>We understand that you are not bound to accept the lowest or any bid you may receive.</t>
  </si>
  <si>
    <t>Commissions or gratuities, if any, paid or to be paid by us to agents relating to this Bid, and to contract execution, if we are awarded the contract, are listed below:</t>
  </si>
  <si>
    <t>Name and address of agent</t>
  </si>
  <si>
    <t>Amount and Currency</t>
  </si>
  <si>
    <t>Purpose of Commission or gratuity</t>
  </si>
  <si>
    <t>(If none, state “none”)</t>
  </si>
  <si>
    <t xml:space="preserve">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 </t>
  </si>
  <si>
    <t>Thanking you, we remain,</t>
  </si>
  <si>
    <t>Yours faithfully,</t>
  </si>
  <si>
    <t>Please provide additional information of the Bidder</t>
  </si>
  <si>
    <t>Business Address                       :</t>
  </si>
  <si>
    <t>Country of Incorporation         :</t>
  </si>
  <si>
    <t>State/Province to be indicated :</t>
  </si>
  <si>
    <t>Name of Principal Officer         :</t>
  </si>
  <si>
    <t>Address of  Principal Officer    :</t>
  </si>
  <si>
    <t xml:space="preserve">ElectronicForms™ </t>
  </si>
  <si>
    <t>View - Template of ElectronicForm™</t>
  </si>
  <si>
    <t>To close this Screen, click on the [Close] button located on the bar above, or at the bottom of the Screen</t>
  </si>
  <si>
    <t>Template of ElectronicForm™</t>
  </si>
  <si>
    <t>Relevant Bid-Part</t>
  </si>
  <si>
    <t>Techical</t>
  </si>
  <si>
    <t>ElectronicForm™ Template ID</t>
  </si>
  <si>
    <t>7PG-2010-FT000010</t>
  </si>
  <si>
    <t>Template Reference</t>
  </si>
  <si>
    <t>TECHNO-COMMERICIAL (First Envelope)</t>
  </si>
  <si>
    <t>Template Description</t>
  </si>
  <si>
    <t>Section-1</t>
  </si>
  <si>
    <t>Bidders's Name</t>
  </si>
  <si>
    <t>Section-2 (Outline of Requirements)</t>
  </si>
  <si>
    <t>*</t>
  </si>
  <si>
    <t>Integrity Pact Details</t>
  </si>
  <si>
    <t>Submitted (Doc. Code No. DC-9008-April-2009-Rev-0)</t>
  </si>
  <si>
    <t>Yes</t>
  </si>
  <si>
    <t>BID SECURITY DETAILS</t>
  </si>
  <si>
    <t>2 (a) Submitted</t>
  </si>
  <si>
    <t>2 (b) Bid Security No.</t>
  </si>
  <si>
    <t>2 (c) Issued by (Name of Bank)</t>
  </si>
  <si>
    <t>2 (d) Bid Security Amount</t>
  </si>
  <si>
    <t>2 (e) Valid upto</t>
  </si>
  <si>
    <t>Section-3</t>
  </si>
  <si>
    <t>1. AUTHORIZED SIGNATORY (Sole Bidder / Lead Partner of JV)</t>
  </si>
  <si>
    <t>1 (a) Name</t>
  </si>
  <si>
    <t>1 (b) Designation</t>
  </si>
  <si>
    <t>1 (c) Address</t>
  </si>
  <si>
    <t xml:space="preserve">2. AUTHORIZED SIGNATORY (Other Partner of JV) </t>
  </si>
  <si>
    <t xml:space="preserve">    (If Bidder is JV) </t>
  </si>
  <si>
    <t>2 (a) Name</t>
  </si>
  <si>
    <t>2 (b) Designation</t>
  </si>
  <si>
    <t>2 (c) Address</t>
  </si>
  <si>
    <t>One</t>
  </si>
  <si>
    <t>Two</t>
  </si>
  <si>
    <t>Three</t>
  </si>
  <si>
    <t>Four</t>
  </si>
  <si>
    <t>Five</t>
  </si>
  <si>
    <t>Six</t>
  </si>
  <si>
    <t>Seven</t>
  </si>
  <si>
    <t>Eight</t>
  </si>
  <si>
    <t>Nine</t>
  </si>
  <si>
    <t>Ten</t>
  </si>
  <si>
    <t>Eleven</t>
  </si>
  <si>
    <t>Twelve</t>
  </si>
  <si>
    <t>Thirteen</t>
  </si>
  <si>
    <t>Fourteen</t>
  </si>
  <si>
    <t>Fifteen</t>
  </si>
  <si>
    <t>Sixteen</t>
  </si>
  <si>
    <t>Seventeen</t>
  </si>
  <si>
    <t>Eighteen</t>
  </si>
  <si>
    <t>Nineteen</t>
  </si>
  <si>
    <t>Twenty</t>
  </si>
  <si>
    <t>Twenty One</t>
  </si>
  <si>
    <t>Twenty Two</t>
  </si>
  <si>
    <t>Twenty Three</t>
  </si>
  <si>
    <t>Twenty Four</t>
  </si>
  <si>
    <t>Twenty Five</t>
  </si>
  <si>
    <t>Twenty Six</t>
  </si>
  <si>
    <t>Twenty Seven</t>
  </si>
  <si>
    <t>Twenty Eight</t>
  </si>
  <si>
    <t>Twenty Nine</t>
  </si>
  <si>
    <t>Thirty</t>
  </si>
  <si>
    <t>Thirty One</t>
  </si>
  <si>
    <t>Thirty Two</t>
  </si>
  <si>
    <t>Thirty Three</t>
  </si>
  <si>
    <t>Thirty Four</t>
  </si>
  <si>
    <t>Thirty Five</t>
  </si>
  <si>
    <t>Thirty Six</t>
  </si>
  <si>
    <t>Thirty Seven</t>
  </si>
  <si>
    <t>Thirty Eight</t>
  </si>
  <si>
    <t>Thirty Nine</t>
  </si>
  <si>
    <t>Forty</t>
  </si>
  <si>
    <t>Forty One</t>
  </si>
  <si>
    <t>Forty Two</t>
  </si>
  <si>
    <t>Forty Three</t>
  </si>
  <si>
    <t>Forty Four</t>
  </si>
  <si>
    <t>Forty Five</t>
  </si>
  <si>
    <t>Forty Six</t>
  </si>
  <si>
    <t>Forty Seven</t>
  </si>
  <si>
    <t>Forty Eight</t>
  </si>
  <si>
    <t>Forty Nine</t>
  </si>
  <si>
    <t>Fifty</t>
  </si>
  <si>
    <t>Fifty One</t>
  </si>
  <si>
    <t>Fifty Two</t>
  </si>
  <si>
    <t>Fifty Three</t>
  </si>
  <si>
    <t>Fifty Four</t>
  </si>
  <si>
    <t>Fifty Five</t>
  </si>
  <si>
    <t>Fifty Six</t>
  </si>
  <si>
    <t>Fifty Seven</t>
  </si>
  <si>
    <t>Fifty Eight</t>
  </si>
  <si>
    <t>Fifty Nine</t>
  </si>
  <si>
    <t>Sixty</t>
  </si>
  <si>
    <t>Sixty One</t>
  </si>
  <si>
    <t>Sixty Two</t>
  </si>
  <si>
    <t>Sixty Three</t>
  </si>
  <si>
    <t>Sixty Four</t>
  </si>
  <si>
    <t>Sixty Five</t>
  </si>
  <si>
    <t>Sixty Six</t>
  </si>
  <si>
    <t>Sixty Seven</t>
  </si>
  <si>
    <t>Sixty Eight</t>
  </si>
  <si>
    <t>Sixty Nine</t>
  </si>
  <si>
    <t xml:space="preserve">Seventy </t>
  </si>
  <si>
    <t>Seventy One</t>
  </si>
  <si>
    <t>Seventy Two</t>
  </si>
  <si>
    <t>Seventy Three</t>
  </si>
  <si>
    <t>Seventy Four</t>
  </si>
  <si>
    <t>Seventy Five</t>
  </si>
  <si>
    <t>Seventy Six</t>
  </si>
  <si>
    <t>Seventy Seven</t>
  </si>
  <si>
    <t>Seventy Eight</t>
  </si>
  <si>
    <t>Seventy Nine</t>
  </si>
  <si>
    <t xml:space="preserve">Eighty </t>
  </si>
  <si>
    <t>Eighty One</t>
  </si>
  <si>
    <t>Eighty Two</t>
  </si>
  <si>
    <t>Eighty Three</t>
  </si>
  <si>
    <t>Eighty Four</t>
  </si>
  <si>
    <t>Eighty Five</t>
  </si>
  <si>
    <t>Eighty Six</t>
  </si>
  <si>
    <t>Eighty Seven</t>
  </si>
  <si>
    <t>Eighty Eight</t>
  </si>
  <si>
    <t>Eighty Nine</t>
  </si>
  <si>
    <t xml:space="preserve">Ninety </t>
  </si>
  <si>
    <t>Ninety One</t>
  </si>
  <si>
    <t>Ninety Two</t>
  </si>
  <si>
    <t>Ninety Three</t>
  </si>
  <si>
    <t>Ninety Four</t>
  </si>
  <si>
    <t>Ninety Five</t>
  </si>
  <si>
    <t>Ninety Six</t>
  </si>
  <si>
    <t>Ninety Seven</t>
  </si>
  <si>
    <t>Ninety Eight</t>
  </si>
  <si>
    <t>Ninety Nine</t>
  </si>
  <si>
    <t xml:space="preserve">One Hundred </t>
  </si>
  <si>
    <t>( The bidder should support their claim by enclosing the copies of relevant LOAs/documents &amp; their successful execution for Mega  Policy  before the date   of      opening of bid)</t>
  </si>
  <si>
    <t>Minimum Average Annual Premium collected by the Bidder during the last three financial years shall not be less than Rs.400 Crores</t>
  </si>
  <si>
    <t>Financial year</t>
  </si>
  <si>
    <t>Annual Gross Premium  in Rs. Crores</t>
  </si>
  <si>
    <t>2012-13</t>
  </si>
  <si>
    <t>2013-14</t>
  </si>
  <si>
    <t>2014-15</t>
  </si>
  <si>
    <t>Minimum Average Annual Premium collected in respect of Fire &amp; Engineering policies during the last three financial years shall not be less than Rs.100 Crores.</t>
  </si>
  <si>
    <t>Annual  Gross  Premium  in Rs. Crores (Fire &amp; Engineering Policies)</t>
  </si>
  <si>
    <t>The net worth of the bidder on the closing day of last three financial years should be positive</t>
  </si>
  <si>
    <t xml:space="preserve">Net worth positive (Yes/ No.)  </t>
  </si>
  <si>
    <t xml:space="preserve"> Weather bidder have enclosed the complete annual reports together with audited statement of accounts of the company for last three consecutive years of its own (separate) immediately preceding the date of submission of bid. </t>
  </si>
  <si>
    <t>No</t>
  </si>
  <si>
    <t>Furnishing of Information for Electronic Payment</t>
  </si>
  <si>
    <t>Name of Sole Bidder [Individual Firm]</t>
  </si>
  <si>
    <t>…….. …… ………. ……….</t>
  </si>
  <si>
    <t>Permanent Account No.</t>
  </si>
  <si>
    <t>GSTIN No.</t>
  </si>
  <si>
    <t>Address with Pin Code &amp; State</t>
  </si>
  <si>
    <t>Telephone No.&amp; Mob. No.</t>
  </si>
  <si>
    <t xml:space="preserve">E-Mail </t>
  </si>
  <si>
    <t>Contact Person</t>
  </si>
  <si>
    <t>Bank Details for Electronic Payments</t>
  </si>
  <si>
    <t>Name of the Bank</t>
  </si>
  <si>
    <t>Branch Address</t>
  </si>
  <si>
    <t>Account No.</t>
  </si>
  <si>
    <t>……………………………….</t>
  </si>
  <si>
    <t>Type of Account(Saving/Current)</t>
  </si>
  <si>
    <t>………………………………..</t>
  </si>
  <si>
    <t>9 Digit MICR Code</t>
  </si>
  <si>
    <t>IFSC/NEFT/EFT Code</t>
  </si>
  <si>
    <t>Sample Cancelled cheque to be enclosed.</t>
  </si>
  <si>
    <t>Information regarding Ex-Employees of POWERGRID</t>
  </si>
  <si>
    <t>We hereby furnish the details of ex-employees of POWERGRID who had retired/resigned at the level of General Manager and above from POWERGRID and subsequently have been employed by us.</t>
  </si>
  <si>
    <t xml:space="preserve">Name of the Person with designation in POWERGRID </t>
  </si>
  <si>
    <t xml:space="preserve">Date of Retirement/ resignation from POWERGRID </t>
  </si>
  <si>
    <t xml:space="preserve">Date of Joining </t>
  </si>
  <si>
    <t>Declaration regarding Social Accountability</t>
  </si>
  <si>
    <t>We confirm that we stand committed to comply to all requirements of Social Accountability Standards i.e. SA8000 (latest Standard available at www.sa-intl.org) and maintain the necessary records.</t>
  </si>
  <si>
    <t>EMPANELMENT OF TRANSPORT AGENCIES FOR DAY-TO-DAY HIRING OF VEHICLES AT CORPORATE CENTRE, GURGAON</t>
  </si>
  <si>
    <t>CC/NT/S-VHCLE/DOM/A17/26/13660</t>
  </si>
  <si>
    <t>Years</t>
  </si>
  <si>
    <t>2025-26</t>
  </si>
  <si>
    <t>2024-25</t>
  </si>
  <si>
    <t>2023-24</t>
  </si>
  <si>
    <t>2022-23</t>
  </si>
  <si>
    <t xml:space="preserve">FINANCIAL POSITION:
Minimum Average Annual Turnover* (MAAT) for best three years i.e.  36 months out of last five financial years of the bidder should not be less than ₹ 2.19 Cr.                                                                                                              *Note –Annual gross revenue from operations/Gross operating income as incorporated in the profit &amp; loss account excluding other operative income/other income. </t>
  </si>
  <si>
    <t xml:space="preserve">Notes: 1. In case bidder is a holding company, the Work Experience, Number of Vehicle, Permanent Office and Financial Position Criteria referred above shall be that of holding company only (i.e. excluding its subsidiary/group companies). In case bidder is a subsidiary of a holding company, the Work Experience, Number of Vehicle, Permanent Office and Financial Position Criteria referred above shall be of that subsidiary company only (i.e. excluding its holding company).
2. Relaxation for Start-Ups: Start-Ups meetings the specified requirements in Financial Position shall be considered qualified if they meet eighty (80%) of the requirement specified above in financial position.
^Start-Ups as defined by DPIIT, applicable as on the originally scheduled last date of bid submission mentioned above. 
3. Relaxation for MSEs 
For MSE bidders, requirement of MAAT is waived off. </t>
  </si>
  <si>
    <t>Number of Vehicle: Below specified nos. of BHARAT-VI (BS-VI) or later compliant vehicles of particular package of not more than specified years old as on the originally scheduled last date of bid submission (soft copies) as mentioned above must be registered in the name of proprietor/company/partners/firm/director.</t>
  </si>
  <si>
    <t>(Copy of Registration Certificate of vehicle in the name of proprietor/company/partners/firm/director to be enclosed)</t>
  </si>
  <si>
    <t>Package-A (Sedan) (05 Nos. of vehicles less than 04 years old as on the originally scheduled last date of bid submission (soft copy) as mentioned above (Maruti Dzire/Honda-Amaze/Hyundai-Aura/Tata Tigor)</t>
  </si>
  <si>
    <t>Package-B (Basic MUV) (05 Nos. of vehicles less than 04 years old as on the originally scheduled last date of bid submission (soft copy) as mentioned above (Maruti Ertiga/Toyota Rumion/Kia Carens)</t>
  </si>
  <si>
    <t>Package-C (Premium Sedan) (05 Nos. of vehicles less than 04 years old as on the originally scheduled last date of bid submission (soft copy) as mentioned above (Honda-City/Hyundai-Verna)</t>
  </si>
  <si>
    <t>Package-D (Premium MPV) (05 Nos. of vehicles less than 04 years old as on the originally scheduled last date of bid submission (soft copy) as mentioned above (Toyota-Innova Crysta)</t>
  </si>
  <si>
    <t>Package-E (SUV (Mid-Size/ Premium SUV) (02 Nos. of vehicles less than 04 years old as on the originally scheduled last date of bid submission (soft copy) as mentioned above (Maruti Invicta/Toyota Innova Hycross/Mahindra-XUV700/ Tata-Safari/Hyundai-Alcazar)</t>
  </si>
  <si>
    <t>Package-F (SUV (Full-Size/ Luxury SUV) (02 Nos. of vehicles less than 04 years old as on the originally scheduled last date of bid submission (soft copy) as mentioned above (Toyota-Fortuner/MG Gloster)</t>
  </si>
  <si>
    <t>Note- 1.   A car once counted under any package shall not be counted in any other package type again.
           2.   The Bidder must have the specified number of vehicles in at least 04 packages, not older than 4 years as on the originally scheduled last date of bid submission (soft copy), to qualify for submission of the bid for empanelment in POWERGRID.</t>
  </si>
  <si>
    <t xml:space="preserve">Office: 
The bidder shall have an office in Delhi NCR (Copy of address proof of office setup is to be submitted along with the bid documents such as lease deed of office premise/ GST Certificate etc. as an address proof for same).
</t>
  </si>
  <si>
    <t>Rfx No.          :</t>
  </si>
  <si>
    <t>Work Experience: Agencies shall have experience of providing #similar transport services to PSUs/ Government Departments/ Government Autonomous bodies/ Private/ Multinational Organizations/ Companies as a prime contractor during last 07 (seven) years as on the originally scheduled last date of bid submission (soft copy), i.e., 26/10/2026.
Notes: 
1. #similar transport services shall mean taxi services, cab services, hiring of vehicle/taxis, travel services, mobility solutions, car rental services.
2. Copy of Letter of Award/Experience certificate from PSUs/Government Departments/Government Autonomous bodies/Private/Multinational Organizations/Companies for providing transport services to be enclosed.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</si>
</sst>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409]dd\-mmm\-yy;@"/>
    <numFmt numFmtId="165" formatCode="[$-409]dd/mmm/yy;@"/>
    <numFmt numFmtId="166" formatCode="[$-409]d\-mmm\-yy"/>
    <numFmt numFmtId="167" formatCode="_ &quot;₹ &quot;* #,##0.00_ ;_ &quot;₹ &quot;* \-#,##0.00_ ;_ &quot;₹ &quot;* \-??_ ;_ @_ "/>
    <numFmt numFmtId="168" formatCode="[$-409]d/mmm/yy;@"/>
    <numFmt numFmtId="169" formatCode="0.0"/>
    <numFmt numFmtId="170" formatCode="[$-409]m/d/yyyy"/>
    <numFmt numFmtId="171" formatCode="\\#,##0.00;[Red]&quot;-\&quot;#,##0.00"/>
    <numFmt numFmtId="172" formatCode="#,##0.0"/>
    <numFmt numFmtId="173" formatCode="[$-409]#,##0_);\(#,##0\)"/>
    <numFmt numFmtId="174" formatCode="0.000"/>
    <numFmt numFmtId="175" formatCode="#,##0.000_);\(#,##0.000\)"/>
    <numFmt numFmtId="176" formatCode=";;;"/>
    <numFmt numFmtId="177" formatCode="_-\£* #,##0.00_-;&quot;-£&quot;* #,##0.00_-;_-\£* \-??_-;_-@_-"/>
    <numFmt numFmtId="178" formatCode="0.0_)"/>
  </numFmts>
  <fonts count="68">
    <font>
      <sz val="10"/>
      <name val="Book Antiqua"/>
    </font>
    <font>
      <sz val="14"/>
      <name val="AngsanaUPC"/>
      <family val="1"/>
    </font>
    <font>
      <sz val="10"/>
      <name val="Arial"/>
      <family val="2"/>
    </font>
    <font>
      <sz val="10"/>
      <color rgb="FFFF0000"/>
      <name val="Arial"/>
      <family val="2"/>
    </font>
    <font>
      <b/>
      <sz val="12"/>
      <name val="Arial"/>
      <family val="2"/>
    </font>
    <font>
      <u/>
      <sz val="9"/>
      <color rgb="FF0000FF"/>
      <name val="Arial"/>
      <family val="2"/>
    </font>
    <font>
      <sz val="7"/>
      <name val="Small Fonts"/>
      <family val="2"/>
    </font>
    <font>
      <sz val="10"/>
      <name val="Book Antiqua"/>
      <family val="1"/>
    </font>
    <font>
      <sz val="11"/>
      <name val="Book Antiqua"/>
      <family val="1"/>
    </font>
    <font>
      <u/>
      <sz val="9"/>
      <color rgb="FF800080"/>
      <name val="Arial"/>
      <family val="2"/>
    </font>
    <font>
      <sz val="10"/>
      <name val="MS Sans Serif"/>
      <family val="2"/>
    </font>
    <font>
      <sz val="12"/>
      <name val="¹ÙÅÁÃ¼"/>
      <charset val="129"/>
    </font>
    <font>
      <sz val="12"/>
      <name val="Book Antiqua"/>
      <family val="1"/>
    </font>
    <font>
      <b/>
      <sz val="12"/>
      <name val="Book Antiqua"/>
      <family val="1"/>
    </font>
    <font>
      <b/>
      <sz val="12"/>
      <color rgb="FFFF0000"/>
      <name val="Book Antiqua"/>
      <family val="1"/>
    </font>
    <font>
      <b/>
      <sz val="11"/>
      <name val="Book Antiqua"/>
      <family val="1"/>
    </font>
    <font>
      <b/>
      <sz val="18"/>
      <color rgb="FF0000FF"/>
      <name val="Book Antiqua"/>
      <family val="1"/>
    </font>
    <font>
      <b/>
      <sz val="10"/>
      <name val="Book Antiqua"/>
      <family val="1"/>
    </font>
    <font>
      <b/>
      <sz val="12"/>
      <color rgb="FF0000FF"/>
      <name val="Book Antiqua"/>
      <family val="1"/>
    </font>
    <font>
      <sz val="12"/>
      <name val="Arial"/>
      <family val="2"/>
    </font>
    <font>
      <b/>
      <sz val="10"/>
      <color rgb="FF0000FF"/>
      <name val="Book Antiqua"/>
      <family val="1"/>
    </font>
    <font>
      <b/>
      <u/>
      <sz val="10"/>
      <name val="Book Antiqua"/>
      <family val="1"/>
    </font>
    <font>
      <b/>
      <sz val="10"/>
      <color rgb="FF800080"/>
      <name val="Book Antiqua"/>
      <family val="1"/>
    </font>
    <font>
      <sz val="10"/>
      <color rgb="FF0000FF"/>
      <name val="Arial"/>
      <family val="2"/>
    </font>
    <font>
      <sz val="12"/>
      <color rgb="FF0000FF"/>
      <name val="Arial"/>
      <family val="2"/>
    </font>
    <font>
      <b/>
      <sz val="14"/>
      <color rgb="FF0000FF"/>
      <name val="Book Antiqua"/>
      <family val="1"/>
    </font>
    <font>
      <b/>
      <sz val="16"/>
      <color rgb="FF0000FF"/>
      <name val="Arial"/>
      <family val="2"/>
    </font>
    <font>
      <b/>
      <sz val="11"/>
      <color rgb="FF0000FF"/>
      <name val="Book Antiqua"/>
      <family val="1"/>
    </font>
    <font>
      <sz val="10"/>
      <color rgb="FFFFFFFF"/>
      <name val="Book Antiqua"/>
      <family val="1"/>
    </font>
    <font>
      <b/>
      <sz val="11"/>
      <color rgb="FFFFFFFF"/>
      <name val="Book Antiqua"/>
      <family val="1"/>
    </font>
    <font>
      <sz val="10"/>
      <color rgb="FF969696"/>
      <name val="Book Antiqua"/>
      <family val="1"/>
    </font>
    <font>
      <b/>
      <sz val="14"/>
      <color rgb="FF0000FF"/>
      <name val="Times New Roman"/>
      <family val="1"/>
    </font>
    <font>
      <b/>
      <sz val="12"/>
      <color rgb="FF0000FF"/>
      <name val="Times New Roman"/>
      <family val="1"/>
    </font>
    <font>
      <b/>
      <sz val="14"/>
      <name val="Book Antiqua"/>
      <family val="1"/>
    </font>
    <font>
      <b/>
      <sz val="11"/>
      <color rgb="FFFF0000"/>
      <name val="Book Antiqua"/>
      <family val="1"/>
    </font>
    <font>
      <sz val="12"/>
      <name val="Times New Roman"/>
      <family val="1"/>
    </font>
    <font>
      <sz val="14"/>
      <color rgb="FFFFFFFF"/>
      <name val="Times New Roman"/>
      <family val="1"/>
    </font>
    <font>
      <sz val="14"/>
      <color rgb="FFFFFFFF"/>
      <name val="Book Antiqua"/>
      <family val="1"/>
    </font>
    <font>
      <sz val="11"/>
      <color rgb="FFFFFFFF"/>
      <name val="Book Antiqua"/>
      <family val="1"/>
    </font>
    <font>
      <sz val="12"/>
      <color rgb="FFFFFFFF"/>
      <name val="Book Antiqua"/>
      <family val="1"/>
    </font>
    <font>
      <i/>
      <sz val="11"/>
      <name val="Book Antiqua"/>
      <family val="1"/>
    </font>
    <font>
      <i/>
      <sz val="10"/>
      <name val="Book Antiqua"/>
      <family val="1"/>
    </font>
    <font>
      <b/>
      <u/>
      <sz val="11"/>
      <name val="Book Antiqua"/>
      <family val="1"/>
    </font>
    <font>
      <sz val="10"/>
      <color rgb="FFC0C0C0"/>
      <name val="Book Antiqua"/>
      <family val="1"/>
    </font>
    <font>
      <sz val="12"/>
      <color rgb="FFC0C0C0"/>
      <name val="Book Antiqua"/>
      <family val="1"/>
    </font>
    <font>
      <b/>
      <sz val="12"/>
      <color rgb="FFC0C0C0"/>
      <name val="Book Antiqua"/>
      <family val="1"/>
    </font>
    <font>
      <sz val="16"/>
      <name val="Book Antiqua"/>
      <family val="1"/>
    </font>
    <font>
      <sz val="11"/>
      <color rgb="FFFF0000"/>
      <name val="Book Antiqua"/>
      <family val="1"/>
    </font>
    <font>
      <b/>
      <sz val="18"/>
      <name val="Book Antiqua"/>
      <family val="1"/>
    </font>
    <font>
      <b/>
      <sz val="11"/>
      <color rgb="FF0000FF"/>
      <name val="Times New Roman"/>
      <family val="1"/>
    </font>
    <font>
      <sz val="8"/>
      <name val="Book Antiqua"/>
      <family val="1"/>
    </font>
    <font>
      <sz val="8"/>
      <color rgb="FFFFFFFF"/>
      <name val="Book Antiqua"/>
      <family val="1"/>
    </font>
    <font>
      <sz val="2"/>
      <color rgb="FFFFFFFF"/>
      <name val="Book Antiqua"/>
      <family val="1"/>
    </font>
    <font>
      <b/>
      <sz val="9"/>
      <color rgb="FFFF0000"/>
      <name val="Book Antiqua"/>
      <family val="1"/>
    </font>
    <font>
      <sz val="1"/>
      <name val="Book Antiqua"/>
      <family val="1"/>
    </font>
    <font>
      <sz val="1"/>
      <color rgb="FFFFFFFF"/>
      <name val="Book Antiqua"/>
      <family val="1"/>
    </font>
    <font>
      <strike/>
      <sz val="11"/>
      <name val="Book Antiqua"/>
      <family val="1"/>
    </font>
    <font>
      <sz val="11"/>
      <name val="Arial"/>
      <family val="2"/>
    </font>
    <font>
      <b/>
      <sz val="11"/>
      <color rgb="FF000000"/>
      <name val="Book Antiqua"/>
      <family val="1"/>
    </font>
    <font>
      <b/>
      <sz val="11"/>
      <color rgb="FF000080"/>
      <name val="Book Antiqua"/>
      <family val="1"/>
    </font>
    <font>
      <sz val="11"/>
      <name val="Verdana"/>
      <family val="2"/>
    </font>
    <font>
      <b/>
      <sz val="10"/>
      <name val="Arial"/>
      <family val="2"/>
    </font>
    <font>
      <b/>
      <sz val="8"/>
      <color rgb="FFFF0000"/>
      <name val="Arial"/>
      <family val="2"/>
    </font>
    <font>
      <sz val="10"/>
      <color rgb="FFFFFFFF"/>
      <name val="Arial"/>
      <family val="2"/>
    </font>
    <font>
      <b/>
      <i/>
      <sz val="12"/>
      <name val="Book Antiqua"/>
      <family val="1"/>
    </font>
    <font>
      <i/>
      <sz val="8"/>
      <name val="Book Antiqua"/>
      <family val="1"/>
    </font>
    <font>
      <b/>
      <sz val="12"/>
      <name val="Times New Roman"/>
      <family val="1"/>
    </font>
    <font>
      <sz val="10"/>
      <name val="Book Antiqua"/>
    </font>
  </fonts>
  <fills count="11">
    <fill>
      <patternFill patternType="none"/>
    </fill>
    <fill>
      <patternFill patternType="gray125"/>
    </fill>
    <fill>
      <patternFill patternType="solid">
        <fgColor rgb="FFFFCC99"/>
        <bgColor rgb="FFC0C0C0"/>
      </patternFill>
    </fill>
    <fill>
      <patternFill patternType="solid">
        <fgColor rgb="FF0000FF"/>
        <bgColor rgb="FF0000FF"/>
      </patternFill>
    </fill>
    <fill>
      <patternFill patternType="solid">
        <fgColor rgb="FFCCFFCC"/>
        <bgColor rgb="FFCCFFFF"/>
      </patternFill>
    </fill>
    <fill>
      <patternFill patternType="solid">
        <fgColor rgb="FFFFFFFF"/>
        <bgColor rgb="FFFFFFCC"/>
      </patternFill>
    </fill>
    <fill>
      <patternFill patternType="solid">
        <fgColor rgb="FF99CCFF"/>
        <bgColor rgb="FFCCCCFF"/>
      </patternFill>
    </fill>
    <fill>
      <patternFill patternType="solid">
        <fgColor rgb="FFFFFF00"/>
        <bgColor rgb="FFFFFF00"/>
      </patternFill>
    </fill>
    <fill>
      <patternFill patternType="solid">
        <fgColor rgb="FF3366FF"/>
        <bgColor rgb="FF0066CC"/>
      </patternFill>
    </fill>
    <fill>
      <patternFill patternType="solid">
        <fgColor rgb="FF000000"/>
        <bgColor rgb="FF003300"/>
      </patternFill>
    </fill>
    <fill>
      <patternFill patternType="solid">
        <fgColor rgb="FFCCCCFF"/>
        <bgColor rgb="FFC0C0C0"/>
      </patternFill>
    </fill>
  </fills>
  <borders count="39">
    <border>
      <left/>
      <right/>
      <top/>
      <bottom/>
      <diagonal/>
    </border>
    <border>
      <left style="thin">
        <color auto="1"/>
      </left>
      <right style="thin">
        <color auto="1"/>
      </right>
      <top/>
      <bottom style="hair">
        <color auto="1"/>
      </bottom>
      <diagonal/>
    </border>
    <border>
      <left/>
      <right/>
      <top style="medium">
        <color auto="1"/>
      </top>
      <bottom style="medium">
        <color auto="1"/>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hair">
        <color auto="1"/>
      </top>
      <bottom style="hair">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diagonal/>
    </border>
    <border>
      <left/>
      <right style="thin">
        <color auto="1"/>
      </right>
      <top style="hair">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thin">
        <color auto="1"/>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top style="hair">
        <color auto="1"/>
      </top>
      <bottom/>
      <diagonal/>
    </border>
    <border>
      <left/>
      <right/>
      <top/>
      <bottom style="hair">
        <color auto="1"/>
      </bottom>
      <diagonal/>
    </border>
    <border>
      <left/>
      <right/>
      <top style="thin">
        <color auto="1"/>
      </top>
      <bottom style="hair">
        <color auto="1"/>
      </bottom>
      <diagonal/>
    </border>
    <border>
      <left/>
      <right/>
      <top style="hair">
        <color auto="1"/>
      </top>
      <bottom style="thin">
        <color auto="1"/>
      </bottom>
      <diagonal/>
    </border>
    <border>
      <left/>
      <right style="thin">
        <color auto="1"/>
      </right>
      <top style="thin">
        <color auto="1"/>
      </top>
      <bottom/>
      <diagonal/>
    </border>
    <border>
      <left/>
      <right style="thin">
        <color auto="1"/>
      </right>
      <top/>
      <bottom style="hair">
        <color auto="1"/>
      </bottom>
      <diagonal/>
    </border>
    <border>
      <left/>
      <right style="thin">
        <color auto="1"/>
      </right>
      <top style="hair">
        <color auto="1"/>
      </top>
      <bottom style="thin">
        <color auto="1"/>
      </bottom>
      <diagonal/>
    </border>
  </borders>
  <cellStyleXfs count="25">
    <xf numFmtId="0" fontId="0" fillId="0" borderId="0"/>
    <xf numFmtId="9" fontId="1"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2" fontId="3" fillId="0" borderId="1">
      <alignment horizontal="right"/>
    </xf>
    <xf numFmtId="0" fontId="4" fillId="0" borderId="2"/>
    <xf numFmtId="0" fontId="4" fillId="0" borderId="3">
      <alignment horizontal="left" vertical="center"/>
    </xf>
    <xf numFmtId="0" fontId="5" fillId="0" borderId="0"/>
    <xf numFmtId="173" fontId="6" fillId="0" borderId="0"/>
    <xf numFmtId="174" fontId="2" fillId="0" borderId="0"/>
    <xf numFmtId="0" fontId="7" fillId="0" borderId="0"/>
    <xf numFmtId="0" fontId="67" fillId="0" borderId="0"/>
    <xf numFmtId="0" fontId="9" fillId="0" borderId="0"/>
    <xf numFmtId="0" fontId="10" fillId="0" borderId="0"/>
    <xf numFmtId="175" fontId="67" fillId="0" borderId="0"/>
    <xf numFmtId="176" fontId="67" fillId="0" borderId="0"/>
    <xf numFmtId="177" fontId="67" fillId="0" borderId="0"/>
    <xf numFmtId="178" fontId="67" fillId="0" borderId="0"/>
    <xf numFmtId="0" fontId="11" fillId="0" borderId="0"/>
  </cellStyleXfs>
  <cellXfs count="566">
    <xf numFmtId="0" fontId="0" fillId="0" borderId="0" xfId="0"/>
    <xf numFmtId="0" fontId="12" fillId="0" borderId="0" xfId="0" applyFont="1" applyAlignment="1" applyProtection="1">
      <alignment vertical="center"/>
      <protection hidden="1"/>
    </xf>
    <xf numFmtId="0" fontId="0" fillId="0" borderId="0" xfId="0" applyProtection="1">
      <protection hidden="1"/>
    </xf>
    <xf numFmtId="0" fontId="13" fillId="0" borderId="0" xfId="0" applyFont="1" applyAlignment="1" applyProtection="1">
      <alignment vertical="center"/>
      <protection hidden="1"/>
    </xf>
    <xf numFmtId="0" fontId="7" fillId="0" borderId="0" xfId="0" applyFont="1" applyProtection="1">
      <protection hidden="1"/>
    </xf>
    <xf numFmtId="1" fontId="12" fillId="0" borderId="0" xfId="0" applyNumberFormat="1" applyFont="1" applyAlignment="1" applyProtection="1">
      <alignment horizontal="center" vertical="center"/>
      <protection hidden="1"/>
    </xf>
    <xf numFmtId="164" fontId="12" fillId="0" borderId="0" xfId="0" applyNumberFormat="1" applyFont="1" applyAlignment="1" applyProtection="1">
      <alignment vertical="center"/>
      <protection hidden="1"/>
    </xf>
    <xf numFmtId="0" fontId="14" fillId="0" borderId="0" xfId="0" applyFont="1" applyAlignment="1" applyProtection="1">
      <alignment vertical="center"/>
      <protection hidden="1"/>
    </xf>
    <xf numFmtId="0" fontId="15" fillId="0" borderId="4" xfId="0" applyFont="1" applyBorder="1" applyAlignment="1" applyProtection="1">
      <alignment vertical="center"/>
      <protection hidden="1"/>
    </xf>
    <xf numFmtId="0" fontId="7" fillId="0" borderId="0" xfId="0" applyFont="1" applyAlignment="1" applyProtection="1">
      <alignment vertical="center"/>
      <protection hidden="1"/>
    </xf>
    <xf numFmtId="0" fontId="2" fillId="0" borderId="0" xfId="0" applyFont="1" applyAlignment="1" applyProtection="1">
      <alignment vertical="center"/>
      <protection hidden="1"/>
    </xf>
    <xf numFmtId="0" fontId="2" fillId="0" borderId="0" xfId="0" applyFont="1" applyProtection="1">
      <protection hidden="1"/>
    </xf>
    <xf numFmtId="0" fontId="19" fillId="0" borderId="0" xfId="0" applyFont="1" applyAlignment="1" applyProtection="1">
      <alignment vertical="center"/>
      <protection hidden="1"/>
    </xf>
    <xf numFmtId="0" fontId="19" fillId="0" borderId="0" xfId="0" applyFont="1" applyProtection="1">
      <protection hidden="1"/>
    </xf>
    <xf numFmtId="0" fontId="22" fillId="0" borderId="7" xfId="0" applyFont="1" applyBorder="1" applyAlignment="1" applyProtection="1">
      <alignment horizontal="center" vertical="center"/>
      <protection hidden="1"/>
    </xf>
    <xf numFmtId="0" fontId="23" fillId="0" borderId="0" xfId="0" applyFont="1"/>
    <xf numFmtId="0" fontId="24" fillId="0" borderId="0" xfId="0" applyFont="1" applyAlignment="1" applyProtection="1">
      <alignment vertical="center"/>
      <protection hidden="1"/>
    </xf>
    <xf numFmtId="0" fontId="24" fillId="0" borderId="0" xfId="0" applyFont="1" applyProtection="1">
      <protection hidden="1"/>
    </xf>
    <xf numFmtId="0" fontId="23" fillId="0" borderId="0" xfId="0" applyFont="1" applyProtection="1">
      <protection hidden="1"/>
    </xf>
    <xf numFmtId="0" fontId="22" fillId="0" borderId="7" xfId="0" applyFont="1" applyBorder="1" applyAlignment="1" applyProtection="1">
      <alignment horizontal="center" vertical="top"/>
      <protection hidden="1"/>
    </xf>
    <xf numFmtId="0" fontId="12" fillId="0" borderId="4" xfId="0" applyFont="1" applyBorder="1" applyAlignment="1" applyProtection="1">
      <alignment vertical="center"/>
      <protection hidden="1"/>
    </xf>
    <xf numFmtId="0" fontId="26" fillId="0" borderId="0" xfId="0" applyFont="1" applyAlignment="1" applyProtection="1">
      <alignment vertical="center"/>
      <protection hidden="1"/>
    </xf>
    <xf numFmtId="0" fontId="12" fillId="0" borderId="8" xfId="0" applyFont="1" applyBorder="1" applyAlignment="1" applyProtection="1">
      <alignment vertical="center"/>
      <protection hidden="1"/>
    </xf>
    <xf numFmtId="0" fontId="8" fillId="0" borderId="0" xfId="0" applyFont="1" applyAlignment="1" applyProtection="1">
      <alignment vertical="center"/>
      <protection hidden="1"/>
    </xf>
    <xf numFmtId="0" fontId="8" fillId="0" borderId="0" xfId="0" applyFont="1" applyProtection="1">
      <protection hidden="1"/>
    </xf>
    <xf numFmtId="0" fontId="27" fillId="0" borderId="0" xfId="0" applyFont="1" applyAlignment="1" applyProtection="1">
      <alignment horizontal="center" vertical="center" wrapText="1"/>
      <protection hidden="1"/>
    </xf>
    <xf numFmtId="0" fontId="28" fillId="0" borderId="0" xfId="0" applyFont="1" applyAlignment="1" applyProtection="1">
      <alignment vertical="center"/>
      <protection hidden="1"/>
    </xf>
    <xf numFmtId="0" fontId="28" fillId="0" borderId="0" xfId="0" applyFont="1" applyAlignment="1" applyProtection="1">
      <alignment horizontal="center"/>
      <protection hidden="1"/>
    </xf>
    <xf numFmtId="0" fontId="28" fillId="0" borderId="0" xfId="0" applyFont="1" applyProtection="1">
      <protection hidden="1"/>
    </xf>
    <xf numFmtId="0" fontId="15" fillId="0" borderId="0" xfId="0" applyFont="1" applyAlignment="1" applyProtection="1">
      <alignment horizontal="center" vertical="center"/>
      <protection hidden="1"/>
    </xf>
    <xf numFmtId="0" fontId="8" fillId="0" borderId="0" xfId="0" applyFont="1" applyAlignment="1" applyProtection="1">
      <alignment horizontal="justify" vertical="center"/>
      <protection hidden="1"/>
    </xf>
    <xf numFmtId="0" fontId="8" fillId="0" borderId="9" xfId="0" applyFont="1" applyBorder="1" applyAlignment="1" applyProtection="1">
      <alignment vertical="center" wrapText="1"/>
      <protection hidden="1"/>
    </xf>
    <xf numFmtId="0" fontId="8" fillId="0" borderId="10" xfId="0" applyFont="1" applyBorder="1" applyAlignment="1" applyProtection="1">
      <alignment vertical="center" wrapText="1"/>
      <protection hidden="1"/>
    </xf>
    <xf numFmtId="0" fontId="12" fillId="4" borderId="5" xfId="0" applyFont="1" applyFill="1" applyBorder="1" applyAlignment="1" applyProtection="1">
      <alignment horizontal="left" vertical="center"/>
      <protection locked="0"/>
    </xf>
    <xf numFmtId="0" fontId="8" fillId="0" borderId="0" xfId="0" applyFont="1" applyAlignment="1" applyProtection="1">
      <alignment horizontal="center" vertical="center"/>
      <protection hidden="1"/>
    </xf>
    <xf numFmtId="0" fontId="8" fillId="0" borderId="0" xfId="0" applyFont="1" applyAlignment="1" applyProtection="1">
      <alignment vertical="center" wrapText="1"/>
      <protection hidden="1"/>
    </xf>
    <xf numFmtId="0" fontId="8" fillId="0" borderId="11" xfId="0" applyFont="1" applyBorder="1" applyAlignment="1" applyProtection="1">
      <alignment vertical="center"/>
      <protection hidden="1"/>
    </xf>
    <xf numFmtId="0" fontId="8" fillId="0" borderId="12" xfId="0" applyFont="1" applyBorder="1" applyAlignment="1" applyProtection="1">
      <alignment vertical="center"/>
      <protection hidden="1"/>
    </xf>
    <xf numFmtId="0" fontId="8" fillId="4" borderId="13" xfId="0" applyFont="1" applyFill="1" applyBorder="1" applyAlignment="1" applyProtection="1">
      <alignment vertical="center" wrapText="1"/>
      <protection locked="0"/>
    </xf>
    <xf numFmtId="0" fontId="8" fillId="0" borderId="14" xfId="0" applyFont="1" applyBorder="1" applyAlignment="1" applyProtection="1">
      <alignment vertical="center"/>
      <protection hidden="1"/>
    </xf>
    <xf numFmtId="0" fontId="8" fillId="0" borderId="15" xfId="0" applyFont="1" applyBorder="1" applyAlignment="1" applyProtection="1">
      <alignment vertical="center"/>
      <protection hidden="1"/>
    </xf>
    <xf numFmtId="0" fontId="8" fillId="0" borderId="16" xfId="0" applyFont="1" applyBorder="1" applyAlignment="1" applyProtection="1">
      <alignment vertical="center"/>
      <protection hidden="1"/>
    </xf>
    <xf numFmtId="0" fontId="8" fillId="0" borderId="17" xfId="0" applyFont="1" applyBorder="1" applyAlignment="1" applyProtection="1">
      <alignment vertical="center"/>
      <protection hidden="1"/>
    </xf>
    <xf numFmtId="0" fontId="8" fillId="0" borderId="18" xfId="0" applyFont="1" applyBorder="1" applyAlignment="1" applyProtection="1">
      <alignment vertical="center"/>
      <protection hidden="1"/>
    </xf>
    <xf numFmtId="0" fontId="8" fillId="0" borderId="19" xfId="0" applyFont="1" applyBorder="1" applyAlignment="1" applyProtection="1">
      <alignment vertical="center"/>
      <protection hidden="1"/>
    </xf>
    <xf numFmtId="165" fontId="30" fillId="0" borderId="0" xfId="0" applyNumberFormat="1" applyFont="1" applyProtection="1">
      <protection hidden="1"/>
    </xf>
    <xf numFmtId="0" fontId="8" fillId="0" borderId="9" xfId="0" applyFont="1" applyBorder="1" applyAlignment="1" applyProtection="1">
      <alignment horizontal="left" vertical="center"/>
      <protection hidden="1"/>
    </xf>
    <xf numFmtId="0" fontId="8" fillId="0" borderId="10" xfId="0" applyFont="1" applyBorder="1" applyAlignment="1" applyProtection="1">
      <alignment horizontal="left" vertical="center"/>
      <protection hidden="1"/>
    </xf>
    <xf numFmtId="0" fontId="8" fillId="0" borderId="0" xfId="0" applyFont="1" applyAlignment="1" applyProtection="1">
      <alignment horizontal="left" vertical="center"/>
      <protection hidden="1"/>
    </xf>
    <xf numFmtId="166" fontId="8" fillId="4" borderId="13" xfId="0" applyNumberFormat="1" applyFont="1" applyFill="1" applyBorder="1" applyAlignment="1" applyProtection="1">
      <alignment vertical="center" wrapText="1"/>
      <protection locked="0"/>
    </xf>
    <xf numFmtId="0" fontId="8" fillId="0" borderId="0" xfId="0" applyFont="1" applyAlignment="1">
      <alignment vertical="center"/>
    </xf>
    <xf numFmtId="0" fontId="0" fillId="0" borderId="0" xfId="0" applyAlignment="1">
      <alignment vertical="center"/>
    </xf>
    <xf numFmtId="0" fontId="8" fillId="0" borderId="4" xfId="0" applyFont="1" applyBorder="1" applyAlignment="1" applyProtection="1">
      <alignment vertical="center"/>
      <protection hidden="1"/>
    </xf>
    <xf numFmtId="0" fontId="15" fillId="0" borderId="19" xfId="0" applyFont="1" applyBorder="1" applyAlignment="1" applyProtection="1">
      <alignment horizontal="right"/>
      <protection hidden="1"/>
    </xf>
    <xf numFmtId="0" fontId="31" fillId="0" borderId="0" xfId="0" applyFont="1" applyAlignment="1">
      <alignment vertical="center"/>
    </xf>
    <xf numFmtId="0" fontId="32" fillId="0" borderId="0" xfId="0" applyFont="1" applyAlignment="1">
      <alignment vertical="center"/>
    </xf>
    <xf numFmtId="0" fontId="15" fillId="0" borderId="0" xfId="0" applyFont="1" applyAlignment="1">
      <alignment horizontal="center" vertical="center"/>
    </xf>
    <xf numFmtId="0" fontId="8" fillId="0" borderId="0" xfId="24" applyFont="1" applyAlignment="1">
      <alignment vertical="center"/>
    </xf>
    <xf numFmtId="0" fontId="33" fillId="0" borderId="0" xfId="0" applyFont="1" applyAlignment="1">
      <alignment vertical="center"/>
    </xf>
    <xf numFmtId="0" fontId="8" fillId="0" borderId="0" xfId="0" applyFont="1" applyAlignment="1">
      <alignment horizontal="justify" vertical="center"/>
    </xf>
    <xf numFmtId="0" fontId="15" fillId="0" borderId="0" xfId="0" applyFont="1" applyAlignment="1">
      <alignment vertical="center"/>
    </xf>
    <xf numFmtId="0" fontId="15" fillId="0" borderId="0" xfId="24" applyFont="1" applyAlignment="1">
      <alignment horizontal="left" vertical="center" indent="1"/>
    </xf>
    <xf numFmtId="0" fontId="8" fillId="0" borderId="0" xfId="0" applyFont="1" applyAlignment="1">
      <alignment horizontal="left" vertical="center" indent="1"/>
    </xf>
    <xf numFmtId="0" fontId="12" fillId="4" borderId="5" xfId="0" applyFont="1" applyFill="1" applyBorder="1" applyAlignment="1" applyProtection="1">
      <alignment horizontal="center" vertical="top" wrapText="1"/>
      <protection locked="0"/>
    </xf>
    <xf numFmtId="0" fontId="12" fillId="0" borderId="0" xfId="0" applyFont="1" applyAlignment="1">
      <alignment vertical="center"/>
    </xf>
    <xf numFmtId="0" fontId="13" fillId="0" borderId="5" xfId="0" applyFont="1" applyBorder="1" applyAlignment="1">
      <alignment horizontal="center" vertical="center" wrapText="1"/>
    </xf>
    <xf numFmtId="0" fontId="12" fillId="0" borderId="5" xfId="0" applyFont="1" applyBorder="1" applyAlignment="1">
      <alignment horizontal="center" vertical="top" wrapText="1"/>
    </xf>
    <xf numFmtId="0" fontId="12" fillId="0" borderId="20" xfId="0" applyFont="1" applyBorder="1" applyAlignment="1">
      <alignment horizontal="center" vertical="top" wrapText="1"/>
    </xf>
    <xf numFmtId="0" fontId="12" fillId="4" borderId="20" xfId="0" applyFont="1" applyFill="1" applyBorder="1" applyAlignment="1" applyProtection="1">
      <alignment horizontal="center" vertical="top" wrapText="1"/>
      <protection locked="0"/>
    </xf>
    <xf numFmtId="0" fontId="12" fillId="0" borderId="0" xfId="0" applyFont="1" applyAlignment="1">
      <alignment horizontal="left" vertical="top"/>
    </xf>
    <xf numFmtId="0" fontId="12" fillId="0" borderId="9" xfId="0" applyFont="1" applyBorder="1" applyAlignment="1">
      <alignment horizontal="left" vertical="top" wrapText="1"/>
    </xf>
    <xf numFmtId="0" fontId="12" fillId="0" borderId="3" xfId="0" applyFont="1" applyBorder="1" applyAlignment="1">
      <alignment horizontal="left" vertical="top" wrapText="1"/>
    </xf>
    <xf numFmtId="0" fontId="12" fillId="0" borderId="10" xfId="0" applyFont="1" applyBorder="1" applyAlignment="1">
      <alignment horizontal="left" vertical="top" wrapText="1"/>
    </xf>
    <xf numFmtId="0" fontId="12" fillId="0" borderId="9" xfId="0" applyFont="1" applyBorder="1" applyAlignment="1">
      <alignment horizontal="center" vertical="top" wrapText="1"/>
    </xf>
    <xf numFmtId="0" fontId="12" fillId="0" borderId="9" xfId="0" applyFont="1" applyBorder="1" applyAlignment="1">
      <alignment horizontal="left" vertical="top"/>
    </xf>
    <xf numFmtId="0" fontId="8" fillId="0" borderId="5" xfId="0" applyFont="1" applyBorder="1" applyAlignment="1">
      <alignment horizontal="left" vertical="top"/>
    </xf>
    <xf numFmtId="0" fontId="8" fillId="0" borderId="5" xfId="0" applyFont="1" applyBorder="1" applyAlignment="1">
      <alignment vertical="center" wrapText="1"/>
    </xf>
    <xf numFmtId="0" fontId="8" fillId="0" borderId="5" xfId="0" applyFont="1" applyBorder="1" applyAlignment="1">
      <alignment vertical="center"/>
    </xf>
    <xf numFmtId="0" fontId="12" fillId="4" borderId="20" xfId="0" applyFont="1" applyFill="1" applyBorder="1" applyAlignment="1">
      <alignment horizontal="center" vertical="top" wrapText="1"/>
    </xf>
    <xf numFmtId="0" fontId="12" fillId="4" borderId="5" xfId="0" applyFont="1" applyFill="1" applyBorder="1" applyAlignment="1">
      <alignment horizontal="center" vertical="top" wrapText="1"/>
    </xf>
    <xf numFmtId="0" fontId="15" fillId="0" borderId="0" xfId="0" applyFont="1" applyAlignment="1">
      <alignment horizontal="right" vertical="center" indent="1"/>
    </xf>
    <xf numFmtId="0" fontId="15" fillId="0" borderId="0" xfId="0" applyFont="1" applyAlignment="1">
      <alignment horizontal="left" vertical="center"/>
    </xf>
    <xf numFmtId="0" fontId="35" fillId="0" borderId="0" xfId="0" applyFont="1" applyAlignment="1">
      <alignment horizontal="justify" vertical="center"/>
    </xf>
    <xf numFmtId="0" fontId="0" fillId="0" borderId="0" xfId="0" applyAlignment="1" applyProtection="1">
      <alignment vertical="center"/>
      <protection hidden="1"/>
    </xf>
    <xf numFmtId="0" fontId="15" fillId="0" borderId="4" xfId="0" applyFont="1" applyBorder="1" applyAlignment="1" applyProtection="1">
      <alignment horizontal="right"/>
      <protection hidden="1"/>
    </xf>
    <xf numFmtId="0" fontId="15" fillId="0" borderId="0" xfId="0" applyFont="1" applyAlignment="1" applyProtection="1">
      <alignment horizontal="right"/>
      <protection hidden="1"/>
    </xf>
    <xf numFmtId="0" fontId="28" fillId="0" borderId="0" xfId="0" applyFont="1" applyAlignment="1" applyProtection="1">
      <alignment horizontal="center" vertical="center"/>
      <protection hidden="1"/>
    </xf>
    <xf numFmtId="0" fontId="36" fillId="0" borderId="0" xfId="0" applyFont="1" applyAlignment="1" applyProtection="1">
      <alignment vertical="center"/>
      <protection hidden="1"/>
    </xf>
    <xf numFmtId="0" fontId="32" fillId="0" borderId="0" xfId="0" applyFont="1" applyAlignment="1" applyProtection="1">
      <alignment vertical="center"/>
      <protection hidden="1"/>
    </xf>
    <xf numFmtId="0" fontId="31" fillId="0" borderId="0" xfId="0" applyFont="1" applyAlignment="1" applyProtection="1">
      <alignment vertical="center"/>
      <protection hidden="1"/>
    </xf>
    <xf numFmtId="0" fontId="8" fillId="0" borderId="0" xfId="24" applyFont="1" applyAlignment="1" applyProtection="1">
      <alignment vertical="center"/>
      <protection hidden="1"/>
    </xf>
    <xf numFmtId="0" fontId="37" fillId="0" borderId="0" xfId="0" applyFont="1" applyAlignment="1" applyProtection="1">
      <alignment vertical="center"/>
      <protection hidden="1"/>
    </xf>
    <xf numFmtId="0" fontId="15" fillId="0" borderId="0" xfId="0" applyFont="1" applyAlignment="1" applyProtection="1">
      <alignment vertical="center"/>
      <protection hidden="1"/>
    </xf>
    <xf numFmtId="0" fontId="15" fillId="0" borderId="0" xfId="24" applyFont="1" applyAlignment="1" applyProtection="1">
      <alignment horizontal="left" vertical="center" indent="1"/>
      <protection hidden="1"/>
    </xf>
    <xf numFmtId="0" fontId="15" fillId="0" borderId="0" xfId="0" applyFont="1" applyAlignment="1" applyProtection="1">
      <alignment horizontal="justify" vertical="center" wrapText="1"/>
      <protection hidden="1"/>
    </xf>
    <xf numFmtId="0" fontId="8" fillId="0" borderId="0" xfId="0" applyFont="1" applyAlignment="1" applyProtection="1">
      <alignment horizontal="left" vertical="center" indent="1"/>
      <protection hidden="1"/>
    </xf>
    <xf numFmtId="0" fontId="38" fillId="0" borderId="0" xfId="24" applyFont="1" applyAlignment="1" applyProtection="1">
      <alignment horizontal="left" vertical="center" indent="1"/>
      <protection hidden="1"/>
    </xf>
    <xf numFmtId="0" fontId="15" fillId="0" borderId="0" xfId="0" applyFont="1" applyAlignment="1" applyProtection="1">
      <alignment vertical="top"/>
      <protection hidden="1"/>
    </xf>
    <xf numFmtId="0" fontId="15" fillId="0" borderId="0" xfId="0" applyFont="1" applyAlignment="1" applyProtection="1">
      <alignment horizontal="left" vertical="center"/>
      <protection hidden="1"/>
    </xf>
    <xf numFmtId="0" fontId="39" fillId="0" borderId="0" xfId="0" applyFont="1" applyAlignment="1" applyProtection="1">
      <alignment vertical="center"/>
      <protection hidden="1"/>
    </xf>
    <xf numFmtId="0" fontId="15" fillId="0" borderId="0" xfId="0" applyFont="1" applyAlignment="1" applyProtection="1">
      <alignment horizontal="right" vertical="center" indent="1"/>
      <protection hidden="1"/>
    </xf>
    <xf numFmtId="164" fontId="15" fillId="0" borderId="0" xfId="0" applyNumberFormat="1" applyFont="1" applyAlignment="1" applyProtection="1">
      <alignment horizontal="left" vertical="center" indent="1"/>
      <protection hidden="1"/>
    </xf>
    <xf numFmtId="0" fontId="15" fillId="0" borderId="0" xfId="0" applyFont="1" applyAlignment="1" applyProtection="1">
      <alignment horizontal="left" vertical="center" indent="1"/>
      <protection hidden="1"/>
    </xf>
    <xf numFmtId="0" fontId="33" fillId="0" borderId="0" xfId="0" applyFont="1" applyAlignment="1" applyProtection="1">
      <alignment vertical="center"/>
      <protection hidden="1"/>
    </xf>
    <xf numFmtId="0" fontId="8" fillId="0" borderId="0" xfId="24" applyFont="1" applyAlignment="1" applyProtection="1">
      <alignment horizontal="left" vertical="center" indent="1"/>
      <protection hidden="1"/>
    </xf>
    <xf numFmtId="0" fontId="15" fillId="0" borderId="0" xfId="0" applyFont="1" applyAlignment="1" applyProtection="1">
      <alignment horizontal="justify" vertical="center"/>
      <protection hidden="1"/>
    </xf>
    <xf numFmtId="0" fontId="12" fillId="0" borderId="0" xfId="0" applyFont="1"/>
    <xf numFmtId="0" fontId="13" fillId="0" borderId="4" xfId="0" applyFont="1" applyBorder="1" applyAlignment="1" applyProtection="1">
      <alignment vertical="center"/>
      <protection hidden="1"/>
    </xf>
    <xf numFmtId="0" fontId="13" fillId="0" borderId="0" xfId="0" applyFont="1"/>
    <xf numFmtId="0" fontId="13" fillId="0" borderId="0" xfId="0" applyFont="1" applyAlignment="1">
      <alignment vertical="top" wrapText="1"/>
    </xf>
    <xf numFmtId="0" fontId="13" fillId="0" borderId="0" xfId="0" applyFont="1" applyAlignment="1">
      <alignment horizontal="center" wrapText="1"/>
    </xf>
    <xf numFmtId="0" fontId="13" fillId="5" borderId="5"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10" xfId="0" applyFont="1" applyFill="1" applyBorder="1" applyAlignment="1">
      <alignment horizontal="center" vertical="center" wrapText="1"/>
    </xf>
    <xf numFmtId="0" fontId="13" fillId="0" borderId="5" xfId="0" applyFont="1" applyBorder="1" applyAlignment="1">
      <alignment horizontal="center" vertical="center"/>
    </xf>
    <xf numFmtId="0" fontId="13" fillId="4" borderId="5" xfId="0" applyFont="1" applyFill="1" applyBorder="1" applyAlignment="1" applyProtection="1">
      <alignment horizontal="left" vertical="center" wrapText="1"/>
      <protection locked="0"/>
    </xf>
    <xf numFmtId="0" fontId="12" fillId="0" borderId="5" xfId="0" applyFont="1" applyBorder="1" applyAlignment="1">
      <alignment horizontal="center" vertical="center" wrapText="1"/>
    </xf>
    <xf numFmtId="0" fontId="12" fillId="0" borderId="5" xfId="0" applyFont="1" applyBorder="1"/>
    <xf numFmtId="0" fontId="13" fillId="0" borderId="0" xfId="0" applyFont="1" applyAlignment="1" applyProtection="1">
      <alignment horizontal="left" vertical="center"/>
      <protection hidden="1"/>
    </xf>
    <xf numFmtId="0" fontId="12" fillId="4" borderId="21" xfId="0" applyFont="1" applyFill="1" applyBorder="1" applyAlignment="1" applyProtection="1">
      <alignment vertical="top" wrapText="1"/>
      <protection locked="0"/>
    </xf>
    <xf numFmtId="0" fontId="13" fillId="0" borderId="0" xfId="0" applyFont="1" applyAlignment="1" applyProtection="1">
      <alignment horizontal="right" vertical="center" indent="1"/>
      <protection hidden="1"/>
    </xf>
    <xf numFmtId="0" fontId="12" fillId="4" borderId="21" xfId="0" applyFont="1" applyFill="1" applyBorder="1" applyAlignment="1" applyProtection="1">
      <alignment horizontal="center" vertical="top" wrapText="1"/>
      <protection locked="0"/>
    </xf>
    <xf numFmtId="0" fontId="12" fillId="0" borderId="0" xfId="0" applyFont="1" applyProtection="1">
      <protection hidden="1"/>
    </xf>
    <xf numFmtId="0" fontId="12" fillId="4" borderId="5" xfId="0" applyFont="1" applyFill="1" applyBorder="1" applyAlignment="1" applyProtection="1">
      <alignment vertical="top" wrapText="1"/>
      <protection locked="0"/>
    </xf>
    <xf numFmtId="0" fontId="13" fillId="0" borderId="5" xfId="0" applyFont="1" applyBorder="1" applyAlignment="1">
      <alignment vertical="center" wrapText="1"/>
    </xf>
    <xf numFmtId="167" fontId="12" fillId="4" borderId="5" xfId="10" applyNumberFormat="1" applyFont="1" applyFill="1" applyBorder="1" applyAlignment="1" applyProtection="1">
      <alignment vertical="top" wrapText="1"/>
      <protection locked="0"/>
    </xf>
    <xf numFmtId="0" fontId="12" fillId="0" borderId="6" xfId="0" applyFont="1" applyBorder="1" applyAlignment="1">
      <alignment horizontal="center" vertical="center" wrapText="1"/>
    </xf>
    <xf numFmtId="0" fontId="12" fillId="0" borderId="5" xfId="0" applyFont="1" applyBorder="1" applyAlignment="1">
      <alignment vertical="center" wrapText="1"/>
    </xf>
    <xf numFmtId="0" fontId="12" fillId="0" borderId="10" xfId="0" applyFont="1" applyBorder="1" applyAlignment="1">
      <alignment vertical="center" wrapText="1"/>
    </xf>
    <xf numFmtId="0" fontId="28" fillId="0" borderId="0" xfId="0" applyFont="1" applyAlignment="1">
      <alignment horizontal="center"/>
    </xf>
    <xf numFmtId="0" fontId="8" fillId="0" borderId="0" xfId="24" applyFont="1" applyAlignment="1">
      <alignment horizontal="left" vertical="center" indent="1"/>
    </xf>
    <xf numFmtId="0" fontId="8" fillId="4" borderId="5" xfId="0"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8" fillId="4" borderId="5" xfId="0" applyFont="1" applyFill="1" applyBorder="1" applyAlignment="1" applyProtection="1">
      <alignment vertical="center" wrapText="1"/>
      <protection locked="0"/>
    </xf>
    <xf numFmtId="0" fontId="41" fillId="0" borderId="0" xfId="0" applyFont="1" applyAlignment="1">
      <alignment vertical="center" wrapText="1"/>
    </xf>
    <xf numFmtId="0" fontId="41" fillId="0" borderId="0" xfId="0" applyFont="1" applyAlignment="1">
      <alignment vertical="center"/>
    </xf>
    <xf numFmtId="0" fontId="12" fillId="0" borderId="0" xfId="0" applyFont="1" applyAlignment="1">
      <alignment horizontal="justify" vertical="center"/>
    </xf>
    <xf numFmtId="0" fontId="8" fillId="4" borderId="5" xfId="0" applyFont="1" applyFill="1" applyBorder="1" applyAlignment="1">
      <alignment horizontal="center" vertical="center" wrapText="1"/>
    </xf>
    <xf numFmtId="0" fontId="8" fillId="4" borderId="5" xfId="0" applyFont="1" applyFill="1" applyBorder="1" applyAlignment="1">
      <alignment vertical="center" wrapText="1"/>
    </xf>
    <xf numFmtId="164" fontId="15" fillId="0" borderId="0" xfId="0" applyNumberFormat="1" applyFont="1" applyAlignment="1">
      <alignment horizontal="left" vertical="center" indent="1"/>
    </xf>
    <xf numFmtId="0" fontId="15" fillId="0" borderId="0" xfId="0" applyFont="1" applyAlignment="1">
      <alignment horizontal="left" vertical="center" indent="1"/>
    </xf>
    <xf numFmtId="0" fontId="15" fillId="0" borderId="4" xfId="0" applyFont="1" applyBorder="1" applyAlignment="1" applyProtection="1">
      <alignment horizontal="right" vertical="center"/>
      <protection hidden="1"/>
    </xf>
    <xf numFmtId="0" fontId="0" fillId="0" borderId="0" xfId="0" applyAlignment="1" applyProtection="1">
      <alignment horizontal="justify" vertical="center"/>
      <protection hidden="1"/>
    </xf>
    <xf numFmtId="0" fontId="8" fillId="0" borderId="0" xfId="24" applyFont="1" applyAlignment="1" applyProtection="1">
      <alignment horizontal="justify" vertical="center"/>
      <protection hidden="1"/>
    </xf>
    <xf numFmtId="0" fontId="0" fillId="0" borderId="0" xfId="0" applyAlignment="1" applyProtection="1">
      <alignment horizontal="justify"/>
      <protection hidden="1"/>
    </xf>
    <xf numFmtId="0" fontId="12" fillId="0" borderId="22" xfId="0" applyFont="1" applyBorder="1" applyAlignment="1" applyProtection="1">
      <alignment horizontal="center" vertical="center"/>
      <protection hidden="1"/>
    </xf>
    <xf numFmtId="0" fontId="12" fillId="4" borderId="7" xfId="0" applyFont="1" applyFill="1" applyBorder="1" applyAlignment="1" applyProtection="1">
      <alignment horizontal="justify" vertical="center"/>
      <protection locked="0"/>
    </xf>
    <xf numFmtId="0" fontId="12" fillId="4" borderId="23" xfId="0" applyFont="1" applyFill="1" applyBorder="1" applyAlignment="1" applyProtection="1">
      <alignment horizontal="justify" vertical="center"/>
      <protection locked="0"/>
    </xf>
    <xf numFmtId="0" fontId="12" fillId="4" borderId="7" xfId="0" applyFont="1" applyFill="1" applyBorder="1" applyAlignment="1" applyProtection="1">
      <alignment vertical="center"/>
      <protection locked="0"/>
    </xf>
    <xf numFmtId="0" fontId="12" fillId="4" borderId="23" xfId="0" applyFont="1" applyFill="1" applyBorder="1" applyAlignment="1" applyProtection="1">
      <alignment vertical="center"/>
      <protection locked="0"/>
    </xf>
    <xf numFmtId="0" fontId="8" fillId="4" borderId="7" xfId="0" applyFont="1" applyFill="1" applyBorder="1" applyAlignment="1" applyProtection="1">
      <alignment vertical="center"/>
      <protection locked="0"/>
    </xf>
    <xf numFmtId="0" fontId="8" fillId="4" borderId="23" xfId="0" applyFont="1" applyFill="1" applyBorder="1" applyAlignment="1" applyProtection="1">
      <alignment vertical="center"/>
      <protection locked="0"/>
    </xf>
    <xf numFmtId="0" fontId="12" fillId="0" borderId="24" xfId="0" applyFont="1" applyBorder="1" applyAlignment="1" applyProtection="1">
      <alignment horizontal="center" vertical="center"/>
      <protection hidden="1"/>
    </xf>
    <xf numFmtId="0" fontId="12" fillId="0" borderId="25" xfId="0" applyFont="1" applyBorder="1" applyAlignment="1" applyProtection="1">
      <alignment horizontal="center" vertical="center"/>
      <protection hidden="1"/>
    </xf>
    <xf numFmtId="0" fontId="12" fillId="4" borderId="25" xfId="0" applyFont="1" applyFill="1" applyBorder="1" applyAlignment="1" applyProtection="1">
      <alignment horizontal="left" vertical="center"/>
      <protection locked="0"/>
    </xf>
    <xf numFmtId="0" fontId="12" fillId="4" borderId="22" xfId="0" applyFont="1" applyFill="1" applyBorder="1" applyAlignment="1" applyProtection="1">
      <alignment horizontal="left" vertical="center"/>
      <protection locked="0"/>
    </xf>
    <xf numFmtId="0" fontId="12" fillId="4" borderId="22" xfId="0" applyFont="1" applyFill="1" applyBorder="1" applyAlignment="1" applyProtection="1">
      <alignment horizontal="justify" vertical="center"/>
      <protection locked="0"/>
    </xf>
    <xf numFmtId="0" fontId="12" fillId="0" borderId="26" xfId="0" applyFont="1" applyBorder="1" applyAlignment="1" applyProtection="1">
      <alignment horizontal="center" vertical="center"/>
      <protection hidden="1"/>
    </xf>
    <xf numFmtId="0" fontId="12" fillId="4" borderId="26" xfId="0" applyFont="1" applyFill="1" applyBorder="1" applyAlignment="1" applyProtection="1">
      <alignment horizontal="justify" vertical="center"/>
      <protection locked="0"/>
    </xf>
    <xf numFmtId="0" fontId="12" fillId="0" borderId="7" xfId="0" applyFont="1" applyBorder="1" applyAlignment="1" applyProtection="1">
      <alignment horizontal="center" vertical="center"/>
      <protection hidden="1"/>
    </xf>
    <xf numFmtId="0" fontId="12" fillId="0" borderId="0" xfId="0" applyFont="1" applyAlignment="1" applyProtection="1">
      <alignment horizontal="center" vertical="center"/>
      <protection hidden="1"/>
    </xf>
    <xf numFmtId="0" fontId="8" fillId="0" borderId="0" xfId="0" applyFont="1" applyAlignment="1" applyProtection="1">
      <alignment horizontal="left" vertical="center" wrapText="1"/>
      <protection hidden="1"/>
    </xf>
    <xf numFmtId="0" fontId="8" fillId="0" borderId="5" xfId="0" applyFont="1" applyBorder="1" applyAlignment="1" applyProtection="1">
      <alignment horizontal="center" vertical="center" wrapText="1"/>
      <protection hidden="1"/>
    </xf>
    <xf numFmtId="0" fontId="8" fillId="0" borderId="13" xfId="0" applyFont="1" applyBorder="1" applyAlignment="1" applyProtection="1">
      <alignment horizontal="center" vertical="top" wrapText="1"/>
      <protection hidden="1"/>
    </xf>
    <xf numFmtId="0" fontId="8" fillId="0" borderId="13" xfId="0" applyFont="1" applyBorder="1" applyAlignment="1">
      <alignment vertical="top" wrapText="1"/>
    </xf>
    <xf numFmtId="0" fontId="8" fillId="0" borderId="27" xfId="0" applyFont="1" applyBorder="1" applyAlignment="1" applyProtection="1">
      <alignment horizontal="center" vertical="top" wrapText="1"/>
      <protection hidden="1"/>
    </xf>
    <xf numFmtId="0" fontId="8" fillId="0" borderId="27" xfId="0" applyFont="1" applyBorder="1" applyAlignment="1">
      <alignment vertical="top" wrapText="1"/>
    </xf>
    <xf numFmtId="0" fontId="41" fillId="0" borderId="0" xfId="0" applyFont="1" applyAlignment="1" applyProtection="1">
      <alignment vertical="center"/>
      <protection hidden="1"/>
    </xf>
    <xf numFmtId="0" fontId="7" fillId="0" borderId="0" xfId="0" applyFont="1" applyAlignment="1" applyProtection="1">
      <alignment vertical="center"/>
      <protection locked="0"/>
    </xf>
    <xf numFmtId="0" fontId="8" fillId="0" borderId="28" xfId="0" applyFont="1" applyBorder="1" applyAlignment="1" applyProtection="1">
      <alignment horizontal="center" vertical="top" wrapText="1"/>
      <protection hidden="1"/>
    </xf>
    <xf numFmtId="0" fontId="8" fillId="0" borderId="20" xfId="0" applyFont="1" applyBorder="1" applyAlignment="1">
      <alignment vertical="top" wrapText="1"/>
    </xf>
    <xf numFmtId="0" fontId="8" fillId="0" borderId="20" xfId="0" applyFont="1" applyBorder="1" applyAlignment="1" applyProtection="1">
      <alignment horizontal="center" vertical="top" wrapText="1"/>
      <protection hidden="1"/>
    </xf>
    <xf numFmtId="0" fontId="41" fillId="0" borderId="0" xfId="0" applyFont="1" applyAlignment="1" applyProtection="1">
      <alignment vertical="center"/>
      <protection locked="0"/>
    </xf>
    <xf numFmtId="0" fontId="8" fillId="0" borderId="8" xfId="0" applyFont="1" applyBorder="1" applyAlignment="1" applyProtection="1">
      <alignment horizontal="center" vertical="top" wrapText="1"/>
      <protection hidden="1"/>
    </xf>
    <xf numFmtId="0" fontId="8" fillId="0" borderId="8" xfId="0" applyFont="1" applyBorder="1" applyAlignment="1" applyProtection="1">
      <alignment vertical="top" wrapText="1"/>
      <protection hidden="1"/>
    </xf>
    <xf numFmtId="0" fontId="41" fillId="0" borderId="0" xfId="0" applyFont="1" applyAlignment="1" applyProtection="1">
      <alignment horizontal="justify" vertical="center"/>
      <protection hidden="1"/>
    </xf>
    <xf numFmtId="0" fontId="41" fillId="0" borderId="0" xfId="0" applyFont="1" applyAlignment="1" applyProtection="1">
      <alignment horizontal="center" vertical="center"/>
      <protection hidden="1"/>
    </xf>
    <xf numFmtId="0" fontId="8" fillId="4" borderId="28" xfId="0" applyFont="1" applyFill="1" applyBorder="1" applyAlignment="1" applyProtection="1">
      <alignment vertical="top" wrapText="1"/>
      <protection locked="0"/>
    </xf>
    <xf numFmtId="0" fontId="15" fillId="4" borderId="13" xfId="0" applyFont="1" applyFill="1" applyBorder="1" applyAlignment="1" applyProtection="1">
      <alignment horizontal="center" vertical="center"/>
      <protection locked="0"/>
    </xf>
    <xf numFmtId="0" fontId="15" fillId="4" borderId="13" xfId="0" applyFont="1" applyFill="1" applyBorder="1" applyAlignment="1" applyProtection="1">
      <alignment horizontal="center" vertical="center" wrapText="1"/>
      <protection locked="0"/>
    </xf>
    <xf numFmtId="0" fontId="15" fillId="4" borderId="27" xfId="0" applyFont="1" applyFill="1" applyBorder="1" applyAlignment="1" applyProtection="1">
      <alignment horizontal="center" vertical="center"/>
      <protection locked="0"/>
    </xf>
    <xf numFmtId="0" fontId="15" fillId="4" borderId="27" xfId="0" applyFont="1" applyFill="1" applyBorder="1" applyAlignment="1" applyProtection="1">
      <alignment horizontal="center" vertical="center" wrapText="1"/>
      <protection locked="0"/>
    </xf>
    <xf numFmtId="0" fontId="15" fillId="4" borderId="20" xfId="0" applyFont="1" applyFill="1" applyBorder="1" applyAlignment="1" applyProtection="1">
      <alignment horizontal="center" vertical="center"/>
      <protection locked="0"/>
    </xf>
    <xf numFmtId="0" fontId="15" fillId="4" borderId="20" xfId="0" applyFont="1" applyFill="1" applyBorder="1" applyAlignment="1" applyProtection="1">
      <alignment horizontal="center" vertical="center" wrapText="1"/>
      <protection locked="0"/>
    </xf>
    <xf numFmtId="0" fontId="8" fillId="4" borderId="9" xfId="0" applyFont="1" applyFill="1" applyBorder="1" applyAlignment="1" applyProtection="1">
      <alignment vertical="center" wrapText="1"/>
      <protection locked="0"/>
    </xf>
    <xf numFmtId="0" fontId="12" fillId="4" borderId="0" xfId="0" applyFont="1" applyFill="1" applyAlignment="1" applyProtection="1">
      <alignment vertical="top" wrapText="1"/>
      <protection locked="0"/>
    </xf>
    <xf numFmtId="0" fontId="8" fillId="0" borderId="0" xfId="0" applyFont="1" applyAlignment="1" applyProtection="1">
      <alignment horizontal="left" vertical="top" wrapText="1"/>
      <protection hidden="1"/>
    </xf>
    <xf numFmtId="0" fontId="15" fillId="0" borderId="0" xfId="0" applyFont="1" applyAlignment="1" applyProtection="1">
      <alignment horizontal="left" vertical="center" wrapText="1"/>
      <protection hidden="1"/>
    </xf>
    <xf numFmtId="0" fontId="7" fillId="0" borderId="5" xfId="0" applyFont="1" applyBorder="1" applyAlignment="1" applyProtection="1">
      <alignment vertical="center"/>
      <protection hidden="1"/>
    </xf>
    <xf numFmtId="0" fontId="43" fillId="0" borderId="0" xfId="0" applyFont="1" applyProtection="1">
      <protection hidden="1"/>
    </xf>
    <xf numFmtId="0" fontId="7" fillId="4" borderId="5" xfId="0" applyFont="1" applyFill="1" applyBorder="1" applyAlignment="1" applyProtection="1">
      <alignment vertical="center"/>
      <protection locked="0" hidden="1"/>
    </xf>
    <xf numFmtId="0" fontId="0" fillId="0" borderId="5" xfId="0" applyBorder="1" applyAlignment="1" applyProtection="1">
      <alignment vertical="center"/>
      <protection hidden="1"/>
    </xf>
    <xf numFmtId="0" fontId="8" fillId="0" borderId="0" xfId="0" applyFont="1" applyAlignment="1" applyProtection="1">
      <alignment horizontal="justify" vertical="top"/>
      <protection hidden="1"/>
    </xf>
    <xf numFmtId="0" fontId="44" fillId="0" borderId="0" xfId="0" applyFont="1" applyAlignment="1" applyProtection="1">
      <alignment vertical="center" wrapText="1"/>
      <protection hidden="1"/>
    </xf>
    <xf numFmtId="0" fontId="45" fillId="0" borderId="0" xfId="0" applyFont="1" applyAlignment="1" applyProtection="1">
      <alignment vertical="center" wrapText="1"/>
      <protection hidden="1"/>
    </xf>
    <xf numFmtId="0" fontId="17" fillId="0" borderId="0" xfId="0" applyFont="1" applyProtection="1">
      <protection hidden="1"/>
    </xf>
    <xf numFmtId="0" fontId="17" fillId="0" borderId="0" xfId="0" applyFont="1" applyAlignment="1" applyProtection="1">
      <alignment vertical="center"/>
      <protection hidden="1"/>
    </xf>
    <xf numFmtId="0" fontId="8" fillId="4" borderId="0" xfId="0" applyFont="1" applyFill="1" applyAlignment="1" applyProtection="1">
      <alignment vertical="center" wrapText="1"/>
      <protection locked="0"/>
    </xf>
    <xf numFmtId="0" fontId="8" fillId="0" borderId="0" xfId="0" applyFont="1" applyAlignment="1" applyProtection="1">
      <alignment vertical="center" wrapText="1"/>
      <protection locked="0"/>
    </xf>
    <xf numFmtId="0" fontId="40" fillId="0" borderId="0" xfId="0" applyFont="1" applyAlignment="1" applyProtection="1">
      <alignment horizontal="right" vertical="top"/>
      <protection hidden="1"/>
    </xf>
    <xf numFmtId="0" fontId="8" fillId="0" borderId="4" xfId="0" applyFont="1" applyBorder="1" applyAlignment="1">
      <alignment vertical="center"/>
    </xf>
    <xf numFmtId="0" fontId="15" fillId="0" borderId="4" xfId="0" applyFont="1" applyBorder="1" applyAlignment="1">
      <alignment horizontal="right"/>
    </xf>
    <xf numFmtId="0" fontId="8" fillId="0" borderId="0" xfId="0" applyFont="1" applyAlignment="1" applyProtection="1">
      <alignment vertical="top"/>
      <protection hidden="1"/>
    </xf>
    <xf numFmtId="0" fontId="15" fillId="0" borderId="0" xfId="0" applyFont="1" applyAlignment="1">
      <alignment horizontal="justify" vertical="center"/>
    </xf>
    <xf numFmtId="0" fontId="8" fillId="0" borderId="0" xfId="0" applyFont="1" applyAlignment="1">
      <alignment horizontal="left" vertical="center"/>
    </xf>
    <xf numFmtId="0" fontId="8" fillId="0" borderId="5" xfId="0" applyFont="1" applyBorder="1" applyAlignment="1" applyProtection="1">
      <alignment horizontal="center" vertical="top" wrapText="1"/>
      <protection hidden="1"/>
    </xf>
    <xf numFmtId="0" fontId="8" fillId="4" borderId="5" xfId="0" applyFont="1" applyFill="1" applyBorder="1" applyAlignment="1" applyProtection="1">
      <alignment horizontal="center" vertical="top" wrapText="1"/>
      <protection locked="0"/>
    </xf>
    <xf numFmtId="0" fontId="15" fillId="0" borderId="0" xfId="0" applyFont="1" applyAlignment="1" applyProtection="1">
      <alignment horizontal="center" vertical="center" wrapText="1"/>
      <protection hidden="1"/>
    </xf>
    <xf numFmtId="0" fontId="8" fillId="4" borderId="5" xfId="0" applyFont="1" applyFill="1" applyBorder="1" applyAlignment="1" applyProtection="1">
      <alignment horizontal="center" vertical="top" wrapText="1"/>
      <protection locked="0" hidden="1"/>
    </xf>
    <xf numFmtId="0" fontId="15" fillId="0" borderId="0" xfId="24" applyFont="1" applyAlignment="1" applyProtection="1">
      <alignment horizontal="left" vertical="center" indent="5"/>
      <protection hidden="1"/>
    </xf>
    <xf numFmtId="0" fontId="8" fillId="0" borderId="0" xfId="0" applyFont="1" applyAlignment="1" applyProtection="1">
      <alignment horizontal="left" vertical="center" indent="5"/>
      <protection hidden="1"/>
    </xf>
    <xf numFmtId="0" fontId="15" fillId="0" borderId="6" xfId="0" applyFont="1" applyBorder="1" applyAlignment="1" applyProtection="1">
      <alignment vertical="center" wrapText="1"/>
      <protection hidden="1"/>
    </xf>
    <xf numFmtId="0" fontId="15" fillId="0" borderId="6" xfId="0" applyFont="1" applyBorder="1" applyAlignment="1" applyProtection="1">
      <alignment horizontal="justify" vertical="center" wrapText="1"/>
      <protection hidden="1"/>
    </xf>
    <xf numFmtId="0" fontId="15" fillId="0" borderId="21" xfId="0" applyFont="1" applyBorder="1" applyAlignment="1" applyProtection="1">
      <alignment vertical="center" wrapText="1"/>
      <protection hidden="1"/>
    </xf>
    <xf numFmtId="0" fontId="15" fillId="0" borderId="21" xfId="0" applyFont="1" applyBorder="1" applyAlignment="1" applyProtection="1">
      <alignment horizontal="justify" vertical="center" wrapText="1"/>
      <protection hidden="1"/>
    </xf>
    <xf numFmtId="168" fontId="15" fillId="4" borderId="5" xfId="0" applyNumberFormat="1" applyFont="1" applyFill="1" applyBorder="1" applyAlignment="1" applyProtection="1">
      <alignment horizontal="center" vertical="center" wrapText="1"/>
      <protection locked="0" hidden="1"/>
    </xf>
    <xf numFmtId="0" fontId="40" fillId="0" borderId="5" xfId="0" applyFont="1" applyBorder="1" applyAlignment="1" applyProtection="1">
      <alignment horizontal="center" vertical="center" wrapText="1"/>
      <protection hidden="1"/>
    </xf>
    <xf numFmtId="0" fontId="8" fillId="0" borderId="5" xfId="0" applyFont="1" applyBorder="1" applyAlignment="1" applyProtection="1">
      <alignment horizontal="justify" vertical="center" wrapText="1"/>
      <protection hidden="1"/>
    </xf>
    <xf numFmtId="2" fontId="8" fillId="0" borderId="5" xfId="0" applyNumberFormat="1" applyFont="1" applyBorder="1" applyAlignment="1">
      <alignment horizontal="center" vertical="center" wrapText="1"/>
    </xf>
    <xf numFmtId="0" fontId="8" fillId="5" borderId="5" xfId="0" applyFont="1" applyFill="1" applyBorder="1" applyAlignment="1" applyProtection="1">
      <alignment horizontal="justify" vertical="center" wrapText="1"/>
      <protection hidden="1"/>
    </xf>
    <xf numFmtId="0" fontId="8" fillId="4" borderId="6" xfId="0" applyFont="1" applyFill="1" applyBorder="1" applyAlignment="1" applyProtection="1">
      <alignment vertical="center" wrapText="1"/>
      <protection locked="0"/>
    </xf>
    <xf numFmtId="0" fontId="8" fillId="0" borderId="9" xfId="0" applyFont="1" applyBorder="1" applyAlignment="1" applyProtection="1">
      <alignment horizontal="justify" vertical="center" wrapText="1"/>
      <protection hidden="1"/>
    </xf>
    <xf numFmtId="0" fontId="7" fillId="4" borderId="5" xfId="0" applyFont="1" applyFill="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hidden="1"/>
    </xf>
    <xf numFmtId="0" fontId="0" fillId="0" borderId="0" xfId="0" applyProtection="1">
      <protection locked="0" hidden="1"/>
    </xf>
    <xf numFmtId="0" fontId="8" fillId="0" borderId="6" xfId="0" applyFont="1" applyBorder="1" applyAlignment="1" applyProtection="1">
      <alignment horizontal="justify" vertical="center" wrapText="1"/>
      <protection hidden="1"/>
    </xf>
    <xf numFmtId="2" fontId="8" fillId="0" borderId="6" xfId="0" applyNumberFormat="1" applyFont="1" applyBorder="1" applyAlignment="1">
      <alignment horizontal="center" vertical="center" wrapText="1"/>
    </xf>
    <xf numFmtId="0" fontId="8" fillId="5" borderId="6" xfId="0" applyFont="1" applyFill="1" applyBorder="1" applyAlignment="1" applyProtection="1">
      <alignment horizontal="justify" vertical="center" wrapText="1"/>
      <protection hidden="1"/>
    </xf>
    <xf numFmtId="0" fontId="7" fillId="0" borderId="0" xfId="0" applyFont="1" applyAlignment="1" applyProtection="1">
      <alignment wrapText="1"/>
      <protection hidden="1"/>
    </xf>
    <xf numFmtId="0" fontId="8" fillId="0" borderId="21" xfId="0" applyFont="1" applyBorder="1" applyAlignment="1" applyProtection="1">
      <alignment horizontal="center" vertical="center" wrapText="1"/>
      <protection hidden="1"/>
    </xf>
    <xf numFmtId="0" fontId="8" fillId="0" borderId="29" xfId="0" applyFont="1" applyBorder="1" applyAlignment="1" applyProtection="1">
      <alignment horizontal="justify" vertical="center" wrapText="1"/>
      <protection hidden="1"/>
    </xf>
    <xf numFmtId="2" fontId="8" fillId="0" borderId="29" xfId="0" applyNumberFormat="1" applyFont="1" applyBorder="1" applyAlignment="1">
      <alignment horizontal="center" vertical="center" wrapText="1"/>
    </xf>
    <xf numFmtId="0" fontId="8" fillId="0" borderId="21" xfId="0" applyFont="1" applyBorder="1" applyAlignment="1" applyProtection="1">
      <alignment horizontal="justify" vertical="center" wrapText="1"/>
      <protection hidden="1"/>
    </xf>
    <xf numFmtId="0" fontId="8" fillId="4" borderId="29" xfId="0" applyFont="1" applyFill="1" applyBorder="1" applyAlignment="1" applyProtection="1">
      <alignment vertical="center" wrapText="1"/>
      <protection locked="0"/>
    </xf>
    <xf numFmtId="2" fontId="8" fillId="0" borderId="6" xfId="0" applyNumberFormat="1" applyFont="1" applyBorder="1" applyAlignment="1" applyProtection="1">
      <alignment horizontal="center" vertical="center" wrapText="1"/>
      <protection hidden="1"/>
    </xf>
    <xf numFmtId="0" fontId="8" fillId="0" borderId="6" xfId="0" applyFont="1" applyBorder="1" applyAlignment="1" applyProtection="1">
      <alignment horizontal="justify" vertical="center" wrapText="1"/>
      <protection locked="0" hidden="1"/>
    </xf>
    <xf numFmtId="0" fontId="8" fillId="0" borderId="0" xfId="0" applyFont="1" applyAlignment="1" applyProtection="1">
      <alignment horizontal="right" vertical="center" wrapText="1"/>
      <protection hidden="1"/>
    </xf>
    <xf numFmtId="2" fontId="47" fillId="0" borderId="0" xfId="0" applyNumberFormat="1" applyFont="1" applyAlignment="1" applyProtection="1">
      <alignment horizontal="center" vertical="center" wrapText="1"/>
      <protection hidden="1"/>
    </xf>
    <xf numFmtId="0" fontId="8" fillId="0" borderId="0" xfId="0" applyFont="1" applyAlignment="1" applyProtection="1">
      <alignment horizontal="justify" vertical="center" wrapText="1"/>
      <protection hidden="1"/>
    </xf>
    <xf numFmtId="0" fontId="8" fillId="0" borderId="0" xfId="0" applyFont="1" applyAlignment="1" applyProtection="1">
      <alignment horizontal="center" vertical="center" wrapText="1"/>
      <protection hidden="1"/>
    </xf>
    <xf numFmtId="164" fontId="15" fillId="0" borderId="0" xfId="0" applyNumberFormat="1" applyFont="1" applyAlignment="1" applyProtection="1">
      <alignment horizontal="left" vertical="center"/>
      <protection hidden="1"/>
    </xf>
    <xf numFmtId="0" fontId="8" fillId="0" borderId="5" xfId="0" applyFont="1" applyBorder="1" applyAlignment="1" applyProtection="1">
      <alignment horizontal="left" vertical="top" wrapText="1" indent="2"/>
      <protection hidden="1"/>
    </xf>
    <xf numFmtId="0" fontId="8" fillId="0" borderId="5" xfId="0" applyFont="1" applyBorder="1" applyAlignment="1" applyProtection="1">
      <alignment vertical="center" wrapText="1"/>
      <protection hidden="1"/>
    </xf>
    <xf numFmtId="0" fontId="8" fillId="0" borderId="6" xfId="0" applyFont="1" applyBorder="1" applyAlignment="1" applyProtection="1">
      <alignment horizontal="left" vertical="center" wrapText="1" indent="2"/>
      <protection hidden="1"/>
    </xf>
    <xf numFmtId="0" fontId="8" fillId="0" borderId="12" xfId="0" applyFont="1" applyBorder="1" applyAlignment="1" applyProtection="1">
      <alignment vertical="center" wrapText="1"/>
      <protection hidden="1"/>
    </xf>
    <xf numFmtId="0" fontId="8" fillId="0" borderId="29" xfId="0" applyFont="1" applyBorder="1" applyAlignment="1" applyProtection="1">
      <alignment horizontal="left" vertical="center" wrapText="1" indent="2"/>
      <protection hidden="1"/>
    </xf>
    <xf numFmtId="0" fontId="8" fillId="4" borderId="27" xfId="0" applyFont="1" applyFill="1" applyBorder="1" applyAlignment="1" applyProtection="1">
      <alignment horizontal="left" vertical="center" wrapText="1"/>
      <protection locked="0"/>
    </xf>
    <xf numFmtId="0" fontId="8" fillId="4" borderId="28" xfId="0" applyFont="1" applyFill="1" applyBorder="1" applyAlignment="1" applyProtection="1">
      <alignment horizontal="left" vertical="center" wrapText="1"/>
      <protection locked="0"/>
    </xf>
    <xf numFmtId="0" fontId="8" fillId="4" borderId="20" xfId="0" applyFont="1" applyFill="1" applyBorder="1" applyAlignment="1" applyProtection="1">
      <alignment horizontal="left" vertical="center" wrapText="1"/>
      <protection locked="0"/>
    </xf>
    <xf numFmtId="0" fontId="8" fillId="0" borderId="5" xfId="0" applyFont="1" applyBorder="1" applyAlignment="1" applyProtection="1">
      <alignment horizontal="left" vertical="center" wrapText="1" indent="2"/>
      <protection hidden="1"/>
    </xf>
    <xf numFmtId="0" fontId="8" fillId="4" borderId="5" xfId="0" applyFont="1" applyFill="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hidden="1"/>
    </xf>
    <xf numFmtId="0" fontId="8" fillId="4" borderId="1" xfId="0" applyFont="1" applyFill="1" applyBorder="1" applyAlignment="1" applyProtection="1">
      <alignment horizontal="left" vertical="center" wrapText="1"/>
      <protection locked="0"/>
    </xf>
    <xf numFmtId="0" fontId="8" fillId="0" borderId="13" xfId="0" applyFont="1" applyBorder="1" applyAlignment="1" applyProtection="1">
      <alignment horizontal="left" vertical="center" wrapText="1"/>
      <protection hidden="1"/>
    </xf>
    <xf numFmtId="0" fontId="8" fillId="0" borderId="29" xfId="0" applyFont="1" applyBorder="1" applyAlignment="1" applyProtection="1">
      <alignment horizontal="center" vertical="center" wrapText="1"/>
      <protection hidden="1"/>
    </xf>
    <xf numFmtId="0" fontId="8" fillId="0" borderId="0" xfId="0" applyFont="1" applyAlignment="1" applyProtection="1">
      <alignment horizontal="right" vertical="center"/>
      <protection hidden="1"/>
    </xf>
    <xf numFmtId="0" fontId="15" fillId="0" borderId="0" xfId="0" applyFont="1" applyAlignment="1" applyProtection="1">
      <alignment horizontal="right" vertical="center"/>
      <protection hidden="1"/>
    </xf>
    <xf numFmtId="0" fontId="0" fillId="0" borderId="4" xfId="0" applyBorder="1" applyAlignment="1" applyProtection="1">
      <alignment vertical="center"/>
      <protection hidden="1"/>
    </xf>
    <xf numFmtId="0" fontId="0" fillId="0" borderId="4" xfId="0" applyBorder="1" applyProtection="1">
      <protection hidden="1"/>
    </xf>
    <xf numFmtId="169" fontId="8" fillId="0" borderId="0" xfId="0" applyNumberFormat="1" applyFont="1" applyAlignment="1" applyProtection="1">
      <alignment horizontal="center"/>
      <protection hidden="1"/>
    </xf>
    <xf numFmtId="0" fontId="8" fillId="0" borderId="0" xfId="0" applyFont="1" applyAlignment="1" applyProtection="1">
      <alignment horizontal="left"/>
      <protection hidden="1"/>
    </xf>
    <xf numFmtId="0" fontId="8" fillId="0" borderId="0" xfId="0" applyFont="1" applyAlignment="1" applyProtection="1">
      <alignment horizontal="center" vertical="top"/>
      <protection hidden="1"/>
    </xf>
    <xf numFmtId="0" fontId="40" fillId="0" borderId="0" xfId="0" applyFont="1" applyAlignment="1" applyProtection="1">
      <alignment horizontal="justify" vertical="center"/>
      <protection hidden="1"/>
    </xf>
    <xf numFmtId="0" fontId="8" fillId="0" borderId="30" xfId="0" applyFont="1" applyBorder="1" applyAlignment="1" applyProtection="1">
      <alignment horizontal="left" vertical="center" wrapText="1"/>
      <protection hidden="1"/>
    </xf>
    <xf numFmtId="0" fontId="0" fillId="0" borderId="31" xfId="0" applyBorder="1" applyAlignment="1" applyProtection="1">
      <alignment horizontal="left"/>
      <protection hidden="1"/>
    </xf>
    <xf numFmtId="0" fontId="8" fillId="0" borderId="18" xfId="0" applyFont="1" applyBorder="1" applyAlignment="1" applyProtection="1">
      <alignment horizontal="left" vertical="center" wrapText="1"/>
      <protection hidden="1"/>
    </xf>
    <xf numFmtId="0" fontId="0" fillId="0" borderId="19" xfId="0" applyBorder="1" applyAlignment="1" applyProtection="1">
      <alignment horizontal="left"/>
      <protection hidden="1"/>
    </xf>
    <xf numFmtId="0" fontId="8" fillId="0" borderId="0" xfId="0" applyFont="1" applyAlignment="1" applyProtection="1">
      <alignment horizontal="center" vertical="top" wrapText="1"/>
      <protection hidden="1"/>
    </xf>
    <xf numFmtId="0" fontId="8" fillId="0" borderId="0" xfId="0" applyFont="1" applyAlignment="1" applyProtection="1">
      <alignment horizontal="right" vertical="top"/>
      <protection hidden="1"/>
    </xf>
    <xf numFmtId="0" fontId="15" fillId="0" borderId="0" xfId="0" applyFont="1" applyAlignment="1" applyProtection="1">
      <alignment horizontal="left"/>
      <protection hidden="1"/>
    </xf>
    <xf numFmtId="0" fontId="8" fillId="0" borderId="0" xfId="0" applyFont="1" applyAlignment="1" applyProtection="1">
      <alignment horizontal="center"/>
      <protection hidden="1"/>
    </xf>
    <xf numFmtId="0" fontId="0" fillId="0" borderId="0" xfId="0" applyAlignment="1" applyProtection="1">
      <alignment vertical="center" wrapText="1"/>
      <protection hidden="1"/>
    </xf>
    <xf numFmtId="0" fontId="0" fillId="0" borderId="0" xfId="0" applyAlignment="1" applyProtection="1">
      <alignment horizontal="right" vertical="center"/>
      <protection hidden="1"/>
    </xf>
    <xf numFmtId="0" fontId="0" fillId="4" borderId="0" xfId="0" applyFill="1" applyAlignment="1" applyProtection="1">
      <alignment vertical="center"/>
      <protection locked="0"/>
    </xf>
    <xf numFmtId="0" fontId="0" fillId="0" borderId="0" xfId="0" applyAlignment="1" applyProtection="1">
      <alignment horizontal="left" vertical="center"/>
      <protection hidden="1"/>
    </xf>
    <xf numFmtId="0" fontId="7" fillId="4" borderId="5" xfId="0" applyFont="1" applyFill="1" applyBorder="1" applyAlignment="1" applyProtection="1">
      <alignment horizontal="right" vertical="center" wrapText="1"/>
      <protection locked="0"/>
    </xf>
    <xf numFmtId="0" fontId="8" fillId="0" borderId="0" xfId="0" applyFont="1" applyAlignment="1" applyProtection="1">
      <alignment horizontal="justify"/>
      <protection hidden="1"/>
    </xf>
    <xf numFmtId="0" fontId="8" fillId="0" borderId="0" xfId="0" applyFont="1" applyAlignment="1" applyProtection="1">
      <alignment vertical="top" wrapText="1"/>
      <protection hidden="1"/>
    </xf>
    <xf numFmtId="0" fontId="49" fillId="0" borderId="0" xfId="0" applyFont="1" applyAlignment="1" applyProtection="1">
      <alignment vertical="center"/>
      <protection hidden="1"/>
    </xf>
    <xf numFmtId="0" fontId="50" fillId="0" borderId="0" xfId="0" applyFont="1" applyAlignment="1" applyProtection="1">
      <alignment vertical="center"/>
      <protection hidden="1"/>
    </xf>
    <xf numFmtId="0" fontId="50" fillId="0" borderId="0" xfId="0" applyFont="1" applyProtection="1">
      <protection hidden="1"/>
    </xf>
    <xf numFmtId="0" fontId="0" fillId="0" borderId="0" xfId="0" applyAlignment="1" applyProtection="1">
      <alignment horizontal="center"/>
      <protection hidden="1"/>
    </xf>
    <xf numFmtId="0" fontId="51" fillId="0" borderId="0" xfId="0" applyFont="1" applyAlignment="1" applyProtection="1">
      <alignment vertical="center"/>
      <protection hidden="1"/>
    </xf>
    <xf numFmtId="0" fontId="51" fillId="0" borderId="0" xfId="0" applyFont="1" applyProtection="1">
      <protection hidden="1"/>
    </xf>
    <xf numFmtId="0" fontId="28" fillId="0" borderId="0" xfId="23" applyNumberFormat="1" applyFont="1" applyAlignment="1" applyProtection="1">
      <alignment horizontal="center" vertical="center"/>
      <protection hidden="1"/>
    </xf>
    <xf numFmtId="0" fontId="28" fillId="0" borderId="0" xfId="23" applyNumberFormat="1" applyFont="1" applyProtection="1">
      <protection hidden="1"/>
    </xf>
    <xf numFmtId="0" fontId="51" fillId="0" borderId="0" xfId="24" applyFont="1" applyAlignment="1" applyProtection="1">
      <alignment vertical="center"/>
      <protection hidden="1"/>
    </xf>
    <xf numFmtId="164" fontId="8" fillId="0" borderId="0" xfId="0" applyNumberFormat="1" applyFont="1" applyAlignment="1" applyProtection="1">
      <alignment horizontal="left" vertical="center"/>
      <protection hidden="1"/>
    </xf>
    <xf numFmtId="0" fontId="28" fillId="0" borderId="0" xfId="23" applyNumberFormat="1" applyFont="1" applyAlignment="1" applyProtection="1">
      <alignment horizontal="center"/>
      <protection hidden="1"/>
    </xf>
    <xf numFmtId="0" fontId="8" fillId="0" borderId="0" xfId="24" applyFont="1" applyAlignment="1" applyProtection="1">
      <alignment horizontal="left" vertical="center"/>
      <protection hidden="1"/>
    </xf>
    <xf numFmtId="0" fontId="15" fillId="0" borderId="0" xfId="24" applyFont="1" applyAlignment="1" applyProtection="1">
      <alignment horizontal="left" vertical="center"/>
      <protection hidden="1"/>
    </xf>
    <xf numFmtId="169" fontId="8" fillId="0" borderId="0" xfId="0" applyNumberFormat="1" applyFont="1" applyAlignment="1" applyProtection="1">
      <alignment horizontal="center" vertical="top"/>
      <protection hidden="1"/>
    </xf>
    <xf numFmtId="169" fontId="8" fillId="0" borderId="0" xfId="0" applyNumberFormat="1" applyFont="1" applyAlignment="1" applyProtection="1">
      <alignment horizontal="justify" vertical="top" wrapText="1"/>
      <protection hidden="1"/>
    </xf>
    <xf numFmtId="170" fontId="7" fillId="4" borderId="5" xfId="0" applyNumberFormat="1" applyFont="1" applyFill="1" applyBorder="1" applyAlignment="1" applyProtection="1">
      <alignment horizontal="center" vertical="center" wrapText="1"/>
      <protection locked="0"/>
    </xf>
    <xf numFmtId="170" fontId="50" fillId="0" borderId="0" xfId="0" applyNumberFormat="1" applyFont="1" applyAlignment="1" applyProtection="1">
      <alignment vertical="center" wrapText="1"/>
      <protection hidden="1"/>
    </xf>
    <xf numFmtId="0" fontId="38" fillId="0" borderId="0" xfId="0" applyFont="1" applyAlignment="1" applyProtection="1">
      <alignment horizontal="center" vertical="center" wrapText="1"/>
      <protection hidden="1"/>
    </xf>
    <xf numFmtId="0" fontId="51" fillId="0" borderId="0" xfId="0" applyFont="1" applyAlignment="1" applyProtection="1">
      <alignment vertical="center" wrapText="1"/>
      <protection hidden="1"/>
    </xf>
    <xf numFmtId="0" fontId="52" fillId="0" borderId="0" xfId="0" applyFont="1" applyAlignment="1" applyProtection="1">
      <alignment horizontal="center" vertical="center"/>
      <protection hidden="1"/>
    </xf>
    <xf numFmtId="169" fontId="8" fillId="0" borderId="0" xfId="0" applyNumberFormat="1" applyFont="1" applyAlignment="1" applyProtection="1">
      <alignment horizontal="left" vertical="top"/>
      <protection hidden="1"/>
    </xf>
    <xf numFmtId="0" fontId="28" fillId="0" borderId="0" xfId="23" applyNumberFormat="1" applyFont="1" applyAlignment="1" applyProtection="1">
      <alignment vertical="center"/>
      <protection hidden="1"/>
    </xf>
    <xf numFmtId="0" fontId="7" fillId="4" borderId="10" xfId="0" applyFont="1" applyFill="1" applyBorder="1" applyAlignment="1" applyProtection="1">
      <alignment horizontal="center" vertical="center" wrapText="1"/>
      <protection locked="0"/>
    </xf>
    <xf numFmtId="0" fontId="0" fillId="4" borderId="5" xfId="0" applyFill="1" applyBorder="1" applyAlignment="1" applyProtection="1">
      <alignment horizontal="center" vertical="center"/>
      <protection locked="0"/>
    </xf>
    <xf numFmtId="0" fontId="0" fillId="0" borderId="0" xfId="0" applyAlignment="1" applyProtection="1">
      <alignment horizontal="center" vertical="center"/>
      <protection hidden="1"/>
    </xf>
    <xf numFmtId="0" fontId="54" fillId="0" borderId="0" xfId="0" applyFont="1" applyAlignment="1" applyProtection="1">
      <alignment horizontal="right" vertical="center" wrapText="1"/>
      <protection hidden="1"/>
    </xf>
    <xf numFmtId="0" fontId="55" fillId="0" borderId="0" xfId="0" applyFont="1" applyAlignment="1" applyProtection="1">
      <alignment horizontal="justify" vertical="top"/>
      <protection hidden="1"/>
    </xf>
    <xf numFmtId="0" fontId="7" fillId="0" borderId="0" xfId="0" applyFont="1" applyAlignment="1" applyProtection="1">
      <alignment vertical="center" wrapText="1"/>
      <protection hidden="1"/>
    </xf>
    <xf numFmtId="0" fontId="55" fillId="0" borderId="0" xfId="0" applyFont="1" applyAlignment="1" applyProtection="1">
      <alignment horizontal="right" vertical="center" wrapText="1"/>
      <protection hidden="1"/>
    </xf>
    <xf numFmtId="0" fontId="54" fillId="0" borderId="0" xfId="0" applyFont="1" applyAlignment="1" applyProtection="1">
      <alignment horizontal="justify" vertical="top"/>
      <protection hidden="1"/>
    </xf>
    <xf numFmtId="0" fontId="50" fillId="0" borderId="0" xfId="0" applyFont="1" applyAlignment="1" applyProtection="1">
      <alignment vertical="top" wrapText="1"/>
      <protection hidden="1"/>
    </xf>
    <xf numFmtId="0" fontId="51" fillId="0" borderId="0" xfId="0" applyFont="1" applyAlignment="1" applyProtection="1">
      <alignment vertical="top" wrapText="1"/>
      <protection hidden="1"/>
    </xf>
    <xf numFmtId="0" fontId="0" fillId="0" borderId="0" xfId="0" applyAlignment="1" applyProtection="1">
      <alignment vertical="top"/>
      <protection hidden="1"/>
    </xf>
    <xf numFmtId="0" fontId="56" fillId="0" borderId="0" xfId="0" applyFont="1" applyAlignment="1" applyProtection="1">
      <alignment horizontal="justify" vertical="top"/>
      <protection hidden="1"/>
    </xf>
    <xf numFmtId="169" fontId="8" fillId="0" borderId="0" xfId="0" applyNumberFormat="1" applyFont="1" applyAlignment="1" applyProtection="1">
      <alignment horizontal="center" vertical="center"/>
      <protection hidden="1"/>
    </xf>
    <xf numFmtId="0" fontId="8" fillId="0" borderId="0" xfId="0" applyFont="1" applyAlignment="1" applyProtection="1">
      <alignment horizontal="left" vertical="center" indent="2"/>
      <protection hidden="1"/>
    </xf>
    <xf numFmtId="169" fontId="8" fillId="0" borderId="0" xfId="0" applyNumberFormat="1" applyFont="1" applyAlignment="1" applyProtection="1">
      <alignment horizontal="left" vertical="top" indent="2"/>
      <protection hidden="1"/>
    </xf>
    <xf numFmtId="169" fontId="8" fillId="0" borderId="0" xfId="0" applyNumberFormat="1" applyFont="1" applyAlignment="1" applyProtection="1">
      <alignment horizontal="left" vertical="center" indent="3"/>
      <protection hidden="1"/>
    </xf>
    <xf numFmtId="0" fontId="8" fillId="0" borderId="0" xfId="0" applyFont="1" applyAlignment="1" applyProtection="1">
      <alignment horizontal="left" vertical="center" indent="3"/>
      <protection hidden="1"/>
    </xf>
    <xf numFmtId="0" fontId="15" fillId="0" borderId="0" xfId="0" applyFont="1" applyAlignment="1" applyProtection="1">
      <alignment horizontal="left" vertical="center" indent="2"/>
      <protection hidden="1"/>
    </xf>
    <xf numFmtId="0" fontId="8" fillId="0" borderId="0" xfId="0" applyFont="1" applyAlignment="1" applyProtection="1">
      <alignment vertical="center"/>
      <protection locked="0"/>
    </xf>
    <xf numFmtId="0" fontId="8" fillId="4" borderId="7" xfId="0" applyFont="1" applyFill="1" applyBorder="1" applyAlignment="1" applyProtection="1">
      <alignment horizontal="left" vertical="center"/>
      <protection locked="0"/>
    </xf>
    <xf numFmtId="0" fontId="8" fillId="0" borderId="0" xfId="0" applyFont="1" applyAlignment="1" applyProtection="1">
      <alignment horizontal="left" vertical="center" wrapText="1" indent="2"/>
      <protection hidden="1"/>
    </xf>
    <xf numFmtId="0" fontId="8" fillId="0" borderId="32" xfId="0" applyFont="1" applyBorder="1" applyAlignment="1" applyProtection="1">
      <alignment horizontal="left" vertical="center"/>
      <protection hidden="1"/>
    </xf>
    <xf numFmtId="0" fontId="57" fillId="0" borderId="0" xfId="0" applyFont="1" applyAlignment="1" applyProtection="1">
      <alignment vertical="center"/>
      <protection hidden="1"/>
    </xf>
    <xf numFmtId="0" fontId="8" fillId="6" borderId="8" xfId="0" applyFont="1" applyFill="1" applyBorder="1" applyAlignment="1" applyProtection="1">
      <alignment vertical="center"/>
      <protection hidden="1"/>
    </xf>
    <xf numFmtId="0" fontId="2" fillId="0" borderId="0" xfId="0" applyFont="1" applyAlignment="1" applyProtection="1">
      <alignment horizontal="right"/>
      <protection hidden="1"/>
    </xf>
    <xf numFmtId="0" fontId="8" fillId="6" borderId="0" xfId="0" applyFont="1" applyFill="1" applyAlignment="1" applyProtection="1">
      <alignment vertical="center"/>
      <protection hidden="1"/>
    </xf>
    <xf numFmtId="0" fontId="8" fillId="6" borderId="4" xfId="0" applyFont="1" applyFill="1" applyBorder="1" applyAlignment="1" applyProtection="1">
      <alignment vertical="center"/>
      <protection hidden="1"/>
    </xf>
    <xf numFmtId="0" fontId="8" fillId="9" borderId="0" xfId="0" applyFont="1" applyFill="1" applyAlignment="1" applyProtection="1">
      <alignment vertical="center"/>
      <protection hidden="1"/>
    </xf>
    <xf numFmtId="0" fontId="60" fillId="0" borderId="0" xfId="0" applyFont="1" applyAlignment="1" applyProtection="1">
      <alignment horizontal="justify" vertical="center" wrapText="1"/>
      <protection hidden="1"/>
    </xf>
    <xf numFmtId="0" fontId="34" fillId="0" borderId="0" xfId="0" applyFont="1" applyAlignment="1" applyProtection="1">
      <alignment horizontal="center" vertical="center"/>
      <protection hidden="1"/>
    </xf>
    <xf numFmtId="0" fontId="2" fillId="0" borderId="0" xfId="0" applyFont="1" applyAlignment="1" applyProtection="1">
      <alignment horizontal="center"/>
      <protection hidden="1"/>
    </xf>
    <xf numFmtId="0" fontId="58" fillId="0" borderId="0" xfId="0" applyFont="1" applyAlignment="1" applyProtection="1">
      <alignment horizontal="left" vertical="center" wrapText="1"/>
      <protection hidden="1"/>
    </xf>
    <xf numFmtId="0" fontId="61" fillId="0" borderId="0" xfId="0" applyFont="1" applyAlignment="1" applyProtection="1">
      <alignment horizontal="right" vertical="center"/>
      <protection hidden="1"/>
    </xf>
    <xf numFmtId="0" fontId="34" fillId="0" borderId="0" xfId="0" applyFont="1" applyAlignment="1" applyProtection="1">
      <alignment horizontal="center" vertical="center" wrapText="1"/>
      <protection hidden="1"/>
    </xf>
    <xf numFmtId="0" fontId="8" fillId="0" borderId="33" xfId="0" applyFont="1" applyBorder="1" applyAlignment="1" applyProtection="1">
      <alignment vertical="center"/>
      <protection hidden="1"/>
    </xf>
    <xf numFmtId="0" fontId="15" fillId="0" borderId="4" xfId="0" applyFont="1" applyBorder="1" applyAlignment="1" applyProtection="1">
      <alignment vertical="center" wrapText="1"/>
      <protection hidden="1"/>
    </xf>
    <xf numFmtId="0" fontId="8" fillId="0" borderId="4" xfId="0" applyFont="1" applyBorder="1" applyAlignment="1" applyProtection="1">
      <alignment horizontal="center" vertical="center"/>
      <protection hidden="1"/>
    </xf>
    <xf numFmtId="4" fontId="8" fillId="0" borderId="0" xfId="0" applyNumberFormat="1" applyFont="1" applyAlignment="1" applyProtection="1">
      <alignment vertical="center"/>
      <protection hidden="1"/>
    </xf>
    <xf numFmtId="0" fontId="15" fillId="0" borderId="33" xfId="0" applyFont="1" applyBorder="1" applyAlignment="1" applyProtection="1">
      <alignment vertical="center" wrapText="1"/>
      <protection hidden="1"/>
    </xf>
    <xf numFmtId="0" fontId="8" fillId="0" borderId="33" xfId="0" applyFont="1" applyBorder="1" applyAlignment="1" applyProtection="1">
      <alignment horizontal="center" vertical="center"/>
      <protection hidden="1"/>
    </xf>
    <xf numFmtId="0" fontId="34" fillId="0" borderId="32" xfId="0" applyFont="1" applyBorder="1" applyAlignment="1" applyProtection="1">
      <alignment horizontal="center" vertical="center" wrapText="1"/>
      <protection hidden="1"/>
    </xf>
    <xf numFmtId="0" fontId="8" fillId="0" borderId="32" xfId="0" applyFont="1" applyBorder="1" applyAlignment="1" applyProtection="1">
      <alignment horizontal="center" vertical="center"/>
      <protection hidden="1"/>
    </xf>
    <xf numFmtId="0" fontId="8" fillId="0" borderId="32" xfId="0" applyFont="1" applyBorder="1" applyAlignment="1" applyProtection="1">
      <alignment vertical="center"/>
      <protection hidden="1"/>
    </xf>
    <xf numFmtId="0" fontId="8" fillId="0" borderId="32" xfId="0" applyFont="1" applyBorder="1" applyAlignment="1" applyProtection="1">
      <alignment horizontal="right" vertical="center"/>
      <protection hidden="1"/>
    </xf>
    <xf numFmtId="0" fontId="2" fillId="0" borderId="32" xfId="0" applyFont="1" applyBorder="1" applyAlignment="1" applyProtection="1">
      <alignment vertical="center"/>
      <protection hidden="1"/>
    </xf>
    <xf numFmtId="0" fontId="34" fillId="0" borderId="35" xfId="0" applyFont="1" applyBorder="1" applyAlignment="1" applyProtection="1">
      <alignment horizontal="center" vertical="center" wrapText="1"/>
      <protection hidden="1"/>
    </xf>
    <xf numFmtId="0" fontId="8" fillId="0" borderId="35" xfId="0" applyFont="1" applyBorder="1" applyAlignment="1" applyProtection="1">
      <alignment horizontal="center" vertical="center"/>
      <protection hidden="1"/>
    </xf>
    <xf numFmtId="0" fontId="8" fillId="0" borderId="35" xfId="0" applyFont="1" applyBorder="1" applyAlignment="1" applyProtection="1">
      <alignment vertical="center"/>
      <protection hidden="1"/>
    </xf>
    <xf numFmtId="0" fontId="34" fillId="0" borderId="4" xfId="0" applyFont="1" applyBorder="1" applyAlignment="1" applyProtection="1">
      <alignment horizontal="center" vertical="center" wrapText="1"/>
      <protection hidden="1"/>
    </xf>
    <xf numFmtId="0" fontId="34" fillId="0" borderId="7" xfId="0" applyFont="1" applyBorder="1" applyAlignment="1" applyProtection="1">
      <alignment horizontal="center" vertical="center" wrapText="1"/>
      <protection hidden="1"/>
    </xf>
    <xf numFmtId="0" fontId="8" fillId="0" borderId="7" xfId="0" applyFont="1" applyBorder="1" applyAlignment="1" applyProtection="1">
      <alignment horizontal="center" vertical="center"/>
      <protection hidden="1"/>
    </xf>
    <xf numFmtId="0" fontId="8" fillId="0" borderId="7" xfId="0" applyFont="1" applyBorder="1" applyAlignment="1" applyProtection="1">
      <alignment vertical="center"/>
      <protection hidden="1"/>
    </xf>
    <xf numFmtId="0" fontId="8" fillId="0" borderId="7" xfId="0" applyFont="1" applyBorder="1" applyAlignment="1" applyProtection="1">
      <alignment horizontal="center" vertical="top" wrapText="1"/>
      <protection hidden="1"/>
    </xf>
    <xf numFmtId="0" fontId="63" fillId="0" borderId="0" xfId="0" applyFont="1" applyAlignment="1" applyProtection="1">
      <alignment horizontal="left" vertical="center"/>
      <protection hidden="1"/>
    </xf>
    <xf numFmtId="0" fontId="63" fillId="0" borderId="0" xfId="0" applyFont="1" applyProtection="1">
      <protection hidden="1"/>
    </xf>
    <xf numFmtId="0" fontId="63" fillId="0" borderId="0" xfId="0" applyFont="1" applyAlignment="1" applyProtection="1">
      <alignment vertical="center"/>
      <protection hidden="1"/>
    </xf>
    <xf numFmtId="0" fontId="63" fillId="0" borderId="0" xfId="0" applyFont="1" applyAlignment="1" applyProtection="1">
      <alignment horizontal="center" vertical="center"/>
      <protection hidden="1"/>
    </xf>
    <xf numFmtId="0" fontId="2" fillId="0" borderId="0" xfId="0" applyFont="1" applyAlignment="1" applyProtection="1">
      <alignment horizontal="left" vertical="center"/>
      <protection hidden="1"/>
    </xf>
    <xf numFmtId="0" fontId="63" fillId="0" borderId="0" xfId="0" applyFont="1" applyAlignment="1" applyProtection="1">
      <alignment horizontal="left"/>
      <protection hidden="1"/>
    </xf>
    <xf numFmtId="0" fontId="63" fillId="0" borderId="0" xfId="0" applyFont="1" applyAlignment="1" applyProtection="1">
      <alignment horizontal="center"/>
      <protection hidden="1"/>
    </xf>
    <xf numFmtId="0" fontId="64" fillId="0" borderId="5" xfId="0" applyFont="1" applyBorder="1" applyAlignment="1">
      <alignment horizontal="justify" vertical="top" wrapText="1"/>
    </xf>
    <xf numFmtId="0" fontId="65" fillId="0" borderId="5" xfId="0" applyFont="1" applyBorder="1" applyAlignment="1">
      <alignment vertical="top" wrapText="1"/>
    </xf>
    <xf numFmtId="0" fontId="13" fillId="0" borderId="5" xfId="0" applyFont="1" applyBorder="1" applyAlignment="1">
      <alignment horizontal="justify" vertical="top" wrapText="1"/>
    </xf>
    <xf numFmtId="0" fontId="64" fillId="0" borderId="5" xfId="0" applyFont="1" applyBorder="1" applyAlignment="1">
      <alignment horizontal="center" vertical="top" wrapText="1"/>
    </xf>
    <xf numFmtId="0" fontId="13" fillId="0" borderId="5" xfId="0" applyFont="1" applyBorder="1" applyAlignment="1">
      <alignment horizontal="center" vertical="top" wrapText="1"/>
    </xf>
    <xf numFmtId="0" fontId="13" fillId="4" borderId="5" xfId="0" applyFont="1" applyFill="1" applyBorder="1" applyAlignment="1" applyProtection="1">
      <alignment horizontal="center" vertical="top" wrapText="1"/>
      <protection locked="0"/>
    </xf>
    <xf numFmtId="0" fontId="65" fillId="4" borderId="5" xfId="0" applyFont="1" applyFill="1" applyBorder="1" applyAlignment="1" applyProtection="1">
      <alignment vertical="top" wrapText="1"/>
      <protection locked="0"/>
    </xf>
    <xf numFmtId="0" fontId="13" fillId="0" borderId="5" xfId="0" applyFont="1" applyBorder="1" applyAlignment="1">
      <alignment vertical="top" wrapText="1"/>
    </xf>
    <xf numFmtId="0" fontId="66" fillId="0" borderId="5" xfId="0" applyFont="1" applyBorder="1" applyAlignment="1">
      <alignment vertical="top" wrapText="1"/>
    </xf>
    <xf numFmtId="0" fontId="12" fillId="0" borderId="5" xfId="0" applyFont="1" applyBorder="1" applyAlignment="1">
      <alignment vertical="top" wrapText="1"/>
    </xf>
    <xf numFmtId="0" fontId="15" fillId="0" borderId="5" xfId="0" applyFont="1" applyBorder="1" applyAlignment="1">
      <alignment horizontal="justify" vertical="center"/>
    </xf>
    <xf numFmtId="0" fontId="8" fillId="0" borderId="5" xfId="0" applyFont="1" applyBorder="1" applyAlignment="1">
      <alignment vertical="top" wrapText="1"/>
    </xf>
    <xf numFmtId="0" fontId="8" fillId="0" borderId="0" xfId="0" applyFont="1" applyAlignment="1">
      <alignment vertical="center" wrapText="1"/>
    </xf>
    <xf numFmtId="0" fontId="15" fillId="0" borderId="5" xfId="0" applyFont="1" applyBorder="1" applyAlignment="1">
      <alignment horizontal="center" vertical="center"/>
    </xf>
    <xf numFmtId="0" fontId="12" fillId="4" borderId="5" xfId="0" applyFont="1" applyFill="1" applyBorder="1" applyAlignment="1" applyProtection="1">
      <alignment horizontal="center" vertical="top" wrapText="1"/>
      <protection locked="0"/>
    </xf>
    <xf numFmtId="0" fontId="0" fillId="0" borderId="3" xfId="0" applyBorder="1" applyProtection="1">
      <protection locked="0"/>
    </xf>
    <xf numFmtId="0" fontId="0" fillId="0" borderId="10" xfId="0" applyBorder="1" applyProtection="1">
      <protection locked="0"/>
    </xf>
    <xf numFmtId="0" fontId="8" fillId="0" borderId="0" xfId="0" applyFont="1" applyAlignment="1">
      <alignment horizontal="left" vertical="top" wrapText="1"/>
    </xf>
    <xf numFmtId="0" fontId="8" fillId="0" borderId="0" xfId="0" applyFont="1" applyAlignment="1">
      <alignment vertical="center"/>
    </xf>
    <xf numFmtId="0" fontId="27" fillId="0" borderId="0" xfId="0" applyFont="1" applyAlignment="1">
      <alignment horizontal="center" vertical="center" wrapText="1"/>
    </xf>
    <xf numFmtId="0" fontId="15" fillId="0" borderId="0" xfId="0" applyFont="1" applyAlignment="1">
      <alignment horizontal="center" vertical="center"/>
    </xf>
    <xf numFmtId="0" fontId="0" fillId="0" borderId="8" xfId="0" applyBorder="1" applyProtection="1">
      <protection locked="0"/>
    </xf>
    <xf numFmtId="0" fontId="0" fillId="0" borderId="36" xfId="0" applyBorder="1" applyProtection="1">
      <protection locked="0"/>
    </xf>
    <xf numFmtId="0" fontId="0" fillId="0" borderId="30" xfId="0" applyBorder="1" applyProtection="1">
      <protection locked="0"/>
    </xf>
    <xf numFmtId="0" fontId="0" fillId="0" borderId="0" xfId="0" applyProtection="1">
      <protection locked="0"/>
    </xf>
    <xf numFmtId="0" fontId="0" fillId="0" borderId="31" xfId="0" applyBorder="1" applyProtection="1">
      <protection locked="0"/>
    </xf>
    <xf numFmtId="0" fontId="0" fillId="0" borderId="18" xfId="0" applyBorder="1" applyProtection="1">
      <protection locked="0"/>
    </xf>
    <xf numFmtId="0" fontId="0" fillId="0" borderId="4" xfId="0" applyBorder="1" applyProtection="1">
      <protection locked="0"/>
    </xf>
    <xf numFmtId="0" fontId="0" fillId="0" borderId="19" xfId="0" applyBorder="1" applyProtection="1">
      <protection locked="0"/>
    </xf>
    <xf numFmtId="0" fontId="15" fillId="0" borderId="0" xfId="0" applyFont="1" applyAlignment="1">
      <alignment horizontal="justify" vertical="center" wrapText="1"/>
    </xf>
    <xf numFmtId="0" fontId="12" fillId="0" borderId="0" xfId="0" applyFont="1" applyAlignment="1" applyProtection="1">
      <alignment horizontal="justify" vertical="center"/>
      <protection hidden="1"/>
    </xf>
    <xf numFmtId="0" fontId="0" fillId="0" borderId="0" xfId="0" applyProtection="1">
      <protection hidden="1"/>
    </xf>
    <xf numFmtId="0" fontId="12" fillId="0" borderId="0" xfId="0" applyFont="1" applyAlignment="1" applyProtection="1">
      <alignment vertical="center"/>
      <protection hidden="1"/>
    </xf>
    <xf numFmtId="164" fontId="12" fillId="0" borderId="0" xfId="0" applyNumberFormat="1" applyFont="1" applyAlignment="1" applyProtection="1">
      <alignment horizontal="left" vertical="center"/>
      <protection hidden="1"/>
    </xf>
    <xf numFmtId="0" fontId="18" fillId="0" borderId="5" xfId="0" applyFont="1" applyBorder="1" applyAlignment="1" applyProtection="1">
      <alignment horizontal="justify" textRotation="90" wrapText="1"/>
      <protection hidden="1"/>
    </xf>
    <xf numFmtId="0" fontId="0" fillId="0" borderId="29" xfId="0" applyBorder="1" applyProtection="1">
      <protection hidden="1"/>
    </xf>
    <xf numFmtId="0" fontId="0" fillId="0" borderId="21" xfId="0" applyBorder="1" applyProtection="1">
      <protection hidden="1"/>
    </xf>
    <xf numFmtId="0" fontId="22" fillId="0" borderId="7" xfId="0" applyFont="1" applyBorder="1" applyAlignment="1" applyProtection="1">
      <alignment horizontal="justify" vertical="top"/>
      <protection hidden="1"/>
    </xf>
    <xf numFmtId="0" fontId="0" fillId="0" borderId="7" xfId="0" applyBorder="1" applyProtection="1">
      <protection hidden="1"/>
    </xf>
    <xf numFmtId="0" fontId="25" fillId="0" borderId="5" xfId="0" applyFont="1" applyBorder="1" applyAlignment="1" applyProtection="1">
      <alignment horizontal="center" vertical="center"/>
      <protection hidden="1"/>
    </xf>
    <xf numFmtId="0" fontId="0" fillId="0" borderId="8" xfId="0" applyBorder="1" applyProtection="1">
      <protection hidden="1"/>
    </xf>
    <xf numFmtId="0" fontId="0" fillId="0" borderId="36" xfId="0" applyBorder="1" applyProtection="1">
      <protection hidden="1"/>
    </xf>
    <xf numFmtId="0" fontId="0" fillId="0" borderId="30" xfId="0" applyBorder="1" applyProtection="1">
      <protection hidden="1"/>
    </xf>
    <xf numFmtId="0" fontId="0" fillId="0" borderId="31" xfId="0" applyBorder="1" applyProtection="1">
      <protection hidden="1"/>
    </xf>
    <xf numFmtId="0" fontId="0" fillId="0" borderId="18" xfId="0" applyBorder="1" applyProtection="1">
      <protection hidden="1"/>
    </xf>
    <xf numFmtId="0" fontId="0" fillId="0" borderId="4" xfId="0" applyBorder="1" applyProtection="1">
      <protection hidden="1"/>
    </xf>
    <xf numFmtId="0" fontId="0" fillId="0" borderId="19" xfId="0" applyBorder="1" applyProtection="1">
      <protection hidden="1"/>
    </xf>
    <xf numFmtId="0" fontId="16" fillId="0" borderId="5" xfId="0" applyFont="1" applyBorder="1" applyAlignment="1" applyProtection="1">
      <alignment horizontal="center" vertical="center" textRotation="180"/>
      <protection hidden="1"/>
    </xf>
    <xf numFmtId="0" fontId="17" fillId="2" borderId="3" xfId="0" applyFont="1" applyFill="1" applyBorder="1" applyAlignment="1" applyProtection="1">
      <alignment horizontal="center" vertical="center"/>
      <protection hidden="1"/>
    </xf>
    <xf numFmtId="0" fontId="0" fillId="0" borderId="3" xfId="0" applyBorder="1" applyProtection="1">
      <protection hidden="1"/>
    </xf>
    <xf numFmtId="0" fontId="2" fillId="0" borderId="0" xfId="0" applyFont="1"/>
    <xf numFmtId="0" fontId="7" fillId="0" borderId="0" xfId="0" applyFont="1" applyAlignment="1" applyProtection="1">
      <alignment vertical="center"/>
      <protection hidden="1"/>
    </xf>
    <xf numFmtId="0" fontId="22" fillId="0" borderId="7" xfId="0" applyFont="1" applyBorder="1" applyAlignment="1" applyProtection="1">
      <alignment horizontal="justify" vertical="center"/>
      <protection hidden="1"/>
    </xf>
    <xf numFmtId="0" fontId="21" fillId="0" borderId="1" xfId="0" applyFont="1" applyBorder="1" applyAlignment="1" applyProtection="1">
      <alignment horizontal="center" vertical="top"/>
      <protection hidden="1"/>
    </xf>
    <xf numFmtId="0" fontId="0" fillId="0" borderId="33" xfId="0" applyBorder="1" applyProtection="1">
      <protection hidden="1"/>
    </xf>
    <xf numFmtId="0" fontId="0" fillId="0" borderId="37" xfId="0" applyBorder="1" applyProtection="1">
      <protection hidden="1"/>
    </xf>
    <xf numFmtId="0" fontId="20" fillId="0" borderId="6" xfId="0" applyFont="1" applyBorder="1" applyAlignment="1">
      <alignment horizontal="center" vertical="center" wrapText="1"/>
    </xf>
    <xf numFmtId="0" fontId="0" fillId="0" borderId="8" xfId="0" applyBorder="1"/>
    <xf numFmtId="0" fontId="0" fillId="0" borderId="36" xfId="0" applyBorder="1"/>
    <xf numFmtId="0" fontId="27" fillId="0" borderId="0" xfId="0" applyFont="1" applyAlignment="1" applyProtection="1">
      <alignment horizontal="center" vertical="center" wrapText="1"/>
      <protection hidden="1"/>
    </xf>
    <xf numFmtId="0" fontId="15" fillId="0" borderId="4" xfId="0" applyFont="1" applyBorder="1" applyAlignment="1" applyProtection="1">
      <alignment horizontal="center" vertical="center"/>
      <protection hidden="1"/>
    </xf>
    <xf numFmtId="0" fontId="29" fillId="3" borderId="0" xfId="0" applyFont="1" applyFill="1" applyAlignment="1">
      <alignment horizontal="center" vertical="center"/>
    </xf>
    <xf numFmtId="0" fontId="8" fillId="0" borderId="0" xfId="0" applyFont="1" applyAlignment="1" applyProtection="1">
      <alignment vertical="center"/>
      <protection hidden="1"/>
    </xf>
    <xf numFmtId="0" fontId="12" fillId="0" borderId="20" xfId="0" applyFont="1" applyBorder="1" applyAlignment="1">
      <alignment horizontal="left" vertical="top" wrapText="1"/>
    </xf>
    <xf numFmtId="0" fontId="0" fillId="0" borderId="35" xfId="0" applyBorder="1"/>
    <xf numFmtId="0" fontId="0" fillId="0" borderId="38" xfId="0" applyBorder="1"/>
    <xf numFmtId="0" fontId="12" fillId="0" borderId="5" xfId="0" applyFont="1" applyBorder="1" applyAlignment="1">
      <alignment horizontal="left" vertical="top" wrapText="1"/>
    </xf>
    <xf numFmtId="0" fontId="0" fillId="0" borderId="3" xfId="0" applyBorder="1"/>
    <xf numFmtId="0" fontId="0" fillId="0" borderId="10" xfId="0" applyBorder="1"/>
    <xf numFmtId="0" fontId="12" fillId="0" borderId="5" xfId="0" applyFont="1" applyBorder="1" applyAlignment="1">
      <alignment horizontal="justify" vertical="top" wrapText="1"/>
    </xf>
    <xf numFmtId="0" fontId="13" fillId="0" borderId="5" xfId="0" applyFont="1" applyBorder="1" applyAlignment="1">
      <alignment horizontal="left" vertical="center" wrapText="1"/>
    </xf>
    <xf numFmtId="0" fontId="8" fillId="0" borderId="0" xfId="0" applyFont="1" applyAlignment="1">
      <alignment horizontal="justify" vertical="center"/>
    </xf>
    <xf numFmtId="0" fontId="12" fillId="4" borderId="20" xfId="0" applyFont="1" applyFill="1" applyBorder="1" applyAlignment="1" applyProtection="1">
      <alignment horizontal="center" vertical="top" wrapText="1"/>
      <protection locked="0"/>
    </xf>
    <xf numFmtId="0" fontId="0" fillId="0" borderId="38" xfId="0" applyBorder="1" applyProtection="1">
      <protection locked="0"/>
    </xf>
    <xf numFmtId="0" fontId="34" fillId="0" borderId="8" xfId="0" applyFont="1" applyBorder="1" applyAlignment="1">
      <alignment horizontal="center" vertical="center"/>
    </xf>
    <xf numFmtId="0" fontId="15" fillId="0" borderId="0" xfId="0" applyFont="1" applyAlignment="1" applyProtection="1">
      <alignment horizontal="center" vertical="center"/>
      <protection hidden="1"/>
    </xf>
    <xf numFmtId="0" fontId="8" fillId="0" borderId="0" xfId="0" applyFont="1" applyAlignment="1" applyProtection="1">
      <alignment horizontal="left" vertical="center"/>
      <protection hidden="1"/>
    </xf>
    <xf numFmtId="0" fontId="8" fillId="0" borderId="0" xfId="0" applyFont="1" applyAlignment="1" applyProtection="1">
      <alignment horizontal="justify" vertical="center"/>
      <protection hidden="1"/>
    </xf>
    <xf numFmtId="0" fontId="15" fillId="0" borderId="0" xfId="0" applyFont="1" applyAlignment="1" applyProtection="1">
      <alignment horizontal="left" vertical="center"/>
      <protection hidden="1"/>
    </xf>
    <xf numFmtId="0" fontId="15" fillId="0" borderId="0" xfId="0" applyFont="1" applyAlignment="1" applyProtection="1">
      <alignment horizontal="justify" vertical="center" wrapText="1"/>
      <protection hidden="1"/>
    </xf>
    <xf numFmtId="0" fontId="13" fillId="0" borderId="4" xfId="0" applyFont="1" applyBorder="1" applyAlignment="1">
      <alignment horizontal="center" vertical="top" wrapText="1"/>
    </xf>
    <xf numFmtId="0" fontId="0" fillId="0" borderId="4" xfId="0" applyBorder="1"/>
    <xf numFmtId="0" fontId="13" fillId="0" borderId="5" xfId="0" applyFont="1" applyBorder="1" applyAlignment="1">
      <alignment horizontal="center" vertical="center"/>
    </xf>
    <xf numFmtId="0" fontId="13" fillId="5" borderId="5" xfId="0" applyFont="1" applyFill="1" applyBorder="1" applyAlignment="1">
      <alignment horizontal="center" vertical="center" wrapText="1"/>
    </xf>
    <xf numFmtId="0" fontId="13" fillId="0" borderId="5" xfId="0" applyFont="1" applyBorder="1" applyAlignment="1">
      <alignment horizontal="justify" vertical="center" wrapText="1"/>
    </xf>
    <xf numFmtId="0" fontId="13" fillId="0" borderId="5" xfId="0" applyFont="1" applyBorder="1" applyAlignment="1">
      <alignment horizontal="center" wrapText="1"/>
    </xf>
    <xf numFmtId="0" fontId="13" fillId="0" borderId="21" xfId="0" applyFont="1" applyBorder="1" applyAlignment="1">
      <alignment horizontal="left" vertical="center" wrapText="1"/>
    </xf>
    <xf numFmtId="0" fontId="0" fillId="0" borderId="19" xfId="0" applyBorder="1"/>
    <xf numFmtId="0" fontId="12" fillId="0" borderId="0" xfId="0" applyFont="1" applyAlignment="1">
      <alignment horizontal="left" vertical="top" wrapText="1"/>
    </xf>
    <xf numFmtId="0" fontId="12" fillId="0" borderId="0" xfId="0" applyFont="1"/>
    <xf numFmtId="0" fontId="12" fillId="0" borderId="5" xfId="0" applyFont="1" applyBorder="1" applyAlignment="1">
      <alignment horizontal="center" vertical="center" wrapText="1"/>
    </xf>
    <xf numFmtId="0" fontId="12" fillId="0" borderId="5" xfId="0" applyFont="1" applyBorder="1" applyAlignment="1">
      <alignment horizontal="justify" vertical="center" wrapText="1"/>
    </xf>
    <xf numFmtId="0" fontId="8" fillId="4" borderId="5" xfId="0" applyFont="1" applyFill="1" applyBorder="1" applyAlignment="1">
      <alignment vertical="center" wrapText="1"/>
    </xf>
    <xf numFmtId="0" fontId="8" fillId="4" borderId="5" xfId="0" applyFont="1" applyFill="1" applyBorder="1" applyAlignment="1" applyProtection="1">
      <alignment vertical="center" wrapText="1"/>
      <protection locked="0"/>
    </xf>
    <xf numFmtId="0" fontId="40" fillId="0" borderId="5" xfId="0" applyFont="1" applyBorder="1" applyAlignment="1">
      <alignment horizontal="justify" vertical="center"/>
    </xf>
    <xf numFmtId="0" fontId="8" fillId="0" borderId="5" xfId="0" applyFont="1" applyBorder="1" applyAlignment="1">
      <alignment horizontal="center" vertical="center" wrapText="1"/>
    </xf>
    <xf numFmtId="0" fontId="12" fillId="0" borderId="0" xfId="0" applyFont="1" applyAlignment="1">
      <alignment horizontal="justify" vertical="center"/>
    </xf>
    <xf numFmtId="0" fontId="40" fillId="0" borderId="0" xfId="0" applyFont="1" applyAlignment="1">
      <alignment horizontal="justify" vertical="center"/>
    </xf>
    <xf numFmtId="0" fontId="8" fillId="4" borderId="5" xfId="0" applyFont="1" applyFill="1" applyBorder="1" applyAlignment="1" applyProtection="1">
      <alignment horizontal="center" vertical="center" wrapText="1"/>
      <protection locked="0"/>
    </xf>
    <xf numFmtId="0" fontId="8" fillId="4" borderId="13" xfId="0" applyFont="1" applyFill="1" applyBorder="1" applyAlignment="1" applyProtection="1">
      <alignment vertical="top" wrapText="1"/>
      <protection locked="0"/>
    </xf>
    <xf numFmtId="0" fontId="0" fillId="0" borderId="34" xfId="0" applyBorder="1" applyProtection="1">
      <protection locked="0"/>
    </xf>
    <xf numFmtId="0" fontId="0" fillId="0" borderId="12" xfId="0" applyBorder="1" applyProtection="1">
      <protection locked="0"/>
    </xf>
    <xf numFmtId="0" fontId="15" fillId="0" borderId="5" xfId="0" applyFont="1" applyBorder="1" applyAlignment="1" applyProtection="1">
      <alignment horizontal="center" vertical="center"/>
      <protection hidden="1"/>
    </xf>
    <xf numFmtId="0" fontId="8" fillId="0" borderId="0" xfId="0" applyFont="1" applyAlignment="1" applyProtection="1">
      <alignment horizontal="left" vertical="center" wrapText="1"/>
      <protection hidden="1"/>
    </xf>
    <xf numFmtId="0" fontId="8" fillId="0" borderId="5" xfId="0" applyFont="1" applyBorder="1" applyAlignment="1" applyProtection="1">
      <alignment horizontal="center" vertical="center" wrapText="1"/>
      <protection hidden="1"/>
    </xf>
    <xf numFmtId="0" fontId="0" fillId="0" borderId="10" xfId="0" applyBorder="1" applyProtection="1">
      <protection hidden="1"/>
    </xf>
    <xf numFmtId="0" fontId="15" fillId="0" borderId="5" xfId="0" applyFont="1" applyBorder="1" applyAlignment="1" applyProtection="1">
      <alignment horizontal="center" vertical="center" wrapText="1"/>
      <protection hidden="1"/>
    </xf>
    <xf numFmtId="0" fontId="8" fillId="0" borderId="4" xfId="0" applyFont="1" applyBorder="1" applyAlignment="1" applyProtection="1">
      <alignment horizontal="justify" vertical="center" wrapText="1"/>
      <protection hidden="1"/>
    </xf>
    <xf numFmtId="0" fontId="42" fillId="0" borderId="0" xfId="0" applyFont="1" applyAlignment="1" applyProtection="1">
      <alignment horizontal="center" vertical="center"/>
      <protection hidden="1"/>
    </xf>
    <xf numFmtId="0" fontId="12" fillId="0" borderId="4" xfId="0" applyFont="1" applyBorder="1" applyAlignment="1">
      <alignment horizontal="justify" vertical="center"/>
    </xf>
    <xf numFmtId="0" fontId="15" fillId="0" borderId="0" xfId="0" applyFont="1" applyAlignment="1" applyProtection="1">
      <alignment horizontal="left" vertical="center" wrapText="1"/>
      <protection hidden="1"/>
    </xf>
    <xf numFmtId="0" fontId="8" fillId="0" borderId="0" xfId="0" applyFont="1" applyAlignment="1" applyProtection="1">
      <alignment horizontal="left" vertical="top" wrapText="1"/>
      <protection hidden="1"/>
    </xf>
    <xf numFmtId="0" fontId="8" fillId="0" borderId="0" xfId="0" applyFont="1" applyAlignment="1" applyProtection="1">
      <alignment horizontal="justify" vertical="top"/>
      <protection hidden="1"/>
    </xf>
    <xf numFmtId="0" fontId="15" fillId="0" borderId="0" xfId="0" applyFont="1" applyAlignment="1" applyProtection="1">
      <alignment horizontal="justify" vertical="center"/>
      <protection hidden="1"/>
    </xf>
    <xf numFmtId="0" fontId="40" fillId="0" borderId="0" xfId="0" applyFont="1" applyAlignment="1" applyProtection="1">
      <alignment horizontal="justify" vertical="top"/>
      <protection hidden="1"/>
    </xf>
    <xf numFmtId="0" fontId="8" fillId="4" borderId="5" xfId="0" applyFont="1" applyFill="1" applyBorder="1" applyAlignment="1" applyProtection="1">
      <alignment horizontal="left" vertical="top" wrapText="1"/>
      <protection locked="0" hidden="1"/>
    </xf>
    <xf numFmtId="0" fontId="0" fillId="0" borderId="10" xfId="0" applyBorder="1" applyProtection="1">
      <protection locked="0" hidden="1"/>
    </xf>
    <xf numFmtId="0" fontId="8" fillId="4" borderId="5" xfId="0" applyFont="1" applyFill="1" applyBorder="1" applyAlignment="1" applyProtection="1">
      <alignment horizontal="left" vertical="top" wrapText="1"/>
      <protection locked="0"/>
    </xf>
    <xf numFmtId="0" fontId="15" fillId="0" borderId="0" xfId="0" applyFont="1" applyAlignment="1" applyProtection="1">
      <alignment horizontal="center" vertical="center" wrapText="1"/>
      <protection hidden="1"/>
    </xf>
    <xf numFmtId="0" fontId="8" fillId="5" borderId="5" xfId="0" applyFont="1" applyFill="1" applyBorder="1" applyAlignment="1">
      <alignment horizontal="left" vertical="center" wrapText="1" indent="1"/>
    </xf>
    <xf numFmtId="0" fontId="46" fillId="0" borderId="4" xfId="0" applyFont="1" applyBorder="1" applyAlignment="1" applyProtection="1">
      <alignment horizontal="center" vertical="center" wrapText="1"/>
      <protection hidden="1"/>
    </xf>
    <xf numFmtId="0" fontId="8" fillId="0" borderId="6" xfId="0" applyFont="1" applyBorder="1" applyAlignment="1" applyProtection="1">
      <alignment horizontal="justify" vertical="center" wrapText="1"/>
      <protection hidden="1"/>
    </xf>
    <xf numFmtId="0" fontId="8" fillId="0" borderId="19" xfId="0" applyFont="1" applyBorder="1" applyAlignment="1" applyProtection="1">
      <alignment vertical="center" wrapText="1"/>
      <protection hidden="1"/>
    </xf>
    <xf numFmtId="0" fontId="8" fillId="0" borderId="6" xfId="0" applyFont="1" applyBorder="1" applyAlignment="1" applyProtection="1">
      <alignment horizontal="center" vertical="center" wrapText="1"/>
      <protection hidden="1"/>
    </xf>
    <xf numFmtId="0" fontId="48" fillId="0" borderId="0" xfId="0" applyFont="1" applyAlignment="1" applyProtection="1">
      <alignment horizontal="center" vertical="center"/>
      <protection hidden="1"/>
    </xf>
    <xf numFmtId="0" fontId="15" fillId="0" borderId="0" xfId="0" applyFont="1" applyAlignment="1" applyProtection="1">
      <alignment horizontal="center" wrapText="1"/>
      <protection hidden="1"/>
    </xf>
    <xf numFmtId="0" fontId="8" fillId="0" borderId="27" xfId="0" applyFont="1" applyBorder="1" applyAlignment="1" applyProtection="1">
      <alignment horizontal="left" vertical="center" wrapText="1"/>
      <protection hidden="1"/>
    </xf>
    <xf numFmtId="0" fontId="0" fillId="0" borderId="15" xfId="0" applyBorder="1" applyProtection="1">
      <protection hidden="1"/>
    </xf>
    <xf numFmtId="0" fontId="8" fillId="0" borderId="5" xfId="0" applyFont="1" applyBorder="1" applyAlignment="1" applyProtection="1">
      <alignment horizontal="left" vertical="center" wrapText="1"/>
      <protection hidden="1"/>
    </xf>
    <xf numFmtId="0" fontId="8" fillId="0" borderId="28" xfId="0" applyFont="1" applyBorder="1" applyAlignment="1" applyProtection="1">
      <alignment horizontal="left" vertical="center" wrapText="1"/>
      <protection hidden="1"/>
    </xf>
    <xf numFmtId="0" fontId="0" fillId="0" borderId="32" xfId="0" applyBorder="1" applyProtection="1">
      <protection hidden="1"/>
    </xf>
    <xf numFmtId="0" fontId="0" fillId="0" borderId="17" xfId="0" applyBorder="1" applyProtection="1">
      <protection hidden="1"/>
    </xf>
    <xf numFmtId="0" fontId="8" fillId="0" borderId="20" xfId="0" applyFont="1" applyBorder="1" applyAlignment="1" applyProtection="1">
      <alignment horizontal="left" vertical="center" wrapText="1"/>
      <protection hidden="1"/>
    </xf>
    <xf numFmtId="0" fontId="0" fillId="0" borderId="35" xfId="0" applyBorder="1" applyProtection="1">
      <protection hidden="1"/>
    </xf>
    <xf numFmtId="0" fontId="0" fillId="0" borderId="38" xfId="0" applyBorder="1" applyProtection="1">
      <protection hidden="1"/>
    </xf>
    <xf numFmtId="0" fontId="8" fillId="0" borderId="1" xfId="0" applyFont="1" applyBorder="1" applyAlignment="1" applyProtection="1">
      <alignment horizontal="left" vertical="center" wrapText="1"/>
      <protection hidden="1"/>
    </xf>
    <xf numFmtId="0" fontId="8" fillId="0" borderId="5" xfId="0" applyFont="1" applyBorder="1" applyAlignment="1" applyProtection="1">
      <alignment horizontal="left" vertical="center"/>
      <protection hidden="1"/>
    </xf>
    <xf numFmtId="0" fontId="8" fillId="0" borderId="13" xfId="0" applyFont="1" applyBorder="1" applyAlignment="1" applyProtection="1">
      <alignment horizontal="left" vertical="center"/>
      <protection hidden="1"/>
    </xf>
    <xf numFmtId="0" fontId="0" fillId="0" borderId="34" xfId="0" applyBorder="1" applyProtection="1">
      <protection hidden="1"/>
    </xf>
    <xf numFmtId="0" fontId="0" fillId="0" borderId="12" xfId="0" applyBorder="1" applyProtection="1">
      <protection hidden="1"/>
    </xf>
    <xf numFmtId="0" fontId="8" fillId="0" borderId="4" xfId="0" applyFont="1" applyBorder="1" applyAlignment="1" applyProtection="1">
      <alignment horizontal="justify" vertical="top" wrapText="1"/>
      <protection hidden="1"/>
    </xf>
    <xf numFmtId="0" fontId="8" fillId="0" borderId="0" xfId="0" applyFont="1" applyAlignment="1" applyProtection="1">
      <alignment horizontal="justify" vertical="center" wrapText="1"/>
      <protection hidden="1"/>
    </xf>
    <xf numFmtId="0" fontId="8" fillId="0" borderId="5" xfId="0" applyFont="1" applyBorder="1" applyAlignment="1" applyProtection="1">
      <alignment horizontal="left" vertical="top" wrapText="1"/>
      <protection hidden="1"/>
    </xf>
    <xf numFmtId="0" fontId="8" fillId="4" borderId="5" xfId="0" applyFont="1" applyFill="1" applyBorder="1" applyAlignment="1" applyProtection="1">
      <alignment horizontal="center" vertical="top" wrapText="1"/>
      <protection locked="0"/>
    </xf>
    <xf numFmtId="0" fontId="8" fillId="4" borderId="5" xfId="0" applyFont="1" applyFill="1" applyBorder="1" applyAlignment="1" applyProtection="1">
      <alignment horizontal="left" vertical="center" wrapText="1"/>
      <protection locked="0"/>
    </xf>
    <xf numFmtId="164" fontId="15" fillId="0" borderId="0" xfId="0" applyNumberFormat="1" applyFont="1" applyAlignment="1" applyProtection="1">
      <alignment horizontal="left" vertical="center"/>
      <protection hidden="1"/>
    </xf>
    <xf numFmtId="0" fontId="8" fillId="0" borderId="5" xfId="0" applyFont="1" applyBorder="1" applyAlignment="1" applyProtection="1">
      <alignment horizontal="center" vertical="top" wrapText="1"/>
      <protection hidden="1"/>
    </xf>
    <xf numFmtId="0" fontId="8" fillId="4" borderId="5" xfId="0" applyFont="1" applyFill="1" applyBorder="1" applyAlignment="1" applyProtection="1">
      <alignment horizontal="right" vertical="top" wrapText="1"/>
      <protection locked="0"/>
    </xf>
    <xf numFmtId="0" fontId="8" fillId="4" borderId="27" xfId="0" applyFont="1" applyFill="1" applyBorder="1" applyAlignment="1" applyProtection="1">
      <alignment horizontal="left" vertical="top" wrapText="1"/>
      <protection locked="0"/>
    </xf>
    <xf numFmtId="0" fontId="0" fillId="0" borderId="7" xfId="0" applyBorder="1" applyProtection="1">
      <protection locked="0"/>
    </xf>
    <xf numFmtId="0" fontId="0" fillId="0" borderId="15" xfId="0" applyBorder="1" applyProtection="1">
      <protection locked="0"/>
    </xf>
    <xf numFmtId="0" fontId="8" fillId="0" borderId="5" xfId="0" applyFont="1" applyBorder="1" applyAlignment="1" applyProtection="1">
      <alignment horizontal="justify" vertical="center" wrapText="1"/>
      <protection hidden="1"/>
    </xf>
    <xf numFmtId="0" fontId="40" fillId="0" borderId="0" xfId="0" applyFont="1" applyAlignment="1" applyProtection="1">
      <alignment horizontal="justify" vertical="center" wrapText="1"/>
      <protection hidden="1"/>
    </xf>
    <xf numFmtId="0" fontId="40" fillId="0" borderId="4" xfId="0" applyFont="1" applyBorder="1" applyAlignment="1" applyProtection="1">
      <alignment horizontal="justify" vertical="top" wrapText="1"/>
      <protection hidden="1"/>
    </xf>
    <xf numFmtId="0" fontId="8" fillId="0" borderId="6" xfId="0" applyFont="1" applyBorder="1" applyAlignment="1" applyProtection="1">
      <alignment horizontal="left" vertical="center" wrapText="1"/>
      <protection hidden="1"/>
    </xf>
    <xf numFmtId="0" fontId="8" fillId="4" borderId="13" xfId="0" applyFont="1" applyFill="1" applyBorder="1" applyAlignment="1" applyProtection="1">
      <alignment horizontal="left" vertical="top" wrapText="1"/>
      <protection locked="0"/>
    </xf>
    <xf numFmtId="0" fontId="40" fillId="0" borderId="0" xfId="0" applyFont="1" applyAlignment="1" applyProtection="1">
      <alignment horizontal="justify" vertical="top" wrapText="1"/>
      <protection hidden="1"/>
    </xf>
    <xf numFmtId="0" fontId="8" fillId="0" borderId="0" xfId="0" applyFont="1" applyAlignment="1" applyProtection="1">
      <alignment horizontal="left"/>
      <protection hidden="1"/>
    </xf>
    <xf numFmtId="0" fontId="8" fillId="4" borderId="20" xfId="0" applyFont="1" applyFill="1" applyBorder="1" applyAlignment="1" applyProtection="1">
      <alignment horizontal="left" vertical="top" wrapText="1"/>
      <protection locked="0"/>
    </xf>
    <xf numFmtId="0" fontId="0" fillId="0" borderId="35" xfId="0" applyBorder="1" applyProtection="1">
      <protection locked="0"/>
    </xf>
    <xf numFmtId="164" fontId="8" fillId="0" borderId="0" xfId="0" applyNumberFormat="1" applyFont="1" applyAlignment="1" applyProtection="1">
      <alignment horizontal="left" vertical="center"/>
      <protection hidden="1"/>
    </xf>
    <xf numFmtId="0" fontId="8" fillId="4" borderId="7" xfId="0" applyFont="1" applyFill="1" applyBorder="1" applyAlignment="1" applyProtection="1">
      <alignment horizontal="left" vertical="center"/>
      <protection locked="0"/>
    </xf>
    <xf numFmtId="0" fontId="8" fillId="0" borderId="33" xfId="0" applyFont="1" applyBorder="1" applyAlignment="1" applyProtection="1">
      <alignment horizontal="left" vertical="center" indent="2"/>
      <protection hidden="1"/>
    </xf>
    <xf numFmtId="0" fontId="8" fillId="0" borderId="5" xfId="0" applyFont="1" applyBorder="1" applyAlignment="1" applyProtection="1">
      <alignment horizontal="center" vertical="center"/>
      <protection hidden="1"/>
    </xf>
    <xf numFmtId="169" fontId="8" fillId="0" borderId="0" xfId="0" applyNumberFormat="1" applyFont="1" applyAlignment="1" applyProtection="1">
      <alignment horizontal="justify" vertical="top" wrapText="1"/>
      <protection hidden="1"/>
    </xf>
    <xf numFmtId="0" fontId="8" fillId="0" borderId="0" xfId="0" applyFont="1" applyAlignment="1" applyProtection="1">
      <alignment horizontal="center" vertical="center" wrapText="1"/>
      <protection hidden="1"/>
    </xf>
    <xf numFmtId="0" fontId="8" fillId="0" borderId="0" xfId="0" applyFont="1" applyAlignment="1" applyProtection="1">
      <alignment horizontal="left" vertical="center" indent="2"/>
      <protection hidden="1"/>
    </xf>
    <xf numFmtId="0" fontId="53" fillId="0" borderId="8" xfId="0" applyFont="1" applyBorder="1" applyAlignment="1" applyProtection="1">
      <alignment horizontal="left" vertical="top" wrapText="1" indent="1"/>
      <protection hidden="1"/>
    </xf>
    <xf numFmtId="0" fontId="8" fillId="0" borderId="8" xfId="0" applyFont="1" applyBorder="1" applyAlignment="1" applyProtection="1">
      <alignment horizontal="left" vertical="center" wrapText="1"/>
      <protection hidden="1"/>
    </xf>
    <xf numFmtId="0" fontId="8" fillId="0" borderId="32" xfId="0" applyFont="1" applyBorder="1" applyAlignment="1" applyProtection="1">
      <alignment horizontal="left" vertical="center" indent="2"/>
      <protection hidden="1"/>
    </xf>
    <xf numFmtId="0" fontId="8" fillId="0" borderId="7" xfId="0" applyFont="1" applyBorder="1" applyAlignment="1" applyProtection="1">
      <alignment horizontal="left" vertical="center" indent="2"/>
      <protection hidden="1"/>
    </xf>
    <xf numFmtId="0" fontId="8" fillId="0" borderId="0" xfId="0" applyFont="1" applyAlignment="1" applyProtection="1">
      <alignment horizontal="justify" vertical="top" wrapText="1"/>
      <protection hidden="1"/>
    </xf>
    <xf numFmtId="0" fontId="8" fillId="4" borderId="0" xfId="0" applyFont="1" applyFill="1" applyAlignment="1" applyProtection="1">
      <alignment horizontal="left" vertical="center"/>
      <protection locked="0"/>
    </xf>
    <xf numFmtId="0" fontId="8" fillId="0" borderId="7" xfId="0" applyFont="1" applyBorder="1" applyAlignment="1" applyProtection="1">
      <alignment horizontal="left" vertical="top" wrapText="1" indent="3"/>
      <protection hidden="1"/>
    </xf>
    <xf numFmtId="0" fontId="8" fillId="4" borderId="4" xfId="0" applyFont="1" applyFill="1" applyBorder="1" applyAlignment="1" applyProtection="1">
      <alignment horizontal="center" vertical="center"/>
      <protection locked="0"/>
    </xf>
    <xf numFmtId="2" fontId="8" fillId="0" borderId="7" xfId="0" applyNumberFormat="1" applyFont="1" applyBorder="1" applyAlignment="1" applyProtection="1">
      <alignment horizontal="left" vertical="center"/>
      <protection hidden="1"/>
    </xf>
    <xf numFmtId="0" fontId="8" fillId="0" borderId="7" xfId="0" applyFont="1" applyBorder="1" applyAlignment="1" applyProtection="1">
      <alignment horizontal="left" vertical="top" wrapText="1"/>
      <protection hidden="1"/>
    </xf>
    <xf numFmtId="0" fontId="8" fillId="0" borderId="32" xfId="0" applyFont="1" applyBorder="1" applyAlignment="1" applyProtection="1">
      <alignment horizontal="left" vertical="top" wrapText="1" indent="3"/>
      <protection hidden="1"/>
    </xf>
    <xf numFmtId="0" fontId="8" fillId="4" borderId="33" xfId="0" applyFont="1" applyFill="1" applyBorder="1" applyAlignment="1" applyProtection="1">
      <alignment horizontal="center" vertical="center"/>
      <protection locked="0"/>
    </xf>
    <xf numFmtId="0" fontId="0" fillId="0" borderId="33" xfId="0" applyBorder="1" applyProtection="1">
      <protection locked="0"/>
    </xf>
    <xf numFmtId="2" fontId="8" fillId="0" borderId="32" xfId="0" applyNumberFormat="1" applyFont="1" applyBorder="1" applyAlignment="1" applyProtection="1">
      <alignment horizontal="right" vertical="center"/>
      <protection hidden="1"/>
    </xf>
    <xf numFmtId="2" fontId="8" fillId="0" borderId="32" xfId="0" applyNumberFormat="1" applyFont="1" applyBorder="1" applyAlignment="1" applyProtection="1">
      <alignment horizontal="left" vertical="center"/>
      <protection hidden="1"/>
    </xf>
    <xf numFmtId="0" fontId="62" fillId="0" borderId="34" xfId="0" applyFont="1" applyBorder="1" applyAlignment="1" applyProtection="1">
      <alignment horizontal="justify" vertical="center" wrapText="1"/>
      <protection hidden="1"/>
    </xf>
    <xf numFmtId="4" fontId="8" fillId="4" borderId="7" xfId="0" applyNumberFormat="1" applyFont="1" applyFill="1" applyBorder="1" applyAlignment="1" applyProtection="1">
      <alignment horizontal="left" vertical="center"/>
      <protection locked="0"/>
    </xf>
    <xf numFmtId="4" fontId="8" fillId="4" borderId="35" xfId="0" applyNumberFormat="1" applyFont="1" applyFill="1" applyBorder="1" applyAlignment="1" applyProtection="1">
      <alignment horizontal="left" vertical="center"/>
      <protection locked="0"/>
    </xf>
    <xf numFmtId="0" fontId="58" fillId="6" borderId="0" xfId="0" applyFont="1" applyFill="1" applyAlignment="1" applyProtection="1">
      <alignment horizontal="left" vertical="center"/>
      <protection hidden="1"/>
    </xf>
    <xf numFmtId="4" fontId="8" fillId="4" borderId="32" xfId="0" applyNumberFormat="1" applyFont="1" applyFill="1" applyBorder="1" applyAlignment="1" applyProtection="1">
      <alignment horizontal="justify" vertical="top" wrapText="1"/>
      <protection locked="0"/>
    </xf>
    <xf numFmtId="0" fontId="0" fillId="0" borderId="32" xfId="0" applyBorder="1" applyProtection="1">
      <protection locked="0"/>
    </xf>
    <xf numFmtId="0" fontId="8" fillId="0" borderId="35" xfId="0" applyFont="1" applyBorder="1" applyAlignment="1" applyProtection="1">
      <alignment horizontal="left" vertical="top" wrapText="1" indent="3"/>
      <protection hidden="1"/>
    </xf>
    <xf numFmtId="0" fontId="58" fillId="6" borderId="0" xfId="0" applyFont="1" applyFill="1" applyAlignment="1" applyProtection="1">
      <alignment horizontal="left" vertical="center" wrapText="1"/>
      <protection hidden="1"/>
    </xf>
    <xf numFmtId="0" fontId="62" fillId="0" borderId="4" xfId="0" applyFont="1" applyBorder="1" applyAlignment="1" applyProtection="1">
      <alignment horizontal="justify" vertical="center" wrapText="1"/>
      <protection hidden="1"/>
    </xf>
    <xf numFmtId="0" fontId="8" fillId="7" borderId="0" xfId="0" applyFont="1" applyFill="1" applyAlignment="1" applyProtection="1">
      <alignment horizontal="center" vertical="center"/>
      <protection hidden="1"/>
    </xf>
    <xf numFmtId="0" fontId="58" fillId="0" borderId="5" xfId="0" applyFont="1" applyBorder="1" applyAlignment="1" applyProtection="1">
      <alignment horizontal="left" vertical="center" wrapText="1"/>
      <protection hidden="1"/>
    </xf>
    <xf numFmtId="0" fontId="8" fillId="8" borderId="0" xfId="0" applyFont="1" applyFill="1" applyAlignment="1" applyProtection="1">
      <alignment horizontal="center" vertical="center"/>
      <protection hidden="1"/>
    </xf>
    <xf numFmtId="0" fontId="8" fillId="10" borderId="0" xfId="0" applyFont="1" applyFill="1" applyAlignment="1" applyProtection="1">
      <alignment horizontal="left" vertical="center" wrapText="1"/>
      <protection hidden="1"/>
    </xf>
    <xf numFmtId="0" fontId="8" fillId="2" borderId="0" xfId="0" applyFont="1" applyFill="1" applyAlignment="1" applyProtection="1">
      <alignment horizontal="center" vertical="center"/>
      <protection hidden="1"/>
    </xf>
    <xf numFmtId="0" fontId="59" fillId="0" borderId="5" xfId="0" applyFont="1" applyBorder="1" applyAlignment="1" applyProtection="1">
      <alignment horizontal="left" vertical="center" wrapText="1"/>
      <protection hidden="1"/>
    </xf>
    <xf numFmtId="2" fontId="19" fillId="0" borderId="0" xfId="0" applyNumberFormat="1" applyFont="1" applyAlignment="1" applyProtection="1">
      <alignment horizontal="left" vertical="center"/>
      <protection hidden="1"/>
    </xf>
    <xf numFmtId="0" fontId="12" fillId="4" borderId="5" xfId="0" applyFont="1" applyFill="1" applyBorder="1" applyAlignment="1" applyProtection="1">
      <alignment horizontal="center" wrapText="1"/>
      <protection locked="0"/>
    </xf>
    <xf numFmtId="0" fontId="0" fillId="0" borderId="0" xfId="0" applyAlignment="1">
      <alignment horizontal="center"/>
    </xf>
    <xf numFmtId="0" fontId="0" fillId="0" borderId="0" xfId="0"/>
    <xf numFmtId="0" fontId="33" fillId="0" borderId="0" xfId="0" applyFont="1" applyAlignment="1">
      <alignment horizontal="center"/>
    </xf>
    <xf numFmtId="49" fontId="12" fillId="4" borderId="5" xfId="0" applyNumberFormat="1" applyFont="1" applyFill="1" applyBorder="1" applyAlignment="1" applyProtection="1">
      <alignment horizontal="center" wrapText="1"/>
      <protection locked="0"/>
    </xf>
    <xf numFmtId="0" fontId="12" fillId="0" borderId="5" xfId="0" applyFont="1" applyBorder="1" applyAlignment="1">
      <alignment horizontal="center" wrapText="1"/>
    </xf>
    <xf numFmtId="0" fontId="0" fillId="0" borderId="0" xfId="0" applyAlignment="1">
      <alignment horizontal="left"/>
    </xf>
    <xf numFmtId="0" fontId="8" fillId="0" borderId="0" xfId="0" applyFont="1" applyAlignment="1">
      <alignment horizontal="left" vertical="center" wrapText="1"/>
    </xf>
  </cellXfs>
  <cellStyles count="25">
    <cellStyle name="75" xfId="1" xr:uid="{00000000-0005-0000-0000-000006000000}"/>
    <cellStyle name="ÅëÈ­ [0]_±âÅ¸" xfId="22" xr:uid="{00000000-0005-0000-0000-000023000000}"/>
    <cellStyle name="ÅëÈ­_±âÅ¸" xfId="23" xr:uid="{00000000-0005-0000-0000-000024000000}"/>
    <cellStyle name="ÄÞ¸¶ [0]_±âÅ¸" xfId="20" xr:uid="{00000000-0005-0000-0000-000021000000}"/>
    <cellStyle name="ÄÞ¸¶_±âÅ¸" xfId="21" xr:uid="{00000000-0005-0000-0000-000022000000}"/>
    <cellStyle name="Ç¥ÁØ_¿¬°£´©°è¿¹»ó" xfId="24" xr:uid="{00000000-0005-0000-0000-000025000000}"/>
    <cellStyle name="Comma  - Style1" xfId="2" xr:uid="{00000000-0005-0000-0000-000007000000}"/>
    <cellStyle name="Comma  - Style2" xfId="3" xr:uid="{00000000-0005-0000-0000-000008000000}"/>
    <cellStyle name="Comma  - Style3" xfId="4" xr:uid="{00000000-0005-0000-0000-000009000000}"/>
    <cellStyle name="Comma  - Style4" xfId="5" xr:uid="{00000000-0005-0000-0000-00000A000000}"/>
    <cellStyle name="Comma  - Style5" xfId="6" xr:uid="{00000000-0005-0000-0000-00000B000000}"/>
    <cellStyle name="Comma  - Style6" xfId="7" xr:uid="{00000000-0005-0000-0000-00000C000000}"/>
    <cellStyle name="Comma  - Style7" xfId="8" xr:uid="{00000000-0005-0000-0000-00000D000000}"/>
    <cellStyle name="Comma  - Style8" xfId="9" xr:uid="{00000000-0005-0000-0000-00000E000000}"/>
    <cellStyle name="Formula" xfId="10" xr:uid="{00000000-0005-0000-0000-00000F000000}"/>
    <cellStyle name="Header1" xfId="11" xr:uid="{00000000-0005-0000-0000-000010000000}"/>
    <cellStyle name="Header2" xfId="12" xr:uid="{00000000-0005-0000-0000-000011000000}"/>
    <cellStyle name="Hypertextový odkaz" xfId="13" xr:uid="{00000000-0005-0000-0000-000012000000}"/>
    <cellStyle name="no dec" xfId="14" xr:uid="{00000000-0005-0000-0000-000013000000}"/>
    <cellStyle name="Normal" xfId="0" builtinId="0"/>
    <cellStyle name="Normal - Style1" xfId="15" xr:uid="{00000000-0005-0000-0000-000014000000}"/>
    <cellStyle name="Normal 2" xfId="16" xr:uid="{00000000-0005-0000-0000-000015000000}"/>
    <cellStyle name="Popis" xfId="17" xr:uid="{00000000-0005-0000-0000-00001E000000}"/>
    <cellStyle name="Sledovaný hypertextový odkaz" xfId="18" xr:uid="{00000000-0005-0000-0000-00001F000000}"/>
    <cellStyle name="Standard_BS14" xfId="19" xr:uid="{00000000-0005-0000-0000-000020000000}"/>
  </cellStyles>
  <dxfs count="23">
    <dxf>
      <font>
        <color rgb="FFFFFFFF"/>
        <name val="Book Antiqua"/>
      </font>
    </dxf>
    <dxf>
      <font>
        <color rgb="FFFFFFFF"/>
        <name val="Book Antiqua"/>
      </font>
    </dxf>
    <dxf>
      <font>
        <u/>
        <color rgb="FFFF0000"/>
        <name val="Book Antiqua"/>
      </font>
    </dxf>
    <dxf>
      <font>
        <strike/>
        <color rgb="FFFFFFFF"/>
        <name val="Book Antiqua"/>
      </font>
    </dxf>
    <dxf>
      <font>
        <strike/>
        <color rgb="FFFFFFFF"/>
        <name val="Book Antiqua"/>
      </font>
    </dxf>
    <dxf>
      <font>
        <strike/>
        <color rgb="FFFFFFFF"/>
        <name val="Book Antiqua"/>
      </font>
    </dxf>
    <dxf>
      <font>
        <color rgb="FFFFFFFF"/>
        <name val="Book Antiqua"/>
      </font>
      <border>
        <left/>
        <right/>
        <top/>
        <bottom/>
      </border>
    </dxf>
    <dxf>
      <font>
        <color rgb="FFFFFFFF"/>
        <name val="Book Antiqua"/>
      </font>
    </dxf>
    <dxf>
      <font>
        <color rgb="FFFFFFFF"/>
        <name val="Book Antiqua"/>
      </font>
    </dxf>
    <dxf>
      <font>
        <strike/>
        <color rgb="FFFFFFFF"/>
        <name val="Book Antiqua"/>
      </font>
    </dxf>
    <dxf>
      <font>
        <color rgb="FFFFFFFF"/>
        <name val="Book Antiqua"/>
      </font>
      <border>
        <left/>
        <right/>
        <top/>
        <bottom/>
      </border>
    </dxf>
    <dxf>
      <font>
        <color rgb="FFFFFFFF"/>
        <name val="Book Antiqua"/>
      </font>
      <border>
        <left/>
        <right/>
        <top/>
        <bottom/>
      </border>
    </dxf>
    <dxf>
      <font>
        <color rgb="FFFFFFFF"/>
        <name val="Book Antiqua"/>
      </font>
      <border>
        <left/>
        <right/>
        <top/>
        <bottom/>
      </border>
    </dxf>
    <dxf>
      <font>
        <strike val="0"/>
        <color rgb="FFFFFFFF"/>
        <name val="Book Antiqua"/>
      </font>
      <border>
        <left/>
        <right/>
        <top/>
        <bottom/>
      </border>
    </dxf>
    <dxf>
      <font>
        <color rgb="FFFFFFFF"/>
        <name val="Book Antiqua"/>
      </font>
      <border>
        <left/>
        <right/>
        <top/>
        <bottom/>
      </border>
    </dxf>
    <dxf>
      <font>
        <color rgb="FFFFFFFF"/>
        <name val="Book Antiqua"/>
      </font>
      <border>
        <left/>
        <right/>
        <top/>
        <bottom/>
      </border>
    </dxf>
    <dxf>
      <font>
        <color rgb="FFFFFFFF"/>
        <name val="Book Antiqua"/>
      </font>
      <border>
        <left/>
        <right/>
        <top/>
        <bottom/>
      </border>
    </dxf>
    <dxf>
      <font>
        <color rgb="FFFFFFFF"/>
        <name val="Book Antiqua"/>
      </font>
      <border>
        <left/>
        <right/>
        <top/>
        <bottom/>
      </border>
    </dxf>
    <dxf>
      <font>
        <color rgb="FFFFFFFF"/>
        <name val="Book Antiqua"/>
      </font>
      <border>
        <left/>
        <right/>
        <top/>
        <bottom/>
      </border>
    </dxf>
    <dxf>
      <font>
        <strike/>
        <color rgb="FFFFFFFF"/>
        <name val="Book Antiqua"/>
      </font>
    </dxf>
    <dxf>
      <font>
        <color rgb="FFFFFFFF"/>
        <name val="Book Antiqua"/>
      </font>
      <border>
        <left/>
        <right/>
        <top/>
        <bottom/>
      </border>
    </dxf>
    <dxf>
      <font>
        <color rgb="FFFFFFFF"/>
        <name val="Book Antiqua"/>
      </font>
    </dxf>
    <dxf>
      <font>
        <color rgb="FFFFFFFF"/>
        <name val="Book Antiqua"/>
      </font>
      <border>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45720</xdr:colOff>
      <xdr:row>9</xdr:row>
      <xdr:rowOff>76320</xdr:rowOff>
    </xdr:from>
    <xdr:to>
      <xdr:col>5</xdr:col>
      <xdr:colOff>4320</xdr:colOff>
      <xdr:row>12</xdr:row>
      <xdr:rowOff>275760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a:fillRect/>
        </a:stretch>
      </xdr:blipFill>
      <xdr:spPr>
        <a:xfrm>
          <a:off x="840240" y="2878560"/>
          <a:ext cx="9929880" cy="952560"/>
        </a:xfrm>
        <a:prstGeom prst="rect">
          <a:avLst/>
        </a:prstGeom>
        <a:noFill/>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173520</xdr:colOff>
      <xdr:row>3</xdr:row>
      <xdr:rowOff>209520</xdr:rowOff>
    </xdr:to>
    <xdr:pic>
      <xdr:nvPicPr>
        <xdr:cNvPr id="50" name="EtsImage" descr="ImageShow">
          <a:extLst>
            <a:ext uri="{FF2B5EF4-FFF2-40B4-BE49-F238E27FC236}">
              <a16:creationId xmlns:a16="http://schemas.microsoft.com/office/drawing/2014/main" id="{00000000-0008-0000-1800-000032000000}"/>
            </a:ext>
          </a:extLst>
        </xdr:cNvPr>
        <xdr:cNvPicPr/>
      </xdr:nvPicPr>
      <xdr:blipFill>
        <a:blip xmlns:r="http://schemas.openxmlformats.org/officeDocument/2006/relationships" r:embed="rId1"/>
        <a:stretch>
          <a:fillRect/>
        </a:stretch>
      </xdr:blipFill>
      <xdr:spPr>
        <a:xfrm>
          <a:off x="0" y="0"/>
          <a:ext cx="1703160" cy="838080"/>
        </a:xfrm>
        <a:prstGeom prst="rect">
          <a:avLst/>
        </a:prstGeom>
        <a:noFill/>
        <a:ln w="0">
          <a:noFill/>
          <a:prstDash val="solid"/>
        </a:ln>
      </xdr:spPr>
    </xdr:pic>
    <xdr:clientData/>
  </xdr:twoCellAnchor>
  <xdr:twoCellAnchor editAs="oneCell">
    <xdr:from>
      <xdr:col>12</xdr:col>
      <xdr:colOff>471960</xdr:colOff>
      <xdr:row>0</xdr:row>
      <xdr:rowOff>9720</xdr:rowOff>
    </xdr:from>
    <xdr:to>
      <xdr:col>14</xdr:col>
      <xdr:colOff>1800</xdr:colOff>
      <xdr:row>3</xdr:row>
      <xdr:rowOff>209520</xdr:rowOff>
    </xdr:to>
    <xdr:pic>
      <xdr:nvPicPr>
        <xdr:cNvPr id="51" name="EtsLicenseeLogo" descr="ImageShow">
          <a:extLst>
            <a:ext uri="{FF2B5EF4-FFF2-40B4-BE49-F238E27FC236}">
              <a16:creationId xmlns:a16="http://schemas.microsoft.com/office/drawing/2014/main" id="{00000000-0008-0000-1800-000033000000}"/>
            </a:ext>
          </a:extLst>
        </xdr:cNvPr>
        <xdr:cNvPicPr/>
      </xdr:nvPicPr>
      <xdr:blipFill>
        <a:blip xmlns:r="http://schemas.openxmlformats.org/officeDocument/2006/relationships" r:embed="rId2"/>
        <a:stretch>
          <a:fillRect/>
        </a:stretch>
      </xdr:blipFill>
      <xdr:spPr>
        <a:xfrm>
          <a:off x="8631000" y="9720"/>
          <a:ext cx="1002960" cy="828360"/>
        </a:xfrm>
        <a:prstGeom prst="rect">
          <a:avLst/>
        </a:prstGeom>
        <a:noFill/>
        <a:ln w="6480">
          <a:solidFill>
            <a:srgbClr val="000000"/>
          </a:solidFill>
          <a:prstDash val="solid"/>
        </a:ln>
      </xdr:spPr>
    </xdr:pic>
    <xdr:clientData/>
  </xdr:twoCellAnchor>
</xdr:wsDr>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8"/>
  <sheetViews>
    <sheetView zoomScaleNormal="100" workbookViewId="0">
      <selection activeCell="B8" sqref="B8"/>
    </sheetView>
  </sheetViews>
  <sheetFormatPr defaultColWidth="9.140625" defaultRowHeight="15.75" customHeight="1"/>
  <cols>
    <col min="1" max="1" width="27.5703125" style="1" customWidth="1"/>
    <col min="2" max="2" width="14.85546875" style="1" customWidth="1"/>
    <col min="3" max="3" width="13.140625" style="1" customWidth="1"/>
    <col min="4" max="8" width="9.140625" style="1" customWidth="1"/>
    <col min="9" max="257" width="9.140625" style="2" customWidth="1"/>
  </cols>
  <sheetData>
    <row r="1" spans="1:9" ht="83.25" customHeight="1">
      <c r="A1" s="3" t="s">
        <v>0</v>
      </c>
      <c r="B1" s="390" t="s">
        <v>585</v>
      </c>
      <c r="C1" s="391"/>
      <c r="D1" s="391"/>
      <c r="E1" s="391"/>
      <c r="F1" s="391"/>
      <c r="G1" s="391"/>
      <c r="H1" s="391"/>
      <c r="I1" s="4"/>
    </row>
    <row r="2" spans="1:9" ht="30.75" customHeight="1">
      <c r="A2" s="3" t="s">
        <v>604</v>
      </c>
      <c r="B2" s="1">
        <v>5002005726</v>
      </c>
    </row>
    <row r="3" spans="1:9" ht="30.75" customHeight="1">
      <c r="A3" s="3" t="s">
        <v>1</v>
      </c>
      <c r="B3" s="392" t="s">
        <v>586</v>
      </c>
      <c r="C3" s="391"/>
      <c r="D3" s="391"/>
      <c r="E3" s="391"/>
      <c r="F3" s="391"/>
      <c r="G3" s="391"/>
      <c r="H3" s="391"/>
    </row>
    <row r="4" spans="1:9" ht="15.75" customHeight="1">
      <c r="B4" s="393"/>
      <c r="C4" s="391"/>
    </row>
    <row r="5" spans="1:9" ht="16.5" customHeight="1">
      <c r="A5" s="3" t="s">
        <v>2</v>
      </c>
      <c r="B5" s="5">
        <v>2</v>
      </c>
      <c r="C5" s="6" t="s">
        <v>587</v>
      </c>
    </row>
    <row r="7" spans="1:9" ht="16.5" customHeight="1">
      <c r="A7" s="7"/>
    </row>
    <row r="8" spans="1:9" ht="15.75" customHeight="1">
      <c r="C8" s="8"/>
    </row>
  </sheetData>
  <mergeCells count="3">
    <mergeCell ref="B1:H1"/>
    <mergeCell ref="B3:H3"/>
    <mergeCell ref="B4:C4"/>
  </mergeCells>
  <pageMargins left="0.75" right="0.75" top="1" bottom="1" header="0.511811023622047" footer="0.511811023622047"/>
  <pageSetup orientation="portrait" horizontalDpi="300" verticalDpi="300"/>
  <headerFooter>
    <oddHeader>&amp;C&amp;"Aptos"&amp;12&amp;KFF0000 डेटा वर्गीकरण : प्रतिबंधित/RESTRICTED&amp;1#_x000D_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00000"/>
  </sheetPr>
  <dimension ref="A1:IW17"/>
  <sheetViews>
    <sheetView tabSelected="1" zoomScaleNormal="100" workbookViewId="0">
      <selection sqref="A1:A14"/>
    </sheetView>
  </sheetViews>
  <sheetFormatPr defaultColWidth="9.140625" defaultRowHeight="13.5" customHeight="1"/>
  <cols>
    <col min="1" max="1" width="9.85546875" style="9" customWidth="1"/>
    <col min="2" max="2" width="12.7109375" style="9" customWidth="1"/>
    <col min="3" max="4" width="44.140625" style="9" customWidth="1"/>
    <col min="5" max="5" width="23.28515625" style="9" customWidth="1"/>
    <col min="6" max="6" width="15.28515625" style="10" customWidth="1"/>
    <col min="7" max="9" width="9.140625" style="10" customWidth="1"/>
    <col min="10" max="257" width="9.140625" style="11" customWidth="1"/>
  </cols>
  <sheetData>
    <row r="1" spans="1:257" ht="20.100000000000001" customHeight="1">
      <c r="A1" s="407" t="s">
        <v>3</v>
      </c>
      <c r="B1" s="408" t="s">
        <v>4</v>
      </c>
      <c r="C1" s="409"/>
      <c r="D1" s="409"/>
      <c r="E1" s="409"/>
      <c r="F1" s="394" t="str">
        <f>Basic!B1</f>
        <v>EMPANELMENT OF TRANSPORT AGENCIES FOR DAY-TO-DAY HIRING OF VEHICLES AT CORPORATE CENTRE, GURGAON</v>
      </c>
      <c r="G1" s="12"/>
      <c r="H1" s="12"/>
      <c r="I1" s="12"/>
      <c r="J1" s="13"/>
    </row>
    <row r="2" spans="1:257" ht="34.5" customHeight="1">
      <c r="A2" s="395"/>
      <c r="B2" s="416" t="str">
        <f>Basic!B1</f>
        <v>EMPANELMENT OF TRANSPORT AGENCIES FOR DAY-TO-DAY HIRING OF VEHICLES AT CORPORATE CENTRE, GURGAON</v>
      </c>
      <c r="C2" s="417"/>
      <c r="D2" s="417"/>
      <c r="E2" s="418"/>
      <c r="F2" s="395"/>
      <c r="G2" s="12"/>
      <c r="H2" s="12"/>
      <c r="I2" s="12"/>
      <c r="J2" s="13"/>
    </row>
    <row r="3" spans="1:257" ht="18.75" customHeight="1">
      <c r="A3" s="395"/>
      <c r="B3" s="413" t="str">
        <f>Basic!B3</f>
        <v>CC/NT/S-VHCLE/DOM/A17/26/13660</v>
      </c>
      <c r="C3" s="414"/>
      <c r="D3" s="414"/>
      <c r="E3" s="415"/>
      <c r="F3" s="395"/>
      <c r="G3" s="12"/>
      <c r="H3" s="12"/>
      <c r="I3" s="12"/>
      <c r="J3" s="13"/>
    </row>
    <row r="4" spans="1:257" ht="20.100000000000001" customHeight="1">
      <c r="A4" s="395"/>
      <c r="B4" s="14">
        <v>1</v>
      </c>
      <c r="C4" s="412" t="s">
        <v>5</v>
      </c>
      <c r="D4" s="398"/>
      <c r="E4" s="398"/>
      <c r="F4" s="395"/>
      <c r="G4" s="15"/>
      <c r="H4" s="15"/>
      <c r="I4" s="16"/>
      <c r="J4" s="17"/>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c r="IS4" s="18"/>
      <c r="IT4" s="18"/>
      <c r="IU4" s="18"/>
      <c r="IV4" s="18"/>
      <c r="IW4" s="18"/>
    </row>
    <row r="5" spans="1:257" ht="47.25" customHeight="1">
      <c r="A5" s="395"/>
      <c r="B5" s="14">
        <v>2</v>
      </c>
      <c r="C5" s="412" t="s">
        <v>6</v>
      </c>
      <c r="D5" s="398"/>
      <c r="E5" s="398"/>
      <c r="F5" s="395"/>
      <c r="G5" s="16"/>
      <c r="H5" s="16"/>
      <c r="I5" s="16"/>
      <c r="J5" s="17"/>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c r="IW5" s="18"/>
    </row>
    <row r="6" spans="1:257" ht="20.100000000000001" customHeight="1">
      <c r="A6" s="395"/>
      <c r="B6" s="19">
        <v>3</v>
      </c>
      <c r="C6" s="397" t="s">
        <v>7</v>
      </c>
      <c r="D6" s="398"/>
      <c r="E6" s="398"/>
      <c r="F6" s="395"/>
      <c r="G6" s="16"/>
      <c r="H6" s="16"/>
      <c r="I6" s="16"/>
      <c r="J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c r="IV6" s="18"/>
      <c r="IW6" s="18"/>
    </row>
    <row r="7" spans="1:257" ht="20.100000000000001" customHeight="1">
      <c r="A7" s="395"/>
      <c r="F7" s="395"/>
      <c r="G7" s="16"/>
      <c r="H7" s="16"/>
      <c r="I7" s="16"/>
      <c r="J7" s="17"/>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c r="IV7" s="18"/>
      <c r="IW7" s="18"/>
    </row>
    <row r="8" spans="1:257" ht="16.5" customHeight="1">
      <c r="A8" s="395"/>
      <c r="B8" s="410"/>
      <c r="C8" s="411"/>
      <c r="D8" s="411"/>
      <c r="E8" s="411"/>
      <c r="F8" s="395"/>
      <c r="G8" s="12"/>
      <c r="H8" s="12"/>
      <c r="I8" s="12"/>
      <c r="J8" s="13"/>
    </row>
    <row r="9" spans="1:257" ht="23.25" customHeight="1">
      <c r="A9" s="395"/>
      <c r="B9" s="20"/>
      <c r="C9" s="20"/>
      <c r="D9" s="20"/>
      <c r="E9" s="20"/>
      <c r="F9" s="395"/>
      <c r="G9" s="12"/>
      <c r="H9" s="12"/>
      <c r="I9" s="12"/>
      <c r="J9" s="13"/>
    </row>
    <row r="10" spans="1:257" ht="23.25" customHeight="1">
      <c r="A10" s="395"/>
      <c r="B10" s="399"/>
      <c r="C10" s="400"/>
      <c r="D10" s="400"/>
      <c r="E10" s="401"/>
      <c r="F10" s="395"/>
      <c r="G10" s="12"/>
      <c r="H10" s="12"/>
      <c r="I10" s="12"/>
      <c r="J10" s="13"/>
    </row>
    <row r="11" spans="1:257" ht="20.100000000000001" customHeight="1">
      <c r="A11" s="395"/>
      <c r="B11" s="402"/>
      <c r="C11" s="391"/>
      <c r="D11" s="391"/>
      <c r="E11" s="403"/>
      <c r="F11" s="395"/>
    </row>
    <row r="12" spans="1:257" ht="15.95" customHeight="1">
      <c r="A12" s="395"/>
      <c r="B12" s="402"/>
      <c r="C12" s="391"/>
      <c r="D12" s="391"/>
      <c r="E12" s="403"/>
      <c r="F12" s="395"/>
      <c r="G12" s="12"/>
      <c r="H12" s="12"/>
      <c r="I12" s="12"/>
      <c r="J12" s="13"/>
    </row>
    <row r="13" spans="1:257" ht="28.5" customHeight="1">
      <c r="A13" s="395"/>
      <c r="B13" s="404"/>
      <c r="C13" s="405"/>
      <c r="D13" s="405"/>
      <c r="E13" s="406"/>
      <c r="F13" s="395"/>
      <c r="G13" s="21"/>
      <c r="H13" s="21"/>
      <c r="I13" s="21"/>
      <c r="J13" s="21"/>
    </row>
    <row r="14" spans="1:257" ht="15.95" customHeight="1">
      <c r="A14" s="396"/>
      <c r="B14" s="22"/>
      <c r="C14" s="22"/>
      <c r="D14" s="22"/>
      <c r="E14" s="22"/>
      <c r="F14" s="396"/>
      <c r="G14" s="21"/>
      <c r="H14" s="21"/>
      <c r="I14" s="21"/>
      <c r="J14" s="21"/>
    </row>
    <row r="15" spans="1:257" ht="15.75" customHeight="1">
      <c r="A15" s="1"/>
      <c r="B15" s="1"/>
      <c r="C15" s="1"/>
      <c r="D15" s="1"/>
      <c r="E15" s="1"/>
      <c r="F15" s="12"/>
      <c r="G15" s="12"/>
      <c r="H15" s="12"/>
      <c r="I15" s="12"/>
      <c r="J15" s="13"/>
    </row>
    <row r="16" spans="1:257" ht="15.75" customHeight="1">
      <c r="A16" s="1"/>
      <c r="B16" s="1"/>
      <c r="C16" s="1"/>
      <c r="D16" s="1"/>
      <c r="E16" s="1"/>
      <c r="F16" s="12"/>
      <c r="G16" s="12"/>
      <c r="H16" s="12"/>
      <c r="I16" s="12"/>
      <c r="J16" s="13"/>
    </row>
    <row r="17" spans="1:10" ht="15.75" customHeight="1">
      <c r="A17" s="1"/>
      <c r="F17" s="12"/>
      <c r="G17" s="12"/>
      <c r="H17" s="12"/>
      <c r="I17" s="12"/>
      <c r="J17" s="13"/>
    </row>
  </sheetData>
  <sheetProtection algorithmName="SHA-512" hashValue="gfm1A3u9/5PUyU4cerMetoqzG2XDf/yqIFigh6hx5x6Wf98zJZSN90AFUrYLK6mkxCTSy0TSSRrRXc+GEQmwqg==" saltValue="MoqZ+ZYjS0hbDKY4qk+I3Q==" spinCount="100000" sheet="1" objects="1" scenarios="1"/>
  <mergeCells count="10">
    <mergeCell ref="F1:F14"/>
    <mergeCell ref="C6:E6"/>
    <mergeCell ref="B10:E13"/>
    <mergeCell ref="A1:A14"/>
    <mergeCell ref="B1:E1"/>
    <mergeCell ref="B8:E8"/>
    <mergeCell ref="C5:E5"/>
    <mergeCell ref="C4:E4"/>
    <mergeCell ref="B3:E3"/>
    <mergeCell ref="B2:E2"/>
  </mergeCells>
  <printOptions horizontalCentered="1"/>
  <pageMargins left="0.15763888888888899" right="0.23611111111111099" top="0.77986111111111101" bottom="0.98402777777777795" header="0.511811023622047" footer="0.511811023622047"/>
  <pageSetup paperSize="9" orientation="landscape" horizontalDpi="300" verticalDpi="300"/>
  <headerFooter>
    <oddHeader>&amp;C&amp;"Aptos"&amp;12&amp;KFF0000 डेटा वर्गीकरण : प्रतिबंधित/RESTRICTED&amp;1#_x000D_</oddHead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W22"/>
  <sheetViews>
    <sheetView showGridLines="0" view="pageBreakPreview" topLeftCell="B1" zoomScaleNormal="100" workbookViewId="0">
      <selection activeCell="D10" sqref="D10"/>
    </sheetView>
  </sheetViews>
  <sheetFormatPr defaultColWidth="9.140625" defaultRowHeight="16.5" customHeight="1"/>
  <cols>
    <col min="1" max="1" width="9.140625" style="4" hidden="1" customWidth="1"/>
    <col min="2" max="2" width="33" style="23" customWidth="1"/>
    <col min="3" max="3" width="11.7109375" style="23" customWidth="1"/>
    <col min="4" max="4" width="54" style="23" customWidth="1"/>
    <col min="5" max="22" width="11.85546875" style="24" customWidth="1"/>
    <col min="23" max="23" width="9.140625" style="4" customWidth="1"/>
    <col min="24" max="24" width="24" style="4" customWidth="1"/>
    <col min="25" max="25" width="15.42578125" style="4" customWidth="1"/>
    <col min="26" max="257" width="9.140625" style="4" customWidth="1"/>
  </cols>
  <sheetData>
    <row r="1" spans="1:257" ht="49.5" customHeight="1">
      <c r="A1" s="9"/>
      <c r="B1" s="419" t="str">
        <f>Basic!$B$1</f>
        <v>EMPANELMENT OF TRANSPORT AGENCIES FOR DAY-TO-DAY HIRING OF VEHICLES AT CORPORATE CENTRE, GURGAON</v>
      </c>
      <c r="C1" s="391"/>
      <c r="D1" s="391"/>
      <c r="E1" s="25"/>
      <c r="F1" s="25"/>
      <c r="G1" s="25"/>
      <c r="H1" s="25"/>
      <c r="I1" s="25"/>
      <c r="J1" s="25"/>
      <c r="K1" s="25"/>
      <c r="L1" s="25"/>
      <c r="M1" s="25"/>
      <c r="N1" s="25"/>
      <c r="O1" s="25"/>
      <c r="P1" s="25"/>
      <c r="Q1" s="25"/>
      <c r="R1" s="25"/>
      <c r="S1" s="25"/>
      <c r="T1" s="25"/>
      <c r="U1" s="25"/>
      <c r="V1" s="25"/>
      <c r="W1" s="9"/>
      <c r="X1" s="9"/>
      <c r="Y1" s="26"/>
      <c r="Z1" s="26"/>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9"/>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c r="IQ1" s="9"/>
      <c r="IR1" s="9"/>
      <c r="IS1" s="9"/>
      <c r="IT1" s="9"/>
      <c r="IU1" s="9"/>
      <c r="IV1" s="9"/>
      <c r="IW1" s="9"/>
    </row>
    <row r="2" spans="1:257" ht="20.100000000000001" customHeight="1">
      <c r="B2" s="420" t="str">
        <f>'Check List'!$A$1</f>
        <v>ENQUIRY NO.: CC/NT/S-VHCLE/DOM/A17/26/13660</v>
      </c>
      <c r="C2" s="405"/>
      <c r="D2" s="405"/>
      <c r="E2" s="23"/>
      <c r="F2" s="23"/>
      <c r="G2" s="23"/>
      <c r="H2" s="23"/>
      <c r="I2" s="23"/>
      <c r="J2" s="23"/>
      <c r="K2" s="23"/>
      <c r="L2" s="23"/>
      <c r="M2" s="23"/>
      <c r="N2" s="23"/>
      <c r="O2" s="23"/>
      <c r="P2" s="23"/>
      <c r="Q2" s="23"/>
      <c r="R2" s="23"/>
      <c r="S2" s="23"/>
      <c r="T2" s="23"/>
      <c r="U2" s="23"/>
      <c r="V2" s="23"/>
      <c r="X2" s="4" t="s">
        <v>8</v>
      </c>
      <c r="Y2" s="27">
        <v>1</v>
      </c>
      <c r="Z2" s="28"/>
    </row>
    <row r="3" spans="1:257" ht="12" customHeight="1">
      <c r="B3" s="29"/>
      <c r="C3" s="29"/>
      <c r="D3" s="29"/>
      <c r="E3" s="23"/>
      <c r="F3" s="23"/>
      <c r="G3" s="23"/>
      <c r="H3" s="23"/>
      <c r="I3" s="23"/>
      <c r="J3" s="23"/>
      <c r="K3" s="23"/>
      <c r="L3" s="23"/>
      <c r="M3" s="23"/>
      <c r="N3" s="23"/>
      <c r="O3" s="23"/>
      <c r="P3" s="23"/>
      <c r="Q3" s="23"/>
      <c r="R3" s="23"/>
      <c r="S3" s="23"/>
      <c r="T3" s="23"/>
      <c r="U3" s="23"/>
      <c r="V3" s="23"/>
      <c r="X3" s="4" t="s">
        <v>9</v>
      </c>
      <c r="Y3" s="27">
        <v>2</v>
      </c>
      <c r="Z3" s="28"/>
    </row>
    <row r="4" spans="1:257" ht="20.100000000000001" customHeight="1">
      <c r="B4" s="421" t="s">
        <v>10</v>
      </c>
      <c r="C4" s="422"/>
      <c r="D4" s="422"/>
      <c r="E4" s="23"/>
      <c r="F4" s="23"/>
      <c r="G4" s="23"/>
      <c r="H4" s="23"/>
      <c r="I4" s="23"/>
      <c r="J4" s="23"/>
      <c r="K4" s="23"/>
      <c r="L4" s="23"/>
      <c r="M4" s="23"/>
      <c r="N4" s="23"/>
      <c r="O4" s="23"/>
      <c r="P4" s="23"/>
      <c r="Q4" s="23"/>
      <c r="R4" s="23"/>
      <c r="S4" s="23"/>
      <c r="T4" s="23"/>
      <c r="U4" s="23"/>
      <c r="V4" s="23"/>
      <c r="X4" s="4" t="s">
        <v>11</v>
      </c>
      <c r="Y4" s="27"/>
      <c r="Z4" s="28"/>
    </row>
    <row r="5" spans="1:257" ht="12" customHeight="1">
      <c r="B5" s="30"/>
      <c r="C5" s="30"/>
      <c r="E5" s="23"/>
      <c r="F5" s="23"/>
      <c r="G5" s="23"/>
      <c r="H5" s="23"/>
      <c r="I5" s="23"/>
      <c r="J5" s="23"/>
      <c r="K5" s="23"/>
      <c r="L5" s="23"/>
      <c r="M5" s="23"/>
      <c r="N5" s="23"/>
      <c r="O5" s="23"/>
      <c r="P5" s="23"/>
      <c r="Q5" s="23"/>
      <c r="R5" s="23"/>
      <c r="S5" s="23"/>
      <c r="T5" s="23"/>
      <c r="U5" s="23"/>
      <c r="V5" s="23"/>
      <c r="X5" s="4" t="s">
        <v>12</v>
      </c>
      <c r="Y5" s="28"/>
      <c r="Z5" s="28"/>
    </row>
    <row r="6" spans="1:257" ht="43.5" customHeight="1">
      <c r="A6" s="9"/>
      <c r="B6" s="31" t="s">
        <v>13</v>
      </c>
      <c r="C6" s="32"/>
      <c r="D6" s="33" t="s">
        <v>14</v>
      </c>
      <c r="E6" s="34"/>
      <c r="F6" s="34"/>
      <c r="G6" s="34"/>
      <c r="H6" s="34"/>
      <c r="I6" s="34"/>
      <c r="J6" s="34"/>
      <c r="K6" s="34"/>
      <c r="L6" s="34"/>
      <c r="M6" s="34"/>
      <c r="N6" s="34"/>
      <c r="O6" s="34"/>
      <c r="P6" s="34"/>
      <c r="Q6" s="9"/>
      <c r="R6" s="34"/>
      <c r="S6" s="34"/>
      <c r="T6" s="34"/>
      <c r="U6" s="34"/>
      <c r="V6" s="34"/>
      <c r="W6" s="9"/>
      <c r="X6" s="34" t="e">
        <f>IF(D6="Sole Bidder",0,#REF!)</f>
        <v>#REF!</v>
      </c>
      <c r="Y6" s="26"/>
      <c r="Z6" s="26"/>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c r="IC6" s="9"/>
      <c r="ID6" s="9"/>
      <c r="IE6" s="9"/>
      <c r="IF6" s="9"/>
      <c r="IG6" s="9"/>
      <c r="IH6" s="9"/>
      <c r="II6" s="9"/>
      <c r="IJ6" s="9"/>
      <c r="IK6" s="9"/>
      <c r="IL6" s="9"/>
      <c r="IM6" s="9"/>
      <c r="IN6" s="9"/>
      <c r="IO6" s="9"/>
      <c r="IP6" s="9"/>
      <c r="IQ6" s="9"/>
      <c r="IR6" s="9"/>
      <c r="IS6" s="9"/>
      <c r="IT6" s="9"/>
      <c r="IU6" s="9"/>
      <c r="IV6" s="9"/>
      <c r="IW6" s="9"/>
    </row>
    <row r="7" spans="1:257" ht="19.5" customHeight="1">
      <c r="B7" s="35"/>
      <c r="C7" s="35"/>
      <c r="D7" s="34"/>
    </row>
    <row r="8" spans="1:257" ht="16.5" customHeight="1">
      <c r="B8" s="36" t="str">
        <f>IF(D6="Individual Firm","Name of Sole Bidder [Individual Firm]",IF(D6="Licensee of a Manufacturer","Name of Bidder [Licensee]",IF(D6="Representative of a Manufacturer","Name of Bidder [Authorised Representative]","Name of Lead Partner")))</f>
        <v>Name of Lead Partner</v>
      </c>
      <c r="C8" s="37"/>
      <c r="D8" s="38"/>
    </row>
    <row r="9" spans="1:257" ht="16.5" customHeight="1">
      <c r="B9" s="39" t="s">
        <v>15</v>
      </c>
      <c r="C9" s="40"/>
      <c r="D9" s="38"/>
    </row>
    <row r="10" spans="1:257" ht="16.5" customHeight="1">
      <c r="B10" s="41"/>
      <c r="C10" s="42"/>
      <c r="D10" s="38"/>
    </row>
    <row r="11" spans="1:257" ht="16.5" customHeight="1">
      <c r="B11" s="43"/>
      <c r="C11" s="44"/>
      <c r="D11" s="38"/>
    </row>
    <row r="12" spans="1:257" ht="20.100000000000001" customHeight="1">
      <c r="D12" s="35"/>
    </row>
    <row r="13" spans="1:257" ht="16.5" customHeight="1">
      <c r="B13" s="36" t="str">
        <f>IF(D6="Individual Firm","",IF(D6="Licensee of a Manufacturer","Name of Manufacturer [Licenser]",IF(D6="Representative of a Manufacturer","Name of Manufacturer","Name of Other Partner")))</f>
        <v>Name of Other Partner</v>
      </c>
      <c r="C13" s="37"/>
      <c r="D13" s="38"/>
    </row>
    <row r="14" spans="1:257" ht="16.5" customHeight="1">
      <c r="B14" s="39" t="s">
        <v>16</v>
      </c>
      <c r="C14" s="40"/>
      <c r="D14" s="38"/>
    </row>
    <row r="15" spans="1:257" ht="16.5" customHeight="1">
      <c r="B15" s="41"/>
      <c r="C15" s="42"/>
      <c r="D15" s="38"/>
    </row>
    <row r="16" spans="1:257" ht="16.5" customHeight="1">
      <c r="B16" s="43"/>
      <c r="C16" s="44"/>
      <c r="D16" s="38"/>
    </row>
    <row r="17" spans="2:25" ht="20.100000000000001" customHeight="1">
      <c r="D17" s="35"/>
      <c r="Y17" s="45">
        <v>41974</v>
      </c>
    </row>
    <row r="18" spans="2:25" ht="16.5" customHeight="1">
      <c r="B18" s="46" t="s">
        <v>17</v>
      </c>
      <c r="C18" s="47"/>
      <c r="D18" s="38"/>
      <c r="Y18" s="45">
        <v>42705</v>
      </c>
    </row>
    <row r="19" spans="2:25" ht="16.5" customHeight="1">
      <c r="B19" s="46" t="s">
        <v>18</v>
      </c>
      <c r="C19" s="47"/>
      <c r="D19" s="38"/>
    </row>
    <row r="20" spans="2:25" ht="21" customHeight="1">
      <c r="B20" s="48"/>
      <c r="C20" s="48"/>
      <c r="D20" s="48"/>
    </row>
    <row r="21" spans="2:25" ht="21" customHeight="1">
      <c r="B21" s="46" t="s">
        <v>19</v>
      </c>
      <c r="C21" s="47"/>
      <c r="D21" s="49"/>
    </row>
    <row r="22" spans="2:25" ht="21" customHeight="1">
      <c r="B22" s="46" t="s">
        <v>20</v>
      </c>
      <c r="C22" s="47"/>
      <c r="D22" s="38"/>
    </row>
  </sheetData>
  <sheetProtection algorithmName="SHA-512" hashValue="mCly9VnJhHe/iiqrtUE5Tw1T/T0WovBrxX27K3y8HeHO4p3snjoaG4N3Z1tnj7y2UViO/3Hfi+X4rbesqtStPQ==" saltValue="qup3IeXvCWyXVkOdlM8vLQ==" spinCount="100000" sheet="1" objects="1" scenarios="1"/>
  <mergeCells count="3">
    <mergeCell ref="B1:D1"/>
    <mergeCell ref="B2:D2"/>
    <mergeCell ref="B4:D4"/>
  </mergeCells>
  <conditionalFormatting sqref="B13:C16">
    <cfRule type="expression" dxfId="22" priority="3">
      <formula>$D$6="Individual Firm"</formula>
    </cfRule>
  </conditionalFormatting>
  <conditionalFormatting sqref="D7">
    <cfRule type="expression" dxfId="21" priority="2">
      <formula>$X$6=0</formula>
    </cfRule>
  </conditionalFormatting>
  <dataValidations count="2">
    <dataValidation type="date" allowBlank="1" showErrorMessage="1" error="Enter date in dd-mmm-yy format. Example 01-oct-10" sqref="D21" xr:uid="{00000000-0002-0000-0200-000000000000}">
      <formula1>Y17</formula1>
      <formula2>Y18</formula2>
    </dataValidation>
    <dataValidation type="list" allowBlank="1" showErrorMessage="1" sqref="D6" xr:uid="{00000000-0002-0000-0200-000001000000}">
      <formula1>"Individual  Firm,Joint Venture"</formula1>
      <formula2>0</formula2>
    </dataValidation>
  </dataValidations>
  <pageMargins left="0.75" right="0.17013888888888901" top="0.69027777777777799" bottom="0.37986111111111098" header="0.511811023622047" footer="0.511811023622047"/>
  <pageSetup orientation="portrait" horizontalDpi="300" verticalDpi="300" r:id="rId1"/>
  <headerFooter>
    <oddHeader>&amp;C&amp;"Aptos"&amp;12&amp;KFF0000 डेटा वर्गीकरण : प्रतिबंधित/RESTRICTED&amp;1#_x000D_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C99"/>
  </sheetPr>
  <dimension ref="A1:I44"/>
  <sheetViews>
    <sheetView showGridLines="0" view="pageBreakPreview" topLeftCell="A12" zoomScaleNormal="100" workbookViewId="0">
      <selection activeCell="B35" sqref="B35:D35"/>
    </sheetView>
  </sheetViews>
  <sheetFormatPr defaultColWidth="9.140625" defaultRowHeight="16.5" customHeight="1"/>
  <cols>
    <col min="1" max="1" width="12.140625" style="50" customWidth="1"/>
    <col min="2" max="2" width="20.5703125" style="50" customWidth="1"/>
    <col min="3" max="3" width="11.42578125" style="50" customWidth="1"/>
    <col min="4" max="4" width="33.85546875" style="50" customWidth="1"/>
    <col min="5" max="5" width="42.42578125" style="50" customWidth="1"/>
    <col min="6" max="6" width="9.140625" style="51" hidden="1" customWidth="1"/>
    <col min="7" max="8" width="9.140625" style="51" customWidth="1"/>
    <col min="9" max="257" width="9.140625" customWidth="1"/>
  </cols>
  <sheetData>
    <row r="1" spans="1:9" ht="16.5" customHeight="1">
      <c r="A1" s="8" t="str">
        <f>"ENQUIRY NO.: "&amp;Basic!$B$3</f>
        <v>ENQUIRY NO.: CC/NT/S-VHCLE/DOM/A17/26/13660</v>
      </c>
      <c r="B1" s="52"/>
      <c r="C1" s="52"/>
      <c r="D1" s="52"/>
      <c r="E1" s="53"/>
    </row>
    <row r="2" spans="1:9" ht="15" customHeight="1">
      <c r="A2" s="23"/>
      <c r="B2" s="23"/>
      <c r="C2" s="23"/>
      <c r="D2" s="23"/>
      <c r="E2" s="23"/>
    </row>
    <row r="3" spans="1:9" ht="48" customHeight="1">
      <c r="A3" s="419" t="str">
        <f>Basic!$B$1</f>
        <v>EMPANELMENT OF TRANSPORT AGENCIES FOR DAY-TO-DAY HIRING OF VEHICLES AT CORPORATE CENTRE, GURGAON</v>
      </c>
      <c r="B3" s="391"/>
      <c r="C3" s="391"/>
      <c r="D3" s="391"/>
      <c r="E3" s="391"/>
      <c r="F3" s="54"/>
      <c r="G3" s="55"/>
      <c r="H3" s="54"/>
    </row>
    <row r="4" spans="1:9" ht="15" customHeight="1">
      <c r="A4" s="56"/>
      <c r="H4" s="57"/>
      <c r="I4" s="50"/>
    </row>
    <row r="5" spans="1:9" ht="20.100000000000001" customHeight="1">
      <c r="A5" s="380" t="s">
        <v>21</v>
      </c>
      <c r="B5" s="378"/>
      <c r="C5" s="378"/>
      <c r="D5" s="378"/>
      <c r="E5" s="378"/>
      <c r="F5" s="58"/>
      <c r="H5" s="57"/>
      <c r="I5" s="50"/>
    </row>
    <row r="6" spans="1:9" ht="20.100000000000001" customHeight="1">
      <c r="A6" s="59"/>
      <c r="H6" s="57"/>
      <c r="I6" s="50"/>
    </row>
    <row r="7" spans="1:9" ht="20.100000000000001" customHeight="1">
      <c r="A7" s="60" t="s">
        <v>22</v>
      </c>
      <c r="E7" s="61" t="s">
        <v>23</v>
      </c>
      <c r="H7" s="57"/>
      <c r="I7" s="50"/>
    </row>
    <row r="8" spans="1:9" ht="36" customHeight="1">
      <c r="A8" s="389" t="str">
        <f>'Attach 3(JV)'!A8</f>
        <v/>
      </c>
      <c r="B8" s="378"/>
      <c r="C8" s="378"/>
      <c r="D8" s="378"/>
      <c r="E8" s="62" t="s">
        <v>24</v>
      </c>
      <c r="H8" s="57"/>
      <c r="I8" s="50"/>
    </row>
    <row r="9" spans="1:9" ht="16.5" customHeight="1">
      <c r="A9" s="60" t="s">
        <v>25</v>
      </c>
      <c r="B9" s="374"/>
      <c r="C9" s="375"/>
      <c r="D9" s="376"/>
      <c r="E9" s="62" t="s">
        <v>26</v>
      </c>
      <c r="H9" s="57"/>
      <c r="I9" s="50"/>
    </row>
    <row r="10" spans="1:9" ht="16.5" customHeight="1">
      <c r="A10" s="60" t="s">
        <v>27</v>
      </c>
      <c r="B10" s="374"/>
      <c r="C10" s="381"/>
      <c r="D10" s="382"/>
      <c r="E10" s="62" t="s">
        <v>28</v>
      </c>
      <c r="H10" s="57"/>
      <c r="I10" s="50"/>
    </row>
    <row r="11" spans="1:9" ht="16.5" customHeight="1">
      <c r="B11" s="383"/>
      <c r="C11" s="384"/>
      <c r="D11" s="385"/>
      <c r="E11" s="62" t="s">
        <v>29</v>
      </c>
    </row>
    <row r="12" spans="1:9" ht="16.5" customHeight="1">
      <c r="A12" s="59"/>
      <c r="B12" s="386"/>
      <c r="C12" s="387"/>
      <c r="D12" s="388"/>
      <c r="E12" s="62"/>
    </row>
    <row r="13" spans="1:9" ht="15" customHeight="1">
      <c r="A13" s="60" t="s">
        <v>30</v>
      </c>
      <c r="B13" s="374"/>
      <c r="C13" s="375"/>
      <c r="D13" s="376"/>
    </row>
    <row r="14" spans="1:9" ht="20.100000000000001" customHeight="1"/>
    <row r="15" spans="1:9" ht="15" customHeight="1">
      <c r="A15" s="50" t="s">
        <v>31</v>
      </c>
    </row>
    <row r="16" spans="1:9" ht="46.5" customHeight="1">
      <c r="A16" s="431" t="s">
        <v>32</v>
      </c>
      <c r="B16" s="378"/>
      <c r="C16" s="378"/>
      <c r="D16" s="378"/>
      <c r="E16" s="378"/>
      <c r="F16" s="64"/>
      <c r="G16" s="64"/>
      <c r="H16" s="64"/>
    </row>
    <row r="17" spans="1:8" ht="19.5" hidden="1" customHeight="1">
      <c r="A17" s="59"/>
      <c r="B17" s="59"/>
      <c r="C17" s="59"/>
      <c r="D17" s="59"/>
      <c r="E17" s="59"/>
      <c r="F17" s="64"/>
      <c r="G17" s="64"/>
      <c r="H17" s="64"/>
    </row>
    <row r="18" spans="1:8" ht="29.25" customHeight="1">
      <c r="A18" s="65" t="s">
        <v>33</v>
      </c>
      <c r="B18" s="430" t="s">
        <v>34</v>
      </c>
      <c r="C18" s="427"/>
      <c r="D18" s="428"/>
      <c r="E18" s="65"/>
      <c r="F18" s="64"/>
      <c r="G18" s="64"/>
      <c r="H18" s="64"/>
    </row>
    <row r="19" spans="1:8" ht="34.5" customHeight="1">
      <c r="A19" s="66">
        <v>1</v>
      </c>
      <c r="B19" s="426" t="s">
        <v>35</v>
      </c>
      <c r="C19" s="427"/>
      <c r="D19" s="428"/>
      <c r="E19" s="63"/>
      <c r="F19" s="64"/>
      <c r="G19" s="64"/>
      <c r="H19" s="64"/>
    </row>
    <row r="20" spans="1:8" ht="34.5" customHeight="1">
      <c r="A20" s="66">
        <v>2</v>
      </c>
      <c r="B20" s="426" t="s">
        <v>36</v>
      </c>
      <c r="C20" s="427"/>
      <c r="D20" s="428"/>
      <c r="E20" s="67" t="str">
        <f>Basic!$B$3</f>
        <v>CC/NT/S-VHCLE/DOM/A17/26/13660</v>
      </c>
      <c r="F20" s="64"/>
      <c r="G20" s="64"/>
      <c r="H20" s="64"/>
    </row>
    <row r="21" spans="1:8" ht="31.5" customHeight="1">
      <c r="A21" s="66">
        <v>3</v>
      </c>
      <c r="B21" s="423" t="s">
        <v>37</v>
      </c>
      <c r="C21" s="424"/>
      <c r="D21" s="425"/>
      <c r="E21" s="67" t="s">
        <v>38</v>
      </c>
      <c r="F21" s="64"/>
      <c r="G21" s="64"/>
      <c r="H21" s="64"/>
    </row>
    <row r="22" spans="1:8" ht="31.5" customHeight="1">
      <c r="A22" s="66">
        <v>4</v>
      </c>
      <c r="B22" s="426" t="s">
        <v>39</v>
      </c>
      <c r="C22" s="427"/>
      <c r="D22" s="428"/>
      <c r="E22" s="67"/>
      <c r="F22" s="64"/>
      <c r="G22" s="64"/>
      <c r="H22" s="64"/>
    </row>
    <row r="23" spans="1:8" ht="31.5" customHeight="1">
      <c r="A23" s="66" t="s">
        <v>40</v>
      </c>
      <c r="B23" s="426" t="s">
        <v>41</v>
      </c>
      <c r="C23" s="427"/>
      <c r="D23" s="428"/>
      <c r="E23" s="68"/>
      <c r="F23" s="64"/>
      <c r="G23" s="64"/>
      <c r="H23" s="64"/>
    </row>
    <row r="24" spans="1:8" ht="31.5" customHeight="1">
      <c r="A24" s="66" t="s">
        <v>42</v>
      </c>
      <c r="B24" s="426" t="s">
        <v>43</v>
      </c>
      <c r="C24" s="427"/>
      <c r="D24" s="428"/>
      <c r="E24" s="68"/>
      <c r="F24" s="64"/>
      <c r="G24" s="64"/>
      <c r="H24" s="64"/>
    </row>
    <row r="25" spans="1:8" ht="31.5" customHeight="1">
      <c r="A25" s="66" t="s">
        <v>44</v>
      </c>
      <c r="B25" s="426" t="s">
        <v>45</v>
      </c>
      <c r="C25" s="427"/>
      <c r="D25" s="428"/>
      <c r="E25" s="68"/>
      <c r="F25" s="64"/>
      <c r="G25" s="64"/>
      <c r="H25" s="64"/>
    </row>
    <row r="26" spans="1:8" ht="31.5" customHeight="1">
      <c r="A26" s="66" t="s">
        <v>46</v>
      </c>
      <c r="B26" s="426" t="s">
        <v>47</v>
      </c>
      <c r="C26" s="427"/>
      <c r="D26" s="428"/>
      <c r="E26" s="68"/>
      <c r="F26" s="64"/>
      <c r="G26" s="64"/>
      <c r="H26" s="69"/>
    </row>
    <row r="27" spans="1:8" ht="31.5" customHeight="1">
      <c r="A27" s="66" t="s">
        <v>48</v>
      </c>
      <c r="B27" s="50" t="s">
        <v>49</v>
      </c>
      <c r="E27" s="68"/>
      <c r="F27" s="64"/>
      <c r="G27" s="64"/>
      <c r="H27" s="69"/>
    </row>
    <row r="28" spans="1:8" ht="31.5" customHeight="1">
      <c r="A28" s="66" t="s">
        <v>50</v>
      </c>
      <c r="B28" s="426" t="s">
        <v>51</v>
      </c>
      <c r="C28" s="427"/>
      <c r="D28" s="428"/>
      <c r="E28" s="68"/>
      <c r="F28" s="64"/>
      <c r="G28" s="64"/>
      <c r="H28" s="69"/>
    </row>
    <row r="29" spans="1:8" ht="31.5" customHeight="1">
      <c r="A29" s="66" t="s">
        <v>52</v>
      </c>
      <c r="B29" s="70" t="s">
        <v>53</v>
      </c>
      <c r="C29" s="71"/>
      <c r="D29" s="72"/>
      <c r="E29" s="68"/>
      <c r="F29" s="64"/>
      <c r="G29" s="64"/>
      <c r="H29" s="69"/>
    </row>
    <row r="30" spans="1:8" ht="31.5" customHeight="1">
      <c r="A30" s="66" t="s">
        <v>54</v>
      </c>
      <c r="B30" s="70" t="s">
        <v>55</v>
      </c>
      <c r="C30" s="71"/>
      <c r="D30" s="72"/>
      <c r="E30" s="68"/>
      <c r="F30" s="64"/>
      <c r="G30" s="64"/>
      <c r="H30" s="69"/>
    </row>
    <row r="31" spans="1:8" ht="31.5" customHeight="1">
      <c r="A31" s="73" t="s">
        <v>56</v>
      </c>
      <c r="B31" s="70" t="s">
        <v>57</v>
      </c>
      <c r="C31" s="71"/>
      <c r="D31" s="72"/>
      <c r="E31" s="68"/>
      <c r="F31" s="64"/>
      <c r="G31" s="64"/>
      <c r="H31" s="69"/>
    </row>
    <row r="32" spans="1:8" ht="27.75" customHeight="1">
      <c r="A32" s="73" t="s">
        <v>58</v>
      </c>
      <c r="B32" s="426" t="s">
        <v>59</v>
      </c>
      <c r="C32" s="427"/>
      <c r="D32" s="428"/>
      <c r="E32" s="68"/>
      <c r="F32" s="64"/>
      <c r="G32" s="64"/>
      <c r="H32" s="64"/>
    </row>
    <row r="33" spans="1:8" ht="27.75" customHeight="1">
      <c r="A33" s="73" t="s">
        <v>60</v>
      </c>
      <c r="B33" s="74" t="s">
        <v>61</v>
      </c>
      <c r="C33" s="71"/>
      <c r="D33" s="72"/>
      <c r="E33" s="68"/>
      <c r="F33" s="64"/>
      <c r="G33" s="64"/>
      <c r="H33" s="64"/>
    </row>
    <row r="34" spans="1:8" ht="31.5" customHeight="1">
      <c r="A34" s="73" t="s">
        <v>62</v>
      </c>
      <c r="B34" s="75" t="s">
        <v>63</v>
      </c>
      <c r="C34" s="76"/>
      <c r="D34" s="77"/>
      <c r="E34" s="68"/>
      <c r="F34" s="64"/>
      <c r="G34" s="64"/>
      <c r="H34" s="64"/>
    </row>
    <row r="35" spans="1:8" ht="78" customHeight="1">
      <c r="A35" s="73" t="s">
        <v>64</v>
      </c>
      <c r="B35" s="429" t="s">
        <v>65</v>
      </c>
      <c r="C35" s="427"/>
      <c r="D35" s="428"/>
      <c r="E35" s="68"/>
      <c r="F35" s="69"/>
      <c r="G35" s="64"/>
      <c r="H35" s="64"/>
    </row>
    <row r="36" spans="1:8" ht="20.100000000000001" hidden="1" customHeight="1">
      <c r="A36" s="73" t="s">
        <v>66</v>
      </c>
      <c r="B36" s="423"/>
      <c r="C36" s="424"/>
      <c r="D36" s="425"/>
      <c r="E36" s="78"/>
      <c r="F36" s="64"/>
      <c r="G36" s="64"/>
      <c r="H36" s="64"/>
    </row>
    <row r="37" spans="1:8" ht="20.100000000000001" hidden="1" customHeight="1">
      <c r="A37" s="66"/>
      <c r="B37" s="426"/>
      <c r="C37" s="427"/>
      <c r="D37" s="428"/>
      <c r="E37" s="79"/>
      <c r="F37" s="64"/>
      <c r="G37" s="64"/>
      <c r="H37" s="64"/>
    </row>
    <row r="38" spans="1:8" ht="37.5" hidden="1" customHeight="1">
      <c r="A38" s="66"/>
      <c r="B38" s="423"/>
      <c r="C38" s="424"/>
      <c r="D38" s="425"/>
      <c r="E38" s="78"/>
      <c r="F38" s="64"/>
      <c r="G38" s="64"/>
      <c r="H38" s="64"/>
    </row>
    <row r="39" spans="1:8" ht="94.5" customHeight="1">
      <c r="A39" s="434"/>
      <c r="B39" s="417"/>
      <c r="C39" s="417"/>
      <c r="D39" s="417"/>
      <c r="E39" s="417"/>
    </row>
    <row r="40" spans="1:8" ht="33" customHeight="1">
      <c r="D40" s="80"/>
    </row>
    <row r="41" spans="1:8" ht="33" customHeight="1">
      <c r="A41" s="81" t="s">
        <v>67</v>
      </c>
      <c r="B41" s="374"/>
      <c r="C41" s="376"/>
      <c r="D41" s="80" t="s">
        <v>68</v>
      </c>
      <c r="E41" s="374" t="str">
        <f>'Attach 3(JV)'!E24</f>
        <v/>
      </c>
      <c r="F41" s="376"/>
    </row>
    <row r="42" spans="1:8" ht="33" customHeight="1">
      <c r="A42" s="81" t="s">
        <v>69</v>
      </c>
      <c r="B42" s="432" t="str">
        <f>'Attach 3(JV)'!B25</f>
        <v/>
      </c>
      <c r="C42" s="433"/>
      <c r="D42" s="80" t="s">
        <v>70</v>
      </c>
      <c r="E42" s="374" t="str">
        <f>'Attach 3(JV)'!E25</f>
        <v/>
      </c>
      <c r="F42" s="376"/>
    </row>
    <row r="43" spans="1:8" ht="33" customHeight="1">
      <c r="D43" s="80"/>
      <c r="E43" s="62"/>
    </row>
    <row r="44" spans="1:8" ht="16.5" customHeight="1">
      <c r="D44" s="82"/>
      <c r="E44"/>
    </row>
  </sheetData>
  <sheetProtection algorithmName="SHA-512" hashValue="oKPpy+1taOBdkCEApzb7gGUVhCFup7GML1EPE4hjpaPnV4/jJ92+DKFA8Fvipq9lNGq4YG971vMPuG1gANR3Zg==" saltValue="tokBXXrOY9sgpjdZOfxeTw==" spinCount="100000" sheet="1" objects="1" scenarios="1"/>
  <mergeCells count="27">
    <mergeCell ref="E42:F42"/>
    <mergeCell ref="B13:D13"/>
    <mergeCell ref="B10:D12"/>
    <mergeCell ref="B38:D38"/>
    <mergeCell ref="B28:D28"/>
    <mergeCell ref="B19:D19"/>
    <mergeCell ref="B37:D37"/>
    <mergeCell ref="A16:E16"/>
    <mergeCell ref="B42:C42"/>
    <mergeCell ref="B24:D24"/>
    <mergeCell ref="B20:D20"/>
    <mergeCell ref="E41:F41"/>
    <mergeCell ref="B41:C41"/>
    <mergeCell ref="A39:E39"/>
    <mergeCell ref="A3:E3"/>
    <mergeCell ref="B36:D36"/>
    <mergeCell ref="B32:D32"/>
    <mergeCell ref="B35:D35"/>
    <mergeCell ref="B26:D26"/>
    <mergeCell ref="A5:E5"/>
    <mergeCell ref="B25:D25"/>
    <mergeCell ref="B22:D22"/>
    <mergeCell ref="B18:D18"/>
    <mergeCell ref="B21:D21"/>
    <mergeCell ref="A8:D8"/>
    <mergeCell ref="B23:D23"/>
    <mergeCell ref="B9:D9"/>
  </mergeCells>
  <dataValidations count="2">
    <dataValidation type="decimal" allowBlank="1" showErrorMessage="1" error="Enter period in numeric figure only !" sqref="E36:E38" xr:uid="{00000000-0002-0000-0300-000000000000}">
      <formula1>0</formula1>
      <formula2>100</formula2>
    </dataValidation>
    <dataValidation type="list" allowBlank="1" showErrorMessage="1" sqref="E23:E35" xr:uid="{00000000-0002-0000-0300-000001000000}">
      <formula1>"Yes,No"</formula1>
      <formula2>0</formula2>
    </dataValidation>
  </dataValidations>
  <pageMargins left="0.74791666666666701" right="0.24027777777777801" top="0.59027777777777801" bottom="0.32986111111111099" header="0.511811023622047" footer="0.179861111111111"/>
  <pageSetup scale="88" orientation="portrait" horizontalDpi="300" verticalDpi="300" r:id="rId1"/>
  <headerFooter>
    <oddHeader>&amp;C&amp;"Aptos"&amp;12&amp;KFF0000 डेटा वर्गीकरण : प्रतिबंधित/RESTRICTED&amp;1#_x000D_</oddHeader>
    <oddFooter>&amp;R&amp;"Book Antiqua,Bold"&amp;8 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IW40"/>
  <sheetViews>
    <sheetView showGridLines="0" topLeftCell="A7" zoomScaleNormal="100" workbookViewId="0">
      <selection activeCell="B16" sqref="B16:D16"/>
    </sheetView>
  </sheetViews>
  <sheetFormatPr defaultColWidth="9.140625" defaultRowHeight="16.5" customHeight="1"/>
  <cols>
    <col min="1" max="1" width="12.140625" style="23" customWidth="1"/>
    <col min="2" max="2" width="15.7109375" style="23" customWidth="1"/>
    <col min="3" max="3" width="11.42578125" style="23" customWidth="1"/>
    <col min="4" max="4" width="28.7109375" style="23" customWidth="1"/>
    <col min="5" max="5" width="40.85546875" style="23" customWidth="1"/>
    <col min="6" max="6" width="12.85546875" style="23" customWidth="1"/>
    <col min="7" max="25" width="9.7109375" style="23" customWidth="1"/>
    <col min="26" max="26" width="18" style="26" customWidth="1"/>
    <col min="27" max="28" width="9.140625" style="83" customWidth="1"/>
    <col min="29" max="257" width="9.140625" style="2" customWidth="1"/>
  </cols>
  <sheetData>
    <row r="1" spans="1:46" ht="16.5" customHeight="1">
      <c r="A1" s="8" t="str">
        <f>Basic!A3&amp;Basic!B3</f>
        <v>Specification No. :CC/NT/S-VHCLE/DOM/A17/26/13660</v>
      </c>
      <c r="B1" s="52"/>
      <c r="C1" s="52"/>
      <c r="D1" s="52"/>
      <c r="E1" s="84" t="str">
        <f>"Attachment-3(JV) "&amp;AT1</f>
        <v>Attachment-3(JV) 5002005726</v>
      </c>
      <c r="F1" s="85"/>
      <c r="G1" s="85"/>
      <c r="H1" s="85"/>
      <c r="I1" s="85"/>
      <c r="J1" s="85"/>
      <c r="K1" s="85"/>
      <c r="L1" s="85"/>
      <c r="M1" s="85"/>
      <c r="N1" s="85"/>
      <c r="O1" s="85"/>
      <c r="P1" s="85"/>
      <c r="Q1" s="85"/>
      <c r="R1" s="85"/>
      <c r="S1" s="85"/>
      <c r="T1" s="85"/>
      <c r="U1" s="85"/>
      <c r="V1" s="85"/>
      <c r="W1" s="85"/>
      <c r="X1" s="85"/>
      <c r="Y1" s="85"/>
      <c r="Z1" s="86" t="e">
        <f>#REF!</f>
        <v>#REF!</v>
      </c>
      <c r="AT1" s="28">
        <f>Basic!B2</f>
        <v>5002005726</v>
      </c>
    </row>
    <row r="2" spans="1:46" ht="16.5" customHeight="1">
      <c r="Z2" s="86" t="e">
        <f>#REF!</f>
        <v>#REF!</v>
      </c>
    </row>
    <row r="3" spans="1:46" ht="48" customHeight="1">
      <c r="A3" s="419" t="str">
        <f>Basic!B1</f>
        <v>EMPANELMENT OF TRANSPORT AGENCIES FOR DAY-TO-DAY HIRING OF VEHICLES AT CORPORATE CENTRE, GURGAON</v>
      </c>
      <c r="B3" s="391"/>
      <c r="C3" s="391"/>
      <c r="D3" s="391"/>
      <c r="E3" s="391"/>
      <c r="F3" s="25"/>
      <c r="G3" s="25"/>
      <c r="H3" s="25"/>
      <c r="I3" s="25"/>
      <c r="J3" s="25"/>
      <c r="K3" s="25"/>
      <c r="L3" s="25"/>
      <c r="M3" s="25"/>
      <c r="N3" s="25"/>
      <c r="O3" s="25"/>
      <c r="P3" s="25"/>
      <c r="Q3" s="25"/>
      <c r="R3" s="25"/>
      <c r="S3" s="25"/>
      <c r="T3" s="25"/>
      <c r="U3" s="25"/>
      <c r="V3" s="25"/>
      <c r="W3" s="25"/>
      <c r="X3" s="25"/>
      <c r="Y3" s="25"/>
      <c r="Z3" s="87"/>
      <c r="AA3" s="88"/>
      <c r="AB3" s="89"/>
    </row>
    <row r="4" spans="1:46" ht="20.100000000000001" customHeight="1">
      <c r="A4" s="29"/>
      <c r="AB4" s="90"/>
      <c r="AC4" s="23"/>
    </row>
    <row r="5" spans="1:46" ht="20.100000000000001" customHeight="1">
      <c r="A5" s="435" t="s">
        <v>71</v>
      </c>
      <c r="B5" s="391"/>
      <c r="C5" s="391"/>
      <c r="D5" s="391"/>
      <c r="E5" s="391"/>
      <c r="F5" s="29"/>
      <c r="G5" s="29"/>
      <c r="H5" s="29"/>
      <c r="I5" s="29"/>
      <c r="J5" s="29"/>
      <c r="K5" s="29"/>
      <c r="L5" s="29"/>
      <c r="M5" s="29"/>
      <c r="N5" s="29"/>
      <c r="O5" s="29"/>
      <c r="P5" s="29"/>
      <c r="Q5" s="29"/>
      <c r="R5" s="29"/>
      <c r="S5" s="29"/>
      <c r="T5" s="29"/>
      <c r="U5" s="29"/>
      <c r="V5" s="29"/>
      <c r="W5" s="29"/>
      <c r="X5" s="29"/>
      <c r="Y5" s="29"/>
      <c r="Z5" s="91"/>
      <c r="AB5" s="90"/>
      <c r="AC5" s="23"/>
    </row>
    <row r="6" spans="1:46" ht="20.100000000000001" customHeight="1">
      <c r="A6" s="30"/>
      <c r="AB6" s="90"/>
      <c r="AC6" s="23"/>
    </row>
    <row r="7" spans="1:46" ht="20.100000000000001" customHeight="1">
      <c r="A7" s="92" t="str">
        <f>"Bidder’s Name and Address ("&amp;MID('Names of Bidder'!B8,9,35)&amp;") :"</f>
        <v>Bidder’s Name and Address (Lead Partner) :</v>
      </c>
      <c r="E7" s="93" t="s">
        <v>72</v>
      </c>
      <c r="F7" s="93"/>
      <c r="G7" s="93"/>
      <c r="H7" s="93"/>
      <c r="I7" s="93"/>
      <c r="J7" s="93"/>
      <c r="K7" s="93"/>
      <c r="L7" s="93"/>
      <c r="M7" s="93"/>
      <c r="N7" s="93"/>
      <c r="O7" s="93"/>
      <c r="P7" s="93"/>
      <c r="Q7" s="93"/>
      <c r="R7" s="93"/>
      <c r="S7" s="93"/>
      <c r="T7" s="93"/>
      <c r="U7" s="93"/>
      <c r="V7" s="93"/>
      <c r="W7" s="93"/>
      <c r="X7" s="93"/>
      <c r="Y7" s="93"/>
      <c r="AB7" s="90"/>
      <c r="AC7" s="23"/>
    </row>
    <row r="8" spans="1:46" ht="36" customHeight="1">
      <c r="A8" s="439" t="str">
        <f>IF('Names of Bidder'!D6="JV (Joint Venture)","JV of "&amp;Z8,"")</f>
        <v/>
      </c>
      <c r="B8" s="391"/>
      <c r="C8" s="391"/>
      <c r="D8" s="391"/>
      <c r="E8" s="95" t="s">
        <v>73</v>
      </c>
      <c r="F8" s="93"/>
      <c r="G8" s="93"/>
      <c r="I8" s="93"/>
      <c r="J8" s="93"/>
      <c r="K8" s="93"/>
      <c r="L8" s="93"/>
      <c r="M8" s="93"/>
      <c r="N8" s="93"/>
      <c r="O8" s="93"/>
      <c r="P8" s="93"/>
      <c r="Q8" s="93"/>
      <c r="R8" s="93"/>
      <c r="S8" s="93"/>
      <c r="T8" s="93"/>
      <c r="U8" s="93"/>
      <c r="V8" s="93"/>
      <c r="W8" s="93"/>
      <c r="X8" s="93"/>
      <c r="Y8" s="93"/>
      <c r="Z8" s="96" t="e">
        <f>IF(#REF!=1,#REF!&amp;" &amp; "&amp;#REF!,IF(#REF!="2 or More",#REF!&amp;" , "&amp;#REF!&amp;" &amp; "&amp;#REF!,""))</f>
        <v>#REF!</v>
      </c>
      <c r="AB8" s="90"/>
      <c r="AC8" s="23"/>
    </row>
    <row r="9" spans="1:46" ht="20.100000000000001" customHeight="1">
      <c r="A9" s="92" t="s">
        <v>25</v>
      </c>
      <c r="B9" s="436" t="str">
        <f>IF('Names of Bidder'!D8=0,"",'Names of Bidder'!D8)</f>
        <v/>
      </c>
      <c r="C9" s="391"/>
      <c r="D9" s="391"/>
      <c r="E9" s="95" t="s">
        <v>74</v>
      </c>
      <c r="F9" s="95"/>
      <c r="G9" s="95"/>
      <c r="H9" s="95"/>
      <c r="I9" s="95"/>
      <c r="J9" s="95"/>
      <c r="K9" s="95"/>
      <c r="L9" s="95"/>
      <c r="M9" s="95"/>
      <c r="N9" s="95"/>
      <c r="O9" s="95"/>
      <c r="P9" s="95"/>
      <c r="Q9" s="95"/>
      <c r="R9" s="95"/>
      <c r="S9" s="95"/>
      <c r="T9" s="95"/>
      <c r="U9" s="95"/>
      <c r="V9" s="95"/>
      <c r="W9" s="95"/>
      <c r="X9" s="95"/>
      <c r="Y9" s="95"/>
      <c r="AB9" s="90"/>
      <c r="AC9" s="23"/>
    </row>
    <row r="10" spans="1:46" ht="20.100000000000001" customHeight="1">
      <c r="A10" s="92" t="s">
        <v>27</v>
      </c>
      <c r="B10" s="436" t="str">
        <f>IF('Names of Bidder'!D9=0,"",'Names of Bidder'!D9)</f>
        <v/>
      </c>
      <c r="C10" s="391"/>
      <c r="D10" s="391"/>
      <c r="E10" s="95" t="s">
        <v>75</v>
      </c>
      <c r="F10" s="95"/>
      <c r="G10" s="95"/>
      <c r="H10" s="95"/>
      <c r="I10" s="95"/>
      <c r="J10" s="95"/>
      <c r="K10" s="95"/>
      <c r="L10" s="95"/>
      <c r="M10" s="95"/>
      <c r="N10" s="95"/>
      <c r="O10" s="95"/>
      <c r="P10" s="95"/>
      <c r="Q10" s="95"/>
      <c r="R10" s="95"/>
      <c r="S10" s="95"/>
      <c r="T10" s="95"/>
      <c r="U10" s="95"/>
      <c r="V10" s="95"/>
      <c r="W10" s="95"/>
      <c r="X10" s="95"/>
      <c r="Y10" s="95"/>
      <c r="AB10" s="90"/>
      <c r="AC10" s="23"/>
    </row>
    <row r="11" spans="1:46" ht="20.100000000000001" customHeight="1">
      <c r="B11" s="436" t="str">
        <f>IF('Names of Bidder'!D10=0,"",'Names of Bidder'!D10)</f>
        <v/>
      </c>
      <c r="C11" s="391"/>
      <c r="D11" s="391"/>
      <c r="E11" s="95" t="s">
        <v>76</v>
      </c>
      <c r="F11" s="95"/>
      <c r="G11" s="95"/>
      <c r="H11" s="95"/>
      <c r="I11" s="95"/>
      <c r="J11" s="95"/>
      <c r="K11" s="95"/>
      <c r="L11" s="95"/>
      <c r="M11" s="95"/>
      <c r="N11" s="95"/>
      <c r="O11" s="95"/>
      <c r="P11" s="95"/>
      <c r="Q11" s="95"/>
      <c r="R11" s="95"/>
      <c r="S11" s="95"/>
      <c r="T11" s="95"/>
      <c r="U11" s="95"/>
      <c r="V11" s="95"/>
      <c r="W11" s="95"/>
      <c r="X11" s="95"/>
      <c r="Y11" s="95"/>
    </row>
    <row r="12" spans="1:46" ht="20.100000000000001" customHeight="1">
      <c r="A12" s="30"/>
      <c r="B12" s="436" t="str">
        <f>IF('Names of Bidder'!D11=0,"",'Names of Bidder'!D11)</f>
        <v/>
      </c>
      <c r="C12" s="391"/>
      <c r="D12" s="391"/>
      <c r="E12" s="95"/>
      <c r="F12" s="95"/>
      <c r="G12" s="95"/>
      <c r="H12" s="95"/>
      <c r="I12" s="95"/>
      <c r="J12" s="95"/>
      <c r="K12" s="95"/>
      <c r="L12" s="95"/>
      <c r="M12" s="95"/>
      <c r="N12" s="95"/>
      <c r="O12" s="95"/>
      <c r="P12" s="95"/>
      <c r="Q12" s="95"/>
      <c r="R12" s="95"/>
      <c r="S12" s="95"/>
      <c r="T12" s="95"/>
      <c r="U12" s="95"/>
      <c r="V12" s="95"/>
      <c r="W12" s="95"/>
      <c r="X12" s="95"/>
      <c r="Y12" s="95"/>
    </row>
    <row r="13" spans="1:46" ht="14.25" customHeight="1">
      <c r="A13" s="30"/>
      <c r="B13" s="97"/>
      <c r="C13" s="97"/>
      <c r="D13" s="97"/>
      <c r="E13" s="2"/>
      <c r="F13" s="95"/>
      <c r="G13" s="95"/>
      <c r="H13" s="95"/>
      <c r="I13" s="95"/>
      <c r="J13" s="95"/>
      <c r="K13" s="95"/>
      <c r="L13" s="95"/>
      <c r="M13" s="95"/>
      <c r="N13" s="95"/>
      <c r="O13" s="95"/>
      <c r="P13" s="95"/>
      <c r="Q13" s="95"/>
      <c r="R13" s="95"/>
      <c r="S13" s="95"/>
      <c r="T13" s="95"/>
      <c r="U13" s="95"/>
      <c r="V13" s="95"/>
      <c r="W13" s="95"/>
      <c r="X13" s="95"/>
      <c r="Y13" s="95"/>
    </row>
    <row r="14" spans="1:46" ht="20.100000000000001" customHeight="1">
      <c r="A14" s="435" t="e">
        <f>IF(#REF!="Sole Bidder","This Attachment is Not Applicable","")</f>
        <v>#REF!</v>
      </c>
      <c r="B14" s="391"/>
      <c r="C14" s="391"/>
      <c r="D14" s="391"/>
      <c r="E14" s="391"/>
      <c r="F14" s="95"/>
      <c r="G14" s="95"/>
      <c r="H14" s="95"/>
      <c r="I14" s="95"/>
      <c r="J14" s="95"/>
      <c r="K14" s="95"/>
      <c r="L14" s="95"/>
      <c r="M14" s="95"/>
      <c r="N14" s="95"/>
      <c r="O14" s="95"/>
      <c r="P14" s="95"/>
      <c r="Q14" s="95"/>
      <c r="R14" s="95"/>
      <c r="S14" s="95"/>
      <c r="T14" s="95"/>
      <c r="U14" s="95"/>
      <c r="V14" s="95"/>
      <c r="W14" s="95"/>
      <c r="X14" s="95"/>
      <c r="Y14" s="95"/>
    </row>
    <row r="15" spans="1:46" ht="20.100000000000001" customHeight="1">
      <c r="A15" s="92" t="s">
        <v>77</v>
      </c>
      <c r="B15" s="97"/>
      <c r="C15" s="97"/>
      <c r="D15" s="97"/>
      <c r="E15" s="95"/>
      <c r="F15" s="95"/>
      <c r="G15" s="95"/>
      <c r="H15" s="95"/>
      <c r="I15" s="95"/>
      <c r="J15" s="95"/>
      <c r="K15" s="95"/>
      <c r="L15" s="95"/>
      <c r="M15" s="95"/>
      <c r="N15" s="95"/>
      <c r="O15" s="95"/>
      <c r="P15" s="95"/>
      <c r="Q15" s="95"/>
      <c r="R15" s="95"/>
      <c r="S15" s="95"/>
      <c r="T15" s="95"/>
      <c r="U15" s="95"/>
      <c r="V15" s="95"/>
      <c r="W15" s="95"/>
      <c r="X15" s="95"/>
      <c r="Y15" s="95"/>
    </row>
    <row r="16" spans="1:46" ht="20.100000000000001" customHeight="1">
      <c r="A16" s="92"/>
      <c r="B16" s="438" t="e">
        <f>IF(Z2=1,"Other Partner",IF(Z2="2 or More","Other Partner-1",""))</f>
        <v>#REF!</v>
      </c>
      <c r="C16" s="391"/>
      <c r="D16" s="391"/>
      <c r="E16" s="98" t="e">
        <f>IF(Z2="2 or More","Other Partner-2","")</f>
        <v>#REF!</v>
      </c>
      <c r="F16" s="95"/>
      <c r="G16" s="95"/>
      <c r="H16" s="95"/>
      <c r="I16" s="95"/>
      <c r="J16" s="95"/>
      <c r="K16" s="95"/>
      <c r="L16" s="95"/>
      <c r="M16" s="95"/>
      <c r="N16" s="95"/>
      <c r="O16" s="95"/>
      <c r="P16" s="95"/>
      <c r="Q16" s="95"/>
      <c r="R16" s="95"/>
      <c r="S16" s="95"/>
      <c r="T16" s="95"/>
      <c r="U16" s="95"/>
      <c r="V16" s="95"/>
      <c r="W16" s="95"/>
      <c r="X16" s="95"/>
      <c r="Y16" s="95"/>
    </row>
    <row r="17" spans="1:28" ht="20.100000000000001" customHeight="1">
      <c r="A17" s="92" t="s">
        <v>25</v>
      </c>
      <c r="B17" s="436" t="e">
        <f>IF(#REF!=0,"",#REF!)</f>
        <v>#REF!</v>
      </c>
      <c r="C17" s="391"/>
      <c r="D17" s="391"/>
      <c r="E17" s="48" t="e">
        <f>IF($Z$2="2 or More",IF(#REF!=0,"",#REF!),"")</f>
        <v>#REF!</v>
      </c>
      <c r="F17" s="95"/>
      <c r="G17" s="95"/>
      <c r="H17" s="95"/>
      <c r="I17" s="95"/>
      <c r="J17" s="95"/>
      <c r="K17" s="95"/>
      <c r="L17" s="95"/>
      <c r="M17" s="95"/>
      <c r="N17" s="95"/>
      <c r="O17" s="95"/>
      <c r="P17" s="95"/>
      <c r="Q17" s="95"/>
      <c r="R17" s="95"/>
      <c r="S17" s="95"/>
      <c r="T17" s="95"/>
      <c r="U17" s="95"/>
      <c r="V17" s="95"/>
      <c r="W17" s="95"/>
      <c r="X17" s="95"/>
      <c r="Y17" s="95"/>
    </row>
    <row r="18" spans="1:28" ht="20.100000000000001" customHeight="1">
      <c r="A18" s="92" t="s">
        <v>27</v>
      </c>
      <c r="B18" s="436" t="e">
        <f>IF(#REF!=0,"",#REF!)</f>
        <v>#REF!</v>
      </c>
      <c r="C18" s="391"/>
      <c r="D18" s="391"/>
      <c r="E18" s="48" t="e">
        <f>IF($Z$2="2 or More",IF(#REF!=0,"",#REF!),"")</f>
        <v>#REF!</v>
      </c>
      <c r="F18" s="95"/>
      <c r="G18" s="95"/>
      <c r="H18" s="95"/>
      <c r="I18" s="95"/>
      <c r="J18" s="95"/>
      <c r="K18" s="95"/>
      <c r="L18" s="95"/>
      <c r="M18" s="95"/>
      <c r="N18" s="95"/>
      <c r="O18" s="95"/>
      <c r="P18" s="95"/>
      <c r="Q18" s="95"/>
      <c r="R18" s="95"/>
      <c r="S18" s="95"/>
      <c r="T18" s="95"/>
      <c r="U18" s="95"/>
      <c r="V18" s="95"/>
      <c r="W18" s="95"/>
      <c r="X18" s="95"/>
      <c r="Y18" s="95"/>
    </row>
    <row r="19" spans="1:28" ht="20.100000000000001" customHeight="1">
      <c r="A19" s="30"/>
      <c r="B19" s="436" t="e">
        <f>IF(#REF!=0,"",#REF!)</f>
        <v>#REF!</v>
      </c>
      <c r="C19" s="391"/>
      <c r="D19" s="391"/>
      <c r="E19" s="48" t="e">
        <f>IF($Z$2=2,IF(#REF!=0,"",#REF!),"")</f>
        <v>#REF!</v>
      </c>
      <c r="AA19" s="95"/>
    </row>
    <row r="20" spans="1:28" ht="20.100000000000001" customHeight="1">
      <c r="A20" s="30"/>
      <c r="B20" s="436" t="e">
        <f>IF(#REF!=0,"",#REF!)</f>
        <v>#REF!</v>
      </c>
      <c r="C20" s="391"/>
      <c r="D20" s="391"/>
      <c r="E20" s="48" t="e">
        <f>IF($Z$2=2,IF(#REF!=0,"",#REF!),"")</f>
        <v>#REF!</v>
      </c>
      <c r="AA20" s="95"/>
    </row>
    <row r="21" spans="1:28" ht="20.100000000000001" customHeight="1">
      <c r="A21" s="23" t="s">
        <v>31</v>
      </c>
    </row>
    <row r="22" spans="1:28" ht="84" customHeight="1">
      <c r="A22" s="437" t="s">
        <v>78</v>
      </c>
      <c r="B22" s="391"/>
      <c r="C22" s="391"/>
      <c r="D22" s="391"/>
      <c r="E22" s="391"/>
      <c r="F22" s="30"/>
      <c r="G22" s="30"/>
      <c r="H22" s="30"/>
      <c r="I22" s="30"/>
      <c r="J22" s="30"/>
      <c r="K22" s="30"/>
      <c r="L22" s="30"/>
      <c r="M22" s="30"/>
      <c r="N22" s="30"/>
      <c r="O22" s="30"/>
      <c r="P22" s="30"/>
      <c r="Q22" s="30"/>
      <c r="R22" s="30"/>
      <c r="S22" s="30"/>
      <c r="T22" s="30"/>
      <c r="U22" s="30"/>
      <c r="V22" s="30"/>
      <c r="W22" s="30"/>
      <c r="X22" s="30"/>
      <c r="Y22" s="30"/>
      <c r="Z22" s="99"/>
      <c r="AA22" s="1"/>
      <c r="AB22" s="1"/>
    </row>
    <row r="23" spans="1:28" ht="33" customHeight="1">
      <c r="D23" s="100" t="s">
        <v>79</v>
      </c>
    </row>
    <row r="24" spans="1:28" ht="33" customHeight="1">
      <c r="A24" s="98" t="s">
        <v>67</v>
      </c>
      <c r="B24" s="101" t="str">
        <f>IF('Names of Bidder'!D21=0,"",'Names of Bidder'!D21)</f>
        <v/>
      </c>
      <c r="C24" s="92"/>
      <c r="D24" s="100" t="s">
        <v>68</v>
      </c>
      <c r="E24" s="102" t="str">
        <f>IF('Names of Bidder'!D18=0,"",'Names of Bidder'!D18)</f>
        <v/>
      </c>
      <c r="F24" s="92"/>
      <c r="G24" s="92"/>
      <c r="H24" s="92"/>
      <c r="I24" s="92"/>
      <c r="J24" s="92"/>
      <c r="K24" s="92"/>
      <c r="L24" s="92"/>
      <c r="M24" s="92"/>
      <c r="N24" s="92"/>
      <c r="O24" s="92"/>
      <c r="P24" s="92"/>
      <c r="Q24" s="92"/>
      <c r="R24" s="92"/>
      <c r="S24" s="92"/>
      <c r="T24" s="92"/>
      <c r="U24" s="92"/>
      <c r="V24" s="92"/>
      <c r="W24" s="92"/>
      <c r="X24" s="92"/>
      <c r="Y24" s="92"/>
      <c r="AA24" s="83">
        <f>Basic!B4</f>
        <v>0</v>
      </c>
    </row>
    <row r="25" spans="1:28" ht="33" customHeight="1">
      <c r="A25" s="98" t="s">
        <v>69</v>
      </c>
      <c r="B25" s="102" t="str">
        <f>IF('Names of Bidder'!D22=0,"",'Names of Bidder'!D22)</f>
        <v/>
      </c>
      <c r="C25" s="92"/>
      <c r="D25" s="100" t="s">
        <v>70</v>
      </c>
      <c r="E25" s="102" t="str">
        <f>IF('Names of Bidder'!D19=0,"",'Names of Bidder'!D19)</f>
        <v/>
      </c>
      <c r="F25" s="102"/>
      <c r="G25" s="102"/>
      <c r="H25" s="102"/>
      <c r="I25" s="102"/>
      <c r="J25" s="102"/>
      <c r="K25" s="102"/>
      <c r="L25" s="102"/>
      <c r="M25" s="102"/>
      <c r="N25" s="102"/>
      <c r="O25" s="102"/>
      <c r="P25" s="102"/>
      <c r="Q25" s="102"/>
      <c r="R25" s="102"/>
      <c r="S25" s="102"/>
      <c r="T25" s="102"/>
      <c r="U25" s="102"/>
      <c r="V25" s="102"/>
      <c r="W25" s="102"/>
      <c r="X25" s="102"/>
      <c r="Y25" s="102"/>
      <c r="AA25" s="83">
        <f>Basic!B5</f>
        <v>2</v>
      </c>
    </row>
    <row r="26" spans="1:28" ht="33" customHeight="1">
      <c r="C26" s="92"/>
      <c r="D26" s="100" t="s">
        <v>80</v>
      </c>
      <c r="F26" s="102"/>
      <c r="G26" s="102"/>
      <c r="H26" s="102"/>
      <c r="I26" s="102"/>
      <c r="J26" s="102"/>
      <c r="K26" s="102"/>
      <c r="L26" s="102"/>
      <c r="M26" s="102"/>
      <c r="N26" s="102"/>
      <c r="O26" s="102"/>
      <c r="P26" s="102"/>
      <c r="Q26" s="102"/>
      <c r="R26" s="102"/>
      <c r="S26" s="102"/>
      <c r="T26" s="102"/>
      <c r="U26" s="102"/>
      <c r="V26" s="102"/>
      <c r="W26" s="102"/>
      <c r="X26" s="102"/>
      <c r="Y26" s="102"/>
    </row>
    <row r="27" spans="1:28" ht="33" customHeight="1">
      <c r="A27" s="92"/>
      <c r="C27" s="92"/>
      <c r="E27" s="92"/>
      <c r="F27" s="92"/>
      <c r="G27" s="92"/>
      <c r="H27" s="92"/>
      <c r="I27" s="92"/>
      <c r="J27" s="92"/>
      <c r="K27" s="92"/>
      <c r="L27" s="92"/>
      <c r="M27" s="92"/>
      <c r="N27" s="92"/>
      <c r="O27" s="92"/>
      <c r="P27" s="92"/>
      <c r="Q27" s="92"/>
      <c r="R27" s="92"/>
      <c r="S27" s="92"/>
      <c r="T27" s="92"/>
      <c r="U27" s="92"/>
      <c r="V27" s="92"/>
      <c r="W27" s="92"/>
      <c r="X27" s="92"/>
      <c r="Y27" s="92"/>
    </row>
    <row r="28" spans="1:28" ht="20.100000000000001" customHeight="1"/>
    <row r="29" spans="1:28" ht="20.100000000000001" customHeight="1">
      <c r="A29" s="48"/>
    </row>
    <row r="30" spans="1:28" ht="20.100000000000001" customHeight="1"/>
    <row r="31" spans="1:28" ht="20.100000000000001" customHeight="1"/>
    <row r="32" spans="1:28" ht="20.100000000000001" customHeight="1">
      <c r="A32" s="48"/>
    </row>
    <row r="33" spans="1:1" ht="20.100000000000001" customHeight="1"/>
    <row r="34" spans="1:1" ht="20.100000000000001" customHeight="1">
      <c r="A34" s="48"/>
    </row>
    <row r="35" spans="1:1" ht="20.100000000000001" customHeight="1"/>
    <row r="36" spans="1:1" ht="20.100000000000001" customHeight="1">
      <c r="A36" s="48"/>
    </row>
    <row r="37" spans="1:1" ht="20.100000000000001" customHeight="1"/>
    <row r="38" spans="1:1" ht="20.100000000000001" customHeight="1"/>
    <row r="39" spans="1:1" ht="20.100000000000001" customHeight="1"/>
    <row r="40" spans="1:1" ht="20.100000000000001" customHeight="1"/>
  </sheetData>
  <mergeCells count="14">
    <mergeCell ref="A3:E3"/>
    <mergeCell ref="A5:E5"/>
    <mergeCell ref="A14:E14"/>
    <mergeCell ref="B12:D12"/>
    <mergeCell ref="A22:E22"/>
    <mergeCell ref="B16:D16"/>
    <mergeCell ref="B20:D20"/>
    <mergeCell ref="B10:D10"/>
    <mergeCell ref="B11:D11"/>
    <mergeCell ref="B19:D19"/>
    <mergeCell ref="A8:D8"/>
    <mergeCell ref="B17:D17"/>
    <mergeCell ref="B9:D9"/>
    <mergeCell ref="B18:D18"/>
  </mergeCells>
  <conditionalFormatting sqref="A15:A19 B15:E20">
    <cfRule type="expression" dxfId="20" priority="2">
      <formula>$Z$2=0</formula>
    </cfRule>
  </conditionalFormatting>
  <conditionalFormatting sqref="A22:E22">
    <cfRule type="expression" dxfId="19" priority="3">
      <formula>$Z$1="Sole Bidder"</formula>
    </cfRule>
  </conditionalFormatting>
  <pageMargins left="0.75" right="0.62986111111111098" top="0.57986111111111105" bottom="0.6" header="0.511811023622047" footer="0.35"/>
  <pageSetup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FF"/>
  </sheetPr>
  <dimension ref="A1:IW38"/>
  <sheetViews>
    <sheetView showGridLines="0" topLeftCell="A8" zoomScaleNormal="100" zoomScalePageLayoutView="80" workbookViewId="0">
      <selection activeCell="B9" sqref="B9:D9"/>
    </sheetView>
  </sheetViews>
  <sheetFormatPr defaultColWidth="9.140625" defaultRowHeight="16.5" customHeight="1"/>
  <cols>
    <col min="1" max="1" width="12.140625" style="23" customWidth="1"/>
    <col min="2" max="2" width="20.5703125" style="23" customWidth="1"/>
    <col min="3" max="3" width="11.42578125" style="23" customWidth="1"/>
    <col min="4" max="4" width="37.7109375" style="23" customWidth="1"/>
    <col min="5" max="5" width="39.28515625" style="23" customWidth="1"/>
    <col min="6" max="8" width="9.140625" style="83" customWidth="1"/>
    <col min="9" max="257" width="9.140625" style="2" customWidth="1"/>
  </cols>
  <sheetData>
    <row r="1" spans="1:9" ht="16.5" customHeight="1">
      <c r="A1" s="8" t="str">
        <f>'Check List'!$A$1</f>
        <v>ENQUIRY NO.: CC/NT/S-VHCLE/DOM/A17/26/13660</v>
      </c>
      <c r="B1" s="52"/>
      <c r="C1" s="52"/>
      <c r="D1" s="52"/>
      <c r="E1" s="84"/>
    </row>
    <row r="3" spans="1:9" ht="53.25" customHeight="1">
      <c r="A3" s="419" t="str">
        <f>Basic!$B$1</f>
        <v>EMPANELMENT OF TRANSPORT AGENCIES FOR DAY-TO-DAY HIRING OF VEHICLES AT CORPORATE CENTRE, GURGAON</v>
      </c>
      <c r="B3" s="391"/>
      <c r="C3" s="391"/>
      <c r="D3" s="391"/>
      <c r="E3" s="391"/>
      <c r="F3" s="89"/>
      <c r="G3" s="88"/>
      <c r="H3" s="89"/>
    </row>
    <row r="4" spans="1:9" ht="20.100000000000001" customHeight="1">
      <c r="A4" s="29"/>
      <c r="H4" s="90"/>
      <c r="I4" s="23"/>
    </row>
    <row r="5" spans="1:9" ht="20.100000000000001" customHeight="1">
      <c r="A5" s="435" t="s">
        <v>81</v>
      </c>
      <c r="B5" s="391"/>
      <c r="C5" s="391"/>
      <c r="D5" s="391"/>
      <c r="E5" s="391"/>
      <c r="F5" s="103"/>
      <c r="H5" s="90"/>
      <c r="I5" s="23"/>
    </row>
    <row r="6" spans="1:9" ht="20.100000000000001" customHeight="1">
      <c r="A6" s="30"/>
      <c r="H6" s="90"/>
      <c r="I6" s="23"/>
    </row>
    <row r="7" spans="1:9" ht="20.100000000000001" customHeight="1">
      <c r="A7" s="92" t="str">
        <f>'Attach 3(JV)'!A7</f>
        <v>Bidder’s Name and Address (Lead Partner) :</v>
      </c>
      <c r="E7" s="93" t="str">
        <f>'Attach 3(JV)'!E7</f>
        <v>To:</v>
      </c>
      <c r="H7" s="90"/>
      <c r="I7" s="23"/>
    </row>
    <row r="8" spans="1:9" ht="36" customHeight="1">
      <c r="A8" s="439" t="str">
        <f>'Attach 3(JV)'!A8</f>
        <v/>
      </c>
      <c r="B8" s="391"/>
      <c r="C8" s="391"/>
      <c r="D8" s="391"/>
      <c r="E8" s="104" t="str">
        <f>'Attach 3(JV)'!E8</f>
        <v>Corporate Materials Management</v>
      </c>
      <c r="H8" s="90"/>
      <c r="I8" s="23"/>
    </row>
    <row r="9" spans="1:9" ht="16.5" customHeight="1">
      <c r="A9" s="92" t="s">
        <v>25</v>
      </c>
      <c r="B9" s="374"/>
      <c r="C9" s="375"/>
      <c r="D9" s="376"/>
      <c r="E9" s="104" t="str">
        <f>'Attach 3(JV)'!E9</f>
        <v>Power Grid Corporation of India Ltd.,</v>
      </c>
      <c r="H9" s="90"/>
      <c r="I9" s="23"/>
    </row>
    <row r="10" spans="1:9" ht="16.5" customHeight="1">
      <c r="A10" s="92" t="s">
        <v>27</v>
      </c>
      <c r="B10" s="374" t="str">
        <f>'Attach 3(JV)'!B10</f>
        <v/>
      </c>
      <c r="C10" s="381"/>
      <c r="D10" s="382"/>
      <c r="E10" s="104" t="str">
        <f>'Attach 3(JV)'!E10</f>
        <v>"Saudamini", Plot No. 2, Sector 29</v>
      </c>
      <c r="H10" s="90"/>
      <c r="I10" s="23"/>
    </row>
    <row r="11" spans="1:9" ht="16.5" customHeight="1">
      <c r="B11" s="383"/>
      <c r="C11" s="384"/>
      <c r="D11" s="385"/>
      <c r="E11" s="104" t="str">
        <f>'Attach 3(JV)'!E11</f>
        <v>Gurgaon (Haryana) - 122001</v>
      </c>
    </row>
    <row r="12" spans="1:9" ht="16.5" customHeight="1">
      <c r="A12" s="30"/>
      <c r="B12" s="386"/>
      <c r="C12" s="387"/>
      <c r="D12" s="388"/>
      <c r="E12" s="104"/>
    </row>
    <row r="13" spans="1:9" ht="20.100000000000001" customHeight="1">
      <c r="A13" s="23" t="s">
        <v>31</v>
      </c>
    </row>
    <row r="14" spans="1:9" ht="20.100000000000001" customHeight="1">
      <c r="A14" s="30"/>
    </row>
    <row r="15" spans="1:9" ht="27.75" customHeight="1">
      <c r="A15" s="437" t="s">
        <v>82</v>
      </c>
      <c r="B15" s="391"/>
      <c r="C15" s="391"/>
      <c r="D15" s="391"/>
      <c r="E15" s="391"/>
      <c r="F15" s="1"/>
      <c r="G15" s="1"/>
      <c r="H15" s="1"/>
    </row>
    <row r="16" spans="1:9" ht="20.100000000000001" customHeight="1">
      <c r="A16" s="30"/>
      <c r="E16" s="50"/>
    </row>
    <row r="17" spans="1:6" ht="20.100000000000001" customHeight="1">
      <c r="A17" s="105"/>
    </row>
    <row r="18" spans="1:6" ht="20.100000000000001" customHeight="1"/>
    <row r="19" spans="1:6" ht="20.100000000000001" customHeight="1">
      <c r="A19" s="105"/>
      <c r="E19" s="50"/>
    </row>
    <row r="20" spans="1:6" ht="20.100000000000001" customHeight="1">
      <c r="A20" s="105"/>
    </row>
    <row r="21" spans="1:6" ht="33" customHeight="1">
      <c r="D21" s="100"/>
    </row>
    <row r="22" spans="1:6" ht="33" customHeight="1">
      <c r="A22" s="98" t="s">
        <v>67</v>
      </c>
      <c r="B22" s="374"/>
      <c r="C22" s="376"/>
      <c r="D22" s="100" t="s">
        <v>68</v>
      </c>
      <c r="E22" s="374"/>
      <c r="F22" s="376"/>
    </row>
    <row r="23" spans="1:6" ht="33" customHeight="1">
      <c r="A23" s="98" t="s">
        <v>69</v>
      </c>
      <c r="B23" s="432"/>
      <c r="C23" s="433"/>
      <c r="D23" s="100" t="s">
        <v>70</v>
      </c>
      <c r="E23" s="432"/>
      <c r="F23" s="433"/>
    </row>
    <row r="24" spans="1:6" ht="33" customHeight="1">
      <c r="C24" s="92"/>
      <c r="D24" s="100"/>
    </row>
    <row r="25" spans="1:6" ht="33" customHeight="1">
      <c r="A25" s="92"/>
      <c r="B25" s="92"/>
      <c r="C25" s="92"/>
      <c r="D25" s="100"/>
      <c r="E25" s="92"/>
    </row>
    <row r="26" spans="1:6" ht="20.100000000000001" customHeight="1"/>
    <row r="27" spans="1:6" ht="20.100000000000001" customHeight="1">
      <c r="A27" s="48"/>
    </row>
    <row r="28" spans="1:6" ht="20.100000000000001" customHeight="1"/>
    <row r="29" spans="1:6" ht="20.100000000000001" customHeight="1"/>
    <row r="30" spans="1:6" ht="20.100000000000001" customHeight="1">
      <c r="A30" s="48"/>
    </row>
    <row r="31" spans="1:6" ht="20.100000000000001" customHeight="1"/>
    <row r="32" spans="1:6" ht="20.100000000000001" customHeight="1">
      <c r="A32" s="48"/>
    </row>
    <row r="33" spans="1:1" ht="20.100000000000001" customHeight="1"/>
    <row r="34" spans="1:1" ht="20.100000000000001" customHeight="1">
      <c r="A34" s="48"/>
    </row>
    <row r="35" spans="1:1" ht="20.100000000000001" customHeight="1"/>
    <row r="36" spans="1:1" ht="20.100000000000001" customHeight="1"/>
    <row r="37" spans="1:1" ht="20.100000000000001" customHeight="1"/>
    <row r="38" spans="1:1" ht="20.100000000000001" customHeight="1"/>
  </sheetData>
  <sheetProtection algorithmName="SHA-512" hashValue="CsZaGhOu9VHVLtxhTV4pAyWJmSdcUZkf4G71AMzP22VblnQxjVC9DfpqIOeMYUPBiJvmjFRaqdnCQ04Sb8rHeQ==" saltValue="icXmzb6SFpm9gkRwptvNtQ==" spinCount="100000" sheet="1" objects="1" scenarios="1"/>
  <mergeCells count="10">
    <mergeCell ref="A5:E5"/>
    <mergeCell ref="B10:D12"/>
    <mergeCell ref="E22:F22"/>
    <mergeCell ref="E23:F23"/>
    <mergeCell ref="A3:E3"/>
    <mergeCell ref="A8:D8"/>
    <mergeCell ref="A15:E15"/>
    <mergeCell ref="B23:C23"/>
    <mergeCell ref="B9:D9"/>
    <mergeCell ref="B22:C22"/>
  </mergeCells>
  <pageMargins left="0.75" right="0.34027777777777801" top="0.57986111111111105" bottom="0.6" header="0.511811023622047" footer="0.35"/>
  <pageSetup scale="85"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W18"/>
  <sheetViews>
    <sheetView showGridLines="0" zoomScaleNormal="100" workbookViewId="0">
      <selection activeCell="B9" sqref="B9:C9"/>
    </sheetView>
  </sheetViews>
  <sheetFormatPr defaultColWidth="9.140625" defaultRowHeight="15.75" customHeight="1"/>
  <cols>
    <col min="1" max="1" width="9.140625" style="106" customWidth="1"/>
    <col min="2" max="2" width="23.42578125" style="106" customWidth="1"/>
    <col min="3" max="3" width="65.42578125" style="106" customWidth="1"/>
    <col min="4" max="4" width="34" style="106" customWidth="1"/>
    <col min="5" max="7" width="9.140625" style="106" customWidth="1"/>
    <col min="8" max="8" width="13.5703125" style="106" customWidth="1"/>
    <col min="9" max="257" width="9.140625" style="106" customWidth="1"/>
  </cols>
  <sheetData>
    <row r="1" spans="1:257" ht="16.5" customHeight="1">
      <c r="A1" s="107" t="str">
        <f>'Check List'!$A$1</f>
        <v>ENQUIRY NO.: CC/NT/S-VHCLE/DOM/A17/26/13660</v>
      </c>
      <c r="B1" s="20"/>
      <c r="C1" s="20"/>
      <c r="D1" s="20"/>
      <c r="E1" s="108"/>
      <c r="F1" s="108"/>
      <c r="G1" s="108"/>
      <c r="H1" s="108"/>
    </row>
    <row r="3" spans="1:257" ht="40.5" customHeight="1">
      <c r="A3" s="440" t="str">
        <f>Basic!$B$1</f>
        <v>EMPANELMENT OF TRANSPORT AGENCIES FOR DAY-TO-DAY HIRING OF VEHICLES AT CORPORATE CENTRE, GURGAON</v>
      </c>
      <c r="B3" s="441"/>
      <c r="C3" s="441"/>
      <c r="D3" s="441"/>
      <c r="E3" s="109"/>
      <c r="F3" s="109"/>
      <c r="G3" s="110"/>
    </row>
    <row r="4" spans="1:257" ht="24" customHeight="1">
      <c r="A4" s="111" t="s">
        <v>83</v>
      </c>
      <c r="B4" s="443" t="s">
        <v>84</v>
      </c>
      <c r="C4" s="428"/>
      <c r="D4" s="111"/>
      <c r="G4" s="69"/>
    </row>
    <row r="5" spans="1:257" ht="20.25" customHeight="1">
      <c r="A5" s="111"/>
      <c r="B5" s="112"/>
      <c r="C5" s="113"/>
      <c r="D5" s="111" t="s">
        <v>85</v>
      </c>
      <c r="G5" s="69"/>
    </row>
    <row r="6" spans="1:257" ht="222" customHeight="1">
      <c r="A6" s="114">
        <v>1.1000000000000001</v>
      </c>
      <c r="B6" s="444" t="s">
        <v>605</v>
      </c>
      <c r="C6" s="428"/>
      <c r="D6" s="115" t="s">
        <v>86</v>
      </c>
    </row>
    <row r="7" spans="1:257" ht="92.25" customHeight="1">
      <c r="A7" s="114">
        <v>1.2</v>
      </c>
      <c r="B7" s="444" t="s">
        <v>594</v>
      </c>
      <c r="C7" s="428"/>
      <c r="D7" s="116" t="s">
        <v>595</v>
      </c>
    </row>
    <row r="8" spans="1:257" ht="51.75" customHeight="1">
      <c r="A8" s="117"/>
      <c r="B8" s="429" t="s">
        <v>596</v>
      </c>
      <c r="C8" s="428"/>
      <c r="D8" s="63"/>
    </row>
    <row r="9" spans="1:257" ht="53.25" customHeight="1">
      <c r="A9" s="117"/>
      <c r="B9" s="429" t="s">
        <v>597</v>
      </c>
      <c r="C9" s="428"/>
      <c r="D9" s="63"/>
    </row>
    <row r="10" spans="1:257" ht="49.5" customHeight="1">
      <c r="A10" s="114"/>
      <c r="B10" s="429" t="s">
        <v>598</v>
      </c>
      <c r="C10" s="428"/>
      <c r="D10" s="63"/>
    </row>
    <row r="11" spans="1:257" ht="48.75" customHeight="1">
      <c r="A11" s="117"/>
      <c r="B11" s="429" t="s">
        <v>599</v>
      </c>
      <c r="C11" s="428"/>
      <c r="D11" s="63"/>
    </row>
    <row r="12" spans="1:257" ht="66" customHeight="1">
      <c r="A12" s="117"/>
      <c r="B12" s="429" t="s">
        <v>600</v>
      </c>
      <c r="C12" s="428"/>
      <c r="D12" s="63"/>
    </row>
    <row r="13" spans="1:257" ht="47.25" customHeight="1">
      <c r="A13" s="117"/>
      <c r="B13" s="429" t="s">
        <v>601</v>
      </c>
      <c r="C13" s="428"/>
      <c r="D13" s="63"/>
    </row>
    <row r="14" spans="1:257" ht="64.5" customHeight="1">
      <c r="A14" s="117"/>
      <c r="B14" s="426" t="s">
        <v>602</v>
      </c>
      <c r="C14" s="427"/>
      <c r="D14" s="428"/>
      <c r="IW14" s="117"/>
    </row>
    <row r="15" spans="1:257" ht="53.25" customHeight="1">
      <c r="A15" s="114">
        <v>1.3</v>
      </c>
      <c r="B15" s="429" t="s">
        <v>603</v>
      </c>
      <c r="C15" s="427"/>
      <c r="D15" s="428"/>
    </row>
    <row r="16" spans="1:257" ht="16.5" customHeight="1">
      <c r="A16" s="442" t="s">
        <v>87</v>
      </c>
      <c r="B16" s="427"/>
      <c r="C16" s="427"/>
      <c r="D16" s="428"/>
    </row>
    <row r="17" spans="1:257" ht="33" customHeight="1">
      <c r="A17" s="118" t="s">
        <v>88</v>
      </c>
      <c r="B17" s="119"/>
      <c r="C17" s="120" t="s">
        <v>68</v>
      </c>
      <c r="D17" s="121"/>
      <c r="F17" s="122"/>
      <c r="G17" s="1"/>
      <c r="H17" s="1"/>
      <c r="I17" s="122"/>
      <c r="J17" s="122"/>
      <c r="K17" s="122"/>
      <c r="L17" s="122"/>
      <c r="M17" s="122"/>
      <c r="N17" s="122"/>
      <c r="O17" s="122"/>
      <c r="P17" s="122"/>
      <c r="Q17" s="122"/>
      <c r="R17" s="122"/>
      <c r="S17" s="122"/>
      <c r="T17" s="122"/>
      <c r="U17" s="122"/>
      <c r="V17" s="122"/>
      <c r="W17" s="122"/>
      <c r="X17" s="122"/>
      <c r="Y17" s="122"/>
      <c r="Z17" s="122"/>
      <c r="AA17" s="122"/>
      <c r="AB17" s="122"/>
      <c r="AC17" s="122"/>
      <c r="AD17" s="122"/>
      <c r="AE17" s="122"/>
      <c r="AF17" s="122"/>
      <c r="AG17" s="122"/>
      <c r="AH17" s="122"/>
      <c r="AI17" s="122"/>
      <c r="AJ17" s="122"/>
      <c r="AK17" s="122"/>
      <c r="AL17" s="122"/>
      <c r="AM17" s="122"/>
      <c r="AN17" s="122"/>
      <c r="AO17" s="122"/>
      <c r="AP17" s="122"/>
      <c r="AQ17" s="122"/>
      <c r="AR17" s="122"/>
      <c r="AS17" s="122"/>
      <c r="AT17" s="122"/>
      <c r="AU17" s="122"/>
      <c r="AV17" s="122"/>
      <c r="AW17" s="122"/>
      <c r="AX17" s="122"/>
      <c r="AY17" s="122"/>
      <c r="AZ17" s="122"/>
      <c r="BA17" s="122"/>
      <c r="BB17" s="122"/>
      <c r="BC17" s="122"/>
      <c r="BD17" s="122"/>
      <c r="BE17" s="122"/>
      <c r="BF17" s="122"/>
      <c r="BG17" s="122"/>
      <c r="BH17" s="122"/>
      <c r="BI17" s="122"/>
      <c r="BJ17" s="122"/>
      <c r="BK17" s="122"/>
      <c r="BL17" s="122"/>
      <c r="BM17" s="122"/>
      <c r="BN17" s="122"/>
      <c r="BO17" s="122"/>
      <c r="BP17" s="122"/>
      <c r="BQ17" s="122"/>
      <c r="BR17" s="122"/>
      <c r="BS17" s="122"/>
      <c r="BT17" s="122"/>
      <c r="BU17" s="122"/>
      <c r="BV17" s="122"/>
      <c r="BW17" s="122"/>
      <c r="BX17" s="122"/>
      <c r="BY17" s="122"/>
      <c r="BZ17" s="122"/>
      <c r="CA17" s="122"/>
      <c r="CB17" s="122"/>
      <c r="CC17" s="122"/>
      <c r="CD17" s="122"/>
      <c r="CE17" s="122"/>
      <c r="CF17" s="122"/>
      <c r="CG17" s="122"/>
      <c r="CH17" s="122"/>
      <c r="CI17" s="122"/>
      <c r="CJ17" s="122"/>
      <c r="CK17" s="122"/>
      <c r="CL17" s="122"/>
      <c r="CM17" s="122"/>
      <c r="CN17" s="122"/>
      <c r="CO17" s="122"/>
      <c r="CP17" s="122"/>
      <c r="CQ17" s="122"/>
      <c r="CR17" s="122"/>
      <c r="CS17" s="122"/>
      <c r="CT17" s="122"/>
      <c r="CU17" s="122"/>
      <c r="CV17" s="122"/>
      <c r="CW17" s="122"/>
      <c r="CX17" s="122"/>
      <c r="CY17" s="122"/>
      <c r="CZ17" s="122"/>
      <c r="DA17" s="122"/>
      <c r="DB17" s="122"/>
      <c r="DC17" s="122"/>
      <c r="DD17" s="122"/>
      <c r="DE17" s="122"/>
      <c r="DF17" s="122"/>
      <c r="DG17" s="122"/>
      <c r="DH17" s="122"/>
      <c r="DI17" s="122"/>
      <c r="DJ17" s="122"/>
      <c r="DK17" s="122"/>
      <c r="DL17" s="122"/>
      <c r="DM17" s="122"/>
      <c r="DN17" s="122"/>
      <c r="DO17" s="122"/>
      <c r="DP17" s="122"/>
      <c r="DQ17" s="122"/>
      <c r="DR17" s="122"/>
      <c r="DS17" s="122"/>
      <c r="DT17" s="122"/>
      <c r="DU17" s="122"/>
      <c r="DV17" s="122"/>
      <c r="DW17" s="122"/>
      <c r="DX17" s="122"/>
      <c r="DY17" s="122"/>
      <c r="DZ17" s="122"/>
      <c r="EA17" s="122"/>
      <c r="EB17" s="122"/>
      <c r="EC17" s="122"/>
      <c r="ED17" s="122"/>
      <c r="EE17" s="122"/>
      <c r="EF17" s="122"/>
      <c r="EG17" s="122"/>
      <c r="EH17" s="122"/>
      <c r="EI17" s="122"/>
      <c r="EJ17" s="122"/>
      <c r="EK17" s="122"/>
      <c r="EL17" s="122"/>
      <c r="EM17" s="122"/>
      <c r="EN17" s="122"/>
      <c r="EO17" s="122"/>
      <c r="EP17" s="122"/>
      <c r="EQ17" s="122"/>
      <c r="ER17" s="122"/>
      <c r="ES17" s="122"/>
      <c r="ET17" s="122"/>
      <c r="EU17" s="122"/>
      <c r="EV17" s="122"/>
      <c r="EW17" s="122"/>
      <c r="EX17" s="122"/>
      <c r="EY17" s="122"/>
      <c r="EZ17" s="122"/>
      <c r="FA17" s="122"/>
      <c r="FB17" s="122"/>
      <c r="FC17" s="122"/>
      <c r="FD17" s="122"/>
      <c r="FE17" s="122"/>
      <c r="FF17" s="122"/>
      <c r="FG17" s="122"/>
      <c r="FH17" s="122"/>
      <c r="FI17" s="122"/>
      <c r="FJ17" s="122"/>
      <c r="FK17" s="122"/>
      <c r="FL17" s="122"/>
      <c r="FM17" s="122"/>
      <c r="FN17" s="122"/>
      <c r="FO17" s="122"/>
      <c r="FP17" s="122"/>
      <c r="FQ17" s="122"/>
      <c r="FR17" s="122"/>
      <c r="FS17" s="122"/>
      <c r="FT17" s="122"/>
      <c r="FU17" s="122"/>
      <c r="FV17" s="122"/>
      <c r="FW17" s="122"/>
      <c r="FX17" s="122"/>
      <c r="FY17" s="122"/>
      <c r="FZ17" s="122"/>
      <c r="GA17" s="122"/>
      <c r="GB17" s="122"/>
      <c r="GC17" s="122"/>
      <c r="GD17" s="122"/>
      <c r="GE17" s="122"/>
      <c r="GF17" s="122"/>
      <c r="GG17" s="122"/>
      <c r="GH17" s="122"/>
      <c r="GI17" s="122"/>
      <c r="GJ17" s="122"/>
      <c r="GK17" s="122"/>
      <c r="GL17" s="122"/>
      <c r="GM17" s="122"/>
      <c r="GN17" s="122"/>
      <c r="GO17" s="122"/>
      <c r="GP17" s="122"/>
      <c r="GQ17" s="122"/>
      <c r="GR17" s="122"/>
      <c r="GS17" s="122"/>
      <c r="GT17" s="122"/>
      <c r="GU17" s="122"/>
      <c r="GV17" s="122"/>
      <c r="GW17" s="122"/>
      <c r="GX17" s="122"/>
      <c r="GY17" s="122"/>
      <c r="GZ17" s="122"/>
      <c r="HA17" s="122"/>
      <c r="HB17" s="122"/>
      <c r="HC17" s="122"/>
      <c r="HD17" s="122"/>
      <c r="HE17" s="122"/>
      <c r="HF17" s="122"/>
      <c r="HG17" s="122"/>
      <c r="HH17" s="122"/>
      <c r="HI17" s="122"/>
      <c r="HJ17" s="122"/>
      <c r="HK17" s="122"/>
      <c r="HL17" s="122"/>
      <c r="HM17" s="122"/>
      <c r="HN17" s="122"/>
      <c r="HO17" s="122"/>
      <c r="HP17" s="122"/>
      <c r="HQ17" s="122"/>
      <c r="HR17" s="122"/>
      <c r="HS17" s="122"/>
      <c r="HT17" s="122"/>
      <c r="HU17" s="122"/>
      <c r="HV17" s="122"/>
      <c r="HW17" s="122"/>
      <c r="HX17" s="122"/>
      <c r="HY17" s="122"/>
      <c r="HZ17" s="122"/>
      <c r="IA17" s="122"/>
      <c r="IB17" s="122"/>
      <c r="IC17" s="122"/>
      <c r="ID17" s="122"/>
      <c r="IE17" s="122"/>
      <c r="IF17" s="122"/>
      <c r="IG17" s="122"/>
      <c r="IH17" s="122"/>
      <c r="II17" s="122"/>
      <c r="IJ17" s="122"/>
      <c r="IK17" s="122"/>
      <c r="IL17" s="122"/>
      <c r="IM17" s="122"/>
      <c r="IN17" s="122"/>
      <c r="IO17" s="122"/>
      <c r="IP17" s="122"/>
      <c r="IQ17" s="122"/>
      <c r="IR17" s="122"/>
      <c r="IS17" s="122"/>
      <c r="IT17" s="122"/>
      <c r="IU17" s="122"/>
      <c r="IV17" s="122"/>
      <c r="IW17" s="122"/>
    </row>
    <row r="18" spans="1:257" ht="33" customHeight="1">
      <c r="A18" s="118" t="s">
        <v>89</v>
      </c>
      <c r="B18" s="123"/>
      <c r="C18" s="120" t="s">
        <v>70</v>
      </c>
      <c r="D18" s="63"/>
      <c r="F18" s="122"/>
      <c r="G18" s="1"/>
      <c r="H18" s="1"/>
      <c r="IW18" s="122"/>
    </row>
  </sheetData>
  <sheetProtection algorithmName="SHA-512" hashValue="mdAoAPsEGJaFe11V2GmDxdkB7PwLE5LLDtMnEey3Aaw6vDHsqrcJowl/Z8IQcAMLLU+7le36Bzn1w272zpaoKw==" saltValue="xeWxLEo4aWSf616UPQWqeg==" spinCount="100000" sheet="1" objects="1" scenarios="1"/>
  <mergeCells count="13">
    <mergeCell ref="A3:D3"/>
    <mergeCell ref="B10:C10"/>
    <mergeCell ref="B13:C13"/>
    <mergeCell ref="A16:D16"/>
    <mergeCell ref="B14:D14"/>
    <mergeCell ref="B9:C9"/>
    <mergeCell ref="B8:C8"/>
    <mergeCell ref="B4:C4"/>
    <mergeCell ref="B12:C12"/>
    <mergeCell ref="B6:C6"/>
    <mergeCell ref="B15:D15"/>
    <mergeCell ref="B7:C7"/>
    <mergeCell ref="B11:C11"/>
  </mergeCells>
  <pageMargins left="0.7" right="0.2" top="0.27986111111111101" bottom="0.49027777777777798" header="0.511811023622047" footer="0.511811023622047"/>
  <pageSetup paperSize="9" orientation="portrait" horizontalDpi="300" verticalDpi="300"/>
  <headerFooter>
    <oddHeader>&amp;C&amp;"Aptos"&amp;12&amp;KFF0000 डेटा वर्गीकरण : प्रतिबंधित/RESTRICTED&amp;1#_x000D_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W31"/>
  <sheetViews>
    <sheetView showGridLines="0" zoomScaleNormal="100" workbookViewId="0">
      <selection activeCell="B6" sqref="B6:F6"/>
    </sheetView>
  </sheetViews>
  <sheetFormatPr defaultColWidth="9.140625" defaultRowHeight="15.75" customHeight="1"/>
  <cols>
    <col min="1" max="1" width="9.140625" style="106" customWidth="1"/>
    <col min="2" max="2" width="10.28515625" style="106" customWidth="1"/>
    <col min="3" max="3" width="37.42578125" style="106" customWidth="1"/>
    <col min="4" max="4" width="42.140625" style="106" customWidth="1"/>
    <col min="5" max="5" width="11.85546875" style="106" customWidth="1"/>
    <col min="6" max="6" width="7.85546875" style="106" customWidth="1"/>
    <col min="7" max="7" width="9.140625" style="106" customWidth="1"/>
    <col min="8" max="8" width="19.28515625" style="106" customWidth="1"/>
    <col min="9" max="257" width="9.140625" style="106" customWidth="1"/>
  </cols>
  <sheetData>
    <row r="1" spans="1:8" ht="16.5" customHeight="1">
      <c r="A1" s="107" t="str">
        <f>'Check List'!$A$1</f>
        <v>ENQUIRY NO.: CC/NT/S-VHCLE/DOM/A17/26/13660</v>
      </c>
      <c r="B1" s="20"/>
      <c r="C1" s="20"/>
      <c r="D1" s="1"/>
      <c r="E1" s="108"/>
      <c r="F1" s="108"/>
      <c r="G1" s="108"/>
      <c r="H1" s="108"/>
    </row>
    <row r="3" spans="1:8" ht="38.25" customHeight="1">
      <c r="A3" s="445" t="str">
        <f>Basic!$B$1</f>
        <v>EMPANELMENT OF TRANSPORT AGENCIES FOR DAY-TO-DAY HIRING OF VEHICLES AT CORPORATE CENTRE, GURGAON</v>
      </c>
      <c r="B3" s="427"/>
      <c r="C3" s="427"/>
      <c r="D3" s="427"/>
      <c r="E3" s="427"/>
      <c r="F3" s="428"/>
    </row>
    <row r="4" spans="1:8" ht="15.75" customHeight="1">
      <c r="C4" s="110"/>
      <c r="D4" s="110"/>
      <c r="E4" s="110"/>
      <c r="F4" s="110"/>
      <c r="G4" s="110"/>
      <c r="H4" s="110"/>
    </row>
    <row r="5" spans="1:8" ht="99" customHeight="1">
      <c r="B5" s="426" t="s">
        <v>592</v>
      </c>
      <c r="C5" s="427"/>
      <c r="D5" s="427"/>
      <c r="E5" s="427"/>
      <c r="F5" s="428"/>
      <c r="G5" s="110"/>
      <c r="H5" s="110"/>
    </row>
    <row r="6" spans="1:8" ht="255.75" customHeight="1">
      <c r="B6" s="451" t="s">
        <v>593</v>
      </c>
      <c r="C6" s="427"/>
      <c r="D6" s="427"/>
      <c r="E6" s="427"/>
      <c r="F6" s="428"/>
      <c r="G6" s="110"/>
      <c r="H6" s="110"/>
    </row>
    <row r="7" spans="1:8" ht="36.75" customHeight="1">
      <c r="B7" s="450" t="s">
        <v>87</v>
      </c>
      <c r="C7" s="427"/>
      <c r="D7" s="427"/>
      <c r="E7" s="427"/>
      <c r="F7" s="428"/>
      <c r="G7" s="110"/>
      <c r="H7" s="110"/>
    </row>
    <row r="8" spans="1:8" ht="24.75" customHeight="1">
      <c r="B8" s="446" t="s">
        <v>90</v>
      </c>
      <c r="C8" s="447"/>
      <c r="D8" s="119"/>
    </row>
    <row r="9" spans="1:8" ht="24.75" customHeight="1">
      <c r="B9" s="430" t="s">
        <v>91</v>
      </c>
      <c r="C9" s="427"/>
      <c r="D9" s="428"/>
    </row>
    <row r="10" spans="1:8" ht="21.75" customHeight="1">
      <c r="B10" s="124" t="s">
        <v>92</v>
      </c>
      <c r="C10" s="124" t="s">
        <v>93</v>
      </c>
      <c r="D10" s="65" t="s">
        <v>94</v>
      </c>
    </row>
    <row r="11" spans="1:8" ht="26.25" customHeight="1">
      <c r="B11" s="116">
        <v>1</v>
      </c>
      <c r="C11" s="66" t="s">
        <v>588</v>
      </c>
      <c r="D11" s="125"/>
    </row>
    <row r="12" spans="1:8" ht="28.5" customHeight="1">
      <c r="B12" s="126">
        <v>2</v>
      </c>
      <c r="C12" s="66" t="s">
        <v>589</v>
      </c>
      <c r="D12" s="125"/>
    </row>
    <row r="13" spans="1:8" ht="26.25" customHeight="1">
      <c r="B13" s="116">
        <v>3</v>
      </c>
      <c r="C13" s="66" t="s">
        <v>590</v>
      </c>
      <c r="D13" s="125"/>
    </row>
    <row r="14" spans="1:8" ht="27.75" customHeight="1">
      <c r="B14" s="116">
        <v>4</v>
      </c>
      <c r="C14" s="66" t="s">
        <v>591</v>
      </c>
      <c r="D14" s="125"/>
    </row>
    <row r="15" spans="1:8" ht="24" customHeight="1">
      <c r="B15" s="116">
        <v>5</v>
      </c>
      <c r="C15" s="66" t="s">
        <v>95</v>
      </c>
      <c r="D15" s="125"/>
    </row>
    <row r="16" spans="1:8" ht="30" customHeight="1">
      <c r="B16" s="127"/>
      <c r="C16" s="128" t="s">
        <v>96</v>
      </c>
      <c r="D16" s="128" t="e">
        <f>SUM(LARGE(D11:D15,{1,2,3}))/3</f>
        <v>#NUM!</v>
      </c>
    </row>
    <row r="21" spans="1:257" ht="33" customHeight="1">
      <c r="A21" s="118" t="s">
        <v>67</v>
      </c>
      <c r="C21" s="123"/>
      <c r="D21" s="120" t="s">
        <v>68</v>
      </c>
      <c r="E21" s="374"/>
      <c r="F21" s="376"/>
      <c r="G21" s="1"/>
      <c r="H21" s="1"/>
      <c r="I21" s="122"/>
      <c r="J21" s="122"/>
      <c r="K21" s="122"/>
      <c r="L21" s="122"/>
      <c r="M21" s="122"/>
      <c r="N21" s="122"/>
      <c r="O21" s="122"/>
      <c r="P21" s="122"/>
      <c r="Q21" s="122"/>
      <c r="R21" s="122"/>
      <c r="S21" s="122"/>
      <c r="T21" s="122"/>
      <c r="U21" s="122"/>
      <c r="V21" s="122"/>
      <c r="W21" s="122"/>
      <c r="X21" s="122"/>
      <c r="Y21" s="122"/>
      <c r="Z21" s="122"/>
      <c r="AA21" s="122"/>
      <c r="AB21" s="122"/>
      <c r="AC21" s="122"/>
      <c r="AD21" s="122"/>
      <c r="AE21" s="122"/>
      <c r="AF21" s="122"/>
      <c r="AG21" s="122"/>
      <c r="AH21" s="122"/>
      <c r="AI21" s="122"/>
      <c r="AJ21" s="122"/>
      <c r="AK21" s="122"/>
      <c r="AL21" s="122"/>
      <c r="AM21" s="122"/>
      <c r="AN21" s="122"/>
      <c r="AO21" s="122"/>
      <c r="AP21" s="122"/>
      <c r="AQ21" s="122"/>
      <c r="AR21" s="122"/>
      <c r="AS21" s="122"/>
      <c r="AT21" s="122"/>
      <c r="AU21" s="122"/>
      <c r="AV21" s="122"/>
      <c r="AW21" s="122"/>
      <c r="AX21" s="122"/>
      <c r="AY21" s="122"/>
      <c r="AZ21" s="122"/>
      <c r="BA21" s="122"/>
      <c r="BB21" s="122"/>
      <c r="BC21" s="122"/>
      <c r="BD21" s="122"/>
      <c r="BE21" s="122"/>
      <c r="BF21" s="122"/>
      <c r="BG21" s="122"/>
      <c r="BH21" s="122"/>
      <c r="BI21" s="122"/>
      <c r="BJ21" s="122"/>
      <c r="BK21" s="122"/>
      <c r="BL21" s="122"/>
      <c r="BM21" s="122"/>
      <c r="BN21" s="122"/>
      <c r="BO21" s="122"/>
      <c r="BP21" s="122"/>
      <c r="BQ21" s="122"/>
      <c r="BR21" s="122"/>
      <c r="BS21" s="122"/>
      <c r="BT21" s="122"/>
      <c r="BU21" s="122"/>
      <c r="BV21" s="122"/>
      <c r="BW21" s="122"/>
      <c r="BX21" s="122"/>
      <c r="BY21" s="122"/>
      <c r="BZ21" s="122"/>
      <c r="CA21" s="122"/>
      <c r="CB21" s="122"/>
      <c r="CC21" s="122"/>
      <c r="CD21" s="122"/>
      <c r="CE21" s="122"/>
      <c r="CF21" s="122"/>
      <c r="CG21" s="122"/>
      <c r="CH21" s="122"/>
      <c r="CI21" s="122"/>
      <c r="CJ21" s="122"/>
      <c r="CK21" s="122"/>
      <c r="CL21" s="122"/>
      <c r="CM21" s="122"/>
      <c r="CN21" s="122"/>
      <c r="CO21" s="122"/>
      <c r="CP21" s="122"/>
      <c r="CQ21" s="122"/>
      <c r="CR21" s="122"/>
      <c r="CS21" s="122"/>
      <c r="CT21" s="122"/>
      <c r="CU21" s="122"/>
      <c r="CV21" s="122"/>
      <c r="CW21" s="122"/>
      <c r="CX21" s="122"/>
      <c r="CY21" s="122"/>
      <c r="CZ21" s="122"/>
      <c r="DA21" s="122"/>
      <c r="DB21" s="122"/>
      <c r="DC21" s="122"/>
      <c r="DD21" s="122"/>
      <c r="DE21" s="122"/>
      <c r="DF21" s="122"/>
      <c r="DG21" s="122"/>
      <c r="DH21" s="122"/>
      <c r="DI21" s="122"/>
      <c r="DJ21" s="122"/>
      <c r="DK21" s="122"/>
      <c r="DL21" s="122"/>
      <c r="DM21" s="122"/>
      <c r="DN21" s="122"/>
      <c r="DO21" s="122"/>
      <c r="DP21" s="122"/>
      <c r="DQ21" s="122"/>
      <c r="DR21" s="122"/>
      <c r="DS21" s="122"/>
      <c r="DT21" s="122"/>
      <c r="DU21" s="122"/>
      <c r="DV21" s="122"/>
      <c r="DW21" s="122"/>
      <c r="DX21" s="122"/>
      <c r="DY21" s="122"/>
      <c r="DZ21" s="122"/>
      <c r="EA21" s="122"/>
      <c r="EB21" s="122"/>
      <c r="EC21" s="122"/>
      <c r="ED21" s="122"/>
      <c r="EE21" s="122"/>
      <c r="EF21" s="122"/>
      <c r="EG21" s="122"/>
      <c r="EH21" s="122"/>
      <c r="EI21" s="122"/>
      <c r="EJ21" s="122"/>
      <c r="EK21" s="122"/>
      <c r="EL21" s="122"/>
      <c r="EM21" s="122"/>
      <c r="EN21" s="122"/>
      <c r="EO21" s="122"/>
      <c r="EP21" s="122"/>
      <c r="EQ21" s="122"/>
      <c r="ER21" s="122"/>
      <c r="ES21" s="122"/>
      <c r="ET21" s="122"/>
      <c r="EU21" s="122"/>
      <c r="EV21" s="122"/>
      <c r="EW21" s="122"/>
      <c r="EX21" s="122"/>
      <c r="EY21" s="122"/>
      <c r="EZ21" s="122"/>
      <c r="FA21" s="122"/>
      <c r="FB21" s="122"/>
      <c r="FC21" s="122"/>
      <c r="FD21" s="122"/>
      <c r="FE21" s="122"/>
      <c r="FF21" s="122"/>
      <c r="FG21" s="122"/>
      <c r="FH21" s="122"/>
      <c r="FI21" s="122"/>
      <c r="FJ21" s="122"/>
      <c r="FK21" s="122"/>
      <c r="FL21" s="122"/>
      <c r="FM21" s="122"/>
      <c r="FN21" s="122"/>
      <c r="FO21" s="122"/>
      <c r="FP21" s="122"/>
      <c r="FQ21" s="122"/>
      <c r="FR21" s="122"/>
      <c r="FS21" s="122"/>
      <c r="FT21" s="122"/>
      <c r="FU21" s="122"/>
      <c r="FV21" s="122"/>
      <c r="FW21" s="122"/>
      <c r="FX21" s="122"/>
      <c r="FY21" s="122"/>
      <c r="FZ21" s="122"/>
      <c r="GA21" s="122"/>
      <c r="GB21" s="122"/>
      <c r="GC21" s="122"/>
      <c r="GD21" s="122"/>
      <c r="GE21" s="122"/>
      <c r="GF21" s="122"/>
      <c r="GG21" s="122"/>
      <c r="GH21" s="122"/>
      <c r="GI21" s="122"/>
      <c r="GJ21" s="122"/>
      <c r="GK21" s="122"/>
      <c r="GL21" s="122"/>
      <c r="GM21" s="122"/>
      <c r="GN21" s="122"/>
      <c r="GO21" s="122"/>
      <c r="GP21" s="122"/>
      <c r="GQ21" s="122"/>
      <c r="GR21" s="122"/>
      <c r="GS21" s="122"/>
      <c r="GT21" s="122"/>
      <c r="GU21" s="122"/>
      <c r="GV21" s="122"/>
      <c r="GW21" s="122"/>
      <c r="GX21" s="122"/>
      <c r="GY21" s="122"/>
      <c r="GZ21" s="122"/>
      <c r="HA21" s="122"/>
      <c r="HB21" s="122"/>
      <c r="HC21" s="122"/>
      <c r="HD21" s="122"/>
      <c r="HE21" s="122"/>
      <c r="HF21" s="122"/>
      <c r="HG21" s="122"/>
      <c r="HH21" s="122"/>
      <c r="HI21" s="122"/>
      <c r="HJ21" s="122"/>
      <c r="HK21" s="122"/>
      <c r="HL21" s="122"/>
      <c r="HM21" s="122"/>
      <c r="HN21" s="122"/>
      <c r="HO21" s="122"/>
      <c r="HP21" s="122"/>
      <c r="HQ21" s="122"/>
      <c r="HR21" s="122"/>
      <c r="HS21" s="122"/>
      <c r="HT21" s="122"/>
      <c r="HU21" s="122"/>
      <c r="HV21" s="122"/>
      <c r="HW21" s="122"/>
      <c r="HX21" s="122"/>
      <c r="HY21" s="122"/>
      <c r="HZ21" s="122"/>
      <c r="IA21" s="122"/>
      <c r="IB21" s="122"/>
      <c r="IC21" s="122"/>
      <c r="ID21" s="122"/>
      <c r="IE21" s="122"/>
      <c r="IF21" s="122"/>
      <c r="IG21" s="122"/>
      <c r="IH21" s="122"/>
      <c r="II21" s="122"/>
      <c r="IJ21" s="122"/>
      <c r="IK21" s="122"/>
      <c r="IL21" s="122"/>
      <c r="IM21" s="122"/>
      <c r="IN21" s="122"/>
      <c r="IO21" s="122"/>
      <c r="IP21" s="122"/>
      <c r="IQ21" s="122"/>
      <c r="IR21" s="122"/>
      <c r="IS21" s="122"/>
      <c r="IT21" s="122"/>
      <c r="IU21" s="122"/>
      <c r="IV21" s="122"/>
      <c r="IW21" s="122"/>
    </row>
    <row r="22" spans="1:257" ht="33" customHeight="1">
      <c r="A22" s="118" t="s">
        <v>69</v>
      </c>
      <c r="C22" s="123"/>
      <c r="D22" s="120" t="s">
        <v>70</v>
      </c>
      <c r="E22" s="374"/>
      <c r="F22" s="376"/>
      <c r="G22" s="1"/>
      <c r="H22" s="1"/>
      <c r="I22" s="122"/>
      <c r="J22" s="122"/>
      <c r="K22" s="122"/>
      <c r="L22" s="122"/>
      <c r="M22" s="122"/>
      <c r="N22" s="122"/>
      <c r="O22" s="122"/>
      <c r="P22" s="122"/>
      <c r="Q22" s="122"/>
      <c r="R22" s="122"/>
      <c r="S22" s="122"/>
      <c r="T22" s="122"/>
      <c r="U22" s="122"/>
      <c r="V22" s="122"/>
      <c r="W22" s="122"/>
      <c r="X22" s="122"/>
      <c r="Y22" s="122"/>
      <c r="Z22" s="122"/>
      <c r="AA22" s="122"/>
      <c r="AB22" s="122"/>
      <c r="AC22" s="122"/>
      <c r="AD22" s="122"/>
      <c r="AE22" s="122"/>
      <c r="AF22" s="122"/>
      <c r="AG22" s="122"/>
      <c r="AH22" s="122"/>
      <c r="AI22" s="122"/>
      <c r="AJ22" s="122"/>
      <c r="AK22" s="122"/>
      <c r="AL22" s="122"/>
      <c r="AM22" s="122"/>
      <c r="AN22" s="122"/>
      <c r="AO22" s="122"/>
      <c r="AP22" s="122"/>
      <c r="AQ22" s="122"/>
      <c r="AR22" s="122"/>
      <c r="AS22" s="122"/>
      <c r="AT22" s="122"/>
      <c r="AU22" s="122"/>
      <c r="AV22" s="122"/>
      <c r="AW22" s="122"/>
      <c r="AX22" s="122"/>
      <c r="AY22" s="122"/>
      <c r="AZ22" s="122"/>
      <c r="BA22" s="122"/>
      <c r="BB22" s="122"/>
      <c r="BC22" s="122"/>
      <c r="BD22" s="122"/>
      <c r="BE22" s="122"/>
      <c r="BF22" s="122"/>
      <c r="BG22" s="122"/>
      <c r="BH22" s="122"/>
      <c r="BI22" s="122"/>
      <c r="BJ22" s="122"/>
      <c r="BK22" s="122"/>
      <c r="BL22" s="122"/>
      <c r="BM22" s="122"/>
      <c r="BN22" s="122"/>
      <c r="BO22" s="122"/>
      <c r="BP22" s="122"/>
      <c r="BQ22" s="122"/>
      <c r="BR22" s="122"/>
      <c r="BS22" s="122"/>
      <c r="BT22" s="122"/>
      <c r="BU22" s="122"/>
      <c r="BV22" s="122"/>
      <c r="BW22" s="122"/>
      <c r="BX22" s="122"/>
      <c r="BY22" s="122"/>
      <c r="BZ22" s="122"/>
      <c r="CA22" s="122"/>
      <c r="CB22" s="122"/>
      <c r="CC22" s="122"/>
      <c r="CD22" s="122"/>
      <c r="CE22" s="122"/>
      <c r="CF22" s="122"/>
      <c r="CG22" s="122"/>
      <c r="CH22" s="122"/>
      <c r="CI22" s="122"/>
      <c r="CJ22" s="122"/>
      <c r="CK22" s="122"/>
      <c r="CL22" s="122"/>
      <c r="CM22" s="122"/>
      <c r="CN22" s="122"/>
      <c r="CO22" s="122"/>
      <c r="CP22" s="122"/>
      <c r="CQ22" s="122"/>
      <c r="CR22" s="122"/>
      <c r="CS22" s="122"/>
      <c r="CT22" s="122"/>
      <c r="CU22" s="122"/>
      <c r="CV22" s="122"/>
      <c r="CW22" s="122"/>
      <c r="CX22" s="122"/>
      <c r="CY22" s="122"/>
      <c r="CZ22" s="122"/>
      <c r="DA22" s="122"/>
      <c r="DB22" s="122"/>
      <c r="DC22" s="122"/>
      <c r="DD22" s="122"/>
      <c r="DE22" s="122"/>
      <c r="DF22" s="122"/>
      <c r="DG22" s="122"/>
      <c r="DH22" s="122"/>
      <c r="DI22" s="122"/>
      <c r="DJ22" s="122"/>
      <c r="DK22" s="122"/>
      <c r="DL22" s="122"/>
      <c r="DM22" s="122"/>
      <c r="DN22" s="122"/>
      <c r="DO22" s="122"/>
      <c r="DP22" s="122"/>
      <c r="DQ22" s="122"/>
      <c r="DR22" s="122"/>
      <c r="DS22" s="122"/>
      <c r="DT22" s="122"/>
      <c r="DU22" s="122"/>
      <c r="DV22" s="122"/>
      <c r="DW22" s="122"/>
      <c r="DX22" s="122"/>
      <c r="DY22" s="122"/>
      <c r="DZ22" s="122"/>
      <c r="EA22" s="122"/>
      <c r="EB22" s="122"/>
      <c r="EC22" s="122"/>
      <c r="ED22" s="122"/>
      <c r="EE22" s="122"/>
      <c r="EF22" s="122"/>
      <c r="EG22" s="122"/>
      <c r="EH22" s="122"/>
      <c r="EI22" s="122"/>
      <c r="EJ22" s="122"/>
      <c r="EK22" s="122"/>
      <c r="EL22" s="122"/>
      <c r="EM22" s="122"/>
      <c r="EN22" s="122"/>
      <c r="EO22" s="122"/>
      <c r="EP22" s="122"/>
      <c r="EQ22" s="122"/>
      <c r="ER22" s="122"/>
      <c r="ES22" s="122"/>
      <c r="ET22" s="122"/>
      <c r="EU22" s="122"/>
      <c r="EV22" s="122"/>
      <c r="EW22" s="122"/>
      <c r="EX22" s="122"/>
      <c r="EY22" s="122"/>
      <c r="EZ22" s="122"/>
      <c r="FA22" s="122"/>
      <c r="FB22" s="122"/>
      <c r="FC22" s="122"/>
      <c r="FD22" s="122"/>
      <c r="FE22" s="122"/>
      <c r="FF22" s="122"/>
      <c r="FG22" s="122"/>
      <c r="FH22" s="122"/>
      <c r="FI22" s="122"/>
      <c r="FJ22" s="122"/>
      <c r="FK22" s="122"/>
      <c r="FL22" s="122"/>
      <c r="FM22" s="122"/>
      <c r="FN22" s="122"/>
      <c r="FO22" s="122"/>
      <c r="FP22" s="122"/>
      <c r="FQ22" s="122"/>
      <c r="FR22" s="122"/>
      <c r="FS22" s="122"/>
      <c r="FT22" s="122"/>
      <c r="FU22" s="122"/>
      <c r="FV22" s="122"/>
      <c r="FW22" s="122"/>
      <c r="FX22" s="122"/>
      <c r="FY22" s="122"/>
      <c r="FZ22" s="122"/>
      <c r="GA22" s="122"/>
      <c r="GB22" s="122"/>
      <c r="GC22" s="122"/>
      <c r="GD22" s="122"/>
      <c r="GE22" s="122"/>
      <c r="GF22" s="122"/>
      <c r="GG22" s="122"/>
      <c r="GH22" s="122"/>
      <c r="GI22" s="122"/>
      <c r="GJ22" s="122"/>
      <c r="GK22" s="122"/>
      <c r="GL22" s="122"/>
      <c r="GM22" s="122"/>
      <c r="GN22" s="122"/>
      <c r="GO22" s="122"/>
      <c r="GP22" s="122"/>
      <c r="GQ22" s="122"/>
      <c r="GR22" s="122"/>
      <c r="GS22" s="122"/>
      <c r="GT22" s="122"/>
      <c r="GU22" s="122"/>
      <c r="GV22" s="122"/>
      <c r="GW22" s="122"/>
      <c r="GX22" s="122"/>
      <c r="GY22" s="122"/>
      <c r="GZ22" s="122"/>
      <c r="HA22" s="122"/>
      <c r="HB22" s="122"/>
      <c r="HC22" s="122"/>
      <c r="HD22" s="122"/>
      <c r="HE22" s="122"/>
      <c r="HF22" s="122"/>
      <c r="HG22" s="122"/>
      <c r="HH22" s="122"/>
      <c r="HI22" s="122"/>
      <c r="HJ22" s="122"/>
      <c r="HK22" s="122"/>
      <c r="HL22" s="122"/>
      <c r="HM22" s="122"/>
      <c r="HN22" s="122"/>
      <c r="HO22" s="122"/>
      <c r="HP22" s="122"/>
      <c r="HQ22" s="122"/>
      <c r="HR22" s="122"/>
      <c r="HS22" s="122"/>
      <c r="HT22" s="122"/>
      <c r="HU22" s="122"/>
      <c r="HV22" s="122"/>
      <c r="HW22" s="122"/>
      <c r="HX22" s="122"/>
      <c r="HY22" s="122"/>
      <c r="HZ22" s="122"/>
      <c r="IA22" s="122"/>
      <c r="IB22" s="122"/>
      <c r="IC22" s="122"/>
      <c r="ID22" s="122"/>
      <c r="IE22" s="122"/>
      <c r="IF22" s="122"/>
      <c r="IG22" s="122"/>
      <c r="IH22" s="122"/>
      <c r="II22" s="122"/>
      <c r="IJ22" s="122"/>
      <c r="IK22" s="122"/>
      <c r="IL22" s="122"/>
      <c r="IM22" s="122"/>
      <c r="IN22" s="122"/>
      <c r="IO22" s="122"/>
      <c r="IP22" s="122"/>
      <c r="IQ22" s="122"/>
      <c r="IR22" s="122"/>
      <c r="IS22" s="122"/>
      <c r="IT22" s="122"/>
      <c r="IU22" s="122"/>
      <c r="IV22" s="122"/>
      <c r="IW22" s="122"/>
    </row>
    <row r="31" spans="1:257" ht="15.75" customHeight="1">
      <c r="C31" s="448" t="s">
        <v>97</v>
      </c>
      <c r="D31" s="449"/>
      <c r="E31" s="449"/>
      <c r="F31" s="449"/>
    </row>
  </sheetData>
  <sheetProtection algorithmName="SHA-512" hashValue="tLOjEz7EAOrhxHnL8DpPEbJM/OsoNnzK8IpHxWTVlJ7LIMlLc4c+kS6/BUbAod0N+IYTggC6LuSrU7Gie/4Krg==" saltValue="Nff7Pg+M5Bkvwb518x8swQ==" spinCount="100000" sheet="1" objects="1" scenarios="1"/>
  <mergeCells count="9">
    <mergeCell ref="A3:F3"/>
    <mergeCell ref="B8:C8"/>
    <mergeCell ref="E21:F21"/>
    <mergeCell ref="C31:F31"/>
    <mergeCell ref="B7:F7"/>
    <mergeCell ref="B6:F6"/>
    <mergeCell ref="B5:F5"/>
    <mergeCell ref="B9:D9"/>
    <mergeCell ref="E22:F22"/>
  </mergeCells>
  <dataValidations count="1">
    <dataValidation operator="greaterThan" allowBlank="1" showErrorMessage="1" sqref="D11:D16" xr:uid="{00000000-0002-0000-0700-000000000000}">
      <formula1>0</formula1>
      <formula2>0</formula2>
    </dataValidation>
  </dataValidations>
  <pageMargins left="0.7" right="0.17013888888888901" top="0.54027777777777797" bottom="0.42986111111111103" header="0.511811023622047" footer="0.511811023622047"/>
  <pageSetup paperSize="9" scale="85" orientation="portrait" horizontalDpi="300" verticalDpi="300"/>
  <headerFooter>
    <oddHeader>&amp;C&amp;"Aptos"&amp;12&amp;KFF0000 डेटा वर्गीकरण : प्रतिबंधित/RESTRICTED&amp;1#_x000D_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99CC"/>
  </sheetPr>
  <dimension ref="A1:IW52"/>
  <sheetViews>
    <sheetView showGridLines="0" topLeftCell="A8" zoomScaleNormal="100" workbookViewId="0">
      <selection activeCell="B9" sqref="B9:D12"/>
    </sheetView>
  </sheetViews>
  <sheetFormatPr defaultColWidth="9.140625" defaultRowHeight="16.5" customHeight="1"/>
  <cols>
    <col min="1" max="1" width="12.140625" style="50" customWidth="1"/>
    <col min="2" max="2" width="20.5703125" style="50" customWidth="1"/>
    <col min="3" max="3" width="11.42578125" style="50" customWidth="1"/>
    <col min="4" max="4" width="21.5703125" style="50" customWidth="1"/>
    <col min="5" max="5" width="39.28515625" style="50" customWidth="1"/>
    <col min="6" max="7" width="9.140625" style="51" customWidth="1"/>
    <col min="8" max="8" width="9" style="51" hidden="1" customWidth="1"/>
    <col min="9" max="257" width="9.140625" customWidth="1"/>
  </cols>
  <sheetData>
    <row r="1" spans="1:26" ht="16.5" customHeight="1">
      <c r="A1" s="8" t="str">
        <f>'Check List'!$A$1</f>
        <v>ENQUIRY NO.: CC/NT/S-VHCLE/DOM/A17/26/13660</v>
      </c>
      <c r="B1" s="52"/>
      <c r="C1" s="52"/>
      <c r="D1" s="52"/>
      <c r="E1" s="53"/>
      <c r="Z1" s="129"/>
    </row>
    <row r="2" spans="1:26" ht="10.5" customHeight="1">
      <c r="A2" s="23"/>
      <c r="B2" s="23"/>
      <c r="C2" s="23"/>
      <c r="D2" s="23"/>
      <c r="E2" s="23"/>
      <c r="Z2" s="129"/>
    </row>
    <row r="3" spans="1:26" ht="48.75" customHeight="1">
      <c r="A3" s="419" t="str">
        <f>Basic!$B$1</f>
        <v>EMPANELMENT OF TRANSPORT AGENCIES FOR DAY-TO-DAY HIRING OF VEHICLES AT CORPORATE CENTRE, GURGAON</v>
      </c>
      <c r="B3" s="391"/>
      <c r="C3" s="391"/>
      <c r="D3" s="391"/>
      <c r="E3" s="391"/>
      <c r="F3" s="54"/>
      <c r="G3" s="55"/>
      <c r="H3" s="54"/>
    </row>
    <row r="4" spans="1:26" ht="10.5" customHeight="1">
      <c r="A4" s="56"/>
      <c r="H4" s="57"/>
      <c r="I4" s="50"/>
    </row>
    <row r="5" spans="1:26" ht="20.100000000000001" customHeight="1">
      <c r="A5" s="380" t="s">
        <v>98</v>
      </c>
      <c r="B5" s="378"/>
      <c r="C5" s="378"/>
      <c r="D5" s="378"/>
      <c r="E5" s="378"/>
      <c r="F5" s="58"/>
      <c r="H5" s="57"/>
      <c r="I5" s="50"/>
    </row>
    <row r="6" spans="1:26" ht="10.5" customHeight="1">
      <c r="A6" s="59"/>
      <c r="H6" s="57"/>
      <c r="I6" s="50"/>
    </row>
    <row r="7" spans="1:26" ht="20.100000000000001" customHeight="1">
      <c r="A7" s="60" t="str">
        <f>'Attach 3(JV)'!A7</f>
        <v>Bidder’s Name and Address (Lead Partner) :</v>
      </c>
      <c r="E7" s="61" t="str">
        <f>'Attach 3(JV)'!E7</f>
        <v>To:</v>
      </c>
      <c r="H7" s="57"/>
      <c r="I7" s="50"/>
    </row>
    <row r="8" spans="1:26" ht="36" customHeight="1">
      <c r="A8" s="389" t="str">
        <f>'Attach 3(JV)'!A8</f>
        <v/>
      </c>
      <c r="B8" s="378"/>
      <c r="C8" s="378"/>
      <c r="D8" s="378"/>
      <c r="E8" s="130" t="str">
        <f>'Attach 3(JV)'!E8</f>
        <v>Corporate Materials Management</v>
      </c>
      <c r="H8" s="57"/>
      <c r="I8" s="50"/>
    </row>
    <row r="9" spans="1:26" ht="16.5" customHeight="1">
      <c r="A9" s="60" t="s">
        <v>25</v>
      </c>
      <c r="B9" s="458" t="str">
        <f>'Attach 3(JV)'!B9</f>
        <v/>
      </c>
      <c r="C9" s="381"/>
      <c r="D9" s="382"/>
      <c r="E9" s="130" t="str">
        <f>'Attach 3(JV)'!E9</f>
        <v>Power Grid Corporation of India Ltd.,</v>
      </c>
      <c r="H9" s="57"/>
      <c r="I9" s="50"/>
    </row>
    <row r="10" spans="1:26" ht="16.5" customHeight="1">
      <c r="A10" s="60" t="s">
        <v>27</v>
      </c>
      <c r="B10" s="383"/>
      <c r="C10" s="384"/>
      <c r="D10" s="385"/>
      <c r="E10" s="130" t="str">
        <f>'Attach 3(JV)'!E10</f>
        <v>"Saudamini", Plot No. 2, Sector 29</v>
      </c>
      <c r="H10" s="57"/>
      <c r="I10" s="50"/>
    </row>
    <row r="11" spans="1:26" ht="16.5" customHeight="1">
      <c r="B11" s="383"/>
      <c r="C11" s="384"/>
      <c r="D11" s="385"/>
      <c r="E11" s="130" t="str">
        <f>'Attach 3(JV)'!E11</f>
        <v>Gurgaon (Haryana) - 122001</v>
      </c>
    </row>
    <row r="12" spans="1:26" ht="16.5" customHeight="1">
      <c r="A12" s="59"/>
      <c r="B12" s="386"/>
      <c r="C12" s="387"/>
      <c r="D12" s="388"/>
      <c r="E12" s="130"/>
    </row>
    <row r="13" spans="1:26" ht="21" customHeight="1">
      <c r="A13" s="50" t="s">
        <v>31</v>
      </c>
    </row>
    <row r="14" spans="1:26" ht="65.25" customHeight="1">
      <c r="A14" s="457" t="s">
        <v>99</v>
      </c>
      <c r="B14" s="378"/>
      <c r="C14" s="378"/>
      <c r="D14" s="378"/>
      <c r="E14" s="378"/>
      <c r="F14" s="64"/>
      <c r="G14" s="64"/>
      <c r="H14" s="64"/>
    </row>
    <row r="15" spans="1:26" ht="17.25" customHeight="1">
      <c r="A15" s="59"/>
      <c r="B15" s="59"/>
      <c r="C15" s="59"/>
      <c r="D15" s="59"/>
      <c r="E15" s="59"/>
      <c r="F15" s="64"/>
      <c r="G15" s="64"/>
      <c r="H15" s="64"/>
    </row>
    <row r="16" spans="1:26" ht="42" customHeight="1">
      <c r="A16" s="132" t="s">
        <v>92</v>
      </c>
      <c r="B16" s="132" t="s">
        <v>100</v>
      </c>
      <c r="C16" s="455" t="s">
        <v>101</v>
      </c>
      <c r="D16" s="428"/>
      <c r="E16" s="132" t="s">
        <v>102</v>
      </c>
      <c r="F16" s="64"/>
      <c r="G16" s="64"/>
      <c r="H16" s="64"/>
    </row>
    <row r="17" spans="1:257" ht="21" customHeight="1">
      <c r="A17" s="131"/>
      <c r="B17" s="131"/>
      <c r="C17" s="453"/>
      <c r="D17" s="376"/>
      <c r="E17" s="133"/>
      <c r="F17" s="64"/>
      <c r="G17" s="64"/>
      <c r="H17" s="64"/>
    </row>
    <row r="18" spans="1:257" ht="21" customHeight="1">
      <c r="A18" s="131"/>
      <c r="B18" s="131"/>
      <c r="C18" s="453"/>
      <c r="D18" s="376"/>
      <c r="E18" s="133"/>
      <c r="F18" s="64"/>
      <c r="G18" s="64"/>
      <c r="H18" s="64"/>
    </row>
    <row r="19" spans="1:257" ht="21" customHeight="1">
      <c r="A19" s="131"/>
      <c r="B19" s="131"/>
      <c r="C19" s="453"/>
      <c r="D19" s="376"/>
      <c r="E19" s="133"/>
      <c r="F19" s="64"/>
      <c r="G19" s="64"/>
      <c r="H19" s="64"/>
    </row>
    <row r="20" spans="1:257" ht="21" customHeight="1">
      <c r="A20" s="131"/>
      <c r="B20" s="131"/>
      <c r="C20" s="453"/>
      <c r="D20" s="376"/>
      <c r="E20" s="133"/>
      <c r="F20" s="134"/>
      <c r="G20" s="134"/>
      <c r="H20" s="135" t="b">
        <f>FALSE()</f>
        <v>0</v>
      </c>
    </row>
    <row r="21" spans="1:257" ht="21" customHeight="1">
      <c r="A21" s="131"/>
      <c r="B21" s="131"/>
      <c r="C21" s="453"/>
      <c r="D21" s="376"/>
      <c r="E21" s="133"/>
      <c r="F21" s="134"/>
      <c r="G21" s="134"/>
      <c r="H21" s="135"/>
    </row>
    <row r="22" spans="1:257" ht="16.5" customHeight="1">
      <c r="D22" s="59"/>
      <c r="E22" s="59"/>
      <c r="F22" s="64"/>
      <c r="G22" s="64"/>
      <c r="H22" s="64"/>
    </row>
    <row r="23" spans="1:257" ht="18" customHeight="1">
      <c r="A23" s="456"/>
      <c r="B23" s="378"/>
      <c r="C23" s="378"/>
      <c r="D23" s="378"/>
      <c r="E23" s="378"/>
      <c r="F23" s="64"/>
      <c r="G23" s="64"/>
      <c r="H23" s="64"/>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c r="IV23" s="51"/>
      <c r="IW23" s="51"/>
    </row>
    <row r="24" spans="1:257" ht="53.25" customHeight="1">
      <c r="A24" s="454" t="s">
        <v>103</v>
      </c>
      <c r="B24" s="427"/>
      <c r="C24" s="427"/>
      <c r="D24" s="427"/>
      <c r="E24" s="428"/>
      <c r="F24" s="64"/>
      <c r="G24" s="64"/>
      <c r="H24" s="64"/>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c r="IW24" s="51"/>
    </row>
    <row r="25" spans="1:257" ht="60" customHeight="1">
      <c r="A25" s="454" t="s">
        <v>104</v>
      </c>
      <c r="B25" s="427"/>
      <c r="C25" s="427"/>
      <c r="D25" s="427"/>
      <c r="E25" s="428"/>
      <c r="F25" s="64"/>
      <c r="G25" s="64"/>
      <c r="H25" s="64"/>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c r="IR25" s="51"/>
      <c r="IS25" s="51"/>
      <c r="IT25" s="51"/>
      <c r="IU25" s="51"/>
      <c r="IV25" s="51"/>
      <c r="IW25" s="51"/>
    </row>
    <row r="26" spans="1:257" ht="73.5" customHeight="1">
      <c r="A26" s="454" t="s">
        <v>105</v>
      </c>
      <c r="B26" s="427"/>
      <c r="C26" s="427"/>
      <c r="D26" s="427"/>
      <c r="E26" s="428"/>
      <c r="F26" s="64"/>
      <c r="G26" s="64"/>
      <c r="H26" s="64"/>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c r="IR26" s="51"/>
      <c r="IS26" s="51"/>
      <c r="IT26" s="51"/>
      <c r="IU26" s="51"/>
      <c r="IV26" s="51"/>
      <c r="IW26" s="51"/>
    </row>
    <row r="27" spans="1:257" ht="16.5" customHeight="1">
      <c r="A27" s="136"/>
      <c r="B27" s="136"/>
      <c r="C27" s="136"/>
      <c r="D27" s="80"/>
      <c r="E27" s="136"/>
      <c r="F27" s="64"/>
      <c r="G27" s="64"/>
      <c r="H27" s="64"/>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c r="IQ27" s="51"/>
      <c r="IR27" s="51"/>
      <c r="IS27" s="51"/>
      <c r="IT27" s="51"/>
      <c r="IU27" s="51"/>
      <c r="IV27" s="51"/>
      <c r="IW27" s="51"/>
    </row>
    <row r="28" spans="1:257" ht="24" customHeight="1">
      <c r="A28" s="98" t="s">
        <v>67</v>
      </c>
      <c r="B28" s="374"/>
      <c r="C28" s="376"/>
      <c r="D28" s="100" t="s">
        <v>68</v>
      </c>
      <c r="E28" s="374"/>
      <c r="F28" s="376"/>
    </row>
    <row r="29" spans="1:257" ht="24" customHeight="1">
      <c r="A29" s="98" t="s">
        <v>69</v>
      </c>
      <c r="B29" s="432"/>
      <c r="C29" s="433"/>
      <c r="D29" s="100" t="s">
        <v>70</v>
      </c>
      <c r="E29" s="432"/>
      <c r="F29" s="433"/>
    </row>
    <row r="30" spans="1:257" ht="24" customHeight="1">
      <c r="D30" s="80"/>
    </row>
    <row r="31" spans="1:257" ht="24" customHeight="1">
      <c r="A31" s="81" t="str">
        <f>A1</f>
        <v>ENQUIRY NO.: CC/NT/S-VHCLE/DOM/A17/26/13660</v>
      </c>
      <c r="B31" s="56"/>
      <c r="C31" s="56"/>
      <c r="D31" s="56"/>
      <c r="E31" s="56">
        <f>E1</f>
        <v>0</v>
      </c>
    </row>
    <row r="32" spans="1:257" ht="24" customHeight="1">
      <c r="A32" s="81"/>
      <c r="B32" s="56"/>
      <c r="C32" s="56"/>
      <c r="D32" s="56"/>
      <c r="E32" s="56"/>
    </row>
    <row r="33" spans="1:5" ht="20.100000000000001" customHeight="1">
      <c r="A33" s="380" t="str">
        <f>A5</f>
        <v>COMMERCIAL DEVIATIONS SCHEDULE</v>
      </c>
      <c r="B33" s="378"/>
      <c r="C33" s="378"/>
      <c r="D33" s="378"/>
      <c r="E33" s="378"/>
    </row>
    <row r="34" spans="1:5" ht="20.100000000000001" customHeight="1">
      <c r="A34" s="380"/>
      <c r="B34" s="378"/>
      <c r="C34" s="378"/>
      <c r="D34" s="378"/>
      <c r="E34" s="378"/>
    </row>
    <row r="35" spans="1:5" ht="20.100000000000001" customHeight="1"/>
    <row r="36" spans="1:5" ht="42" customHeight="1">
      <c r="A36" s="132" t="s">
        <v>33</v>
      </c>
      <c r="B36" s="132" t="s">
        <v>106</v>
      </c>
      <c r="C36" s="455" t="s">
        <v>107</v>
      </c>
      <c r="D36" s="428"/>
      <c r="E36" s="132" t="s">
        <v>102</v>
      </c>
    </row>
    <row r="37" spans="1:5" ht="39.950000000000003" customHeight="1">
      <c r="A37" s="137"/>
      <c r="B37" s="137"/>
      <c r="C37" s="452"/>
      <c r="D37" s="428"/>
      <c r="E37" s="138"/>
    </row>
    <row r="38" spans="1:5" ht="39.950000000000003" customHeight="1">
      <c r="A38" s="137"/>
      <c r="B38" s="137"/>
      <c r="C38" s="452"/>
      <c r="D38" s="428"/>
      <c r="E38" s="138"/>
    </row>
    <row r="39" spans="1:5" ht="39.950000000000003" customHeight="1">
      <c r="A39" s="137"/>
      <c r="B39" s="137"/>
      <c r="C39" s="452"/>
      <c r="D39" s="428"/>
      <c r="E39" s="138"/>
    </row>
    <row r="40" spans="1:5" ht="39.950000000000003" customHeight="1">
      <c r="A40" s="137"/>
      <c r="B40" s="137"/>
      <c r="C40" s="452"/>
      <c r="D40" s="428"/>
      <c r="E40" s="138"/>
    </row>
    <row r="41" spans="1:5" ht="39.950000000000003" customHeight="1">
      <c r="A41" s="137"/>
      <c r="B41" s="137"/>
      <c r="C41" s="452"/>
      <c r="D41" s="428"/>
      <c r="E41" s="138"/>
    </row>
    <row r="42" spans="1:5" ht="39.950000000000003" customHeight="1">
      <c r="A42" s="137"/>
      <c r="B42" s="137"/>
      <c r="C42" s="452"/>
      <c r="D42" s="428"/>
      <c r="E42" s="138"/>
    </row>
    <row r="43" spans="1:5" ht="39.950000000000003" customHeight="1">
      <c r="A43" s="137"/>
      <c r="B43" s="137"/>
      <c r="C43" s="452"/>
      <c r="D43" s="428"/>
      <c r="E43" s="138"/>
    </row>
    <row r="44" spans="1:5" ht="39.950000000000003" customHeight="1">
      <c r="A44" s="137"/>
      <c r="B44" s="137"/>
      <c r="C44" s="452"/>
      <c r="D44" s="428"/>
      <c r="E44" s="138"/>
    </row>
    <row r="45" spans="1:5" ht="39.950000000000003" customHeight="1">
      <c r="A45" s="137"/>
      <c r="B45" s="137"/>
      <c r="C45" s="452"/>
      <c r="D45" s="428"/>
      <c r="E45" s="138"/>
    </row>
    <row r="46" spans="1:5" ht="39.950000000000003" customHeight="1">
      <c r="A46" s="137"/>
      <c r="B46" s="137"/>
      <c r="C46" s="452"/>
      <c r="D46" s="428"/>
      <c r="E46" s="138"/>
    </row>
    <row r="47" spans="1:5" ht="20.100000000000001" customHeight="1"/>
    <row r="48" spans="1:5" ht="25.5" customHeight="1"/>
    <row r="49" spans="1:5" ht="25.5" customHeight="1">
      <c r="A49"/>
      <c r="B49"/>
      <c r="C49"/>
      <c r="D49" s="80"/>
      <c r="E49"/>
    </row>
    <row r="50" spans="1:5" ht="25.5" customHeight="1">
      <c r="A50" s="81" t="s">
        <v>67</v>
      </c>
      <c r="B50" s="139">
        <f>B28</f>
        <v>0</v>
      </c>
      <c r="C50" s="62"/>
      <c r="D50" s="80" t="s">
        <v>68</v>
      </c>
      <c r="E50" s="140">
        <f>E28</f>
        <v>0</v>
      </c>
    </row>
    <row r="51" spans="1:5" ht="25.5" customHeight="1">
      <c r="A51" s="81" t="s">
        <v>69</v>
      </c>
      <c r="B51" s="139">
        <f>B29</f>
        <v>0</v>
      </c>
      <c r="C51" s="62"/>
      <c r="D51" s="80" t="s">
        <v>70</v>
      </c>
      <c r="E51" s="140">
        <f>E29</f>
        <v>0</v>
      </c>
    </row>
    <row r="52" spans="1:5" ht="25.5" customHeight="1">
      <c r="D52" s="80"/>
    </row>
  </sheetData>
  <sheetProtection algorithmName="SHA-512" hashValue="JihFA2FfaJNxS3uioJi/e53KJrWQx96lkbRvLewHJ9e4Qgt9OmuGUeczbwRsev4AmSY71su5rBCgAY0xYP2qNg==" saltValue="lS1yMcD50ewRdbyTsNOqwA==" spinCount="100000" sheet="1" objects="1" scenarios="1"/>
  <mergeCells count="32">
    <mergeCell ref="A34:E34"/>
    <mergeCell ref="A8:D8"/>
    <mergeCell ref="A24:E24"/>
    <mergeCell ref="C42:D42"/>
    <mergeCell ref="C45:D45"/>
    <mergeCell ref="C20:D20"/>
    <mergeCell ref="C16:D16"/>
    <mergeCell ref="E29:F29"/>
    <mergeCell ref="A25:E25"/>
    <mergeCell ref="C41:D41"/>
    <mergeCell ref="E28:F28"/>
    <mergeCell ref="C44:D44"/>
    <mergeCell ref="C40:D40"/>
    <mergeCell ref="C37:D37"/>
    <mergeCell ref="C18:D18"/>
    <mergeCell ref="B9:D12"/>
    <mergeCell ref="A3:E3"/>
    <mergeCell ref="C43:D43"/>
    <mergeCell ref="C46:D46"/>
    <mergeCell ref="C21:D21"/>
    <mergeCell ref="A26:E26"/>
    <mergeCell ref="B29:C29"/>
    <mergeCell ref="B28:C28"/>
    <mergeCell ref="A33:E33"/>
    <mergeCell ref="C36:D36"/>
    <mergeCell ref="A5:E5"/>
    <mergeCell ref="A23:E23"/>
    <mergeCell ref="A14:E14"/>
    <mergeCell ref="C17:D17"/>
    <mergeCell ref="C39:D39"/>
    <mergeCell ref="C38:D38"/>
    <mergeCell ref="C19:D19"/>
  </mergeCells>
  <conditionalFormatting sqref="A31:E52">
    <cfRule type="expression" dxfId="18" priority="3">
      <formula>$H$20=FALSE()</formula>
    </cfRule>
  </conditionalFormatting>
  <conditionalFormatting sqref="A53:E53">
    <cfRule type="expression" dxfId="17" priority="2">
      <formula>$H$20="No"</formula>
    </cfRule>
  </conditionalFormatting>
  <pageMargins left="0.75" right="0.62986111111111098" top="0.57986111111111105" bottom="0.4" header="0.511811023622047" footer="0.2"/>
  <pageSetup scale="96" orientation="portrait" horizontalDpi="300" verticalDpi="300"/>
  <headerFooter>
    <oddHeader>&amp;C&amp;"Aptos"&amp;12&amp;KFF0000 डेटा वर्गीकरण : प्रतिबंधित/RESTRICTED&amp;1#_x000D_</oddHeader>
    <oddFooter>&amp;R&amp;"Book Antiqua,Bold"&amp;8 Page &amp;P</oddFooter>
  </headerFooter>
  <rowBreaks count="1" manualBreakCount="1">
    <brk id="3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IW44"/>
  <sheetViews>
    <sheetView showGridLines="0" zoomScaleNormal="100" workbookViewId="0">
      <selection activeCell="B15" sqref="B15"/>
    </sheetView>
  </sheetViews>
  <sheetFormatPr defaultColWidth="9.140625" defaultRowHeight="16.5" customHeight="1"/>
  <cols>
    <col min="1" max="1" width="12.140625" style="23" customWidth="1"/>
    <col min="2" max="2" width="23.7109375" style="23" customWidth="1"/>
    <col min="3" max="3" width="33" style="23" customWidth="1"/>
    <col min="4" max="4" width="12.28515625" style="23" customWidth="1"/>
    <col min="5" max="5" width="26.7109375" style="23" customWidth="1"/>
    <col min="6" max="8" width="9.140625" style="83" customWidth="1"/>
    <col min="9" max="257" width="9.140625" style="2" customWidth="1"/>
  </cols>
  <sheetData>
    <row r="1" spans="1:257" ht="16.5" customHeight="1">
      <c r="A1" s="8" t="str">
        <f>'Attach 3(JV)'!A1</f>
        <v>Specification No. :CC/NT/S-VHCLE/DOM/A17/26/13660</v>
      </c>
      <c r="B1" s="52"/>
      <c r="C1" s="52"/>
      <c r="D1" s="52"/>
      <c r="E1" s="141" t="str">
        <f>"Attachment-4(A) "&amp;'Attach 3(JV)'!AT1</f>
        <v>Attachment-4(A) 5002005726</v>
      </c>
    </row>
    <row r="2" spans="1:257" ht="11.1" customHeight="1"/>
    <row r="3" spans="1:257" ht="48" customHeight="1">
      <c r="A3" s="419" t="str">
        <f>'Attach 3(JV)'!A3</f>
        <v>EMPANELMENT OF TRANSPORT AGENCIES FOR DAY-TO-DAY HIRING OF VEHICLES AT CORPORATE CENTRE, GURGAON</v>
      </c>
      <c r="B3" s="391"/>
      <c r="C3" s="391"/>
      <c r="D3" s="391"/>
      <c r="E3" s="391"/>
      <c r="F3" s="89"/>
      <c r="G3" s="88"/>
      <c r="H3" s="89"/>
    </row>
    <row r="4" spans="1:257" ht="11.1" customHeight="1">
      <c r="A4" s="29"/>
      <c r="H4" s="90"/>
      <c r="I4" s="23"/>
    </row>
    <row r="5" spans="1:257" ht="20.100000000000001" customHeight="1">
      <c r="A5" s="435" t="s">
        <v>108</v>
      </c>
      <c r="B5" s="391"/>
      <c r="C5" s="391"/>
      <c r="D5" s="391"/>
      <c r="E5" s="391"/>
      <c r="F5" s="103"/>
      <c r="H5" s="90"/>
      <c r="I5" s="23"/>
    </row>
    <row r="6" spans="1:257" ht="11.1" customHeight="1">
      <c r="A6" s="30"/>
      <c r="H6" s="90"/>
      <c r="I6" s="23"/>
    </row>
    <row r="7" spans="1:257" ht="20.100000000000001" customHeight="1">
      <c r="A7" s="92" t="str">
        <f>'Attach 3(JV)'!A7</f>
        <v>Bidder’s Name and Address (Lead Partner) :</v>
      </c>
      <c r="D7" s="93" t="str">
        <f>'Attach 3(JV)'!E7</f>
        <v>To:</v>
      </c>
      <c r="H7" s="90"/>
      <c r="I7" s="23"/>
    </row>
    <row r="8" spans="1:257" ht="36" customHeight="1">
      <c r="A8" s="439" t="str">
        <f>'Attach 3(JV)'!A8</f>
        <v/>
      </c>
      <c r="B8" s="391"/>
      <c r="C8" s="391"/>
      <c r="D8" s="95" t="str">
        <f>'Attach 3(JV)'!E8</f>
        <v>Corporate Materials Management</v>
      </c>
      <c r="E8" s="30"/>
      <c r="F8" s="142"/>
      <c r="G8" s="142"/>
      <c r="H8" s="143"/>
      <c r="I8" s="30"/>
      <c r="J8" s="144"/>
      <c r="K8" s="144"/>
      <c r="L8" s="144"/>
      <c r="M8" s="144"/>
      <c r="N8" s="144"/>
      <c r="O8" s="144"/>
      <c r="P8" s="144"/>
      <c r="Q8" s="144"/>
      <c r="R8" s="144"/>
      <c r="S8" s="144"/>
      <c r="T8" s="144"/>
      <c r="U8" s="144"/>
      <c r="V8" s="144"/>
      <c r="W8" s="144"/>
      <c r="X8" s="144"/>
      <c r="Y8" s="144"/>
      <c r="Z8" s="144"/>
      <c r="AA8" s="144"/>
      <c r="AB8" s="144"/>
      <c r="AC8" s="144"/>
      <c r="AD8" s="144"/>
      <c r="AE8" s="144"/>
      <c r="AF8" s="144"/>
      <c r="AG8" s="144"/>
      <c r="AH8" s="144"/>
      <c r="AI8" s="144"/>
      <c r="AJ8" s="144"/>
      <c r="AK8" s="144"/>
      <c r="AL8" s="144"/>
      <c r="AM8" s="144"/>
      <c r="AN8" s="144"/>
      <c r="AO8" s="144"/>
      <c r="AP8" s="144"/>
      <c r="AQ8" s="144"/>
      <c r="AR8" s="144"/>
      <c r="AS8" s="144"/>
      <c r="AT8" s="144"/>
      <c r="AU8" s="144"/>
      <c r="AV8" s="144"/>
      <c r="AW8" s="144"/>
      <c r="AX8" s="144"/>
      <c r="AY8" s="144"/>
      <c r="AZ8" s="144"/>
      <c r="BA8" s="144"/>
      <c r="BB8" s="144"/>
      <c r="BC8" s="144"/>
      <c r="BD8" s="144"/>
      <c r="BE8" s="144"/>
      <c r="BF8" s="144"/>
      <c r="BG8" s="144"/>
      <c r="BH8" s="144"/>
      <c r="BI8" s="144"/>
      <c r="BJ8" s="144"/>
      <c r="BK8" s="144"/>
      <c r="BL8" s="144"/>
      <c r="BM8" s="144"/>
      <c r="BN8" s="144"/>
      <c r="BO8" s="144"/>
      <c r="BP8" s="144"/>
      <c r="BQ8" s="144"/>
      <c r="BR8" s="144"/>
      <c r="BS8" s="144"/>
      <c r="BT8" s="144"/>
      <c r="BU8" s="144"/>
      <c r="BV8" s="144"/>
      <c r="BW8" s="144"/>
      <c r="BX8" s="144"/>
      <c r="BY8" s="144"/>
      <c r="BZ8" s="144"/>
      <c r="CA8" s="144"/>
      <c r="CB8" s="144"/>
      <c r="CC8" s="144"/>
      <c r="CD8" s="144"/>
      <c r="CE8" s="144"/>
      <c r="CF8" s="144"/>
      <c r="CG8" s="144"/>
      <c r="CH8" s="144"/>
      <c r="CI8" s="144"/>
      <c r="CJ8" s="144"/>
      <c r="CK8" s="144"/>
      <c r="CL8" s="144"/>
      <c r="CM8" s="144"/>
      <c r="CN8" s="144"/>
      <c r="CO8" s="144"/>
      <c r="CP8" s="144"/>
      <c r="CQ8" s="144"/>
      <c r="CR8" s="144"/>
      <c r="CS8" s="144"/>
      <c r="CT8" s="144"/>
      <c r="CU8" s="144"/>
      <c r="CV8" s="144"/>
      <c r="CW8" s="144"/>
      <c r="CX8" s="144"/>
      <c r="CY8" s="144"/>
      <c r="CZ8" s="144"/>
      <c r="DA8" s="144"/>
      <c r="DB8" s="144"/>
      <c r="DC8" s="144"/>
      <c r="DD8" s="144"/>
      <c r="DE8" s="144"/>
      <c r="DF8" s="144"/>
      <c r="DG8" s="144"/>
      <c r="DH8" s="144"/>
      <c r="DI8" s="144"/>
      <c r="DJ8" s="144"/>
      <c r="DK8" s="144"/>
      <c r="DL8" s="144"/>
      <c r="DM8" s="144"/>
      <c r="DN8" s="144"/>
      <c r="DO8" s="144"/>
      <c r="DP8" s="144"/>
      <c r="DQ8" s="144"/>
      <c r="DR8" s="144"/>
      <c r="DS8" s="144"/>
      <c r="DT8" s="144"/>
      <c r="DU8" s="144"/>
      <c r="DV8" s="144"/>
      <c r="DW8" s="144"/>
      <c r="DX8" s="144"/>
      <c r="DY8" s="144"/>
      <c r="DZ8" s="144"/>
      <c r="EA8" s="144"/>
      <c r="EB8" s="144"/>
      <c r="EC8" s="144"/>
      <c r="ED8" s="144"/>
      <c r="EE8" s="144"/>
      <c r="EF8" s="144"/>
      <c r="EG8" s="144"/>
      <c r="EH8" s="144"/>
      <c r="EI8" s="144"/>
      <c r="EJ8" s="144"/>
      <c r="EK8" s="144"/>
      <c r="EL8" s="144"/>
      <c r="EM8" s="144"/>
      <c r="EN8" s="144"/>
      <c r="EO8" s="144"/>
      <c r="EP8" s="144"/>
      <c r="EQ8" s="144"/>
      <c r="ER8" s="144"/>
      <c r="ES8" s="144"/>
      <c r="ET8" s="144"/>
      <c r="EU8" s="144"/>
      <c r="EV8" s="144"/>
      <c r="EW8" s="144"/>
      <c r="EX8" s="144"/>
      <c r="EY8" s="144"/>
      <c r="EZ8" s="144"/>
      <c r="FA8" s="144"/>
      <c r="FB8" s="144"/>
      <c r="FC8" s="144"/>
      <c r="FD8" s="144"/>
      <c r="FE8" s="144"/>
      <c r="FF8" s="144"/>
      <c r="FG8" s="144"/>
      <c r="FH8" s="144"/>
      <c r="FI8" s="144"/>
      <c r="FJ8" s="144"/>
      <c r="FK8" s="144"/>
      <c r="FL8" s="144"/>
      <c r="FM8" s="144"/>
      <c r="FN8" s="144"/>
      <c r="FO8" s="144"/>
      <c r="FP8" s="144"/>
      <c r="FQ8" s="144"/>
      <c r="FR8" s="144"/>
      <c r="FS8" s="144"/>
      <c r="FT8" s="144"/>
      <c r="FU8" s="144"/>
      <c r="FV8" s="144"/>
      <c r="FW8" s="144"/>
      <c r="FX8" s="144"/>
      <c r="FY8" s="144"/>
      <c r="FZ8" s="144"/>
      <c r="GA8" s="144"/>
      <c r="GB8" s="144"/>
      <c r="GC8" s="144"/>
      <c r="GD8" s="144"/>
      <c r="GE8" s="144"/>
      <c r="GF8" s="144"/>
      <c r="GG8" s="144"/>
      <c r="GH8" s="144"/>
      <c r="GI8" s="144"/>
      <c r="GJ8" s="144"/>
      <c r="GK8" s="144"/>
      <c r="GL8" s="144"/>
      <c r="GM8" s="144"/>
      <c r="GN8" s="144"/>
      <c r="GO8" s="144"/>
      <c r="GP8" s="144"/>
      <c r="GQ8" s="144"/>
      <c r="GR8" s="144"/>
      <c r="GS8" s="144"/>
      <c r="GT8" s="144"/>
      <c r="GU8" s="144"/>
      <c r="GV8" s="144"/>
      <c r="GW8" s="144"/>
      <c r="GX8" s="144"/>
      <c r="GY8" s="144"/>
      <c r="GZ8" s="144"/>
      <c r="HA8" s="144"/>
      <c r="HB8" s="144"/>
      <c r="HC8" s="144"/>
      <c r="HD8" s="144"/>
      <c r="HE8" s="144"/>
      <c r="HF8" s="144"/>
      <c r="HG8" s="144"/>
      <c r="HH8" s="144"/>
      <c r="HI8" s="144"/>
      <c r="HJ8" s="144"/>
      <c r="HK8" s="144"/>
      <c r="HL8" s="144"/>
      <c r="HM8" s="144"/>
      <c r="HN8" s="144"/>
      <c r="HO8" s="144"/>
      <c r="HP8" s="144"/>
      <c r="HQ8" s="144"/>
      <c r="HR8" s="144"/>
      <c r="HS8" s="144"/>
      <c r="HT8" s="144"/>
      <c r="HU8" s="144"/>
      <c r="HV8" s="144"/>
      <c r="HW8" s="144"/>
      <c r="HX8" s="144"/>
      <c r="HY8" s="144"/>
      <c r="HZ8" s="144"/>
      <c r="IA8" s="144"/>
      <c r="IB8" s="144"/>
      <c r="IC8" s="144"/>
      <c r="ID8" s="144"/>
      <c r="IE8" s="144"/>
      <c r="IF8" s="144"/>
      <c r="IG8" s="144"/>
      <c r="IH8" s="144"/>
      <c r="II8" s="144"/>
      <c r="IJ8" s="144"/>
      <c r="IK8" s="144"/>
      <c r="IL8" s="144"/>
      <c r="IM8" s="144"/>
      <c r="IN8" s="144"/>
      <c r="IO8" s="144"/>
      <c r="IP8" s="144"/>
      <c r="IQ8" s="144"/>
      <c r="IR8" s="144"/>
      <c r="IS8" s="144"/>
      <c r="IT8" s="144"/>
      <c r="IU8" s="144"/>
      <c r="IV8" s="144"/>
      <c r="IW8" s="144"/>
    </row>
    <row r="9" spans="1:257" ht="20.100000000000001" customHeight="1">
      <c r="A9" s="92" t="s">
        <v>25</v>
      </c>
      <c r="B9" s="436" t="str">
        <f>'Attach 3(JV)'!B9</f>
        <v/>
      </c>
      <c r="C9" s="391"/>
      <c r="D9" s="95" t="str">
        <f>'Attach 3(JV)'!E9</f>
        <v>Power Grid Corporation of India Ltd.,</v>
      </c>
      <c r="H9" s="90"/>
      <c r="I9" s="23"/>
    </row>
    <row r="10" spans="1:257" ht="20.100000000000001" customHeight="1">
      <c r="A10" s="92" t="s">
        <v>27</v>
      </c>
      <c r="B10" s="436" t="str">
        <f>'Attach 3(JV)'!B10</f>
        <v/>
      </c>
      <c r="C10" s="391"/>
      <c r="D10" s="95" t="str">
        <f>'Attach 3(JV)'!E10</f>
        <v>"Saudamini", Plot No. 2, Sector 29</v>
      </c>
      <c r="H10" s="90"/>
      <c r="I10" s="23"/>
    </row>
    <row r="11" spans="1:257" ht="20.100000000000001" customHeight="1">
      <c r="B11" s="436" t="str">
        <f>'Attach 3(JV)'!B11</f>
        <v/>
      </c>
      <c r="C11" s="391"/>
      <c r="D11" s="95" t="str">
        <f>'Attach 3(JV)'!E11</f>
        <v>Gurgaon (Haryana) - 122001</v>
      </c>
    </row>
    <row r="12" spans="1:257" ht="15" customHeight="1">
      <c r="A12" s="30"/>
      <c r="B12" s="436" t="str">
        <f>'Attach 3(JV)'!B12</f>
        <v/>
      </c>
      <c r="C12" s="391"/>
      <c r="D12" s="95"/>
    </row>
    <row r="13" spans="1:257" ht="20.100000000000001" customHeight="1">
      <c r="A13" s="23" t="s">
        <v>31</v>
      </c>
    </row>
    <row r="14" spans="1:257" ht="72" customHeight="1">
      <c r="A14" s="390" t="s">
        <v>109</v>
      </c>
      <c r="B14" s="391"/>
      <c r="C14" s="391"/>
      <c r="D14" s="391"/>
      <c r="E14" s="391"/>
    </row>
    <row r="15" spans="1:257" ht="20.100000000000001" customHeight="1">
      <c r="A15" s="145" t="s">
        <v>110</v>
      </c>
      <c r="B15" s="146"/>
      <c r="C15" s="146"/>
      <c r="D15" s="146"/>
      <c r="E15" s="147"/>
    </row>
    <row r="16" spans="1:257" ht="20.100000000000001" customHeight="1">
      <c r="A16" s="145" t="s">
        <v>111</v>
      </c>
      <c r="B16" s="146"/>
      <c r="C16" s="146"/>
      <c r="D16" s="146"/>
      <c r="E16" s="147"/>
    </row>
    <row r="17" spans="1:257" ht="20.100000000000001" customHeight="1">
      <c r="A17" s="145" t="s">
        <v>112</v>
      </c>
      <c r="B17" s="148"/>
      <c r="C17" s="148"/>
      <c r="D17" s="148"/>
      <c r="E17" s="149"/>
    </row>
    <row r="18" spans="1:257" ht="20.100000000000001" customHeight="1">
      <c r="A18" s="145" t="s">
        <v>113</v>
      </c>
      <c r="B18" s="150"/>
      <c r="C18" s="150"/>
      <c r="D18" s="150"/>
      <c r="E18" s="151"/>
    </row>
    <row r="19" spans="1:257" ht="19.5" customHeight="1">
      <c r="A19" s="145" t="s">
        <v>114</v>
      </c>
      <c r="B19" s="150"/>
      <c r="C19" s="150"/>
      <c r="D19" s="150"/>
      <c r="E19" s="151"/>
    </row>
    <row r="20" spans="1:257" ht="62.25" customHeight="1">
      <c r="A20" s="390" t="s">
        <v>115</v>
      </c>
      <c r="B20" s="391"/>
      <c r="C20" s="391"/>
      <c r="D20" s="391"/>
      <c r="E20" s="391"/>
    </row>
    <row r="21" spans="1:257" ht="20.100000000000001" customHeight="1">
      <c r="A21" s="152" t="s">
        <v>116</v>
      </c>
      <c r="B21" s="152" t="s">
        <v>117</v>
      </c>
      <c r="C21" s="152" t="s">
        <v>118</v>
      </c>
      <c r="D21" s="152" t="s">
        <v>119</v>
      </c>
      <c r="E21" s="152" t="s">
        <v>120</v>
      </c>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c r="CG21" s="83"/>
      <c r="CH21" s="83"/>
      <c r="CI21" s="83"/>
      <c r="CJ21" s="83"/>
      <c r="CK21" s="83"/>
      <c r="CL21" s="83"/>
      <c r="CM21" s="83"/>
      <c r="CN21" s="83"/>
      <c r="CO21" s="83"/>
      <c r="CP21" s="83"/>
      <c r="CQ21" s="83"/>
      <c r="CR21" s="83"/>
      <c r="CS21" s="83"/>
      <c r="CT21" s="83"/>
      <c r="CU21" s="83"/>
      <c r="CV21" s="83"/>
      <c r="CW21" s="83"/>
      <c r="CX21" s="83"/>
      <c r="CY21" s="83"/>
      <c r="CZ21" s="83"/>
      <c r="DA21" s="83"/>
      <c r="DB21" s="83"/>
      <c r="DC21" s="83"/>
      <c r="DD21" s="83"/>
      <c r="DE21" s="83"/>
      <c r="DF21" s="83"/>
      <c r="DG21" s="83"/>
      <c r="DH21" s="83"/>
      <c r="DI21" s="83"/>
      <c r="DJ21" s="83"/>
      <c r="DK21" s="83"/>
      <c r="DL21" s="83"/>
      <c r="DM21" s="83"/>
      <c r="DN21" s="83"/>
      <c r="DO21" s="83"/>
      <c r="DP21" s="83"/>
      <c r="DQ21" s="83"/>
      <c r="DR21" s="83"/>
      <c r="DS21" s="83"/>
      <c r="DT21" s="83"/>
      <c r="DU21" s="83"/>
      <c r="DV21" s="83"/>
      <c r="DW21" s="83"/>
      <c r="DX21" s="83"/>
      <c r="DY21" s="83"/>
      <c r="DZ21" s="83"/>
      <c r="EA21" s="83"/>
      <c r="EB21" s="83"/>
      <c r="EC21" s="83"/>
      <c r="ED21" s="83"/>
      <c r="EE21" s="83"/>
      <c r="EF21" s="83"/>
      <c r="EG21" s="83"/>
      <c r="EH21" s="83"/>
      <c r="EI21" s="83"/>
      <c r="EJ21" s="83"/>
      <c r="EK21" s="83"/>
      <c r="EL21" s="83"/>
      <c r="EM21" s="83"/>
      <c r="EN21" s="83"/>
      <c r="EO21" s="83"/>
      <c r="EP21" s="83"/>
      <c r="EQ21" s="83"/>
      <c r="ER21" s="83"/>
      <c r="ES21" s="83"/>
      <c r="ET21" s="83"/>
      <c r="EU21" s="83"/>
      <c r="EV21" s="83"/>
      <c r="EW21" s="83"/>
      <c r="EX21" s="83"/>
      <c r="EY21" s="83"/>
      <c r="EZ21" s="83"/>
      <c r="FA21" s="83"/>
      <c r="FB21" s="83"/>
      <c r="FC21" s="83"/>
      <c r="FD21" s="83"/>
      <c r="FE21" s="83"/>
      <c r="FF21" s="83"/>
      <c r="FG21" s="83"/>
      <c r="FH21" s="83"/>
      <c r="FI21" s="83"/>
      <c r="FJ21" s="83"/>
      <c r="FK21" s="83"/>
      <c r="FL21" s="83"/>
      <c r="FM21" s="83"/>
      <c r="FN21" s="83"/>
      <c r="FO21" s="83"/>
      <c r="FP21" s="83"/>
      <c r="FQ21" s="83"/>
      <c r="FR21" s="83"/>
      <c r="FS21" s="83"/>
      <c r="FT21" s="83"/>
      <c r="FU21" s="83"/>
      <c r="FV21" s="83"/>
      <c r="FW21" s="83"/>
      <c r="FX21" s="83"/>
      <c r="FY21" s="83"/>
      <c r="FZ21" s="83"/>
      <c r="GA21" s="83"/>
      <c r="GB21" s="83"/>
      <c r="GC21" s="83"/>
      <c r="GD21" s="83"/>
      <c r="GE21" s="83"/>
      <c r="GF21" s="83"/>
      <c r="GG21" s="83"/>
      <c r="GH21" s="83"/>
      <c r="GI21" s="83"/>
      <c r="GJ21" s="83"/>
      <c r="GK21" s="83"/>
      <c r="GL21" s="83"/>
      <c r="GM21" s="83"/>
      <c r="GN21" s="83"/>
      <c r="GO21" s="83"/>
      <c r="GP21" s="83"/>
      <c r="GQ21" s="83"/>
      <c r="GR21" s="83"/>
      <c r="GS21" s="83"/>
      <c r="GT21" s="83"/>
      <c r="GU21" s="83"/>
      <c r="GV21" s="83"/>
      <c r="GW21" s="83"/>
      <c r="GX21" s="83"/>
      <c r="GY21" s="83"/>
      <c r="GZ21" s="83"/>
      <c r="HA21" s="83"/>
      <c r="HB21" s="83"/>
      <c r="HC21" s="83"/>
      <c r="HD21" s="83"/>
      <c r="HE21" s="83"/>
      <c r="HF21" s="83"/>
      <c r="HG21" s="83"/>
      <c r="HH21" s="83"/>
      <c r="HI21" s="83"/>
      <c r="HJ21" s="83"/>
      <c r="HK21" s="83"/>
      <c r="HL21" s="83"/>
      <c r="HM21" s="83"/>
      <c r="HN21" s="83"/>
      <c r="HO21" s="83"/>
      <c r="HP21" s="83"/>
      <c r="HQ21" s="83"/>
      <c r="HR21" s="83"/>
      <c r="HS21" s="83"/>
      <c r="HT21" s="83"/>
      <c r="HU21" s="83"/>
      <c r="HV21" s="83"/>
      <c r="HW21" s="83"/>
      <c r="HX21" s="83"/>
      <c r="HY21" s="83"/>
      <c r="HZ21" s="83"/>
      <c r="IA21" s="83"/>
      <c r="IB21" s="83"/>
      <c r="IC21" s="83"/>
      <c r="ID21" s="83"/>
      <c r="IE21" s="83"/>
      <c r="IF21" s="83"/>
      <c r="IG21" s="83"/>
      <c r="IH21" s="83"/>
      <c r="II21" s="83"/>
      <c r="IJ21" s="83"/>
      <c r="IK21" s="83"/>
      <c r="IL21" s="83"/>
      <c r="IM21" s="83"/>
      <c r="IN21" s="83"/>
      <c r="IO21" s="83"/>
      <c r="IP21" s="83"/>
      <c r="IQ21" s="83"/>
      <c r="IR21" s="83"/>
      <c r="IS21" s="83"/>
      <c r="IT21" s="83"/>
      <c r="IU21" s="83"/>
      <c r="IV21" s="83"/>
      <c r="IW21" s="83"/>
    </row>
    <row r="22" spans="1:257" ht="20.100000000000001" customHeight="1">
      <c r="A22" s="153">
        <v>1</v>
      </c>
      <c r="B22" s="154"/>
      <c r="C22" s="154"/>
      <c r="D22" s="154"/>
      <c r="E22" s="154"/>
    </row>
    <row r="23" spans="1:257" ht="20.100000000000001" customHeight="1">
      <c r="A23" s="145">
        <v>2</v>
      </c>
      <c r="B23" s="155"/>
      <c r="C23" s="155"/>
      <c r="D23" s="155"/>
      <c r="E23" s="155"/>
    </row>
    <row r="24" spans="1:257" ht="20.100000000000001" customHeight="1">
      <c r="A24" s="145">
        <v>3</v>
      </c>
      <c r="B24" s="155"/>
      <c r="C24" s="155"/>
      <c r="D24" s="155"/>
      <c r="E24" s="155"/>
    </row>
    <row r="25" spans="1:257" ht="20.100000000000001" customHeight="1">
      <c r="A25" s="145">
        <v>4</v>
      </c>
      <c r="B25" s="156"/>
      <c r="C25" s="156"/>
      <c r="D25" s="155"/>
      <c r="E25" s="156"/>
    </row>
    <row r="26" spans="1:257" ht="20.100000000000001" customHeight="1">
      <c r="A26" s="157">
        <v>5</v>
      </c>
      <c r="B26" s="158"/>
      <c r="C26" s="158"/>
      <c r="D26" s="158"/>
      <c r="E26" s="158"/>
    </row>
    <row r="27" spans="1:257" ht="15.95" customHeight="1"/>
    <row r="28" spans="1:257" ht="23.1" customHeight="1">
      <c r="C28" s="100" t="s">
        <v>79</v>
      </c>
    </row>
    <row r="29" spans="1:257" ht="23.1" customHeight="1">
      <c r="A29" s="98" t="s">
        <v>67</v>
      </c>
      <c r="B29" s="101" t="str">
        <f>'Attach 3(JV)'!B24</f>
        <v/>
      </c>
      <c r="C29" s="100" t="s">
        <v>68</v>
      </c>
      <c r="D29" s="102" t="str">
        <f>'Attach 3(JV)'!E24</f>
        <v/>
      </c>
    </row>
    <row r="30" spans="1:257" ht="23.1" customHeight="1">
      <c r="A30" s="98" t="s">
        <v>69</v>
      </c>
      <c r="B30" s="102" t="str">
        <f>'Attach 3(JV)'!B25</f>
        <v/>
      </c>
      <c r="C30" s="100" t="s">
        <v>70</v>
      </c>
      <c r="D30" s="102" t="str">
        <f>'Attach 3(JV)'!E25</f>
        <v/>
      </c>
    </row>
    <row r="31" spans="1:257" ht="23.1" customHeight="1">
      <c r="C31" s="100" t="s">
        <v>80</v>
      </c>
      <c r="D31" s="100"/>
    </row>
    <row r="32" spans="1:257" ht="20.100000000000001" customHeight="1"/>
    <row r="33" spans="1:1" ht="20.100000000000001" customHeight="1">
      <c r="A33" s="48"/>
    </row>
    <row r="34" spans="1:1" ht="20.100000000000001" customHeight="1"/>
    <row r="35" spans="1:1" ht="20.100000000000001" customHeight="1"/>
    <row r="36" spans="1:1" ht="20.100000000000001" customHeight="1">
      <c r="A36" s="48"/>
    </row>
    <row r="37" spans="1:1" ht="20.100000000000001" customHeight="1"/>
    <row r="38" spans="1:1" ht="20.100000000000001" customHeight="1">
      <c r="A38" s="48"/>
    </row>
    <row r="39" spans="1:1" ht="20.100000000000001" customHeight="1"/>
    <row r="40" spans="1:1" ht="20.100000000000001" customHeight="1">
      <c r="A40" s="48"/>
    </row>
    <row r="41" spans="1:1" ht="20.100000000000001" customHeight="1"/>
    <row r="42" spans="1:1" ht="20.100000000000001" customHeight="1"/>
    <row r="43" spans="1:1" ht="20.100000000000001" customHeight="1"/>
    <row r="44" spans="1:1" ht="20.100000000000001" customHeight="1"/>
  </sheetData>
  <mergeCells count="9">
    <mergeCell ref="A20:E20"/>
    <mergeCell ref="B11:C11"/>
    <mergeCell ref="A8:C8"/>
    <mergeCell ref="B10:C10"/>
    <mergeCell ref="A3:E3"/>
    <mergeCell ref="A5:E5"/>
    <mergeCell ref="A14:E14"/>
    <mergeCell ref="B9:C9"/>
    <mergeCell ref="B12:C12"/>
  </mergeCells>
  <pageMargins left="0.75" right="0.62986111111111098" top="0.57986111111111105" bottom="0.4" header="0.511811023622047" footer="0.2"/>
  <pageSetup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FFFF"/>
  </sheetPr>
  <dimension ref="A1:IW35"/>
  <sheetViews>
    <sheetView showGridLines="0" zoomScaleNormal="100" workbookViewId="0">
      <selection activeCell="A15" sqref="A15:E15"/>
    </sheetView>
  </sheetViews>
  <sheetFormatPr defaultColWidth="9.140625" defaultRowHeight="16.5" customHeight="1"/>
  <cols>
    <col min="1" max="1" width="12.140625" style="23" customWidth="1"/>
    <col min="2" max="2" width="20.5703125" style="23" customWidth="1"/>
    <col min="3" max="3" width="11.42578125" style="23" customWidth="1"/>
    <col min="4" max="4" width="22.7109375" style="23" customWidth="1"/>
    <col min="5" max="5" width="39.28515625" style="23" customWidth="1"/>
    <col min="6" max="8" width="9.140625" style="83" customWidth="1"/>
    <col min="9" max="257" width="9.140625" style="2" customWidth="1"/>
  </cols>
  <sheetData>
    <row r="1" spans="1:9" ht="16.5" customHeight="1">
      <c r="A1" s="8" t="str">
        <f>'Attach 3(JV)'!A1</f>
        <v>Specification No. :CC/NT/S-VHCLE/DOM/A17/26/13660</v>
      </c>
      <c r="B1" s="52"/>
      <c r="C1" s="52"/>
      <c r="D1" s="52"/>
      <c r="E1" s="84" t="str">
        <f>"Attachment-4(B) "&amp;'Attach 3(JV)'!AT1</f>
        <v>Attachment-4(B) 5002005726</v>
      </c>
    </row>
    <row r="3" spans="1:9" ht="48" customHeight="1">
      <c r="A3" s="419" t="str">
        <f>'Attach 3(JV)'!A3</f>
        <v>EMPANELMENT OF TRANSPORT AGENCIES FOR DAY-TO-DAY HIRING OF VEHICLES AT CORPORATE CENTRE, GURGAON</v>
      </c>
      <c r="B3" s="391"/>
      <c r="C3" s="391"/>
      <c r="D3" s="391"/>
      <c r="E3" s="391"/>
      <c r="F3" s="89"/>
      <c r="G3" s="88"/>
      <c r="H3" s="89"/>
    </row>
    <row r="4" spans="1:9" ht="20.100000000000001" customHeight="1">
      <c r="A4" s="29"/>
      <c r="H4" s="90"/>
      <c r="I4" s="23"/>
    </row>
    <row r="5" spans="1:9" ht="20.100000000000001" customHeight="1">
      <c r="A5" s="435" t="s">
        <v>108</v>
      </c>
      <c r="B5" s="391"/>
      <c r="C5" s="391"/>
      <c r="D5" s="391"/>
      <c r="E5" s="391"/>
      <c r="F5" s="103"/>
      <c r="H5" s="90"/>
      <c r="I5" s="23"/>
    </row>
    <row r="6" spans="1:9" ht="20.100000000000001" customHeight="1">
      <c r="A6" s="30"/>
      <c r="H6" s="90"/>
      <c r="I6" s="23"/>
    </row>
    <row r="7" spans="1:9" ht="20.100000000000001" customHeight="1">
      <c r="A7" s="92" t="str">
        <f>'Attach 3(JV)'!A7</f>
        <v>Bidder’s Name and Address (Lead Partner) :</v>
      </c>
      <c r="E7" s="93" t="str">
        <f>'Attach 3(JV)'!E7</f>
        <v>To:</v>
      </c>
      <c r="H7" s="90"/>
      <c r="I7" s="23"/>
    </row>
    <row r="8" spans="1:9" ht="36" customHeight="1">
      <c r="A8" s="439" t="str">
        <f>'Attach 3(JV)'!A8</f>
        <v/>
      </c>
      <c r="B8" s="391"/>
      <c r="C8" s="391"/>
      <c r="D8" s="391"/>
      <c r="E8" s="95" t="str">
        <f>'Attach 3(JV)'!E8</f>
        <v>Corporate Materials Management</v>
      </c>
      <c r="H8" s="90"/>
      <c r="I8" s="23"/>
    </row>
    <row r="9" spans="1:9" ht="20.100000000000001" customHeight="1">
      <c r="A9" s="92" t="s">
        <v>25</v>
      </c>
      <c r="B9" s="436" t="str">
        <f>'Attach 3(JV)'!B9</f>
        <v/>
      </c>
      <c r="C9" s="391"/>
      <c r="D9" s="391"/>
      <c r="E9" s="95" t="str">
        <f>'Attach 3(JV)'!E9</f>
        <v>Power Grid Corporation of India Ltd.,</v>
      </c>
      <c r="H9" s="90"/>
      <c r="I9" s="23"/>
    </row>
    <row r="10" spans="1:9" ht="20.100000000000001" customHeight="1">
      <c r="A10" s="92" t="s">
        <v>27</v>
      </c>
      <c r="B10" s="436" t="str">
        <f>'Attach 3(JV)'!B10</f>
        <v/>
      </c>
      <c r="C10" s="391"/>
      <c r="D10" s="391"/>
      <c r="E10" s="95" t="str">
        <f>'Attach 3(JV)'!E10</f>
        <v>"Saudamini", Plot No. 2, Sector 29</v>
      </c>
      <c r="H10" s="90"/>
      <c r="I10" s="23"/>
    </row>
    <row r="11" spans="1:9" ht="20.100000000000001" customHeight="1">
      <c r="B11" s="436" t="str">
        <f>'Attach 3(JV)'!B11</f>
        <v/>
      </c>
      <c r="C11" s="391"/>
      <c r="D11" s="391"/>
      <c r="E11" s="95" t="str">
        <f>'Attach 3(JV)'!E11</f>
        <v>Gurgaon (Haryana) - 122001</v>
      </c>
    </row>
    <row r="12" spans="1:9" ht="20.100000000000001" customHeight="1">
      <c r="A12" s="30"/>
      <c r="B12" s="436" t="str">
        <f>'Attach 3(JV)'!B12</f>
        <v/>
      </c>
      <c r="C12" s="391"/>
      <c r="D12" s="391"/>
      <c r="E12" s="95"/>
    </row>
    <row r="13" spans="1:9" ht="20.100000000000001" customHeight="1">
      <c r="A13" s="23" t="s">
        <v>31</v>
      </c>
    </row>
    <row r="14" spans="1:9" ht="20.100000000000001" customHeight="1">
      <c r="A14" s="30"/>
    </row>
    <row r="15" spans="1:9" ht="87.75" customHeight="1">
      <c r="A15" s="390" t="s">
        <v>121</v>
      </c>
      <c r="B15" s="391"/>
      <c r="C15" s="391"/>
      <c r="D15" s="391"/>
      <c r="E15" s="391"/>
    </row>
    <row r="16" spans="1:9" ht="30" customHeight="1">
      <c r="A16" s="159" t="s">
        <v>110</v>
      </c>
      <c r="B16" s="146"/>
      <c r="C16" s="146"/>
      <c r="D16" s="146"/>
      <c r="E16" s="146"/>
    </row>
    <row r="17" spans="1:5" ht="30" customHeight="1">
      <c r="A17" s="159" t="s">
        <v>111</v>
      </c>
      <c r="B17" s="146"/>
      <c r="C17" s="146"/>
      <c r="D17" s="146"/>
      <c r="E17" s="146"/>
    </row>
    <row r="18" spans="1:5" ht="30" customHeight="1">
      <c r="A18" s="159" t="s">
        <v>112</v>
      </c>
      <c r="B18" s="148"/>
      <c r="C18" s="148"/>
      <c r="D18" s="148"/>
      <c r="E18" s="148"/>
    </row>
    <row r="19" spans="1:5" ht="30" customHeight="1">
      <c r="A19" s="159" t="s">
        <v>113</v>
      </c>
      <c r="B19" s="148"/>
      <c r="C19" s="148"/>
      <c r="D19" s="148"/>
      <c r="E19" s="148"/>
    </row>
    <row r="20" spans="1:5" ht="30" customHeight="1">
      <c r="A20" s="159" t="s">
        <v>114</v>
      </c>
      <c r="B20" s="148"/>
      <c r="C20" s="148"/>
      <c r="D20" s="148"/>
      <c r="E20" s="148"/>
    </row>
    <row r="21" spans="1:5" ht="30" customHeight="1">
      <c r="A21" s="159" t="s">
        <v>122</v>
      </c>
      <c r="B21" s="150"/>
      <c r="C21" s="150"/>
      <c r="D21" s="150"/>
      <c r="E21" s="150"/>
    </row>
    <row r="22" spans="1:5" ht="16.5" customHeight="1">
      <c r="A22" s="160"/>
    </row>
    <row r="23" spans="1:5" ht="27.95" customHeight="1">
      <c r="D23" s="100" t="s">
        <v>79</v>
      </c>
    </row>
    <row r="24" spans="1:5" ht="27.95" customHeight="1">
      <c r="A24" s="98" t="s">
        <v>67</v>
      </c>
      <c r="B24" s="101" t="str">
        <f>'Attach 3(JV)'!B24</f>
        <v/>
      </c>
      <c r="D24" s="100" t="s">
        <v>68</v>
      </c>
      <c r="E24" s="102" t="str">
        <f>'Attach 3(JV)'!E24</f>
        <v/>
      </c>
    </row>
    <row r="25" spans="1:5" ht="27.95" customHeight="1">
      <c r="A25" s="98" t="s">
        <v>69</v>
      </c>
      <c r="B25" s="102" t="str">
        <f>'Attach 3(JV)'!B25</f>
        <v/>
      </c>
      <c r="D25" s="100" t="s">
        <v>70</v>
      </c>
      <c r="E25" s="102" t="str">
        <f>'Attach 3(JV)'!E25</f>
        <v/>
      </c>
    </row>
    <row r="26" spans="1:5" ht="27.95" customHeight="1">
      <c r="D26" s="100" t="s">
        <v>80</v>
      </c>
    </row>
    <row r="27" spans="1:5" ht="33" customHeight="1"/>
    <row r="28" spans="1:5" ht="33" customHeight="1">
      <c r="A28" s="48"/>
    </row>
    <row r="29" spans="1:5" ht="20.100000000000001" customHeight="1"/>
    <row r="30" spans="1:5" ht="20.100000000000001" customHeight="1"/>
    <row r="31" spans="1:5" ht="20.100000000000001" customHeight="1">
      <c r="A31" s="48"/>
    </row>
    <row r="32" spans="1:5" ht="20.100000000000001" customHeight="1"/>
    <row r="33" spans="1:1" ht="20.100000000000001" customHeight="1">
      <c r="A33" s="48"/>
    </row>
    <row r="34" spans="1:1" ht="20.100000000000001" customHeight="1"/>
    <row r="35" spans="1:1" ht="16.5" customHeight="1">
      <c r="A35" s="48"/>
    </row>
  </sheetData>
  <mergeCells count="8">
    <mergeCell ref="A15:E15"/>
    <mergeCell ref="B9:D9"/>
    <mergeCell ref="A5:E5"/>
    <mergeCell ref="B12:D12"/>
    <mergeCell ref="A3:E3"/>
    <mergeCell ref="B10:D10"/>
    <mergeCell ref="B11:D11"/>
    <mergeCell ref="A8:D8"/>
  </mergeCells>
  <pageMargins left="0.75" right="0.62986111111111098" top="0.57986111111111105" bottom="0.6" header="0.511811023622047" footer="0.35"/>
  <pageSetup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FF00"/>
  </sheetPr>
  <dimension ref="A1:IW76"/>
  <sheetViews>
    <sheetView showGridLines="0" zoomScaleNormal="100" workbookViewId="0">
      <selection activeCell="A14" sqref="A14:E14"/>
    </sheetView>
  </sheetViews>
  <sheetFormatPr defaultColWidth="9.140625" defaultRowHeight="16.5" customHeight="1"/>
  <cols>
    <col min="1" max="1" width="9.42578125" style="23" customWidth="1"/>
    <col min="2" max="2" width="30.7109375" style="23" customWidth="1"/>
    <col min="3" max="3" width="25.5703125" style="23" customWidth="1"/>
    <col min="4" max="4" width="18.85546875" style="23" customWidth="1"/>
    <col min="5" max="5" width="20" style="23" customWidth="1"/>
    <col min="6" max="7" width="9.140625" style="83" customWidth="1"/>
    <col min="8" max="8" width="9.140625" style="83" hidden="1" customWidth="1"/>
    <col min="9" max="257" width="9.140625" style="2" customWidth="1"/>
  </cols>
  <sheetData>
    <row r="1" spans="1:9" ht="16.5" customHeight="1">
      <c r="A1" s="8" t="str">
        <f>'Attach 3(JV)'!A1</f>
        <v>Specification No. :CC/NT/S-VHCLE/DOM/A17/26/13660</v>
      </c>
      <c r="B1" s="52"/>
      <c r="C1" s="52"/>
      <c r="D1" s="52"/>
      <c r="E1" s="84" t="str">
        <f>"Attachment-5 "&amp;'Attach 3(JV)'!AT1</f>
        <v>Attachment-5 5002005726</v>
      </c>
    </row>
    <row r="2" spans="1:9" ht="8.1" customHeight="1"/>
    <row r="3" spans="1:9" ht="48" customHeight="1">
      <c r="A3" s="419" t="str">
        <f>'Attach 3(JV)'!A3</f>
        <v>EMPANELMENT OF TRANSPORT AGENCIES FOR DAY-TO-DAY HIRING OF VEHICLES AT CORPORATE CENTRE, GURGAON</v>
      </c>
      <c r="B3" s="391"/>
      <c r="C3" s="391"/>
      <c r="D3" s="391"/>
      <c r="E3" s="391"/>
      <c r="F3" s="89"/>
      <c r="G3" s="88"/>
      <c r="H3" s="89"/>
    </row>
    <row r="4" spans="1:9" ht="8.1" customHeight="1">
      <c r="A4" s="29"/>
      <c r="H4" s="90"/>
      <c r="I4" s="23"/>
    </row>
    <row r="5" spans="1:9" ht="20.100000000000001" customHeight="1">
      <c r="A5" s="435" t="s">
        <v>123</v>
      </c>
      <c r="B5" s="391"/>
      <c r="C5" s="391"/>
      <c r="D5" s="391"/>
      <c r="E5" s="391"/>
      <c r="F5" s="103"/>
      <c r="H5" s="90"/>
      <c r="I5" s="23"/>
    </row>
    <row r="6" spans="1:9" ht="8.1" customHeight="1">
      <c r="A6" s="30"/>
      <c r="H6" s="90"/>
      <c r="I6" s="23"/>
    </row>
    <row r="7" spans="1:9" ht="20.100000000000001" customHeight="1">
      <c r="A7" s="92" t="str">
        <f>'Attach 3(JV)'!A7</f>
        <v>Bidder’s Name and Address (Lead Partner) :</v>
      </c>
      <c r="B7" s="30"/>
      <c r="C7" s="30"/>
      <c r="D7" s="93" t="str">
        <f>'Attach 3(JV)'!E7</f>
        <v>To:</v>
      </c>
      <c r="H7" s="90"/>
      <c r="I7" s="23"/>
    </row>
    <row r="8" spans="1:9" ht="36" customHeight="1">
      <c r="A8" s="439" t="str">
        <f>'Attach 3(JV)'!A8</f>
        <v/>
      </c>
      <c r="B8" s="391"/>
      <c r="C8" s="391"/>
      <c r="D8" s="95" t="str">
        <f>'Attach 3(JV)'!E8</f>
        <v>Corporate Materials Management</v>
      </c>
      <c r="H8" s="90"/>
      <c r="I8" s="23"/>
    </row>
    <row r="9" spans="1:9" ht="16.5" customHeight="1">
      <c r="A9" s="92" t="s">
        <v>25</v>
      </c>
      <c r="B9" s="463" t="str">
        <f>'Attach 3(JV)'!B9</f>
        <v/>
      </c>
      <c r="C9" s="391"/>
      <c r="D9" s="95" t="str">
        <f>'Attach 3(JV)'!E9</f>
        <v>Power Grid Corporation of India Ltd.,</v>
      </c>
      <c r="H9" s="90"/>
      <c r="I9" s="23"/>
    </row>
    <row r="10" spans="1:9" ht="16.5" customHeight="1">
      <c r="A10" s="92" t="s">
        <v>27</v>
      </c>
      <c r="B10" s="463" t="str">
        <f>'Attach 3(JV)'!B10</f>
        <v/>
      </c>
      <c r="C10" s="391"/>
      <c r="D10" s="95" t="str">
        <f>'Attach 3(JV)'!E10</f>
        <v>"Saudamini", Plot No. 2, Sector 29</v>
      </c>
      <c r="H10" s="90"/>
      <c r="I10" s="23"/>
    </row>
    <row r="11" spans="1:9" ht="16.5" customHeight="1">
      <c r="B11" s="463" t="str">
        <f>'Attach 3(JV)'!B11</f>
        <v/>
      </c>
      <c r="C11" s="391"/>
      <c r="D11" s="95" t="str">
        <f>'Attach 3(JV)'!E11</f>
        <v>Gurgaon (Haryana) - 122001</v>
      </c>
    </row>
    <row r="12" spans="1:9" ht="16.5" customHeight="1">
      <c r="A12" s="30"/>
      <c r="B12" s="463" t="str">
        <f>'Attach 3(JV)'!B12</f>
        <v/>
      </c>
      <c r="C12" s="391"/>
      <c r="D12" s="95"/>
    </row>
    <row r="13" spans="1:9" ht="20.100000000000001" customHeight="1">
      <c r="A13" s="23" t="s">
        <v>31</v>
      </c>
    </row>
    <row r="14" spans="1:9" ht="45.75" customHeight="1">
      <c r="A14" s="437" t="s">
        <v>124</v>
      </c>
      <c r="B14" s="391"/>
      <c r="C14" s="391"/>
      <c r="D14" s="391"/>
      <c r="E14" s="391"/>
      <c r="F14" s="1"/>
      <c r="G14" s="1"/>
      <c r="H14" s="1"/>
    </row>
    <row r="15" spans="1:9" ht="32.1" hidden="1" customHeight="1">
      <c r="A15" s="464" t="s">
        <v>33</v>
      </c>
      <c r="B15" s="464" t="s">
        <v>118</v>
      </c>
      <c r="C15" s="464" t="s">
        <v>125</v>
      </c>
      <c r="D15" s="464" t="s">
        <v>126</v>
      </c>
      <c r="E15" s="465"/>
      <c r="F15" s="1"/>
      <c r="G15" s="1"/>
      <c r="H15" s="1"/>
    </row>
    <row r="16" spans="1:9" ht="19.5" hidden="1" customHeight="1">
      <c r="A16" s="396"/>
      <c r="B16" s="396"/>
      <c r="C16" s="396"/>
      <c r="D16" s="162" t="s">
        <v>127</v>
      </c>
      <c r="E16" s="162" t="s">
        <v>128</v>
      </c>
      <c r="F16" s="1"/>
      <c r="G16" s="1"/>
      <c r="H16" s="1"/>
    </row>
    <row r="17" spans="1:8" ht="21.75" customHeight="1">
      <c r="A17" s="163"/>
      <c r="B17" s="164" t="s">
        <v>129</v>
      </c>
      <c r="C17" s="459"/>
      <c r="D17" s="460"/>
      <c r="E17" s="461"/>
      <c r="F17" s="1"/>
      <c r="G17" s="1"/>
      <c r="H17" s="1"/>
    </row>
    <row r="18" spans="1:8" ht="21.95" customHeight="1">
      <c r="A18" s="165"/>
      <c r="B18" s="166" t="s">
        <v>18</v>
      </c>
      <c r="C18" s="459"/>
      <c r="D18" s="460"/>
      <c r="E18" s="461"/>
      <c r="F18" s="1"/>
      <c r="G18" s="1"/>
      <c r="H18" s="1"/>
    </row>
    <row r="19" spans="1:8" ht="21.95" customHeight="1">
      <c r="A19" s="165"/>
      <c r="B19" s="166" t="s">
        <v>130</v>
      </c>
      <c r="C19" s="459"/>
      <c r="D19" s="460"/>
      <c r="E19" s="461"/>
      <c r="F19" s="1"/>
      <c r="G19" s="1"/>
      <c r="H19" s="1"/>
    </row>
    <row r="20" spans="1:8" ht="21.95" customHeight="1">
      <c r="A20" s="165"/>
      <c r="B20" s="166" t="s">
        <v>131</v>
      </c>
      <c r="C20" s="459"/>
      <c r="D20" s="460"/>
      <c r="E20" s="461"/>
      <c r="F20" s="167"/>
      <c r="G20" s="167"/>
      <c r="H20" s="168" t="b">
        <f>FALSE()</f>
        <v>0</v>
      </c>
    </row>
    <row r="21" spans="1:8" ht="21.95" customHeight="1">
      <c r="A21" s="169"/>
      <c r="B21" s="170" t="s">
        <v>132</v>
      </c>
      <c r="C21" s="459"/>
      <c r="D21" s="460"/>
      <c r="E21" s="461"/>
      <c r="F21" s="167"/>
      <c r="G21" s="167"/>
      <c r="H21" s="168"/>
    </row>
    <row r="22" spans="1:8" ht="21.95" customHeight="1">
      <c r="A22" s="169"/>
      <c r="B22" s="170" t="s">
        <v>133</v>
      </c>
      <c r="C22" s="459"/>
      <c r="D22" s="460"/>
      <c r="E22" s="461"/>
      <c r="F22" s="167"/>
      <c r="G22" s="167"/>
      <c r="H22" s="168"/>
    </row>
    <row r="23" spans="1:8" ht="21.95" customHeight="1">
      <c r="A23" s="169"/>
      <c r="B23" s="170" t="s">
        <v>134</v>
      </c>
      <c r="C23" s="459"/>
      <c r="D23" s="460"/>
      <c r="E23" s="461"/>
      <c r="F23" s="167"/>
      <c r="G23" s="167"/>
      <c r="H23" s="168"/>
    </row>
    <row r="24" spans="1:8" ht="21.95" customHeight="1">
      <c r="A24" s="169"/>
      <c r="B24" s="170" t="s">
        <v>135</v>
      </c>
      <c r="C24" s="459"/>
      <c r="D24" s="460"/>
      <c r="E24" s="461"/>
      <c r="F24" s="167"/>
      <c r="G24" s="167"/>
      <c r="H24" s="168"/>
    </row>
    <row r="25" spans="1:8" ht="21.95" customHeight="1">
      <c r="A25" s="171"/>
      <c r="B25" s="4" t="s">
        <v>136</v>
      </c>
      <c r="C25" s="459"/>
      <c r="D25" s="460"/>
      <c r="E25" s="461"/>
      <c r="F25" s="167"/>
      <c r="G25" s="167"/>
      <c r="H25" s="172"/>
    </row>
    <row r="26" spans="1:8" ht="18" customHeight="1">
      <c r="A26" s="173"/>
      <c r="B26" s="174"/>
      <c r="C26" s="174"/>
      <c r="D26" s="174"/>
      <c r="E26" s="174"/>
      <c r="F26" s="175"/>
      <c r="G26" s="175"/>
      <c r="H26" s="176"/>
    </row>
    <row r="27" spans="1:8" ht="54.75" hidden="1" customHeight="1">
      <c r="A27" s="467" t="s">
        <v>137</v>
      </c>
      <c r="B27" s="405"/>
      <c r="C27" s="405"/>
      <c r="D27" s="405"/>
      <c r="E27" s="405"/>
      <c r="F27" s="175"/>
      <c r="G27" s="175"/>
      <c r="H27" s="176"/>
    </row>
    <row r="28" spans="1:8" ht="32.1" hidden="1" customHeight="1">
      <c r="A28" s="464" t="s">
        <v>33</v>
      </c>
      <c r="B28" s="464" t="s">
        <v>118</v>
      </c>
      <c r="C28" s="464" t="s">
        <v>138</v>
      </c>
      <c r="D28" s="464" t="s">
        <v>139</v>
      </c>
      <c r="E28" s="465"/>
      <c r="F28" s="1"/>
      <c r="G28" s="1"/>
      <c r="H28" s="1"/>
    </row>
    <row r="29" spans="1:8" ht="22.5" hidden="1" customHeight="1">
      <c r="A29" s="396"/>
      <c r="B29" s="396"/>
      <c r="C29" s="396"/>
      <c r="D29" s="162" t="s">
        <v>140</v>
      </c>
      <c r="E29" s="162" t="s">
        <v>141</v>
      </c>
      <c r="F29" s="1"/>
      <c r="G29" s="1"/>
      <c r="H29" s="1"/>
    </row>
    <row r="30" spans="1:8" ht="21.95" hidden="1" customHeight="1">
      <c r="A30" s="169">
        <v>1</v>
      </c>
      <c r="B30" s="177"/>
      <c r="C30" s="177"/>
      <c r="D30" s="177"/>
      <c r="E30" s="177"/>
      <c r="F30" s="1"/>
      <c r="G30" s="1"/>
      <c r="H30" s="1"/>
    </row>
    <row r="31" spans="1:8" ht="21.95" hidden="1" customHeight="1">
      <c r="A31" s="169">
        <v>2</v>
      </c>
      <c r="B31" s="177"/>
      <c r="C31" s="177"/>
      <c r="D31" s="177"/>
      <c r="E31" s="177"/>
    </row>
    <row r="32" spans="1:8" ht="21.95" hidden="1" customHeight="1">
      <c r="A32" s="169">
        <v>3</v>
      </c>
      <c r="B32" s="177"/>
      <c r="C32" s="177"/>
      <c r="D32" s="177"/>
      <c r="E32" s="177"/>
    </row>
    <row r="33" spans="1:8" ht="15.95" customHeight="1">
      <c r="F33" s="1"/>
      <c r="G33" s="1"/>
      <c r="H33" s="1"/>
    </row>
    <row r="34" spans="1:8" ht="15.95" customHeight="1">
      <c r="C34" s="100"/>
      <c r="F34" s="1"/>
      <c r="G34" s="1"/>
      <c r="H34" s="1"/>
    </row>
    <row r="35" spans="1:8" ht="15.95" customHeight="1">
      <c r="A35" s="98" t="s">
        <v>67</v>
      </c>
      <c r="B35" s="101" t="str">
        <f>'Attach 3(JV)'!B24</f>
        <v/>
      </c>
      <c r="C35" s="100" t="s">
        <v>68</v>
      </c>
      <c r="D35" s="102" t="str">
        <f>'Attach 3(JV)'!E24</f>
        <v/>
      </c>
    </row>
    <row r="36" spans="1:8" ht="15.95" customHeight="1">
      <c r="A36" s="98" t="s">
        <v>69</v>
      </c>
      <c r="B36" s="102" t="str">
        <f>'Attach 3(JV)'!B25</f>
        <v/>
      </c>
      <c r="C36" s="100" t="s">
        <v>70</v>
      </c>
      <c r="D36" s="102" t="str">
        <f>'Attach 3(JV)'!E25</f>
        <v/>
      </c>
    </row>
    <row r="37" spans="1:8" ht="15.75" customHeight="1">
      <c r="A37" s="2"/>
      <c r="B37" s="2"/>
      <c r="C37" s="100"/>
      <c r="D37" s="2"/>
      <c r="E37" s="2"/>
    </row>
    <row r="38" spans="1:8" ht="19.5" customHeight="1">
      <c r="A38" s="8" t="str">
        <f>A1</f>
        <v>Specification No. :CC/NT/S-VHCLE/DOM/A17/26/13660</v>
      </c>
      <c r="B38" s="52"/>
      <c r="C38" s="52"/>
      <c r="D38" s="52"/>
      <c r="E38" s="141" t="str">
        <f>E1</f>
        <v>Attachment-5 5002005726</v>
      </c>
    </row>
    <row r="39" spans="1:8" ht="18" customHeight="1">
      <c r="A39" s="48"/>
    </row>
    <row r="40" spans="1:8" ht="30" customHeight="1">
      <c r="A40" s="468" t="s">
        <v>142</v>
      </c>
      <c r="B40" s="391"/>
      <c r="C40" s="391"/>
      <c r="D40" s="391"/>
      <c r="E40" s="391"/>
    </row>
    <row r="41" spans="1:8" ht="18" customHeight="1"/>
    <row r="42" spans="1:8" ht="36" customHeight="1">
      <c r="A42" s="462" t="s">
        <v>33</v>
      </c>
      <c r="B42" s="466" t="s">
        <v>118</v>
      </c>
      <c r="C42" s="464" t="s">
        <v>125</v>
      </c>
      <c r="D42" s="466" t="s">
        <v>126</v>
      </c>
      <c r="E42" s="465"/>
    </row>
    <row r="43" spans="1:8" ht="18" customHeight="1">
      <c r="A43" s="396"/>
      <c r="B43" s="396"/>
      <c r="C43" s="396"/>
      <c r="D43" s="162" t="s">
        <v>127</v>
      </c>
      <c r="E43" s="162" t="s">
        <v>128</v>
      </c>
    </row>
    <row r="44" spans="1:8" ht="18" customHeight="1">
      <c r="A44" s="178"/>
      <c r="B44" s="179"/>
      <c r="C44" s="178"/>
      <c r="D44" s="178"/>
      <c r="E44" s="178"/>
    </row>
    <row r="45" spans="1:8" ht="18" customHeight="1">
      <c r="A45" s="180"/>
      <c r="B45" s="181"/>
      <c r="C45" s="180"/>
      <c r="D45" s="180"/>
      <c r="E45" s="180"/>
    </row>
    <row r="46" spans="1:8" ht="18" customHeight="1">
      <c r="A46" s="180"/>
      <c r="B46" s="181"/>
      <c r="C46" s="180"/>
      <c r="D46" s="180"/>
      <c r="E46" s="180"/>
    </row>
    <row r="47" spans="1:8" ht="18" customHeight="1">
      <c r="A47" s="180"/>
      <c r="B47" s="181"/>
      <c r="C47" s="180"/>
      <c r="D47" s="180"/>
      <c r="E47" s="180"/>
    </row>
    <row r="48" spans="1:8" ht="18" customHeight="1">
      <c r="A48" s="180"/>
      <c r="B48" s="181"/>
      <c r="C48" s="180"/>
      <c r="D48" s="180"/>
      <c r="E48" s="180"/>
    </row>
    <row r="49" spans="1:5" ht="18" customHeight="1">
      <c r="A49" s="180"/>
      <c r="B49" s="181"/>
      <c r="C49" s="180"/>
      <c r="D49" s="180"/>
      <c r="E49" s="180"/>
    </row>
    <row r="50" spans="1:5" ht="18" customHeight="1">
      <c r="A50" s="180"/>
      <c r="B50" s="181"/>
      <c r="C50" s="180"/>
      <c r="D50" s="180"/>
      <c r="E50" s="180"/>
    </row>
    <row r="51" spans="1:5" ht="18" customHeight="1">
      <c r="A51" s="180"/>
      <c r="B51" s="181"/>
      <c r="C51" s="180"/>
      <c r="D51" s="180"/>
      <c r="E51" s="180"/>
    </row>
    <row r="52" spans="1:5" ht="18" customHeight="1">
      <c r="A52" s="180"/>
      <c r="B52" s="181"/>
      <c r="C52" s="180"/>
      <c r="D52" s="180"/>
      <c r="E52" s="180"/>
    </row>
    <row r="53" spans="1:5" ht="18" customHeight="1">
      <c r="A53" s="180"/>
      <c r="B53" s="181"/>
      <c r="C53" s="180"/>
      <c r="D53" s="180"/>
      <c r="E53" s="180"/>
    </row>
    <row r="54" spans="1:5" ht="18" customHeight="1">
      <c r="A54" s="180"/>
      <c r="B54" s="181"/>
      <c r="C54" s="180"/>
      <c r="D54" s="180"/>
      <c r="E54" s="180"/>
    </row>
    <row r="55" spans="1:5" ht="18" customHeight="1">
      <c r="A55" s="180"/>
      <c r="B55" s="181"/>
      <c r="C55" s="180"/>
      <c r="D55" s="180"/>
      <c r="E55" s="180"/>
    </row>
    <row r="56" spans="1:5" ht="18" customHeight="1">
      <c r="A56" s="180"/>
      <c r="B56" s="181"/>
      <c r="C56" s="180"/>
      <c r="D56" s="180"/>
      <c r="E56" s="180"/>
    </row>
    <row r="57" spans="1:5" ht="18" customHeight="1">
      <c r="A57" s="180"/>
      <c r="B57" s="181"/>
      <c r="C57" s="180"/>
      <c r="D57" s="180"/>
      <c r="E57" s="180"/>
    </row>
    <row r="58" spans="1:5" ht="18" customHeight="1">
      <c r="A58" s="180"/>
      <c r="B58" s="181"/>
      <c r="C58" s="180"/>
      <c r="D58" s="180"/>
      <c r="E58" s="180"/>
    </row>
    <row r="59" spans="1:5" ht="18" customHeight="1">
      <c r="A59" s="180"/>
      <c r="B59" s="181"/>
      <c r="C59" s="180"/>
      <c r="D59" s="180"/>
      <c r="E59" s="180"/>
    </row>
    <row r="60" spans="1:5" ht="18" customHeight="1">
      <c r="A60" s="180"/>
      <c r="B60" s="181"/>
      <c r="C60" s="180"/>
      <c r="D60" s="180"/>
      <c r="E60" s="180"/>
    </row>
    <row r="61" spans="1:5" ht="18" customHeight="1">
      <c r="A61" s="180"/>
      <c r="B61" s="181"/>
      <c r="C61" s="180"/>
      <c r="D61" s="180"/>
      <c r="E61" s="180"/>
    </row>
    <row r="62" spans="1:5" ht="18" customHeight="1">
      <c r="A62" s="180"/>
      <c r="B62" s="181"/>
      <c r="C62" s="180"/>
      <c r="D62" s="180"/>
      <c r="E62" s="180"/>
    </row>
    <row r="63" spans="1:5" ht="18" customHeight="1">
      <c r="A63" s="180"/>
      <c r="B63" s="181"/>
      <c r="C63" s="180"/>
      <c r="D63" s="180"/>
      <c r="E63" s="180"/>
    </row>
    <row r="64" spans="1:5" ht="18" customHeight="1">
      <c r="A64" s="180"/>
      <c r="B64" s="181"/>
      <c r="C64" s="180"/>
      <c r="D64" s="180"/>
      <c r="E64" s="180"/>
    </row>
    <row r="65" spans="1:5" ht="18" customHeight="1">
      <c r="A65" s="180"/>
      <c r="B65" s="181"/>
      <c r="C65" s="180"/>
      <c r="D65" s="180"/>
      <c r="E65" s="180"/>
    </row>
    <row r="66" spans="1:5" ht="18" customHeight="1">
      <c r="A66" s="180"/>
      <c r="B66" s="181"/>
      <c r="C66" s="180"/>
      <c r="D66" s="180"/>
      <c r="E66" s="180"/>
    </row>
    <row r="67" spans="1:5" ht="18" customHeight="1">
      <c r="A67" s="180"/>
      <c r="B67" s="181"/>
      <c r="C67" s="180"/>
      <c r="D67" s="180"/>
      <c r="E67" s="180"/>
    </row>
    <row r="68" spans="1:5" ht="18" customHeight="1">
      <c r="A68" s="180"/>
      <c r="B68" s="181"/>
      <c r="C68" s="180"/>
      <c r="D68" s="180"/>
      <c r="E68" s="180"/>
    </row>
    <row r="69" spans="1:5" ht="18" customHeight="1">
      <c r="A69" s="180"/>
      <c r="B69" s="181"/>
      <c r="C69" s="180"/>
      <c r="D69" s="180"/>
      <c r="E69" s="180"/>
    </row>
    <row r="70" spans="1:5" ht="18" customHeight="1">
      <c r="A70" s="182"/>
      <c r="B70" s="183"/>
      <c r="C70" s="182"/>
      <c r="D70" s="182"/>
      <c r="E70" s="182"/>
    </row>
    <row r="71" spans="1:5" ht="18" customHeight="1"/>
    <row r="72" spans="1:5" ht="24" customHeight="1">
      <c r="C72" s="100"/>
    </row>
    <row r="73" spans="1:5" ht="24" customHeight="1">
      <c r="A73" s="98" t="s">
        <v>67</v>
      </c>
      <c r="B73" s="101" t="str">
        <f>B35</f>
        <v/>
      </c>
      <c r="C73" s="100" t="s">
        <v>68</v>
      </c>
      <c r="D73" s="102" t="str">
        <f>D35</f>
        <v/>
      </c>
    </row>
    <row r="74" spans="1:5" ht="24" customHeight="1">
      <c r="A74" s="98" t="s">
        <v>69</v>
      </c>
      <c r="B74" s="101" t="str">
        <f>B36</f>
        <v/>
      </c>
      <c r="C74" s="100" t="s">
        <v>70</v>
      </c>
      <c r="D74" s="102" t="str">
        <f>D36</f>
        <v/>
      </c>
    </row>
    <row r="75" spans="1:5" ht="24" customHeight="1">
      <c r="A75" s="98"/>
      <c r="B75" s="101"/>
      <c r="C75" s="100"/>
      <c r="D75" s="102"/>
    </row>
    <row r="76" spans="1:5" ht="33" customHeight="1">
      <c r="D76" s="100"/>
    </row>
  </sheetData>
  <mergeCells count="31">
    <mergeCell ref="C42:C43"/>
    <mergeCell ref="C22:E22"/>
    <mergeCell ref="C21:E21"/>
    <mergeCell ref="B42:B43"/>
    <mergeCell ref="B12:C12"/>
    <mergeCell ref="A40:E40"/>
    <mergeCell ref="B11:C11"/>
    <mergeCell ref="A8:C8"/>
    <mergeCell ref="C23:E23"/>
    <mergeCell ref="C17:E17"/>
    <mergeCell ref="B28:B29"/>
    <mergeCell ref="A27:E27"/>
    <mergeCell ref="B15:B16"/>
    <mergeCell ref="C20:E20"/>
    <mergeCell ref="C25:E25"/>
    <mergeCell ref="A3:E3"/>
    <mergeCell ref="C19:E19"/>
    <mergeCell ref="A42:A43"/>
    <mergeCell ref="B10:C10"/>
    <mergeCell ref="C18:E18"/>
    <mergeCell ref="D28:E28"/>
    <mergeCell ref="A5:E5"/>
    <mergeCell ref="A14:E14"/>
    <mergeCell ref="B9:C9"/>
    <mergeCell ref="C24:E24"/>
    <mergeCell ref="D42:E42"/>
    <mergeCell ref="D15:E15"/>
    <mergeCell ref="A28:A29"/>
    <mergeCell ref="C28:C29"/>
    <mergeCell ref="A15:A16"/>
    <mergeCell ref="C15:C16"/>
  </mergeCells>
  <conditionalFormatting sqref="A42:E43">
    <cfRule type="expression" dxfId="16" priority="4">
      <formula>"$H$20=FALSE"</formula>
    </cfRule>
  </conditionalFormatting>
  <conditionalFormatting sqref="A76:E76">
    <cfRule type="expression" dxfId="15" priority="2">
      <formula>$H$20="No"</formula>
    </cfRule>
  </conditionalFormatting>
  <conditionalFormatting sqref="A42:IV43">
    <cfRule type="expression" dxfId="14" priority="5">
      <formula>$H$20=FALSE()</formula>
    </cfRule>
  </conditionalFormatting>
  <conditionalFormatting sqref="C38:C41 A38:B42 D38:E42 A44:E75">
    <cfRule type="expression" dxfId="13" priority="3">
      <formula>$H$20=FALSE()</formula>
    </cfRule>
  </conditionalFormatting>
  <pageMargins left="0.75" right="0.45972222222222198" top="0.4" bottom="0.47013888888888899" header="0.511811023622047" footer="0.29027777777777802"/>
  <pageSetup scale="96" orientation="portrait" horizontalDpi="300" verticalDpi="300"/>
  <headerFooter>
    <oddHeader>&amp;C&amp;"Aptos"&amp;12&amp;KFF0000 डेटा वर्गीकरण : प्रतिबंधित/RESTRICTED&amp;1#_x000D_</oddHeader>
    <oddFooter>&amp;R&amp;"Book Antiqua,Bold"&amp;8 Page &amp;P</oddFooter>
  </headerFooter>
  <rowBreaks count="1" manualBreakCount="1">
    <brk id="37"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99CC"/>
  </sheetPr>
  <dimension ref="A1:IW53"/>
  <sheetViews>
    <sheetView showGridLines="0" view="pageBreakPreview" zoomScaleNormal="100" workbookViewId="0">
      <selection activeCell="E19" sqref="E19"/>
    </sheetView>
  </sheetViews>
  <sheetFormatPr defaultColWidth="9.140625" defaultRowHeight="16.5" customHeight="1"/>
  <cols>
    <col min="1" max="1" width="12.140625" style="50" customWidth="1"/>
    <col min="2" max="2" width="20.5703125" style="50" customWidth="1"/>
    <col min="3" max="3" width="11.42578125" style="50" customWidth="1"/>
    <col min="4" max="4" width="23.28515625" style="50" customWidth="1"/>
    <col min="5" max="5" width="43.5703125" style="50" customWidth="1"/>
    <col min="6" max="7" width="9.140625" style="51" customWidth="1"/>
    <col min="8" max="8" width="9" style="51" hidden="1" customWidth="1"/>
    <col min="9" max="257" width="9.140625" customWidth="1"/>
  </cols>
  <sheetData>
    <row r="1" spans="1:26" ht="16.5" customHeight="1">
      <c r="A1" s="8" t="str">
        <f>'Check List'!$A$1</f>
        <v>ENQUIRY NO.: CC/NT/S-VHCLE/DOM/A17/26/13660</v>
      </c>
      <c r="B1" s="52"/>
      <c r="C1" s="52"/>
      <c r="D1" s="52"/>
      <c r="E1" s="53"/>
      <c r="Z1" s="129"/>
    </row>
    <row r="2" spans="1:26" ht="10.5" customHeight="1">
      <c r="A2" s="23"/>
      <c r="B2" s="23"/>
      <c r="C2" s="23"/>
      <c r="D2" s="23"/>
      <c r="E2" s="23"/>
      <c r="Z2" s="129"/>
    </row>
    <row r="3" spans="1:26" ht="56.25" customHeight="1">
      <c r="A3" s="419" t="str">
        <f>Basic!$B$1</f>
        <v>EMPANELMENT OF TRANSPORT AGENCIES FOR DAY-TO-DAY HIRING OF VEHICLES AT CORPORATE CENTRE, GURGAON</v>
      </c>
      <c r="B3" s="391"/>
      <c r="C3" s="391"/>
      <c r="D3" s="391"/>
      <c r="E3" s="391"/>
      <c r="F3" s="54"/>
      <c r="G3" s="55"/>
      <c r="H3" s="54"/>
    </row>
    <row r="4" spans="1:26" ht="10.5" customHeight="1">
      <c r="A4" s="56"/>
      <c r="H4" s="57"/>
      <c r="I4" s="50"/>
    </row>
    <row r="5" spans="1:26" ht="20.100000000000001" customHeight="1">
      <c r="A5" s="380" t="s">
        <v>143</v>
      </c>
      <c r="B5" s="378"/>
      <c r="C5" s="378"/>
      <c r="D5" s="378"/>
      <c r="E5" s="378"/>
      <c r="F5" s="58"/>
      <c r="H5" s="57"/>
      <c r="I5" s="50"/>
    </row>
    <row r="6" spans="1:26" ht="10.5" customHeight="1">
      <c r="A6" s="59"/>
      <c r="H6" s="57"/>
      <c r="I6" s="50"/>
    </row>
    <row r="7" spans="1:26" ht="20.100000000000001" customHeight="1">
      <c r="A7" s="60" t="str">
        <f>'Attach 3(JV)'!A7</f>
        <v>Bidder’s Name and Address (Lead Partner) :</v>
      </c>
      <c r="E7" s="61" t="str">
        <f>'Attach 3(JV)'!E7</f>
        <v>To:</v>
      </c>
      <c r="H7" s="57"/>
      <c r="I7" s="50"/>
    </row>
    <row r="8" spans="1:26" ht="36" customHeight="1">
      <c r="A8" s="389" t="str">
        <f>'Attach 3(JV)'!A8</f>
        <v/>
      </c>
      <c r="B8" s="378"/>
      <c r="C8" s="378"/>
      <c r="D8" s="378"/>
      <c r="E8" s="130" t="str">
        <f>'Attach 3(JV)'!E8</f>
        <v>Corporate Materials Management</v>
      </c>
      <c r="H8" s="57"/>
      <c r="I8" s="50"/>
    </row>
    <row r="9" spans="1:26" ht="16.5" customHeight="1">
      <c r="A9" s="60" t="s">
        <v>25</v>
      </c>
      <c r="B9" s="458"/>
      <c r="C9" s="381"/>
      <c r="D9" s="382"/>
      <c r="E9" s="130" t="str">
        <f>'Attach 3(JV)'!E9</f>
        <v>Power Grid Corporation of India Ltd.,</v>
      </c>
      <c r="H9" s="57"/>
      <c r="I9" s="50"/>
    </row>
    <row r="10" spans="1:26" ht="16.5" customHeight="1">
      <c r="A10" s="60" t="s">
        <v>27</v>
      </c>
      <c r="B10" s="383"/>
      <c r="C10" s="384"/>
      <c r="D10" s="385"/>
      <c r="E10" s="130" t="str">
        <f>'Attach 3(JV)'!E10</f>
        <v>"Saudamini", Plot No. 2, Sector 29</v>
      </c>
      <c r="H10" s="57"/>
      <c r="I10" s="50"/>
    </row>
    <row r="11" spans="1:26" ht="16.5" customHeight="1">
      <c r="B11" s="383"/>
      <c r="C11" s="384"/>
      <c r="D11" s="385"/>
      <c r="E11" s="130" t="str">
        <f>'Attach 3(JV)'!E11</f>
        <v>Gurgaon (Haryana) - 122001</v>
      </c>
    </row>
    <row r="12" spans="1:26" ht="16.5" customHeight="1">
      <c r="A12" s="59"/>
      <c r="B12" s="386"/>
      <c r="C12" s="387"/>
      <c r="D12" s="388"/>
      <c r="E12" s="130"/>
    </row>
    <row r="13" spans="1:26" ht="21" customHeight="1">
      <c r="A13" s="50" t="s">
        <v>31</v>
      </c>
    </row>
    <row r="14" spans="1:26" ht="65.25" customHeight="1">
      <c r="A14" s="457" t="s">
        <v>144</v>
      </c>
      <c r="B14" s="378"/>
      <c r="C14" s="378"/>
      <c r="D14" s="378"/>
      <c r="E14" s="378"/>
      <c r="F14" s="64"/>
      <c r="G14" s="64"/>
      <c r="H14" s="64"/>
    </row>
    <row r="15" spans="1:26" ht="17.25" customHeight="1">
      <c r="A15" s="59"/>
      <c r="B15" s="59"/>
      <c r="C15" s="59"/>
      <c r="D15" s="59"/>
      <c r="E15" s="59"/>
      <c r="F15" s="64"/>
      <c r="G15" s="64"/>
      <c r="H15" s="64"/>
    </row>
    <row r="16" spans="1:26" ht="42" customHeight="1">
      <c r="A16" s="132" t="s">
        <v>92</v>
      </c>
      <c r="B16" s="132" t="s">
        <v>100</v>
      </c>
      <c r="C16" s="455" t="s">
        <v>101</v>
      </c>
      <c r="D16" s="428"/>
      <c r="E16" s="132" t="s">
        <v>102</v>
      </c>
      <c r="F16" s="64"/>
      <c r="G16" s="64"/>
      <c r="H16" s="64"/>
    </row>
    <row r="17" spans="1:257" ht="21" customHeight="1">
      <c r="A17" s="131"/>
      <c r="B17" s="131"/>
      <c r="C17" s="453"/>
      <c r="D17" s="376"/>
      <c r="E17" s="133"/>
      <c r="F17" s="64"/>
      <c r="G17" s="64"/>
      <c r="H17" s="64"/>
    </row>
    <row r="18" spans="1:257" ht="21" customHeight="1">
      <c r="A18" s="131"/>
      <c r="B18" s="131"/>
      <c r="C18" s="453"/>
      <c r="D18" s="376"/>
      <c r="E18" s="133"/>
      <c r="F18" s="64"/>
      <c r="G18" s="64"/>
      <c r="H18" s="64"/>
    </row>
    <row r="19" spans="1:257" ht="21" customHeight="1">
      <c r="A19" s="131"/>
      <c r="B19" s="131"/>
      <c r="C19" s="453"/>
      <c r="D19" s="376"/>
      <c r="E19" s="184"/>
      <c r="F19" s="64"/>
      <c r="G19" s="64"/>
      <c r="H19" s="64"/>
    </row>
    <row r="20" spans="1:257" ht="21" customHeight="1">
      <c r="A20" s="131"/>
      <c r="B20" s="131"/>
      <c r="C20" s="453"/>
      <c r="D20" s="376"/>
      <c r="E20" s="184"/>
      <c r="F20" s="134"/>
      <c r="G20" s="134"/>
      <c r="H20" s="135" t="b">
        <f>FALSE()</f>
        <v>0</v>
      </c>
    </row>
    <row r="21" spans="1:257" ht="21" customHeight="1">
      <c r="A21" s="131"/>
      <c r="B21" s="131"/>
      <c r="C21" s="453"/>
      <c r="D21" s="376"/>
      <c r="E21" s="184"/>
      <c r="F21" s="134"/>
      <c r="G21" s="134"/>
      <c r="H21" s="135"/>
    </row>
    <row r="22" spans="1:257" ht="16.5" customHeight="1">
      <c r="D22" s="59"/>
      <c r="E22" s="59"/>
      <c r="F22" s="64"/>
      <c r="G22" s="64"/>
      <c r="H22" s="64"/>
    </row>
    <row r="23" spans="1:257" ht="18" customHeight="1">
      <c r="A23" s="469"/>
      <c r="B23" s="441"/>
      <c r="C23" s="441"/>
      <c r="D23" s="441"/>
      <c r="E23" s="441"/>
      <c r="F23" s="64"/>
      <c r="G23" s="64"/>
      <c r="H23" s="64"/>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c r="IV23" s="51"/>
      <c r="IW23" s="51"/>
    </row>
    <row r="24" spans="1:257" ht="54" customHeight="1">
      <c r="A24" s="454" t="s">
        <v>103</v>
      </c>
      <c r="B24" s="427"/>
      <c r="C24" s="427"/>
      <c r="D24" s="427"/>
      <c r="E24" s="428"/>
      <c r="F24" s="64"/>
      <c r="G24" s="64"/>
      <c r="H24" s="64"/>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c r="IW24" s="51"/>
    </row>
    <row r="25" spans="1:257" ht="36.75" customHeight="1">
      <c r="A25" s="454" t="s">
        <v>104</v>
      </c>
      <c r="B25" s="427"/>
      <c r="C25" s="427"/>
      <c r="D25" s="427"/>
      <c r="E25" s="428"/>
      <c r="F25" s="64"/>
      <c r="G25" s="64"/>
      <c r="H25" s="64"/>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c r="IR25" s="51"/>
      <c r="IS25" s="51"/>
      <c r="IT25" s="51"/>
      <c r="IU25" s="51"/>
      <c r="IV25" s="51"/>
      <c r="IW25" s="51"/>
    </row>
    <row r="26" spans="1:257" ht="69.75" customHeight="1">
      <c r="A26" s="454" t="s">
        <v>105</v>
      </c>
      <c r="B26" s="427"/>
      <c r="C26" s="427"/>
      <c r="D26" s="427"/>
      <c r="E26" s="428"/>
      <c r="F26" s="185"/>
    </row>
    <row r="27" spans="1:257" ht="24" customHeight="1">
      <c r="A27" s="456"/>
      <c r="B27" s="378"/>
      <c r="C27" s="378"/>
      <c r="D27" s="378"/>
      <c r="E27" s="378"/>
      <c r="F27" s="185"/>
    </row>
    <row r="28" spans="1:257" ht="24" customHeight="1">
      <c r="A28" s="136"/>
      <c r="B28" s="136"/>
      <c r="C28" s="136"/>
      <c r="D28" s="80"/>
      <c r="E28" s="136"/>
    </row>
    <row r="29" spans="1:257" ht="24" customHeight="1">
      <c r="A29" s="98" t="s">
        <v>67</v>
      </c>
      <c r="B29" s="374"/>
      <c r="C29" s="376"/>
      <c r="D29" s="100" t="s">
        <v>68</v>
      </c>
      <c r="E29" s="123"/>
    </row>
    <row r="30" spans="1:257" ht="24" customHeight="1">
      <c r="A30" s="98" t="s">
        <v>69</v>
      </c>
      <c r="B30" s="432"/>
      <c r="C30" s="433"/>
      <c r="D30" s="100" t="s">
        <v>70</v>
      </c>
      <c r="E30" s="123"/>
    </row>
    <row r="31" spans="1:257" ht="20.100000000000001" customHeight="1">
      <c r="D31" s="80"/>
    </row>
    <row r="32" spans="1:257" ht="20.100000000000001" customHeight="1">
      <c r="A32" s="81"/>
      <c r="B32" s="56"/>
      <c r="C32" s="56"/>
      <c r="D32" s="56"/>
      <c r="E32" s="56">
        <f>E1</f>
        <v>0</v>
      </c>
    </row>
    <row r="33" spans="1:5" ht="20.100000000000001" customHeight="1">
      <c r="A33" s="81"/>
      <c r="B33" s="56"/>
      <c r="C33" s="56"/>
      <c r="D33" s="56"/>
      <c r="E33" s="56"/>
    </row>
    <row r="34" spans="1:5" ht="42" customHeight="1">
      <c r="A34" s="380"/>
      <c r="B34" s="378"/>
      <c r="C34" s="378"/>
      <c r="D34" s="378"/>
      <c r="E34" s="378"/>
    </row>
    <row r="35" spans="1:5" ht="39.950000000000003" customHeight="1">
      <c r="A35" s="380"/>
      <c r="B35" s="378"/>
      <c r="C35" s="378"/>
      <c r="D35" s="378"/>
      <c r="E35" s="378"/>
    </row>
    <row r="36" spans="1:5" ht="39.950000000000003" customHeight="1"/>
    <row r="37" spans="1:5" ht="39.950000000000003" customHeight="1">
      <c r="A37" s="132" t="s">
        <v>33</v>
      </c>
      <c r="B37" s="132" t="s">
        <v>106</v>
      </c>
      <c r="C37" s="455" t="s">
        <v>107</v>
      </c>
      <c r="D37" s="428"/>
      <c r="E37" s="132" t="s">
        <v>102</v>
      </c>
    </row>
    <row r="38" spans="1:5" ht="39.950000000000003" customHeight="1">
      <c r="A38" s="137"/>
      <c r="B38" s="137"/>
      <c r="C38" s="452"/>
      <c r="D38" s="428"/>
      <c r="E38" s="138"/>
    </row>
    <row r="39" spans="1:5" ht="39.950000000000003" customHeight="1">
      <c r="A39" s="137"/>
      <c r="B39" s="137"/>
      <c r="C39" s="452"/>
      <c r="D39" s="428"/>
      <c r="E39" s="138"/>
    </row>
    <row r="40" spans="1:5" ht="39.950000000000003" customHeight="1">
      <c r="A40" s="137"/>
      <c r="B40" s="137"/>
      <c r="C40" s="452"/>
      <c r="D40" s="428"/>
      <c r="E40" s="138"/>
    </row>
    <row r="41" spans="1:5" ht="39.950000000000003" customHeight="1">
      <c r="A41" s="137"/>
      <c r="B41" s="137"/>
      <c r="C41" s="452"/>
      <c r="D41" s="428"/>
      <c r="E41" s="138"/>
    </row>
    <row r="42" spans="1:5" ht="39.950000000000003" customHeight="1">
      <c r="A42" s="137"/>
      <c r="B42" s="137"/>
      <c r="C42" s="452"/>
      <c r="D42" s="428"/>
      <c r="E42" s="138"/>
    </row>
    <row r="43" spans="1:5" ht="39.950000000000003" customHeight="1">
      <c r="A43" s="137"/>
      <c r="B43" s="137"/>
      <c r="C43" s="452"/>
      <c r="D43" s="428"/>
      <c r="E43" s="138"/>
    </row>
    <row r="44" spans="1:5" ht="39.950000000000003" customHeight="1">
      <c r="A44" s="137"/>
      <c r="B44" s="137"/>
      <c r="C44" s="452"/>
      <c r="D44" s="428"/>
      <c r="E44" s="138"/>
    </row>
    <row r="45" spans="1:5" ht="20.100000000000001" customHeight="1">
      <c r="A45" s="137"/>
      <c r="B45" s="137"/>
      <c r="C45" s="452"/>
      <c r="D45" s="428"/>
      <c r="E45" s="138"/>
    </row>
    <row r="46" spans="1:5" ht="25.5" customHeight="1">
      <c r="A46" s="137"/>
      <c r="B46" s="137"/>
      <c r="C46" s="452"/>
      <c r="D46" s="428"/>
      <c r="E46" s="138"/>
    </row>
    <row r="47" spans="1:5" ht="25.5" customHeight="1">
      <c r="A47" s="137"/>
      <c r="B47" s="137"/>
      <c r="C47" s="452"/>
      <c r="D47" s="428"/>
      <c r="E47" s="138"/>
    </row>
    <row r="48" spans="1:5" ht="25.5" customHeight="1"/>
    <row r="49" spans="1:5" ht="25.5" customHeight="1"/>
    <row r="50" spans="1:5" ht="25.5" customHeight="1">
      <c r="A50"/>
      <c r="B50"/>
      <c r="C50"/>
      <c r="D50" s="80"/>
      <c r="E50"/>
    </row>
    <row r="51" spans="1:5" ht="16.5" customHeight="1">
      <c r="A51" s="81" t="s">
        <v>67</v>
      </c>
      <c r="B51" s="139">
        <f>B29</f>
        <v>0</v>
      </c>
      <c r="C51" s="62"/>
      <c r="D51" s="80" t="s">
        <v>68</v>
      </c>
      <c r="E51" s="140">
        <f>E29</f>
        <v>0</v>
      </c>
    </row>
    <row r="52" spans="1:5" ht="16.5" customHeight="1">
      <c r="A52" s="81" t="s">
        <v>69</v>
      </c>
      <c r="B52" s="139">
        <f>B30</f>
        <v>0</v>
      </c>
      <c r="C52" s="62"/>
      <c r="D52" s="80" t="s">
        <v>70</v>
      </c>
      <c r="E52" s="140">
        <f>E30</f>
        <v>0</v>
      </c>
    </row>
    <row r="53" spans="1:5" ht="16.5" customHeight="1">
      <c r="D53" s="80"/>
    </row>
  </sheetData>
  <sheetProtection algorithmName="SHA-512" hashValue="WGhtxGSxK5x+6nX+kwSYoN97tsOqNY6YMBHW9bv7JP/WWGRC2S61Ct1oaHJf0F/0peDYv58z/Y3vbNhBsUiUSg==" saltValue="DFKcVcR3t/xMrG4Xa/t08w==" spinCount="100000" sheet="1" objects="1" scenarios="1"/>
  <mergeCells count="31">
    <mergeCell ref="A8:D8"/>
    <mergeCell ref="A24:E24"/>
    <mergeCell ref="C42:D42"/>
    <mergeCell ref="C45:D45"/>
    <mergeCell ref="C20:D20"/>
    <mergeCell ref="B9:D12"/>
    <mergeCell ref="C47:D47"/>
    <mergeCell ref="C16:D16"/>
    <mergeCell ref="A25:E25"/>
    <mergeCell ref="C41:D41"/>
    <mergeCell ref="C44:D44"/>
    <mergeCell ref="C40:D40"/>
    <mergeCell ref="A27:E27"/>
    <mergeCell ref="C18:D18"/>
    <mergeCell ref="A34:E34"/>
    <mergeCell ref="A3:E3"/>
    <mergeCell ref="C43:D43"/>
    <mergeCell ref="C46:D46"/>
    <mergeCell ref="C21:D21"/>
    <mergeCell ref="A26:E26"/>
    <mergeCell ref="B29:C29"/>
    <mergeCell ref="A5:E5"/>
    <mergeCell ref="A23:E23"/>
    <mergeCell ref="A14:E14"/>
    <mergeCell ref="C17:D17"/>
    <mergeCell ref="C39:D39"/>
    <mergeCell ref="B30:C30"/>
    <mergeCell ref="A35:E35"/>
    <mergeCell ref="C38:D38"/>
    <mergeCell ref="C19:D19"/>
    <mergeCell ref="C37:D37"/>
  </mergeCells>
  <conditionalFormatting sqref="A32:E53">
    <cfRule type="expression" dxfId="12" priority="3">
      <formula>$H$20=FALSE()</formula>
    </cfRule>
  </conditionalFormatting>
  <conditionalFormatting sqref="A54:E54">
    <cfRule type="expression" dxfId="11" priority="2">
      <formula>$H$20="No"</formula>
    </cfRule>
  </conditionalFormatting>
  <pageMargins left="0.75" right="0.62986111111111098" top="0.57986111111111105" bottom="0.4" header="0.511811023622047" footer="0.2"/>
  <pageSetup scale="91" orientation="portrait" horizontalDpi="300" verticalDpi="300" r:id="rId1"/>
  <headerFooter>
    <oddHeader>&amp;C&amp;"Aptos"&amp;12&amp;KFF0000 डेटा वर्गीकरण : प्रतिबंधित/RESTRICTED&amp;1#_x000D_</oddHeader>
    <oddFooter>&amp;R&amp;"Book Antiqua,Bold"&amp;8 Page &amp;P</oddFooter>
  </headerFooter>
  <rowBreaks count="1" manualBreakCount="1">
    <brk id="31"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00FF"/>
  </sheetPr>
  <dimension ref="A1:IW38"/>
  <sheetViews>
    <sheetView showGridLines="0" zoomScaleNormal="100" workbookViewId="0">
      <selection activeCell="E12" sqref="E12"/>
    </sheetView>
  </sheetViews>
  <sheetFormatPr defaultColWidth="9.140625" defaultRowHeight="16.5" customHeight="1"/>
  <cols>
    <col min="1" max="1" width="12.140625" style="23" customWidth="1"/>
    <col min="2" max="2" width="20.5703125" style="23" customWidth="1"/>
    <col min="3" max="3" width="11.42578125" style="23" customWidth="1"/>
    <col min="4" max="4" width="21.7109375" style="23" customWidth="1"/>
    <col min="5" max="5" width="39.28515625" style="23" customWidth="1"/>
    <col min="6" max="8" width="9.140625" style="83" customWidth="1"/>
    <col min="9" max="257" width="9.140625" style="2" customWidth="1"/>
  </cols>
  <sheetData>
    <row r="1" spans="1:9" ht="16.5" customHeight="1">
      <c r="A1" s="8" t="str">
        <f>'Attach 3(JV)'!A1</f>
        <v>Specification No. :CC/NT/S-VHCLE/DOM/A17/26/13660</v>
      </c>
      <c r="B1" s="52"/>
      <c r="C1" s="52"/>
      <c r="D1" s="52"/>
      <c r="E1" s="84" t="str">
        <f>"Attachment-7 "&amp;'Attach 3(JV)'!AT1</f>
        <v>Attachment-7 5002005726</v>
      </c>
    </row>
    <row r="3" spans="1:9" ht="48" customHeight="1">
      <c r="A3" s="419" t="str">
        <f>'Attach 3(JV)'!A3</f>
        <v>EMPANELMENT OF TRANSPORT AGENCIES FOR DAY-TO-DAY HIRING OF VEHICLES AT CORPORATE CENTRE, GURGAON</v>
      </c>
      <c r="B3" s="391"/>
      <c r="C3" s="391"/>
      <c r="D3" s="391"/>
      <c r="E3" s="391"/>
      <c r="F3" s="89"/>
      <c r="G3" s="88"/>
      <c r="H3" s="89"/>
    </row>
    <row r="4" spans="1:9" ht="20.100000000000001" customHeight="1">
      <c r="A4" s="29"/>
      <c r="H4" s="90"/>
      <c r="I4" s="23"/>
    </row>
    <row r="5" spans="1:9" ht="20.100000000000001" customHeight="1">
      <c r="A5" s="435" t="s">
        <v>145</v>
      </c>
      <c r="B5" s="391"/>
      <c r="C5" s="391"/>
      <c r="D5" s="391"/>
      <c r="E5" s="391"/>
      <c r="F5" s="103"/>
      <c r="H5" s="90"/>
      <c r="I5" s="23"/>
    </row>
    <row r="6" spans="1:9" ht="20.100000000000001" customHeight="1">
      <c r="A6" s="30"/>
      <c r="H6" s="90"/>
      <c r="I6" s="23"/>
    </row>
    <row r="7" spans="1:9" ht="20.100000000000001" customHeight="1">
      <c r="A7" s="92" t="str">
        <f>'Attach 3(JV)'!A7</f>
        <v>Bidder’s Name and Address (Lead Partner) :</v>
      </c>
      <c r="E7" s="93" t="str">
        <f>'Attach 3(JV)'!E7</f>
        <v>To:</v>
      </c>
      <c r="H7" s="90"/>
      <c r="I7" s="23"/>
    </row>
    <row r="8" spans="1:9" ht="36" customHeight="1">
      <c r="A8" s="439" t="str">
        <f>'Attach 3(JV)'!A8</f>
        <v/>
      </c>
      <c r="B8" s="391"/>
      <c r="C8" s="391"/>
      <c r="D8" s="391"/>
      <c r="E8" s="104" t="str">
        <f>'Attach 3(JV)'!E8</f>
        <v>Corporate Materials Management</v>
      </c>
      <c r="H8" s="90"/>
      <c r="I8" s="23"/>
    </row>
    <row r="9" spans="1:9" ht="16.5" customHeight="1">
      <c r="A9" s="92" t="s">
        <v>25</v>
      </c>
      <c r="B9" s="463" t="str">
        <f>'Attach 3(JV)'!B9</f>
        <v/>
      </c>
      <c r="C9" s="391"/>
      <c r="D9" s="391"/>
      <c r="E9" s="104" t="str">
        <f>'Attach 3(JV)'!E9</f>
        <v>Power Grid Corporation of India Ltd.,</v>
      </c>
      <c r="H9" s="90"/>
      <c r="I9" s="23"/>
    </row>
    <row r="10" spans="1:9" ht="16.5" customHeight="1">
      <c r="A10" s="92" t="s">
        <v>27</v>
      </c>
      <c r="B10" s="471" t="str">
        <f>'Attach 3(JV)'!B10</f>
        <v/>
      </c>
      <c r="C10" s="391"/>
      <c r="D10" s="391"/>
      <c r="E10" s="104" t="str">
        <f>'Attach 3(JV)'!E10</f>
        <v>"Saudamini", Plot No. 2, Sector 29</v>
      </c>
      <c r="H10" s="90"/>
      <c r="I10" s="23"/>
    </row>
    <row r="11" spans="1:9" ht="16.5" customHeight="1">
      <c r="B11" s="471" t="str">
        <f>'Attach 3(JV)'!B11</f>
        <v/>
      </c>
      <c r="C11" s="391"/>
      <c r="D11" s="391"/>
      <c r="E11" s="104" t="str">
        <f>'Attach 3(JV)'!E11</f>
        <v>Gurgaon (Haryana) - 122001</v>
      </c>
    </row>
    <row r="12" spans="1:9" ht="16.5" customHeight="1">
      <c r="A12" s="30"/>
      <c r="B12" s="471" t="str">
        <f>'Attach 3(JV)'!B12</f>
        <v/>
      </c>
      <c r="C12" s="391"/>
      <c r="D12" s="391"/>
      <c r="E12" s="104"/>
    </row>
    <row r="13" spans="1:9" ht="20.100000000000001" customHeight="1"/>
    <row r="14" spans="1:9" ht="20.100000000000001" customHeight="1">
      <c r="A14" s="30"/>
    </row>
    <row r="15" spans="1:9" ht="69" customHeight="1">
      <c r="A15" s="470" t="s">
        <v>146</v>
      </c>
      <c r="B15" s="391"/>
      <c r="C15" s="391"/>
      <c r="D15" s="391"/>
      <c r="E15" s="391"/>
      <c r="F15" s="1"/>
      <c r="G15" s="1"/>
      <c r="H15" s="1"/>
    </row>
    <row r="16" spans="1:9" ht="20.100000000000001" customHeight="1">
      <c r="A16" s="30"/>
    </row>
    <row r="17" spans="1:5" ht="20.100000000000001" customHeight="1">
      <c r="A17" s="105"/>
    </row>
    <row r="18" spans="1:5" ht="20.100000000000001" customHeight="1"/>
    <row r="19" spans="1:5" ht="20.100000000000001" customHeight="1">
      <c r="A19" s="105"/>
    </row>
    <row r="20" spans="1:5" ht="20.100000000000001" customHeight="1">
      <c r="A20" s="105"/>
    </row>
    <row r="21" spans="1:5" ht="20.100000000000001" customHeight="1">
      <c r="D21" s="100"/>
    </row>
    <row r="22" spans="1:5" ht="33" customHeight="1">
      <c r="A22" s="98" t="s">
        <v>67</v>
      </c>
      <c r="B22" s="101" t="str">
        <f>'Attach 3(JV)'!B24</f>
        <v/>
      </c>
      <c r="C22" s="92"/>
      <c r="D22" s="100" t="s">
        <v>68</v>
      </c>
      <c r="E22" s="102" t="str">
        <f>'Attach 3(JV)'!E24</f>
        <v/>
      </c>
    </row>
    <row r="23" spans="1:5" ht="33" customHeight="1">
      <c r="A23" s="98" t="s">
        <v>69</v>
      </c>
      <c r="B23" s="102" t="str">
        <f>'Attach 3(JV)'!B25</f>
        <v/>
      </c>
      <c r="C23" s="92"/>
      <c r="D23" s="100" t="s">
        <v>70</v>
      </c>
      <c r="E23" s="102" t="str">
        <f>'Attach 3(JV)'!E25</f>
        <v/>
      </c>
    </row>
    <row r="24" spans="1:5" ht="33" customHeight="1">
      <c r="D24" s="100"/>
    </row>
    <row r="25" spans="1:5" ht="33" customHeight="1">
      <c r="A25" s="92"/>
      <c r="B25" s="92"/>
      <c r="C25" s="92"/>
      <c r="D25" s="100"/>
      <c r="E25" s="92"/>
    </row>
    <row r="26" spans="1:5" ht="20.100000000000001" customHeight="1"/>
    <row r="27" spans="1:5" ht="20.100000000000001" customHeight="1">
      <c r="A27" s="48"/>
    </row>
    <row r="28" spans="1:5" ht="20.100000000000001" customHeight="1"/>
    <row r="29" spans="1:5" ht="20.100000000000001" customHeight="1"/>
    <row r="30" spans="1:5" ht="20.100000000000001" customHeight="1">
      <c r="A30" s="48"/>
    </row>
    <row r="31" spans="1:5" ht="20.100000000000001" customHeight="1"/>
    <row r="32" spans="1:5" ht="20.100000000000001" customHeight="1">
      <c r="A32" s="48"/>
    </row>
    <row r="33" spans="1:1" ht="20.100000000000001" customHeight="1"/>
    <row r="34" spans="1:1" ht="20.100000000000001" customHeight="1">
      <c r="A34" s="48"/>
    </row>
    <row r="35" spans="1:1" ht="20.100000000000001" customHeight="1"/>
    <row r="36" spans="1:1" ht="20.100000000000001" customHeight="1"/>
    <row r="37" spans="1:1" ht="20.100000000000001" customHeight="1"/>
    <row r="38" spans="1:1" ht="20.100000000000001" customHeight="1"/>
  </sheetData>
  <mergeCells count="8">
    <mergeCell ref="A15:E15"/>
    <mergeCell ref="B9:D9"/>
    <mergeCell ref="A5:E5"/>
    <mergeCell ref="B12:D12"/>
    <mergeCell ref="A3:E3"/>
    <mergeCell ref="B10:D10"/>
    <mergeCell ref="B11:D11"/>
    <mergeCell ref="A8:D8"/>
  </mergeCells>
  <pageMargins left="0.74791666666666701" right="0.62986111111111098" top="0.59027777777777801" bottom="0.59027777777777801" header="0.511811023622047" footer="0.35416666666666702"/>
  <pageSetup scale="90"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9CCFF"/>
  </sheetPr>
  <dimension ref="A1:IW38"/>
  <sheetViews>
    <sheetView showGridLines="0" zoomScale="60" zoomScaleNormal="60" workbookViewId="0">
      <selection activeCell="H25" sqref="H25"/>
    </sheetView>
  </sheetViews>
  <sheetFormatPr defaultColWidth="9.140625" defaultRowHeight="16.5" customHeight="1"/>
  <cols>
    <col min="1" max="1" width="18.5703125" style="23" customWidth="1"/>
    <col min="2" max="2" width="20.5703125" style="23" customWidth="1"/>
    <col min="3" max="3" width="11.42578125" style="23" customWidth="1"/>
    <col min="4" max="4" width="22.5703125" style="23" customWidth="1"/>
    <col min="5" max="5" width="57" style="23" customWidth="1"/>
    <col min="6" max="6" width="22.140625" style="83" customWidth="1"/>
    <col min="7" max="7" width="26.28515625" style="83" customWidth="1"/>
    <col min="8" max="8" width="19.140625" style="83" customWidth="1"/>
    <col min="9" max="9" width="24.28515625" style="2" hidden="1" customWidth="1"/>
    <col min="10" max="10" width="25.85546875" style="2" hidden="1" customWidth="1"/>
    <col min="11" max="21" width="9" style="2" hidden="1" customWidth="1"/>
    <col min="22" max="257" width="9.140625" style="2" customWidth="1"/>
  </cols>
  <sheetData>
    <row r="1" spans="1:10" ht="16.5" customHeight="1">
      <c r="A1" s="8" t="str">
        <f>'Attach 3(JV)'!A1</f>
        <v>Specification No. :CC/NT/S-VHCLE/DOM/A17/26/13660</v>
      </c>
      <c r="B1" s="52"/>
      <c r="C1" s="52"/>
      <c r="D1" s="52"/>
      <c r="E1" s="84" t="str">
        <f>"Attachment-8 "&amp;'Attach 3(JV)'!AT1</f>
        <v>Attachment-8 5002005726</v>
      </c>
    </row>
    <row r="2" spans="1:10" ht="15" customHeight="1"/>
    <row r="3" spans="1:10" ht="48" customHeight="1">
      <c r="A3" s="419" t="str">
        <f>'Attach 3(JV)'!A3</f>
        <v>EMPANELMENT OF TRANSPORT AGENCIES FOR DAY-TO-DAY HIRING OF VEHICLES AT CORPORATE CENTRE, GURGAON</v>
      </c>
      <c r="B3" s="391"/>
      <c r="C3" s="391"/>
      <c r="D3" s="391"/>
      <c r="E3" s="391"/>
      <c r="F3" s="89"/>
      <c r="G3" s="88"/>
      <c r="H3" s="89"/>
    </row>
    <row r="4" spans="1:10" ht="15" customHeight="1">
      <c r="A4" s="29"/>
      <c r="H4" s="90"/>
      <c r="I4" s="23"/>
    </row>
    <row r="5" spans="1:10" ht="20.100000000000001" customHeight="1">
      <c r="A5" s="435" t="s">
        <v>147</v>
      </c>
      <c r="B5" s="391"/>
      <c r="C5" s="391"/>
      <c r="D5" s="391"/>
      <c r="E5" s="391"/>
      <c r="F5" s="103"/>
      <c r="H5" s="90"/>
      <c r="I5" s="23"/>
    </row>
    <row r="6" spans="1:10" ht="20.100000000000001" customHeight="1">
      <c r="A6" s="30"/>
      <c r="H6" s="90"/>
      <c r="I6" s="23"/>
    </row>
    <row r="7" spans="1:10" ht="20.100000000000001" customHeight="1">
      <c r="A7" s="23" t="str">
        <f>'Attach 3(JV)'!E7</f>
        <v>To:</v>
      </c>
      <c r="E7" s="93"/>
      <c r="H7" s="90"/>
      <c r="I7" s="23"/>
    </row>
    <row r="8" spans="1:10" ht="21" customHeight="1">
      <c r="A8" s="422" t="str">
        <f>'Attach 3(JV)'!E8</f>
        <v>Corporate Materials Management</v>
      </c>
      <c r="B8" s="391"/>
      <c r="C8" s="391"/>
      <c r="D8" s="391"/>
      <c r="E8" s="95"/>
      <c r="H8" s="90"/>
      <c r="I8" s="23"/>
    </row>
    <row r="9" spans="1:10" ht="20.100000000000001" customHeight="1">
      <c r="A9" s="422" t="str">
        <f>'Attach 3(JV)'!E9</f>
        <v>Power Grid Corporation of India Ltd.,</v>
      </c>
      <c r="B9" s="391"/>
      <c r="C9" s="391"/>
      <c r="D9" s="391"/>
      <c r="E9" s="95"/>
      <c r="H9" s="90"/>
      <c r="I9" s="23"/>
    </row>
    <row r="10" spans="1:10" ht="20.100000000000001" customHeight="1">
      <c r="A10" s="422" t="str">
        <f>'Attach 3(JV)'!E10</f>
        <v>"Saudamini", Plot No. 2, Sector 29</v>
      </c>
      <c r="B10" s="391"/>
      <c r="C10" s="391"/>
      <c r="D10" s="391"/>
      <c r="E10" s="95"/>
      <c r="H10" s="90"/>
      <c r="I10" s="23"/>
    </row>
    <row r="11" spans="1:10" ht="20.100000000000001" customHeight="1">
      <c r="A11" s="422" t="str">
        <f>'Attach 3(JV)'!E11</f>
        <v>Gurgaon (Haryana) - 122001</v>
      </c>
      <c r="B11" s="391"/>
      <c r="C11" s="391"/>
      <c r="D11" s="391"/>
      <c r="E11" s="95"/>
      <c r="F11" s="188" t="s">
        <v>148</v>
      </c>
      <c r="G11" s="188" t="s">
        <v>149</v>
      </c>
      <c r="H11" s="188" t="s">
        <v>150</v>
      </c>
      <c r="I11" s="189" t="s">
        <v>151</v>
      </c>
      <c r="J11" s="189" t="s">
        <v>152</v>
      </c>
    </row>
    <row r="12" spans="1:10" ht="20.100000000000001" customHeight="1">
      <c r="A12" s="30"/>
      <c r="B12" s="436"/>
      <c r="C12" s="391"/>
      <c r="D12" s="391"/>
      <c r="E12" s="95"/>
      <c r="F12" s="190" t="s">
        <v>153</v>
      </c>
      <c r="G12" s="190" t="s">
        <v>154</v>
      </c>
      <c r="H12" s="190" t="s">
        <v>155</v>
      </c>
      <c r="I12" s="189" t="str">
        <f>'Attach 3(JV)'!B9</f>
        <v/>
      </c>
      <c r="J12" s="189" t="str">
        <f>'Attach 3(JV)'!A3</f>
        <v>EMPANELMENT OF TRANSPORT AGENCIES FOR DAY-TO-DAY HIRING OF VEHICLES AT CORPORATE CENTRE, GURGAON</v>
      </c>
    </row>
    <row r="13" spans="1:10" ht="15" customHeight="1">
      <c r="A13" s="30"/>
      <c r="B13" s="97"/>
      <c r="C13" s="97"/>
      <c r="D13" s="97"/>
      <c r="F13" s="191"/>
      <c r="G13" s="191"/>
      <c r="H13" s="190"/>
      <c r="I13" s="189" t="str">
        <f>'Attach 3(JV)'!B10</f>
        <v/>
      </c>
      <c r="J13" s="189"/>
    </row>
    <row r="14" spans="1:10" ht="20.100000000000001" customHeight="1">
      <c r="A14" s="23" t="s">
        <v>31</v>
      </c>
      <c r="F14" s="191"/>
      <c r="G14" s="191"/>
      <c r="H14" s="190"/>
      <c r="I14" s="189" t="str">
        <f>'Attach 3(JV)'!B11</f>
        <v/>
      </c>
      <c r="J14" s="189"/>
    </row>
    <row r="15" spans="1:10" ht="15" customHeight="1">
      <c r="A15" s="30"/>
      <c r="F15" s="191"/>
      <c r="G15" s="191"/>
      <c r="H15" s="190"/>
      <c r="I15" s="189" t="str">
        <f>'Attach 3(JV)'!B12</f>
        <v/>
      </c>
      <c r="J15" s="189"/>
    </row>
    <row r="16" spans="1:10" ht="144.75" customHeight="1">
      <c r="A16" s="472" t="str">
        <f>" "&amp;G17&amp;""&amp;G18&amp;""&amp;G19&amp;""</f>
        <v xml:space="preserve"> WE   …(insert name of the Manufacturer) ..    who are established and reputable manufacturers of   …(insert name and/or description of the goods) …. having production facilities at    ..(insert address of factory) .., , ,  do hereby authorize  , , , (hereinafter, the “Bidder”) to submit a bid, and subsequently negotiate and sign the Contract with you against IFB for  EMPANELMENT OF TRANSPORT AGENCIES FOR DAY-TO-DAY HIRING OF VEHICLES AT CORPORATE CENTRE, GURGAON  including the above plant &amp; equipment or other goods produced by us.</v>
      </c>
      <c r="B16" s="391"/>
      <c r="C16" s="391"/>
      <c r="D16" s="391"/>
      <c r="E16" s="391"/>
      <c r="F16" s="1"/>
      <c r="G16" s="1"/>
      <c r="H16" s="1"/>
      <c r="I16" s="2">
        <f>'Attach 3(JV)'!B13</f>
        <v>0</v>
      </c>
    </row>
    <row r="17" spans="1:257" ht="9" customHeight="1">
      <c r="A17" s="437"/>
      <c r="B17" s="391"/>
      <c r="C17" s="391"/>
      <c r="D17" s="391"/>
      <c r="E17" s="391"/>
      <c r="F17" s="1"/>
      <c r="G17" s="193" t="str">
        <f>"WE   "&amp;F12&amp;"    who are established and reputable manufacturers of   "&amp;G12&amp;". having production facilities at"</f>
        <v>WE   …(insert name of the Manufacturer) ..    who are established and reputable manufacturers of   …(insert name and/or description of the goods) …. having production facilities at</v>
      </c>
      <c r="H17" s="193" t="s">
        <v>156</v>
      </c>
    </row>
    <row r="18" spans="1:257" ht="144" customHeight="1">
      <c r="A18" s="472" t="str">
        <f>""&amp;H17&amp;" "&amp;H18&amp;" "&amp;H19&amp;" "</f>
        <v xml:space="preserve">We hereby extend our full guarantee and warranty for the above specified goods offered supporting the supply by the Bidder against these Bidding Documents, and duly authorize said Bidder to act on our behalf in fulfilling these guarantee and warranty obligations.  We also hereby declare that we and   have entered into a formal relationship in which, during the duration of the Contract (including warranty/defects liability). We, the Manufacturer or Producer, will make our technical and engineering staff fully available to the technical and engineering staff of the successful Bidder to assist that Bidder, on a reasonable and best effort basis, in the performance of all its obligations to the Purchaser under the Contract. </v>
      </c>
      <c r="B18" s="391"/>
      <c r="C18" s="391"/>
      <c r="D18" s="391"/>
      <c r="E18" s="391"/>
      <c r="F18" s="1"/>
      <c r="G18" s="193" t="str">
        <f>"    "&amp;H12&amp;", "&amp;H13&amp;", "&amp;H14&amp;", "&amp;H15&amp;" do hereby authorize  "&amp;I12&amp;", "&amp;I13&amp;", "&amp;I14&amp;", "&amp;I15&amp;"(hereinafter, the “Bidder”) "</f>
        <v xml:space="preserve">    ..(insert address of factory) .., , ,  do hereby authorize  , , , (hereinafter, the “Bidder”) </v>
      </c>
      <c r="H18" s="193" t="str">
        <f>" We also hereby declare that we and "&amp;I12&amp;"  have entered into a formal relationship in which, during the duration of the Contract (including warranty/defects liability)."</f>
        <v xml:space="preserve"> We also hereby declare that we and   have entered into a formal relationship in which, during the duration of the Contract (including warranty/defects liability).</v>
      </c>
    </row>
    <row r="19" spans="1:257" ht="26.25" customHeight="1">
      <c r="A19" s="473" t="str">
        <f>"For and on behalf of the "&amp;F12&amp;""</f>
        <v>For and on behalf of the …(insert name of the Manufacturer) ..</v>
      </c>
      <c r="B19" s="391"/>
      <c r="C19" s="391"/>
      <c r="D19" s="391"/>
      <c r="E19" s="391"/>
      <c r="F19" s="3"/>
      <c r="G19" s="194" t="str">
        <f>"to submit a bid, and subsequently negotiate and sign the Contract with you against IFB for  "&amp;J12&amp;"  including the above plant &amp; equipment or other goods produced by us."</f>
        <v>to submit a bid, and subsequently negotiate and sign the Contract with you against IFB for  EMPANELMENT OF TRANSPORT AGENCIES FOR DAY-TO-DAY HIRING OF VEHICLES AT CORPORATE CENTRE, GURGAON  including the above plant &amp; equipment or other goods produced by us.</v>
      </c>
      <c r="H19" s="194" t="s">
        <v>157</v>
      </c>
      <c r="I19" s="195"/>
      <c r="J19" s="195"/>
      <c r="K19" s="195"/>
      <c r="L19" s="195"/>
      <c r="M19" s="195"/>
      <c r="N19" s="195"/>
      <c r="O19" s="195"/>
      <c r="P19" s="195"/>
      <c r="Q19" s="195"/>
      <c r="R19" s="195"/>
      <c r="S19" s="195"/>
      <c r="T19" s="195"/>
      <c r="U19" s="195"/>
      <c r="V19" s="195"/>
      <c r="W19" s="195"/>
      <c r="X19" s="195"/>
      <c r="Y19" s="195"/>
      <c r="Z19" s="195"/>
      <c r="AA19" s="195"/>
      <c r="AB19" s="195"/>
      <c r="AC19" s="195"/>
      <c r="AD19" s="195"/>
      <c r="AE19" s="195"/>
      <c r="AF19" s="195"/>
      <c r="AG19" s="195"/>
      <c r="AH19" s="195"/>
      <c r="AI19" s="195"/>
      <c r="AJ19" s="195"/>
      <c r="AK19" s="195"/>
      <c r="AL19" s="195"/>
      <c r="AM19" s="195"/>
      <c r="AN19" s="195"/>
      <c r="AO19" s="195"/>
      <c r="AP19" s="195"/>
      <c r="AQ19" s="195"/>
      <c r="AR19" s="195"/>
      <c r="AS19" s="195"/>
      <c r="AT19" s="195"/>
      <c r="AU19" s="195"/>
      <c r="AV19" s="195"/>
      <c r="AW19" s="195"/>
      <c r="AX19" s="195"/>
      <c r="AY19" s="195"/>
      <c r="AZ19" s="195"/>
      <c r="BA19" s="195"/>
      <c r="BB19" s="195"/>
      <c r="BC19" s="195"/>
      <c r="BD19" s="195"/>
      <c r="BE19" s="195"/>
      <c r="BF19" s="195"/>
      <c r="BG19" s="195"/>
      <c r="BH19" s="195"/>
      <c r="BI19" s="195"/>
      <c r="BJ19" s="195"/>
      <c r="BK19" s="195"/>
      <c r="BL19" s="195"/>
      <c r="BM19" s="195"/>
      <c r="BN19" s="195"/>
      <c r="BO19" s="195"/>
      <c r="BP19" s="195"/>
      <c r="BQ19" s="195"/>
      <c r="BR19" s="195"/>
      <c r="BS19" s="195"/>
      <c r="BT19" s="195"/>
      <c r="BU19" s="195"/>
      <c r="BV19" s="195"/>
      <c r="BW19" s="195"/>
      <c r="BX19" s="195"/>
      <c r="BY19" s="195"/>
      <c r="BZ19" s="195"/>
      <c r="CA19" s="195"/>
      <c r="CB19" s="195"/>
      <c r="CC19" s="195"/>
      <c r="CD19" s="195"/>
      <c r="CE19" s="195"/>
      <c r="CF19" s="195"/>
      <c r="CG19" s="195"/>
      <c r="CH19" s="195"/>
      <c r="CI19" s="195"/>
      <c r="CJ19" s="195"/>
      <c r="CK19" s="195"/>
      <c r="CL19" s="195"/>
      <c r="CM19" s="195"/>
      <c r="CN19" s="195"/>
      <c r="CO19" s="195"/>
      <c r="CP19" s="195"/>
      <c r="CQ19" s="195"/>
      <c r="CR19" s="195"/>
      <c r="CS19" s="195"/>
      <c r="CT19" s="195"/>
      <c r="CU19" s="195"/>
      <c r="CV19" s="195"/>
      <c r="CW19" s="195"/>
      <c r="CX19" s="195"/>
      <c r="CY19" s="195"/>
      <c r="CZ19" s="195"/>
      <c r="DA19" s="195"/>
      <c r="DB19" s="195"/>
      <c r="DC19" s="195"/>
      <c r="DD19" s="195"/>
      <c r="DE19" s="195"/>
      <c r="DF19" s="195"/>
      <c r="DG19" s="195"/>
      <c r="DH19" s="195"/>
      <c r="DI19" s="195"/>
      <c r="DJ19" s="195"/>
      <c r="DK19" s="195"/>
      <c r="DL19" s="195"/>
      <c r="DM19" s="195"/>
      <c r="DN19" s="195"/>
      <c r="DO19" s="195"/>
      <c r="DP19" s="195"/>
      <c r="DQ19" s="195"/>
      <c r="DR19" s="195"/>
      <c r="DS19" s="195"/>
      <c r="DT19" s="195"/>
      <c r="DU19" s="195"/>
      <c r="DV19" s="195"/>
      <c r="DW19" s="195"/>
      <c r="DX19" s="195"/>
      <c r="DY19" s="195"/>
      <c r="DZ19" s="195"/>
      <c r="EA19" s="195"/>
      <c r="EB19" s="195"/>
      <c r="EC19" s="195"/>
      <c r="ED19" s="195"/>
      <c r="EE19" s="195"/>
      <c r="EF19" s="195"/>
      <c r="EG19" s="195"/>
      <c r="EH19" s="195"/>
      <c r="EI19" s="195"/>
      <c r="EJ19" s="195"/>
      <c r="EK19" s="195"/>
      <c r="EL19" s="195"/>
      <c r="EM19" s="195"/>
      <c r="EN19" s="195"/>
      <c r="EO19" s="195"/>
      <c r="EP19" s="195"/>
      <c r="EQ19" s="195"/>
      <c r="ER19" s="195"/>
      <c r="ES19" s="195"/>
      <c r="ET19" s="195"/>
      <c r="EU19" s="195"/>
      <c r="EV19" s="195"/>
      <c r="EW19" s="195"/>
      <c r="EX19" s="195"/>
      <c r="EY19" s="195"/>
      <c r="EZ19" s="195"/>
      <c r="FA19" s="195"/>
      <c r="FB19" s="195"/>
      <c r="FC19" s="195"/>
      <c r="FD19" s="195"/>
      <c r="FE19" s="195"/>
      <c r="FF19" s="195"/>
      <c r="FG19" s="195"/>
      <c r="FH19" s="195"/>
      <c r="FI19" s="195"/>
      <c r="FJ19" s="195"/>
      <c r="FK19" s="195"/>
      <c r="FL19" s="195"/>
      <c r="FM19" s="195"/>
      <c r="FN19" s="195"/>
      <c r="FO19" s="195"/>
      <c r="FP19" s="195"/>
      <c r="FQ19" s="195"/>
      <c r="FR19" s="195"/>
      <c r="FS19" s="195"/>
      <c r="FT19" s="195"/>
      <c r="FU19" s="195"/>
      <c r="FV19" s="195"/>
      <c r="FW19" s="195"/>
      <c r="FX19" s="195"/>
      <c r="FY19" s="195"/>
      <c r="FZ19" s="195"/>
      <c r="GA19" s="195"/>
      <c r="GB19" s="195"/>
      <c r="GC19" s="195"/>
      <c r="GD19" s="195"/>
      <c r="GE19" s="195"/>
      <c r="GF19" s="195"/>
      <c r="GG19" s="195"/>
      <c r="GH19" s="195"/>
      <c r="GI19" s="195"/>
      <c r="GJ19" s="195"/>
      <c r="GK19" s="195"/>
      <c r="GL19" s="195"/>
      <c r="GM19" s="195"/>
      <c r="GN19" s="195"/>
      <c r="GO19" s="195"/>
      <c r="GP19" s="195"/>
      <c r="GQ19" s="195"/>
      <c r="GR19" s="195"/>
      <c r="GS19" s="195"/>
      <c r="GT19" s="195"/>
      <c r="GU19" s="195"/>
      <c r="GV19" s="195"/>
      <c r="GW19" s="195"/>
      <c r="GX19" s="195"/>
      <c r="GY19" s="195"/>
      <c r="GZ19" s="195"/>
      <c r="HA19" s="195"/>
      <c r="HB19" s="195"/>
      <c r="HC19" s="195"/>
      <c r="HD19" s="195"/>
      <c r="HE19" s="195"/>
      <c r="HF19" s="195"/>
      <c r="HG19" s="195"/>
      <c r="HH19" s="195"/>
      <c r="HI19" s="195"/>
      <c r="HJ19" s="195"/>
      <c r="HK19" s="195"/>
      <c r="HL19" s="195"/>
      <c r="HM19" s="195"/>
      <c r="HN19" s="195"/>
      <c r="HO19" s="195"/>
      <c r="HP19" s="195"/>
      <c r="HQ19" s="195"/>
      <c r="HR19" s="195"/>
      <c r="HS19" s="195"/>
      <c r="HT19" s="195"/>
      <c r="HU19" s="195"/>
      <c r="HV19" s="195"/>
      <c r="HW19" s="195"/>
      <c r="HX19" s="195"/>
      <c r="HY19" s="195"/>
      <c r="HZ19" s="195"/>
      <c r="IA19" s="195"/>
      <c r="IB19" s="195"/>
      <c r="IC19" s="195"/>
      <c r="ID19" s="195"/>
      <c r="IE19" s="195"/>
      <c r="IF19" s="195"/>
      <c r="IG19" s="195"/>
      <c r="IH19" s="195"/>
      <c r="II19" s="195"/>
      <c r="IJ19" s="195"/>
      <c r="IK19" s="195"/>
      <c r="IL19" s="195"/>
      <c r="IM19" s="195"/>
      <c r="IN19" s="195"/>
      <c r="IO19" s="195"/>
      <c r="IP19" s="195"/>
      <c r="IQ19" s="195"/>
      <c r="IR19" s="195"/>
      <c r="IS19" s="195"/>
      <c r="IT19" s="195"/>
      <c r="IU19" s="195"/>
      <c r="IV19" s="195"/>
      <c r="IW19" s="195"/>
    </row>
    <row r="20" spans="1:257" ht="26.25" customHeight="1">
      <c r="A20" s="105" t="s">
        <v>79</v>
      </c>
      <c r="B20" s="105"/>
      <c r="C20" s="105"/>
      <c r="D20" s="105"/>
      <c r="E20" s="105"/>
      <c r="F20" s="3"/>
      <c r="G20" s="194"/>
      <c r="H20" s="3"/>
      <c r="I20" s="195"/>
      <c r="J20" s="195"/>
      <c r="K20" s="195"/>
      <c r="L20" s="195"/>
      <c r="M20" s="195"/>
      <c r="N20" s="195"/>
      <c r="O20" s="195"/>
      <c r="P20" s="195"/>
      <c r="Q20" s="195"/>
      <c r="R20" s="195"/>
      <c r="S20" s="195"/>
      <c r="T20" s="195"/>
      <c r="U20" s="195"/>
      <c r="V20" s="195"/>
      <c r="W20" s="195"/>
      <c r="X20" s="195"/>
      <c r="Y20" s="195"/>
      <c r="Z20" s="195"/>
      <c r="AA20" s="195"/>
      <c r="AB20" s="195"/>
      <c r="AC20" s="195"/>
      <c r="AD20" s="195"/>
      <c r="AE20" s="195"/>
      <c r="AF20" s="195"/>
      <c r="AG20" s="195"/>
      <c r="AH20" s="195"/>
      <c r="AI20" s="195"/>
      <c r="AJ20" s="195"/>
      <c r="AK20" s="195"/>
      <c r="AL20" s="195"/>
      <c r="AM20" s="195"/>
      <c r="AN20" s="195"/>
      <c r="AO20" s="195"/>
      <c r="AP20" s="195"/>
      <c r="AQ20" s="195"/>
      <c r="AR20" s="195"/>
      <c r="AS20" s="195"/>
      <c r="AT20" s="195"/>
      <c r="AU20" s="195"/>
      <c r="AV20" s="195"/>
      <c r="AW20" s="195"/>
      <c r="AX20" s="195"/>
      <c r="AY20" s="195"/>
      <c r="AZ20" s="195"/>
      <c r="BA20" s="195"/>
      <c r="BB20" s="195"/>
      <c r="BC20" s="195"/>
      <c r="BD20" s="195"/>
      <c r="BE20" s="195"/>
      <c r="BF20" s="195"/>
      <c r="BG20" s="195"/>
      <c r="BH20" s="195"/>
      <c r="BI20" s="195"/>
      <c r="BJ20" s="195"/>
      <c r="BK20" s="195"/>
      <c r="BL20" s="195"/>
      <c r="BM20" s="195"/>
      <c r="BN20" s="195"/>
      <c r="BO20" s="195"/>
      <c r="BP20" s="195"/>
      <c r="BQ20" s="195"/>
      <c r="BR20" s="195"/>
      <c r="BS20" s="195"/>
      <c r="BT20" s="195"/>
      <c r="BU20" s="195"/>
      <c r="BV20" s="195"/>
      <c r="BW20" s="195"/>
      <c r="BX20" s="195"/>
      <c r="BY20" s="195"/>
      <c r="BZ20" s="195"/>
      <c r="CA20" s="195"/>
      <c r="CB20" s="195"/>
      <c r="CC20" s="195"/>
      <c r="CD20" s="195"/>
      <c r="CE20" s="195"/>
      <c r="CF20" s="195"/>
      <c r="CG20" s="195"/>
      <c r="CH20" s="195"/>
      <c r="CI20" s="195"/>
      <c r="CJ20" s="195"/>
      <c r="CK20" s="195"/>
      <c r="CL20" s="195"/>
      <c r="CM20" s="195"/>
      <c r="CN20" s="195"/>
      <c r="CO20" s="195"/>
      <c r="CP20" s="195"/>
      <c r="CQ20" s="195"/>
      <c r="CR20" s="195"/>
      <c r="CS20" s="195"/>
      <c r="CT20" s="195"/>
      <c r="CU20" s="195"/>
      <c r="CV20" s="195"/>
      <c r="CW20" s="195"/>
      <c r="CX20" s="195"/>
      <c r="CY20" s="195"/>
      <c r="CZ20" s="195"/>
      <c r="DA20" s="195"/>
      <c r="DB20" s="195"/>
      <c r="DC20" s="195"/>
      <c r="DD20" s="195"/>
      <c r="DE20" s="195"/>
      <c r="DF20" s="195"/>
      <c r="DG20" s="195"/>
      <c r="DH20" s="195"/>
      <c r="DI20" s="195"/>
      <c r="DJ20" s="195"/>
      <c r="DK20" s="195"/>
      <c r="DL20" s="195"/>
      <c r="DM20" s="195"/>
      <c r="DN20" s="195"/>
      <c r="DO20" s="195"/>
      <c r="DP20" s="195"/>
      <c r="DQ20" s="195"/>
      <c r="DR20" s="195"/>
      <c r="DS20" s="195"/>
      <c r="DT20" s="195"/>
      <c r="DU20" s="195"/>
      <c r="DV20" s="195"/>
      <c r="DW20" s="195"/>
      <c r="DX20" s="195"/>
      <c r="DY20" s="195"/>
      <c r="DZ20" s="195"/>
      <c r="EA20" s="195"/>
      <c r="EB20" s="195"/>
      <c r="EC20" s="195"/>
      <c r="ED20" s="195"/>
      <c r="EE20" s="195"/>
      <c r="EF20" s="195"/>
      <c r="EG20" s="195"/>
      <c r="EH20" s="195"/>
      <c r="EI20" s="195"/>
      <c r="EJ20" s="195"/>
      <c r="EK20" s="195"/>
      <c r="EL20" s="195"/>
      <c r="EM20" s="195"/>
      <c r="EN20" s="195"/>
      <c r="EO20" s="195"/>
      <c r="EP20" s="195"/>
      <c r="EQ20" s="195"/>
      <c r="ER20" s="195"/>
      <c r="ES20" s="195"/>
      <c r="ET20" s="195"/>
      <c r="EU20" s="195"/>
      <c r="EV20" s="195"/>
      <c r="EW20" s="195"/>
      <c r="EX20" s="195"/>
      <c r="EY20" s="195"/>
      <c r="EZ20" s="195"/>
      <c r="FA20" s="195"/>
      <c r="FB20" s="195"/>
      <c r="FC20" s="195"/>
      <c r="FD20" s="195"/>
      <c r="FE20" s="195"/>
      <c r="FF20" s="195"/>
      <c r="FG20" s="195"/>
      <c r="FH20" s="195"/>
      <c r="FI20" s="195"/>
      <c r="FJ20" s="195"/>
      <c r="FK20" s="195"/>
      <c r="FL20" s="195"/>
      <c r="FM20" s="195"/>
      <c r="FN20" s="195"/>
      <c r="FO20" s="195"/>
      <c r="FP20" s="195"/>
      <c r="FQ20" s="195"/>
      <c r="FR20" s="195"/>
      <c r="FS20" s="195"/>
      <c r="FT20" s="195"/>
      <c r="FU20" s="195"/>
      <c r="FV20" s="195"/>
      <c r="FW20" s="195"/>
      <c r="FX20" s="195"/>
      <c r="FY20" s="195"/>
      <c r="FZ20" s="195"/>
      <c r="GA20" s="195"/>
      <c r="GB20" s="195"/>
      <c r="GC20" s="195"/>
      <c r="GD20" s="195"/>
      <c r="GE20" s="195"/>
      <c r="GF20" s="195"/>
      <c r="GG20" s="195"/>
      <c r="GH20" s="195"/>
      <c r="GI20" s="195"/>
      <c r="GJ20" s="195"/>
      <c r="GK20" s="195"/>
      <c r="GL20" s="195"/>
      <c r="GM20" s="195"/>
      <c r="GN20" s="195"/>
      <c r="GO20" s="195"/>
      <c r="GP20" s="195"/>
      <c r="GQ20" s="195"/>
      <c r="GR20" s="195"/>
      <c r="GS20" s="195"/>
      <c r="GT20" s="195"/>
      <c r="GU20" s="195"/>
      <c r="GV20" s="195"/>
      <c r="GW20" s="195"/>
      <c r="GX20" s="195"/>
      <c r="GY20" s="195"/>
      <c r="GZ20" s="195"/>
      <c r="HA20" s="195"/>
      <c r="HB20" s="195"/>
      <c r="HC20" s="195"/>
      <c r="HD20" s="195"/>
      <c r="HE20" s="195"/>
      <c r="HF20" s="195"/>
      <c r="HG20" s="195"/>
      <c r="HH20" s="195"/>
      <c r="HI20" s="195"/>
      <c r="HJ20" s="195"/>
      <c r="HK20" s="195"/>
      <c r="HL20" s="195"/>
      <c r="HM20" s="195"/>
      <c r="HN20" s="195"/>
      <c r="HO20" s="195"/>
      <c r="HP20" s="195"/>
      <c r="HQ20" s="195"/>
      <c r="HR20" s="195"/>
      <c r="HS20" s="195"/>
      <c r="HT20" s="195"/>
      <c r="HU20" s="195"/>
      <c r="HV20" s="195"/>
      <c r="HW20" s="195"/>
      <c r="HX20" s="195"/>
      <c r="HY20" s="195"/>
      <c r="HZ20" s="195"/>
      <c r="IA20" s="195"/>
      <c r="IB20" s="195"/>
      <c r="IC20" s="195"/>
      <c r="ID20" s="195"/>
      <c r="IE20" s="195"/>
      <c r="IF20" s="195"/>
      <c r="IG20" s="195"/>
      <c r="IH20" s="195"/>
      <c r="II20" s="195"/>
      <c r="IJ20" s="195"/>
      <c r="IK20" s="195"/>
      <c r="IL20" s="195"/>
      <c r="IM20" s="195"/>
      <c r="IN20" s="195"/>
      <c r="IO20" s="195"/>
      <c r="IP20" s="195"/>
      <c r="IQ20" s="195"/>
      <c r="IR20" s="195"/>
      <c r="IS20" s="195"/>
      <c r="IT20" s="195"/>
      <c r="IU20" s="195"/>
      <c r="IV20" s="195"/>
      <c r="IW20" s="195"/>
    </row>
    <row r="21" spans="1:257" ht="26.25" customHeight="1">
      <c r="A21" s="105" t="s">
        <v>88</v>
      </c>
      <c r="B21" s="101" t="str">
        <f>'Attach 3(JV)'!B24</f>
        <v/>
      </c>
      <c r="C21" s="105"/>
      <c r="D21" s="105"/>
      <c r="E21" s="105"/>
      <c r="F21" s="3"/>
      <c r="G21" s="194"/>
      <c r="H21" s="3"/>
      <c r="I21" s="195"/>
      <c r="J21" s="195"/>
      <c r="K21" s="195"/>
      <c r="L21" s="195"/>
      <c r="M21" s="195"/>
      <c r="N21" s="195"/>
      <c r="O21" s="195"/>
      <c r="P21" s="195"/>
      <c r="Q21" s="195"/>
      <c r="R21" s="195"/>
      <c r="S21" s="195"/>
      <c r="T21" s="195"/>
      <c r="U21" s="195"/>
      <c r="V21" s="195"/>
      <c r="W21" s="195"/>
      <c r="X21" s="195"/>
      <c r="Y21" s="195"/>
      <c r="Z21" s="195"/>
      <c r="AA21" s="195"/>
      <c r="AB21" s="195"/>
      <c r="AC21" s="195"/>
      <c r="AD21" s="195"/>
      <c r="AE21" s="195"/>
      <c r="AF21" s="195"/>
      <c r="AG21" s="195"/>
      <c r="AH21" s="195"/>
      <c r="AI21" s="195"/>
      <c r="AJ21" s="195"/>
      <c r="AK21" s="195"/>
      <c r="AL21" s="195"/>
      <c r="AM21" s="195"/>
      <c r="AN21" s="195"/>
      <c r="AO21" s="195"/>
      <c r="AP21" s="195"/>
      <c r="AQ21" s="195"/>
      <c r="AR21" s="195"/>
      <c r="AS21" s="195"/>
      <c r="AT21" s="195"/>
      <c r="AU21" s="195"/>
      <c r="AV21" s="195"/>
      <c r="AW21" s="195"/>
      <c r="AX21" s="195"/>
      <c r="AY21" s="195"/>
      <c r="AZ21" s="195"/>
      <c r="BA21" s="195"/>
      <c r="BB21" s="195"/>
      <c r="BC21" s="195"/>
      <c r="BD21" s="195"/>
      <c r="BE21" s="195"/>
      <c r="BF21" s="195"/>
      <c r="BG21" s="195"/>
      <c r="BH21" s="195"/>
      <c r="BI21" s="195"/>
      <c r="BJ21" s="195"/>
      <c r="BK21" s="195"/>
      <c r="BL21" s="195"/>
      <c r="BM21" s="195"/>
      <c r="BN21" s="195"/>
      <c r="BO21" s="195"/>
      <c r="BP21" s="195"/>
      <c r="BQ21" s="195"/>
      <c r="BR21" s="195"/>
      <c r="BS21" s="195"/>
      <c r="BT21" s="195"/>
      <c r="BU21" s="195"/>
      <c r="BV21" s="195"/>
      <c r="BW21" s="195"/>
      <c r="BX21" s="195"/>
      <c r="BY21" s="195"/>
      <c r="BZ21" s="195"/>
      <c r="CA21" s="195"/>
      <c r="CB21" s="195"/>
      <c r="CC21" s="195"/>
      <c r="CD21" s="195"/>
      <c r="CE21" s="195"/>
      <c r="CF21" s="195"/>
      <c r="CG21" s="195"/>
      <c r="CH21" s="195"/>
      <c r="CI21" s="195"/>
      <c r="CJ21" s="195"/>
      <c r="CK21" s="195"/>
      <c r="CL21" s="195"/>
      <c r="CM21" s="195"/>
      <c r="CN21" s="195"/>
      <c r="CO21" s="195"/>
      <c r="CP21" s="195"/>
      <c r="CQ21" s="195"/>
      <c r="CR21" s="195"/>
      <c r="CS21" s="195"/>
      <c r="CT21" s="195"/>
      <c r="CU21" s="195"/>
      <c r="CV21" s="195"/>
      <c r="CW21" s="195"/>
      <c r="CX21" s="195"/>
      <c r="CY21" s="195"/>
      <c r="CZ21" s="195"/>
      <c r="DA21" s="195"/>
      <c r="DB21" s="195"/>
      <c r="DC21" s="195"/>
      <c r="DD21" s="195"/>
      <c r="DE21" s="195"/>
      <c r="DF21" s="195"/>
      <c r="DG21" s="195"/>
      <c r="DH21" s="195"/>
      <c r="DI21" s="195"/>
      <c r="DJ21" s="195"/>
      <c r="DK21" s="195"/>
      <c r="DL21" s="195"/>
      <c r="DM21" s="195"/>
      <c r="DN21" s="195"/>
      <c r="DO21" s="195"/>
      <c r="DP21" s="195"/>
      <c r="DQ21" s="195"/>
      <c r="DR21" s="195"/>
      <c r="DS21" s="195"/>
      <c r="DT21" s="195"/>
      <c r="DU21" s="195"/>
      <c r="DV21" s="195"/>
      <c r="DW21" s="195"/>
      <c r="DX21" s="195"/>
      <c r="DY21" s="195"/>
      <c r="DZ21" s="195"/>
      <c r="EA21" s="195"/>
      <c r="EB21" s="195"/>
      <c r="EC21" s="195"/>
      <c r="ED21" s="195"/>
      <c r="EE21" s="195"/>
      <c r="EF21" s="195"/>
      <c r="EG21" s="195"/>
      <c r="EH21" s="195"/>
      <c r="EI21" s="195"/>
      <c r="EJ21" s="195"/>
      <c r="EK21" s="195"/>
      <c r="EL21" s="195"/>
      <c r="EM21" s="195"/>
      <c r="EN21" s="195"/>
      <c r="EO21" s="195"/>
      <c r="EP21" s="195"/>
      <c r="EQ21" s="195"/>
      <c r="ER21" s="195"/>
      <c r="ES21" s="195"/>
      <c r="ET21" s="195"/>
      <c r="EU21" s="195"/>
      <c r="EV21" s="195"/>
      <c r="EW21" s="195"/>
      <c r="EX21" s="195"/>
      <c r="EY21" s="195"/>
      <c r="EZ21" s="195"/>
      <c r="FA21" s="195"/>
      <c r="FB21" s="195"/>
      <c r="FC21" s="195"/>
      <c r="FD21" s="195"/>
      <c r="FE21" s="195"/>
      <c r="FF21" s="195"/>
      <c r="FG21" s="195"/>
      <c r="FH21" s="195"/>
      <c r="FI21" s="195"/>
      <c r="FJ21" s="195"/>
      <c r="FK21" s="195"/>
      <c r="FL21" s="195"/>
      <c r="FM21" s="195"/>
      <c r="FN21" s="195"/>
      <c r="FO21" s="195"/>
      <c r="FP21" s="195"/>
      <c r="FQ21" s="195"/>
      <c r="FR21" s="195"/>
      <c r="FS21" s="195"/>
      <c r="FT21" s="195"/>
      <c r="FU21" s="195"/>
      <c r="FV21" s="195"/>
      <c r="FW21" s="195"/>
      <c r="FX21" s="195"/>
      <c r="FY21" s="195"/>
      <c r="FZ21" s="195"/>
      <c r="GA21" s="195"/>
      <c r="GB21" s="195"/>
      <c r="GC21" s="195"/>
      <c r="GD21" s="195"/>
      <c r="GE21" s="195"/>
      <c r="GF21" s="195"/>
      <c r="GG21" s="195"/>
      <c r="GH21" s="195"/>
      <c r="GI21" s="195"/>
      <c r="GJ21" s="195"/>
      <c r="GK21" s="195"/>
      <c r="GL21" s="195"/>
      <c r="GM21" s="195"/>
      <c r="GN21" s="195"/>
      <c r="GO21" s="195"/>
      <c r="GP21" s="195"/>
      <c r="GQ21" s="195"/>
      <c r="GR21" s="195"/>
      <c r="GS21" s="195"/>
      <c r="GT21" s="195"/>
      <c r="GU21" s="195"/>
      <c r="GV21" s="195"/>
      <c r="GW21" s="195"/>
      <c r="GX21" s="195"/>
      <c r="GY21" s="195"/>
      <c r="GZ21" s="195"/>
      <c r="HA21" s="195"/>
      <c r="HB21" s="195"/>
      <c r="HC21" s="195"/>
      <c r="HD21" s="195"/>
      <c r="HE21" s="195"/>
      <c r="HF21" s="195"/>
      <c r="HG21" s="195"/>
      <c r="HH21" s="195"/>
      <c r="HI21" s="195"/>
      <c r="HJ21" s="195"/>
      <c r="HK21" s="195"/>
      <c r="HL21" s="195"/>
      <c r="HM21" s="195"/>
      <c r="HN21" s="195"/>
      <c r="HO21" s="195"/>
      <c r="HP21" s="195"/>
      <c r="HQ21" s="195"/>
      <c r="HR21" s="195"/>
      <c r="HS21" s="195"/>
      <c r="HT21" s="195"/>
      <c r="HU21" s="195"/>
      <c r="HV21" s="195"/>
      <c r="HW21" s="195"/>
      <c r="HX21" s="195"/>
      <c r="HY21" s="195"/>
      <c r="HZ21" s="195"/>
      <c r="IA21" s="195"/>
      <c r="IB21" s="195"/>
      <c r="IC21" s="195"/>
      <c r="ID21" s="195"/>
      <c r="IE21" s="195"/>
      <c r="IF21" s="195"/>
      <c r="IG21" s="195"/>
      <c r="IH21" s="195"/>
      <c r="II21" s="195"/>
      <c r="IJ21" s="195"/>
      <c r="IK21" s="195"/>
      <c r="IL21" s="195"/>
      <c r="IM21" s="195"/>
      <c r="IN21" s="195"/>
      <c r="IO21" s="195"/>
      <c r="IP21" s="195"/>
      <c r="IQ21" s="195"/>
      <c r="IR21" s="195"/>
      <c r="IS21" s="195"/>
      <c r="IT21" s="195"/>
      <c r="IU21" s="195"/>
      <c r="IV21" s="195"/>
      <c r="IW21" s="195"/>
    </row>
    <row r="22" spans="1:257" ht="26.25" customHeight="1">
      <c r="A22" s="196" t="s">
        <v>158</v>
      </c>
      <c r="B22" s="197"/>
      <c r="C22" s="198"/>
      <c r="D22" s="105"/>
      <c r="E22" s="105"/>
      <c r="F22" s="3"/>
      <c r="G22" s="194"/>
      <c r="H22" s="3"/>
      <c r="I22" s="195"/>
      <c r="J22" s="195"/>
      <c r="K22" s="195"/>
      <c r="L22" s="195"/>
      <c r="M22" s="195"/>
      <c r="N22" s="195"/>
      <c r="O22" s="195"/>
      <c r="P22" s="195"/>
      <c r="Q22" s="195"/>
      <c r="R22" s="195"/>
      <c r="S22" s="195"/>
      <c r="T22" s="195"/>
      <c r="U22" s="195"/>
      <c r="V22" s="195"/>
      <c r="W22" s="195"/>
      <c r="X22" s="195"/>
      <c r="Y22" s="195"/>
      <c r="Z22" s="195"/>
      <c r="AA22" s="195"/>
      <c r="AB22" s="195"/>
      <c r="AC22" s="195"/>
      <c r="AD22" s="195"/>
      <c r="AE22" s="195"/>
      <c r="AF22" s="195"/>
      <c r="AG22" s="195"/>
      <c r="AH22" s="195"/>
      <c r="AI22" s="195"/>
      <c r="AJ22" s="195"/>
      <c r="AK22" s="195"/>
      <c r="AL22" s="195"/>
      <c r="AM22" s="195"/>
      <c r="AN22" s="195"/>
      <c r="AO22" s="195"/>
      <c r="AP22" s="195"/>
      <c r="AQ22" s="195"/>
      <c r="AR22" s="195"/>
      <c r="AS22" s="195"/>
      <c r="AT22" s="195"/>
      <c r="AU22" s="195"/>
      <c r="AV22" s="195"/>
      <c r="AW22" s="195"/>
      <c r="AX22" s="195"/>
      <c r="AY22" s="195"/>
      <c r="AZ22" s="195"/>
      <c r="BA22" s="195"/>
      <c r="BB22" s="195"/>
      <c r="BC22" s="195"/>
      <c r="BD22" s="195"/>
      <c r="BE22" s="195"/>
      <c r="BF22" s="195"/>
      <c r="BG22" s="195"/>
      <c r="BH22" s="195"/>
      <c r="BI22" s="195"/>
      <c r="BJ22" s="195"/>
      <c r="BK22" s="195"/>
      <c r="BL22" s="195"/>
      <c r="BM22" s="195"/>
      <c r="BN22" s="195"/>
      <c r="BO22" s="195"/>
      <c r="BP22" s="195"/>
      <c r="BQ22" s="195"/>
      <c r="BR22" s="195"/>
      <c r="BS22" s="195"/>
      <c r="BT22" s="195"/>
      <c r="BU22" s="195"/>
      <c r="BV22" s="195"/>
      <c r="BW22" s="195"/>
      <c r="BX22" s="195"/>
      <c r="BY22" s="195"/>
      <c r="BZ22" s="195"/>
      <c r="CA22" s="195"/>
      <c r="CB22" s="195"/>
      <c r="CC22" s="195"/>
      <c r="CD22" s="195"/>
      <c r="CE22" s="195"/>
      <c r="CF22" s="195"/>
      <c r="CG22" s="195"/>
      <c r="CH22" s="195"/>
      <c r="CI22" s="195"/>
      <c r="CJ22" s="195"/>
      <c r="CK22" s="195"/>
      <c r="CL22" s="195"/>
      <c r="CM22" s="195"/>
      <c r="CN22" s="195"/>
      <c r="CO22" s="195"/>
      <c r="CP22" s="195"/>
      <c r="CQ22" s="195"/>
      <c r="CR22" s="195"/>
      <c r="CS22" s="195"/>
      <c r="CT22" s="195"/>
      <c r="CU22" s="195"/>
      <c r="CV22" s="195"/>
      <c r="CW22" s="195"/>
      <c r="CX22" s="195"/>
      <c r="CY22" s="195"/>
      <c r="CZ22" s="195"/>
      <c r="DA22" s="195"/>
      <c r="DB22" s="195"/>
      <c r="DC22" s="195"/>
      <c r="DD22" s="195"/>
      <c r="DE22" s="195"/>
      <c r="DF22" s="195"/>
      <c r="DG22" s="195"/>
      <c r="DH22" s="195"/>
      <c r="DI22" s="195"/>
      <c r="DJ22" s="195"/>
      <c r="DK22" s="195"/>
      <c r="DL22" s="195"/>
      <c r="DM22" s="195"/>
      <c r="DN22" s="195"/>
      <c r="DO22" s="195"/>
      <c r="DP22" s="195"/>
      <c r="DQ22" s="195"/>
      <c r="DR22" s="195"/>
      <c r="DS22" s="195"/>
      <c r="DT22" s="195"/>
      <c r="DU22" s="195"/>
      <c r="DV22" s="195"/>
      <c r="DW22" s="195"/>
      <c r="DX22" s="195"/>
      <c r="DY22" s="195"/>
      <c r="DZ22" s="195"/>
      <c r="EA22" s="195"/>
      <c r="EB22" s="195"/>
      <c r="EC22" s="195"/>
      <c r="ED22" s="195"/>
      <c r="EE22" s="195"/>
      <c r="EF22" s="195"/>
      <c r="EG22" s="195"/>
      <c r="EH22" s="195"/>
      <c r="EI22" s="195"/>
      <c r="EJ22" s="195"/>
      <c r="EK22" s="195"/>
      <c r="EL22" s="195"/>
      <c r="EM22" s="195"/>
      <c r="EN22" s="195"/>
      <c r="EO22" s="195"/>
      <c r="EP22" s="195"/>
      <c r="EQ22" s="195"/>
      <c r="ER22" s="195"/>
      <c r="ES22" s="195"/>
      <c r="ET22" s="195"/>
      <c r="EU22" s="195"/>
      <c r="EV22" s="195"/>
      <c r="EW22" s="195"/>
      <c r="EX22" s="195"/>
      <c r="EY22" s="195"/>
      <c r="EZ22" s="195"/>
      <c r="FA22" s="195"/>
      <c r="FB22" s="195"/>
      <c r="FC22" s="195"/>
      <c r="FD22" s="195"/>
      <c r="FE22" s="195"/>
      <c r="FF22" s="195"/>
      <c r="FG22" s="195"/>
      <c r="FH22" s="195"/>
      <c r="FI22" s="195"/>
      <c r="FJ22" s="195"/>
      <c r="FK22" s="195"/>
      <c r="FL22" s="195"/>
      <c r="FM22" s="195"/>
      <c r="FN22" s="195"/>
      <c r="FO22" s="195"/>
      <c r="FP22" s="195"/>
      <c r="FQ22" s="195"/>
      <c r="FR22" s="195"/>
      <c r="FS22" s="195"/>
      <c r="FT22" s="195"/>
      <c r="FU22" s="195"/>
      <c r="FV22" s="195"/>
      <c r="FW22" s="195"/>
      <c r="FX22" s="195"/>
      <c r="FY22" s="195"/>
      <c r="FZ22" s="195"/>
      <c r="GA22" s="195"/>
      <c r="GB22" s="195"/>
      <c r="GC22" s="195"/>
      <c r="GD22" s="195"/>
      <c r="GE22" s="195"/>
      <c r="GF22" s="195"/>
      <c r="GG22" s="195"/>
      <c r="GH22" s="195"/>
      <c r="GI22" s="195"/>
      <c r="GJ22" s="195"/>
      <c r="GK22" s="195"/>
      <c r="GL22" s="195"/>
      <c r="GM22" s="195"/>
      <c r="GN22" s="195"/>
      <c r="GO22" s="195"/>
      <c r="GP22" s="195"/>
      <c r="GQ22" s="195"/>
      <c r="GR22" s="195"/>
      <c r="GS22" s="195"/>
      <c r="GT22" s="195"/>
      <c r="GU22" s="195"/>
      <c r="GV22" s="195"/>
      <c r="GW22" s="195"/>
      <c r="GX22" s="195"/>
      <c r="GY22" s="195"/>
      <c r="GZ22" s="195"/>
      <c r="HA22" s="195"/>
      <c r="HB22" s="195"/>
      <c r="HC22" s="195"/>
      <c r="HD22" s="195"/>
      <c r="HE22" s="195"/>
      <c r="HF22" s="195"/>
      <c r="HG22" s="195"/>
      <c r="HH22" s="195"/>
      <c r="HI22" s="195"/>
      <c r="HJ22" s="195"/>
      <c r="HK22" s="195"/>
      <c r="HL22" s="195"/>
      <c r="HM22" s="195"/>
      <c r="HN22" s="195"/>
      <c r="HO22" s="195"/>
      <c r="HP22" s="195"/>
      <c r="HQ22" s="195"/>
      <c r="HR22" s="195"/>
      <c r="HS22" s="195"/>
      <c r="HT22" s="195"/>
      <c r="HU22" s="195"/>
      <c r="HV22" s="195"/>
      <c r="HW22" s="195"/>
      <c r="HX22" s="195"/>
      <c r="HY22" s="195"/>
      <c r="HZ22" s="195"/>
      <c r="IA22" s="195"/>
      <c r="IB22" s="195"/>
      <c r="IC22" s="195"/>
      <c r="ID22" s="195"/>
      <c r="IE22" s="195"/>
      <c r="IF22" s="195"/>
      <c r="IG22" s="195"/>
      <c r="IH22" s="195"/>
      <c r="II22" s="195"/>
      <c r="IJ22" s="195"/>
      <c r="IK22" s="195"/>
      <c r="IL22" s="195"/>
      <c r="IM22" s="195"/>
      <c r="IN22" s="195"/>
      <c r="IO22" s="195"/>
      <c r="IP22" s="195"/>
      <c r="IQ22" s="195"/>
      <c r="IR22" s="195"/>
      <c r="IS22" s="195"/>
      <c r="IT22" s="195"/>
      <c r="IU22" s="195"/>
      <c r="IV22" s="195"/>
      <c r="IW22" s="195"/>
    </row>
    <row r="23" spans="1:257" ht="33" customHeight="1">
      <c r="D23" s="100" t="s">
        <v>79</v>
      </c>
    </row>
    <row r="24" spans="1:257" ht="33" customHeight="1">
      <c r="A24" s="98" t="s">
        <v>67</v>
      </c>
      <c r="B24" s="101" t="str">
        <f>'Attach 3(JV)'!B24</f>
        <v/>
      </c>
      <c r="D24" s="100" t="s">
        <v>68</v>
      </c>
      <c r="E24" s="102" t="str">
        <f>'Attach 3(JV)'!E24</f>
        <v/>
      </c>
    </row>
    <row r="25" spans="1:257" ht="33" customHeight="1">
      <c r="A25" s="98" t="s">
        <v>69</v>
      </c>
      <c r="B25" s="102" t="str">
        <f>'Attach 3(JV)'!B25</f>
        <v/>
      </c>
      <c r="D25" s="100" t="s">
        <v>70</v>
      </c>
      <c r="E25" s="102" t="str">
        <f>'Attach 3(JV)'!E25</f>
        <v/>
      </c>
    </row>
    <row r="26" spans="1:257" ht="33" customHeight="1">
      <c r="D26" s="100" t="s">
        <v>80</v>
      </c>
      <c r="E26" s="95"/>
    </row>
    <row r="27" spans="1:257" ht="20.100000000000001" customHeight="1">
      <c r="A27" s="48"/>
    </row>
    <row r="28" spans="1:257" ht="51" customHeight="1">
      <c r="A28" s="199" t="s">
        <v>159</v>
      </c>
      <c r="B28" s="474" t="s">
        <v>160</v>
      </c>
      <c r="C28" s="391"/>
      <c r="D28" s="391"/>
      <c r="E28" s="391"/>
    </row>
    <row r="29" spans="1:257" ht="40.5" customHeight="1">
      <c r="A29" s="199">
        <v>2</v>
      </c>
      <c r="B29" s="474" t="s">
        <v>161</v>
      </c>
      <c r="C29" s="391"/>
      <c r="D29" s="391"/>
      <c r="E29" s="391"/>
    </row>
    <row r="30" spans="1:257" ht="20.100000000000001" hidden="1" customHeight="1">
      <c r="A30" s="48"/>
    </row>
    <row r="31" spans="1:257" ht="20.100000000000001" hidden="1" customHeight="1"/>
    <row r="32" spans="1:257" ht="20.100000000000001" hidden="1" customHeight="1">
      <c r="A32" s="48"/>
    </row>
    <row r="33" spans="1:1" ht="20.100000000000001" hidden="1" customHeight="1"/>
    <row r="34" spans="1:1" ht="20.100000000000001" hidden="1" customHeight="1">
      <c r="A34" s="48"/>
    </row>
    <row r="35" spans="1:1" ht="20.100000000000001" hidden="1" customHeight="1"/>
    <row r="36" spans="1:1" ht="20.100000000000001" customHeight="1"/>
    <row r="37" spans="1:1" ht="20.100000000000001" customHeight="1"/>
    <row r="38" spans="1:1" ht="20.100000000000001" customHeight="1"/>
  </sheetData>
  <mergeCells count="13">
    <mergeCell ref="B29:E29"/>
    <mergeCell ref="B28:E28"/>
    <mergeCell ref="A17:E17"/>
    <mergeCell ref="A18:E18"/>
    <mergeCell ref="A9:D9"/>
    <mergeCell ref="A8:D8"/>
    <mergeCell ref="A16:E16"/>
    <mergeCell ref="A19:E19"/>
    <mergeCell ref="A3:E3"/>
    <mergeCell ref="A5:E5"/>
    <mergeCell ref="A11:D11"/>
    <mergeCell ref="B12:D12"/>
    <mergeCell ref="A10:D10"/>
  </mergeCells>
  <pageMargins left="0.74791666666666701" right="0.62986111111111098" top="0.59027777777777801" bottom="0.59027777777777801" header="0.511811023622047" footer="0.35416666666666702"/>
  <pageSetup scale="75"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3300"/>
  </sheetPr>
  <dimension ref="A1:I36"/>
  <sheetViews>
    <sheetView showGridLines="0" zoomScaleNormal="100" workbookViewId="0">
      <selection activeCell="A3" sqref="A3:E3"/>
    </sheetView>
  </sheetViews>
  <sheetFormatPr defaultColWidth="9" defaultRowHeight="16.5" customHeight="1"/>
  <cols>
    <col min="1" max="1" width="12.140625" style="50" customWidth="1"/>
    <col min="2" max="2" width="20.5703125" style="50" customWidth="1"/>
    <col min="3" max="3" width="11.42578125" style="50" customWidth="1"/>
    <col min="4" max="4" width="24.140625" style="50" customWidth="1"/>
    <col min="5" max="5" width="39.28515625" style="50" customWidth="1"/>
    <col min="6" max="8" width="9.140625" style="51" customWidth="1"/>
  </cols>
  <sheetData>
    <row r="1" spans="1:9" ht="16.5" customHeight="1">
      <c r="A1" s="8" t="str">
        <f>'Attach 3(JV)'!A1</f>
        <v>Specification No. :CC/NT/S-VHCLE/DOM/A17/26/13660</v>
      </c>
      <c r="B1" s="200"/>
      <c r="C1" s="200"/>
      <c r="D1" s="200"/>
      <c r="E1" s="201" t="str">
        <f>"Attachment-10 "&amp;'Attach 3(JV)'!AT1</f>
        <v>Attachment-10 5002005726</v>
      </c>
    </row>
    <row r="3" spans="1:9" ht="48" customHeight="1">
      <c r="A3" s="379" t="str">
        <f>'Attach 3(JV)'!A3</f>
        <v>EMPANELMENT OF TRANSPORT AGENCIES FOR DAY-TO-DAY HIRING OF VEHICLES AT CORPORATE CENTRE, GURGAON</v>
      </c>
      <c r="B3" s="378"/>
      <c r="C3" s="378"/>
      <c r="D3" s="378"/>
      <c r="E3" s="378"/>
      <c r="F3" s="54"/>
      <c r="G3" s="55"/>
      <c r="H3" s="54"/>
    </row>
    <row r="4" spans="1:9" ht="20.100000000000001" customHeight="1">
      <c r="A4" s="56"/>
      <c r="H4" s="57"/>
      <c r="I4" s="23"/>
    </row>
    <row r="5" spans="1:9" ht="20.100000000000001" customHeight="1">
      <c r="A5" s="380" t="s">
        <v>162</v>
      </c>
      <c r="B5" s="378"/>
      <c r="C5" s="378"/>
      <c r="D5" s="378"/>
      <c r="E5" s="378"/>
      <c r="F5" s="58"/>
      <c r="H5" s="57"/>
      <c r="I5" s="23"/>
    </row>
    <row r="6" spans="1:9" ht="20.100000000000001" customHeight="1">
      <c r="A6" s="59"/>
      <c r="H6" s="57"/>
      <c r="I6" s="23"/>
    </row>
    <row r="7" spans="1:9" ht="20.100000000000001" customHeight="1">
      <c r="A7" s="60" t="str">
        <f>'Attach 3(JV)'!A7</f>
        <v>Bidder’s Name and Address (Lead Partner) :</v>
      </c>
      <c r="E7" s="93" t="str">
        <f>'Attach 3(JV)'!E7</f>
        <v>To:</v>
      </c>
      <c r="H7" s="57"/>
      <c r="I7" s="23"/>
    </row>
    <row r="8" spans="1:9" ht="36" customHeight="1">
      <c r="A8" s="389" t="str">
        <f>'Attach 3(JV)'!A8</f>
        <v/>
      </c>
      <c r="B8" s="378"/>
      <c r="C8" s="378"/>
      <c r="D8" s="378"/>
      <c r="E8" s="95" t="str">
        <f>'Attach 3(JV)'!E8</f>
        <v>Corporate Materials Management</v>
      </c>
      <c r="H8" s="57"/>
      <c r="I8" s="23"/>
    </row>
    <row r="9" spans="1:9" ht="16.5" customHeight="1">
      <c r="A9" s="92" t="s">
        <v>25</v>
      </c>
      <c r="B9" s="463" t="str">
        <f>'Attach 3(JV)'!B9</f>
        <v/>
      </c>
      <c r="C9" s="391"/>
      <c r="D9" s="391"/>
      <c r="E9" s="95" t="str">
        <f>'Attach 3(JV)'!E9</f>
        <v>Power Grid Corporation of India Ltd.,</v>
      </c>
      <c r="H9" s="57"/>
      <c r="I9" s="23"/>
    </row>
    <row r="10" spans="1:9" ht="16.5" customHeight="1">
      <c r="A10" s="92" t="s">
        <v>27</v>
      </c>
      <c r="B10" s="463" t="str">
        <f>'Attach 3(JV)'!B10</f>
        <v/>
      </c>
      <c r="C10" s="391"/>
      <c r="D10" s="391"/>
      <c r="E10" s="104" t="s">
        <v>163</v>
      </c>
      <c r="H10" s="57"/>
      <c r="I10" s="23"/>
    </row>
    <row r="11" spans="1:9" ht="16.5" customHeight="1">
      <c r="B11" s="463" t="str">
        <f>'Attach 3(JV)'!B11</f>
        <v/>
      </c>
      <c r="C11" s="391"/>
      <c r="D11" s="391"/>
      <c r="E11" s="104" t="s">
        <v>164</v>
      </c>
    </row>
    <row r="12" spans="1:9" ht="16.5" customHeight="1">
      <c r="A12" s="59"/>
      <c r="B12" s="463" t="str">
        <f>'Attach 3(JV)'!B12</f>
        <v/>
      </c>
      <c r="C12" s="391"/>
      <c r="D12" s="391"/>
      <c r="E12" s="104" t="s">
        <v>165</v>
      </c>
    </row>
    <row r="13" spans="1:9" ht="20.100000000000001" customHeight="1">
      <c r="A13" s="59"/>
      <c r="B13" s="202"/>
      <c r="C13" s="202"/>
      <c r="D13" s="202"/>
      <c r="G13" s="95"/>
    </row>
    <row r="14" spans="1:9" ht="20.100000000000001" customHeight="1">
      <c r="A14" s="50" t="s">
        <v>31</v>
      </c>
    </row>
    <row r="15" spans="1:9" ht="20.100000000000001" customHeight="1">
      <c r="A15" s="59"/>
    </row>
    <row r="16" spans="1:9" ht="57" customHeight="1">
      <c r="A16" s="431" t="s">
        <v>166</v>
      </c>
      <c r="B16" s="378"/>
      <c r="C16" s="378"/>
      <c r="D16" s="378"/>
      <c r="E16" s="378"/>
      <c r="F16" s="64"/>
      <c r="G16" s="64"/>
      <c r="H16" s="64"/>
    </row>
    <row r="17" spans="1:5" ht="20.100000000000001" customHeight="1">
      <c r="A17" s="203"/>
    </row>
    <row r="18" spans="1:5" ht="20.100000000000001" customHeight="1">
      <c r="A18" s="203"/>
    </row>
    <row r="19" spans="1:5" ht="20.100000000000001" customHeight="1"/>
    <row r="20" spans="1:5" ht="33" customHeight="1">
      <c r="D20" s="80"/>
    </row>
    <row r="21" spans="1:5" ht="33" customHeight="1">
      <c r="A21" s="81" t="s">
        <v>67</v>
      </c>
      <c r="B21" s="139" t="str">
        <f>'Attach 3(JV)'!B24</f>
        <v/>
      </c>
      <c r="C21" s="62"/>
      <c r="D21" s="80" t="s">
        <v>68</v>
      </c>
      <c r="E21" s="140" t="str">
        <f>'Attach 3(JV)'!E24</f>
        <v/>
      </c>
    </row>
    <row r="22" spans="1:5" ht="33" customHeight="1">
      <c r="A22" s="81" t="s">
        <v>69</v>
      </c>
      <c r="B22" s="140" t="str">
        <f>'Attach 3(JV)'!B25</f>
        <v/>
      </c>
      <c r="C22" s="62"/>
      <c r="D22" s="80" t="s">
        <v>70</v>
      </c>
      <c r="E22" s="140" t="str">
        <f>'Attach 3(JV)'!E25</f>
        <v/>
      </c>
    </row>
    <row r="23" spans="1:5" ht="33" customHeight="1">
      <c r="B23" s="62"/>
      <c r="C23" s="62"/>
      <c r="D23" s="80"/>
      <c r="E23" s="62"/>
    </row>
    <row r="24" spans="1:5" ht="20.100000000000001" customHeight="1"/>
    <row r="25" spans="1:5" ht="20.100000000000001" customHeight="1">
      <c r="A25" s="204"/>
    </row>
    <row r="26" spans="1:5" ht="20.100000000000001" customHeight="1"/>
    <row r="27" spans="1:5" ht="20.100000000000001" customHeight="1"/>
    <row r="28" spans="1:5" ht="20.100000000000001" customHeight="1">
      <c r="A28" s="204"/>
    </row>
    <row r="29" spans="1:5" ht="20.100000000000001" customHeight="1"/>
    <row r="30" spans="1:5" ht="20.100000000000001" customHeight="1">
      <c r="A30" s="204"/>
    </row>
    <row r="31" spans="1:5" ht="20.100000000000001" customHeight="1"/>
    <row r="32" spans="1:5" ht="20.100000000000001" customHeight="1">
      <c r="A32" s="204"/>
    </row>
    <row r="33" ht="20.100000000000001" customHeight="1"/>
    <row r="34" ht="20.100000000000001" customHeight="1"/>
    <row r="35" ht="20.100000000000001" customHeight="1"/>
    <row r="36" ht="20.100000000000001" customHeight="1"/>
  </sheetData>
  <mergeCells count="8">
    <mergeCell ref="A16:E16"/>
    <mergeCell ref="B9:D9"/>
    <mergeCell ref="A5:E5"/>
    <mergeCell ref="B12:D12"/>
    <mergeCell ref="A3:E3"/>
    <mergeCell ref="B10:D10"/>
    <mergeCell ref="B11:D11"/>
    <mergeCell ref="A8:D8"/>
  </mergeCells>
  <pageMargins left="0.75" right="0.62986111111111098" top="0.57986111111111105" bottom="0.6" header="0.511811023622047" footer="0.35"/>
  <pageSetup scale="94"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FF"/>
  </sheetPr>
  <dimension ref="A1:IW61"/>
  <sheetViews>
    <sheetView showGridLines="0" topLeftCell="A4" zoomScaleNormal="100" workbookViewId="0">
      <selection activeCell="A5" sqref="A5:E5"/>
    </sheetView>
  </sheetViews>
  <sheetFormatPr defaultColWidth="9.140625" defaultRowHeight="16.5" customHeight="1"/>
  <cols>
    <col min="1" max="1" width="12.140625" style="23" customWidth="1"/>
    <col min="2" max="2" width="37.85546875" style="23" customWidth="1"/>
    <col min="3" max="3" width="24.85546875" style="23" customWidth="1"/>
    <col min="4" max="4" width="21.85546875" style="23" customWidth="1"/>
    <col min="5" max="5" width="20" style="23" customWidth="1"/>
    <col min="6" max="8" width="9.140625" style="83" customWidth="1"/>
    <col min="9" max="257" width="9.140625" style="2" customWidth="1"/>
  </cols>
  <sheetData>
    <row r="1" spans="1:26" ht="16.5" customHeight="1">
      <c r="A1" s="8" t="str">
        <f>'Attach 3(JV)'!A1</f>
        <v>Specification No. :CC/NT/S-VHCLE/DOM/A17/26/13660</v>
      </c>
      <c r="B1" s="52"/>
      <c r="C1" s="52"/>
      <c r="D1" s="52"/>
      <c r="E1" s="84" t="str">
        <f>"Attachment-11 "&amp;'Attach 3(JV)'!AT1</f>
        <v>Attachment-11 5002005726</v>
      </c>
    </row>
    <row r="2" spans="1:26" ht="19.5" customHeight="1">
      <c r="Z2" s="27" t="e">
        <f>'Attach 3(JV)'!Z2</f>
        <v>#REF!</v>
      </c>
    </row>
    <row r="3" spans="1:26" ht="48" customHeight="1">
      <c r="A3" s="419" t="str">
        <f>QR!A3</f>
        <v>EMPANELMENT OF TRANSPORT AGENCIES FOR DAY-TO-DAY HIRING OF VEHICLES AT CORPORATE CENTRE, GURGAON</v>
      </c>
      <c r="B3" s="391"/>
      <c r="C3" s="391"/>
      <c r="D3" s="391"/>
      <c r="E3" s="391"/>
      <c r="F3" s="89"/>
      <c r="G3" s="88"/>
      <c r="H3" s="89"/>
    </row>
    <row r="4" spans="1:26" ht="19.5" customHeight="1">
      <c r="A4" s="29"/>
      <c r="H4" s="90"/>
      <c r="I4" s="23"/>
    </row>
    <row r="5" spans="1:26" ht="19.5" customHeight="1">
      <c r="A5" s="435" t="s">
        <v>167</v>
      </c>
      <c r="B5" s="391"/>
      <c r="C5" s="391"/>
      <c r="D5" s="391"/>
      <c r="E5" s="391"/>
      <c r="F5" s="103"/>
      <c r="H5" s="90"/>
      <c r="I5" s="23"/>
    </row>
    <row r="6" spans="1:26" ht="19.5" customHeight="1">
      <c r="A6" s="30"/>
      <c r="H6" s="90"/>
      <c r="I6" s="23"/>
    </row>
    <row r="7" spans="1:26" ht="19.5" customHeight="1">
      <c r="A7" s="92" t="str">
        <f>'Attach 3(JV)'!A7</f>
        <v>Bidder’s Name and Address (Lead Partner) :</v>
      </c>
      <c r="B7" s="30"/>
      <c r="C7" s="30"/>
      <c r="D7" s="93" t="str">
        <f>'Attach 3(JV)'!E7</f>
        <v>To:</v>
      </c>
      <c r="H7" s="90"/>
      <c r="I7" s="23"/>
    </row>
    <row r="8" spans="1:26" ht="36" customHeight="1">
      <c r="A8" s="439" t="str">
        <f>'Attach 3(JV)'!A8</f>
        <v/>
      </c>
      <c r="B8" s="391"/>
      <c r="C8" s="391"/>
      <c r="D8" s="95" t="str">
        <f>'Attach 3(JV)'!E8</f>
        <v>Corporate Materials Management</v>
      </c>
      <c r="H8" s="90"/>
      <c r="I8" s="23"/>
    </row>
    <row r="9" spans="1:26" ht="16.5" customHeight="1">
      <c r="A9" s="92" t="s">
        <v>25</v>
      </c>
      <c r="B9" s="463" t="str">
        <f>'Attach 3(JV)'!B9</f>
        <v/>
      </c>
      <c r="C9" s="391"/>
      <c r="D9" s="95" t="str">
        <f>'Attach 3(JV)'!E9</f>
        <v>Power Grid Corporation of India Ltd.,</v>
      </c>
      <c r="H9" s="90"/>
      <c r="I9" s="23"/>
    </row>
    <row r="10" spans="1:26" ht="16.5" customHeight="1">
      <c r="A10" s="92" t="s">
        <v>27</v>
      </c>
      <c r="B10" s="463" t="str">
        <f>'Attach 3(JV)'!B10</f>
        <v/>
      </c>
      <c r="C10" s="391"/>
      <c r="D10" s="104" t="s">
        <v>163</v>
      </c>
      <c r="H10" s="90"/>
      <c r="I10" s="23"/>
    </row>
    <row r="11" spans="1:26" ht="16.5" customHeight="1">
      <c r="B11" s="463" t="str">
        <f>'Attach 3(JV)'!B11</f>
        <v/>
      </c>
      <c r="C11" s="391"/>
      <c r="D11" s="104" t="s">
        <v>164</v>
      </c>
    </row>
    <row r="12" spans="1:26" ht="16.5" customHeight="1">
      <c r="A12" s="30"/>
      <c r="B12" s="463" t="str">
        <f>'Attach 3(JV)'!B12</f>
        <v/>
      </c>
      <c r="C12" s="391"/>
      <c r="D12" s="104" t="s">
        <v>165</v>
      </c>
    </row>
    <row r="13" spans="1:26" ht="19.5" customHeight="1">
      <c r="A13" s="23" t="s">
        <v>31</v>
      </c>
    </row>
    <row r="14" spans="1:26" ht="9.9499999999999993" customHeight="1">
      <c r="A14" s="30"/>
    </row>
    <row r="15" spans="1:26" ht="33.75" customHeight="1">
      <c r="A15" s="437" t="s">
        <v>168</v>
      </c>
      <c r="B15" s="391"/>
      <c r="C15" s="391"/>
      <c r="D15" s="391"/>
      <c r="E15" s="391"/>
      <c r="F15" s="1"/>
      <c r="G15" s="1"/>
      <c r="H15" s="1"/>
    </row>
    <row r="16" spans="1:26" ht="19.5" customHeight="1">
      <c r="A16" s="30"/>
      <c r="B16" s="30"/>
      <c r="C16" s="30"/>
      <c r="D16" s="30"/>
      <c r="E16" s="30"/>
      <c r="F16" s="1"/>
      <c r="G16" s="1"/>
      <c r="H16" s="1"/>
    </row>
    <row r="17" spans="1:257" ht="72" customHeight="1">
      <c r="A17" s="162" t="s">
        <v>33</v>
      </c>
      <c r="B17" s="464" t="s">
        <v>169</v>
      </c>
      <c r="C17" s="465"/>
      <c r="D17" s="162" t="s">
        <v>170</v>
      </c>
      <c r="E17" s="162" t="s">
        <v>171</v>
      </c>
      <c r="G17" s="1"/>
      <c r="H17" s="1"/>
      <c r="I17" s="83"/>
      <c r="J17" s="83"/>
      <c r="K17" s="83"/>
      <c r="L17" s="83"/>
      <c r="M17" s="83"/>
      <c r="N17" s="83"/>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c r="CG17" s="83"/>
      <c r="CH17" s="83"/>
      <c r="CI17" s="83"/>
      <c r="CJ17" s="83"/>
      <c r="CK17" s="83"/>
      <c r="CL17" s="83"/>
      <c r="CM17" s="83"/>
      <c r="CN17" s="83"/>
      <c r="CO17" s="83"/>
      <c r="CP17" s="83"/>
      <c r="CQ17" s="83"/>
      <c r="CR17" s="83"/>
      <c r="CS17" s="83"/>
      <c r="CT17" s="83"/>
      <c r="CU17" s="83"/>
      <c r="CV17" s="83"/>
      <c r="CW17" s="83"/>
      <c r="CX17" s="83"/>
      <c r="CY17" s="83"/>
      <c r="CZ17" s="83"/>
      <c r="DA17" s="83"/>
      <c r="DB17" s="83"/>
      <c r="DC17" s="83"/>
      <c r="DD17" s="83"/>
      <c r="DE17" s="83"/>
      <c r="DF17" s="83"/>
      <c r="DG17" s="83"/>
      <c r="DH17" s="83"/>
      <c r="DI17" s="83"/>
      <c r="DJ17" s="83"/>
      <c r="DK17" s="83"/>
      <c r="DL17" s="83"/>
      <c r="DM17" s="83"/>
      <c r="DN17" s="83"/>
      <c r="DO17" s="83"/>
      <c r="DP17" s="83"/>
      <c r="DQ17" s="83"/>
      <c r="DR17" s="83"/>
      <c r="DS17" s="83"/>
      <c r="DT17" s="83"/>
      <c r="DU17" s="83"/>
      <c r="DV17" s="83"/>
      <c r="DW17" s="83"/>
      <c r="DX17" s="83"/>
      <c r="DY17" s="83"/>
      <c r="DZ17" s="83"/>
      <c r="EA17" s="83"/>
      <c r="EB17" s="83"/>
      <c r="EC17" s="83"/>
      <c r="ED17" s="83"/>
      <c r="EE17" s="83"/>
      <c r="EF17" s="83"/>
      <c r="EG17" s="83"/>
      <c r="EH17" s="83"/>
      <c r="EI17" s="83"/>
      <c r="EJ17" s="83"/>
      <c r="EK17" s="83"/>
      <c r="EL17" s="83"/>
      <c r="EM17" s="83"/>
      <c r="EN17" s="83"/>
      <c r="EO17" s="83"/>
      <c r="EP17" s="83"/>
      <c r="EQ17" s="83"/>
      <c r="ER17" s="83"/>
      <c r="ES17" s="83"/>
      <c r="ET17" s="83"/>
      <c r="EU17" s="83"/>
      <c r="EV17" s="83"/>
      <c r="EW17" s="83"/>
      <c r="EX17" s="83"/>
      <c r="EY17" s="83"/>
      <c r="EZ17" s="83"/>
      <c r="FA17" s="83"/>
      <c r="FB17" s="83"/>
      <c r="FC17" s="83"/>
      <c r="FD17" s="83"/>
      <c r="FE17" s="83"/>
      <c r="FF17" s="83"/>
      <c r="FG17" s="83"/>
      <c r="FH17" s="83"/>
      <c r="FI17" s="83"/>
      <c r="FJ17" s="83"/>
      <c r="FK17" s="83"/>
      <c r="FL17" s="83"/>
      <c r="FM17" s="83"/>
      <c r="FN17" s="83"/>
      <c r="FO17" s="83"/>
      <c r="FP17" s="83"/>
      <c r="FQ17" s="83"/>
      <c r="FR17" s="83"/>
      <c r="FS17" s="83"/>
      <c r="FT17" s="83"/>
      <c r="FU17" s="83"/>
      <c r="FV17" s="83"/>
      <c r="FW17" s="83"/>
      <c r="FX17" s="83"/>
      <c r="FY17" s="83"/>
      <c r="FZ17" s="83"/>
      <c r="GA17" s="83"/>
      <c r="GB17" s="83"/>
      <c r="GC17" s="83"/>
      <c r="GD17" s="83"/>
      <c r="GE17" s="83"/>
      <c r="GF17" s="83"/>
      <c r="GG17" s="83"/>
      <c r="GH17" s="83"/>
      <c r="GI17" s="83"/>
      <c r="GJ17" s="83"/>
      <c r="GK17" s="83"/>
      <c r="GL17" s="83"/>
      <c r="GM17" s="83"/>
      <c r="GN17" s="83"/>
      <c r="GO17" s="83"/>
      <c r="GP17" s="83"/>
      <c r="GQ17" s="83"/>
      <c r="GR17" s="83"/>
      <c r="GS17" s="83"/>
      <c r="GT17" s="83"/>
      <c r="GU17" s="83"/>
      <c r="GV17" s="83"/>
      <c r="GW17" s="83"/>
      <c r="GX17" s="83"/>
      <c r="GY17" s="83"/>
      <c r="GZ17" s="83"/>
      <c r="HA17" s="83"/>
      <c r="HB17" s="83"/>
      <c r="HC17" s="83"/>
      <c r="HD17" s="83"/>
      <c r="HE17" s="83"/>
      <c r="HF17" s="83"/>
      <c r="HG17" s="83"/>
      <c r="HH17" s="83"/>
      <c r="HI17" s="83"/>
      <c r="HJ17" s="83"/>
      <c r="HK17" s="83"/>
      <c r="HL17" s="83"/>
      <c r="HM17" s="83"/>
      <c r="HN17" s="83"/>
      <c r="HO17" s="83"/>
      <c r="HP17" s="83"/>
      <c r="HQ17" s="83"/>
      <c r="HR17" s="83"/>
      <c r="HS17" s="83"/>
      <c r="HT17" s="83"/>
      <c r="HU17" s="83"/>
      <c r="HV17" s="83"/>
      <c r="HW17" s="83"/>
      <c r="HX17" s="83"/>
      <c r="HY17" s="83"/>
      <c r="HZ17" s="83"/>
      <c r="IA17" s="83"/>
      <c r="IB17" s="83"/>
      <c r="IC17" s="83"/>
      <c r="ID17" s="83"/>
      <c r="IE17" s="83"/>
      <c r="IF17" s="83"/>
      <c r="IG17" s="83"/>
      <c r="IH17" s="83"/>
      <c r="II17" s="83"/>
      <c r="IJ17" s="83"/>
      <c r="IK17" s="83"/>
      <c r="IL17" s="83"/>
      <c r="IM17" s="83"/>
      <c r="IN17" s="83"/>
      <c r="IO17" s="83"/>
      <c r="IP17" s="83"/>
      <c r="IQ17" s="83"/>
      <c r="IR17" s="83"/>
      <c r="IS17" s="83"/>
      <c r="IT17" s="83"/>
      <c r="IU17" s="83"/>
      <c r="IV17" s="83"/>
      <c r="IW17" s="83"/>
    </row>
    <row r="18" spans="1:257" ht="26.1" customHeight="1">
      <c r="A18" s="205">
        <v>1</v>
      </c>
      <c r="B18" s="477"/>
      <c r="C18" s="376"/>
      <c r="D18" s="206"/>
      <c r="E18" s="206"/>
      <c r="F18" s="1"/>
      <c r="G18" s="1"/>
      <c r="H18" s="1"/>
    </row>
    <row r="19" spans="1:257" ht="26.1" customHeight="1">
      <c r="A19" s="205">
        <v>2</v>
      </c>
      <c r="B19" s="477"/>
      <c r="C19" s="376"/>
      <c r="D19" s="206"/>
      <c r="E19" s="206"/>
      <c r="F19" s="1"/>
      <c r="G19" s="1"/>
      <c r="H19" s="1"/>
    </row>
    <row r="20" spans="1:257" ht="26.1" customHeight="1">
      <c r="A20" s="205">
        <v>3</v>
      </c>
      <c r="B20" s="477"/>
      <c r="C20" s="376"/>
      <c r="D20" s="206"/>
      <c r="E20" s="206"/>
      <c r="F20" s="1"/>
      <c r="G20" s="1"/>
      <c r="H20" s="1"/>
    </row>
    <row r="21" spans="1:257" ht="26.1" customHeight="1">
      <c r="A21" s="205">
        <v>4</v>
      </c>
      <c r="B21" s="477"/>
      <c r="C21" s="376"/>
      <c r="D21" s="206"/>
      <c r="E21" s="206"/>
      <c r="F21" s="1"/>
      <c r="G21" s="1"/>
      <c r="H21" s="1"/>
    </row>
    <row r="22" spans="1:257" ht="26.1" customHeight="1">
      <c r="A22" s="205">
        <v>5</v>
      </c>
      <c r="B22" s="477"/>
      <c r="C22" s="376"/>
      <c r="D22" s="206"/>
      <c r="E22" s="206"/>
      <c r="F22" s="1"/>
      <c r="G22" s="1"/>
      <c r="H22" s="1"/>
    </row>
    <row r="23" spans="1:257" ht="26.1" customHeight="1">
      <c r="A23" s="205">
        <v>6</v>
      </c>
      <c r="B23" s="477"/>
      <c r="C23" s="376"/>
      <c r="D23" s="206"/>
      <c r="E23" s="206"/>
      <c r="F23" s="1"/>
      <c r="G23" s="1"/>
      <c r="H23" s="1"/>
    </row>
    <row r="24" spans="1:257" ht="26.1" customHeight="1">
      <c r="A24" s="30"/>
      <c r="B24" s="30"/>
      <c r="C24" s="30"/>
      <c r="D24" s="30"/>
      <c r="E24" s="30"/>
      <c r="F24" s="1"/>
      <c r="G24" s="1"/>
      <c r="H24" s="1"/>
    </row>
    <row r="25" spans="1:257" ht="26.1" customHeight="1">
      <c r="C25" s="100"/>
    </row>
    <row r="26" spans="1:257" ht="26.1" customHeight="1">
      <c r="A26" s="98" t="s">
        <v>67</v>
      </c>
      <c r="B26" s="101" t="str">
        <f>'Attach 3(JV)'!B24</f>
        <v/>
      </c>
      <c r="C26" s="100" t="s">
        <v>68</v>
      </c>
      <c r="D26" s="102" t="str">
        <f>'Attach 3(JV)'!E24</f>
        <v/>
      </c>
    </row>
    <row r="27" spans="1:257" ht="26.1" customHeight="1">
      <c r="A27" s="98" t="s">
        <v>69</v>
      </c>
      <c r="B27" s="102" t="str">
        <f>'Attach 3(JV)'!B25</f>
        <v/>
      </c>
      <c r="C27" s="100" t="s">
        <v>70</v>
      </c>
      <c r="D27" s="102" t="str">
        <f>'Attach 3(JV)'!E25</f>
        <v/>
      </c>
    </row>
    <row r="28" spans="1:257" ht="26.1" customHeight="1">
      <c r="B28" s="95"/>
      <c r="C28" s="100"/>
      <c r="D28" s="100"/>
      <c r="E28" s="95"/>
    </row>
    <row r="29" spans="1:257" ht="26.1" customHeight="1">
      <c r="B29" s="95"/>
      <c r="C29" s="100"/>
      <c r="D29" s="100"/>
      <c r="E29" s="95"/>
    </row>
    <row r="30" spans="1:257" ht="26.1" customHeight="1">
      <c r="B30" s="95"/>
      <c r="C30" s="100"/>
      <c r="D30" s="100"/>
      <c r="E30" s="95"/>
    </row>
    <row r="31" spans="1:257" ht="20.100000000000001" customHeight="1">
      <c r="A31" s="92" t="str">
        <f>A1</f>
        <v>Specification No. :CC/NT/S-VHCLE/DOM/A17/26/13660</v>
      </c>
      <c r="E31" s="85" t="str">
        <f>E1</f>
        <v>Attachment-11 5002005726</v>
      </c>
    </row>
    <row r="32" spans="1:257" ht="19.5" customHeight="1"/>
    <row r="33" spans="1:5" ht="48" customHeight="1">
      <c r="A33" s="478" t="str">
        <f>A3</f>
        <v>EMPANELMENT OF TRANSPORT AGENCIES FOR DAY-TO-DAY HIRING OF VEHICLES AT CORPORATE CENTRE, GURGAON</v>
      </c>
      <c r="B33" s="391"/>
      <c r="C33" s="391"/>
      <c r="D33" s="391"/>
      <c r="E33" s="391"/>
    </row>
    <row r="34" spans="1:5" ht="19.5" customHeight="1">
      <c r="A34" s="29"/>
    </row>
    <row r="35" spans="1:5" ht="19.5" customHeight="1">
      <c r="A35" s="435" t="s">
        <v>167</v>
      </c>
      <c r="B35" s="391"/>
      <c r="C35" s="391"/>
      <c r="D35" s="391"/>
      <c r="E35" s="391"/>
    </row>
    <row r="36" spans="1:5" ht="19.5" customHeight="1">
      <c r="A36" s="30"/>
    </row>
    <row r="37" spans="1:5" ht="19.5" customHeight="1">
      <c r="A37" s="92" t="str">
        <f>'Names of Bidder'!B13</f>
        <v>Name of Other Partner</v>
      </c>
      <c r="B37" s="30"/>
      <c r="C37" s="30"/>
      <c r="D37" s="93" t="str">
        <f>D7</f>
        <v>To:</v>
      </c>
    </row>
    <row r="38" spans="1:5" ht="19.5" customHeight="1">
      <c r="A38" s="92"/>
      <c r="B38" s="30"/>
      <c r="C38" s="30"/>
      <c r="D38" s="95" t="str">
        <f>D8</f>
        <v>Corporate Materials Management</v>
      </c>
    </row>
    <row r="39" spans="1:5" ht="19.5" customHeight="1">
      <c r="A39" s="92" t="s">
        <v>25</v>
      </c>
      <c r="B39" s="436">
        <f>'Names of Bidder'!D13</f>
        <v>0</v>
      </c>
      <c r="C39" s="391"/>
      <c r="D39" s="95" t="str">
        <f>D9</f>
        <v>Power Grid Corporation of India Ltd.,</v>
      </c>
    </row>
    <row r="40" spans="1:5" ht="19.5" customHeight="1">
      <c r="A40" s="92" t="s">
        <v>27</v>
      </c>
      <c r="B40" s="436">
        <f>'Names of Bidder'!D14</f>
        <v>0</v>
      </c>
      <c r="C40" s="391"/>
      <c r="D40" s="95" t="str">
        <f>D10</f>
        <v>Southern Region Transmission System-II</v>
      </c>
    </row>
    <row r="41" spans="1:5" ht="19.5" customHeight="1">
      <c r="B41" s="436">
        <f>'Names of Bidder'!D15</f>
        <v>0</v>
      </c>
      <c r="C41" s="391"/>
      <c r="D41" s="95" t="str">
        <f>D11</f>
        <v>No: 62, 3rd Cross, Industrial Suburb</v>
      </c>
    </row>
    <row r="42" spans="1:5" ht="19.5" customHeight="1">
      <c r="A42" s="30"/>
      <c r="B42" s="436">
        <f>'Names of Bidder'!D16</f>
        <v>0</v>
      </c>
      <c r="C42" s="391"/>
      <c r="D42" s="95"/>
    </row>
    <row r="43" spans="1:5" ht="19.5" customHeight="1">
      <c r="A43" s="23" t="s">
        <v>31</v>
      </c>
    </row>
    <row r="44" spans="1:5" ht="19.5" customHeight="1">
      <c r="A44" s="30"/>
    </row>
    <row r="45" spans="1:5" ht="43.5" customHeight="1">
      <c r="A45" s="437" t="s">
        <v>168</v>
      </c>
      <c r="B45" s="391"/>
      <c r="C45" s="391"/>
      <c r="D45" s="391"/>
      <c r="E45" s="391"/>
    </row>
    <row r="46" spans="1:5" ht="19.5" customHeight="1">
      <c r="A46" s="30"/>
      <c r="B46" s="30"/>
      <c r="C46" s="30"/>
      <c r="D46" s="30"/>
      <c r="E46" s="30"/>
    </row>
    <row r="47" spans="1:5" ht="72" customHeight="1">
      <c r="A47" s="162" t="s">
        <v>33</v>
      </c>
      <c r="B47" s="464" t="s">
        <v>169</v>
      </c>
      <c r="C47" s="465"/>
      <c r="D47" s="162" t="s">
        <v>170</v>
      </c>
      <c r="E47" s="162" t="s">
        <v>171</v>
      </c>
    </row>
    <row r="48" spans="1:5" ht="25.5" customHeight="1">
      <c r="A48" s="205">
        <v>1</v>
      </c>
      <c r="B48" s="475"/>
      <c r="C48" s="476"/>
      <c r="D48" s="208"/>
      <c r="E48" s="208"/>
    </row>
    <row r="49" spans="1:5" ht="25.5" customHeight="1">
      <c r="A49" s="205">
        <v>2</v>
      </c>
      <c r="B49" s="475"/>
      <c r="C49" s="476"/>
      <c r="D49" s="208"/>
      <c r="E49" s="208"/>
    </row>
    <row r="50" spans="1:5" ht="25.5" customHeight="1">
      <c r="A50" s="205">
        <v>3</v>
      </c>
      <c r="B50" s="475"/>
      <c r="C50" s="476"/>
      <c r="D50" s="208"/>
      <c r="E50" s="208"/>
    </row>
    <row r="51" spans="1:5" ht="25.5" customHeight="1">
      <c r="A51" s="205">
        <v>4</v>
      </c>
      <c r="B51" s="475"/>
      <c r="C51" s="476"/>
      <c r="D51" s="208"/>
      <c r="E51" s="208"/>
    </row>
    <row r="52" spans="1:5" ht="25.5" customHeight="1">
      <c r="A52" s="205">
        <v>5</v>
      </c>
      <c r="B52" s="475"/>
      <c r="C52" s="476"/>
      <c r="D52" s="208"/>
      <c r="E52" s="208"/>
    </row>
    <row r="53" spans="1:5" ht="25.5" customHeight="1">
      <c r="A53" s="205">
        <v>6</v>
      </c>
      <c r="B53" s="475"/>
      <c r="C53" s="476"/>
      <c r="D53" s="208"/>
      <c r="E53" s="208"/>
    </row>
    <row r="54" spans="1:5" ht="27.95" customHeight="1">
      <c r="A54" s="30"/>
      <c r="B54" s="30"/>
      <c r="C54" s="30"/>
      <c r="D54" s="30"/>
      <c r="E54" s="30"/>
    </row>
    <row r="55" spans="1:5" ht="27.95" customHeight="1">
      <c r="A55" s="207"/>
      <c r="B55" s="207"/>
      <c r="C55" s="207"/>
      <c r="D55" s="207"/>
      <c r="E55" s="207"/>
    </row>
    <row r="56" spans="1:5" ht="27.95" customHeight="1">
      <c r="A56" s="207" t="s">
        <v>67</v>
      </c>
      <c r="B56" s="101" t="str">
        <f>'Attach 3(JV)'!B24</f>
        <v/>
      </c>
      <c r="C56" s="207" t="s">
        <v>68</v>
      </c>
      <c r="D56" s="187" t="str">
        <f>D26</f>
        <v/>
      </c>
      <c r="E56" s="207"/>
    </row>
    <row r="57" spans="1:5" ht="27.95" customHeight="1">
      <c r="A57" s="207" t="s">
        <v>69</v>
      </c>
      <c r="B57" s="187" t="str">
        <f>'Attach 3(JV)'!B25</f>
        <v/>
      </c>
      <c r="C57" s="207" t="s">
        <v>70</v>
      </c>
      <c r="D57" s="187" t="str">
        <f>D27</f>
        <v/>
      </c>
      <c r="E57" s="207"/>
    </row>
    <row r="58" spans="1:5" ht="27.95" customHeight="1">
      <c r="A58" s="207"/>
      <c r="B58" s="207"/>
      <c r="C58" s="207"/>
      <c r="D58" s="207"/>
      <c r="E58" s="207"/>
    </row>
    <row r="59" spans="1:5" ht="27.95" customHeight="1">
      <c r="A59" s="207"/>
      <c r="B59" s="207"/>
      <c r="C59" s="207"/>
      <c r="D59" s="207"/>
      <c r="E59" s="207"/>
    </row>
    <row r="60" spans="1:5" ht="27.95" customHeight="1">
      <c r="A60" s="207"/>
      <c r="B60" s="207"/>
      <c r="C60" s="207"/>
      <c r="D60" s="207"/>
      <c r="E60" s="207"/>
    </row>
    <row r="61" spans="1:5" ht="37.5" customHeight="1">
      <c r="A61" s="202"/>
      <c r="B61" s="202"/>
      <c r="C61" s="202"/>
      <c r="D61" s="202"/>
      <c r="E61" s="202"/>
    </row>
  </sheetData>
  <mergeCells count="29">
    <mergeCell ref="A3:E3"/>
    <mergeCell ref="B19:C19"/>
    <mergeCell ref="B10:C10"/>
    <mergeCell ref="A33:E33"/>
    <mergeCell ref="A5:E5"/>
    <mergeCell ref="B9:C9"/>
    <mergeCell ref="B20:C20"/>
    <mergeCell ref="B21:C21"/>
    <mergeCell ref="A15:E15"/>
    <mergeCell ref="B22:C22"/>
    <mergeCell ref="B18:C18"/>
    <mergeCell ref="B23:C23"/>
    <mergeCell ref="B17:C17"/>
    <mergeCell ref="B11:C11"/>
    <mergeCell ref="A8:C8"/>
    <mergeCell ref="B12:C12"/>
    <mergeCell ref="B39:C39"/>
    <mergeCell ref="B53:C53"/>
    <mergeCell ref="B40:C40"/>
    <mergeCell ref="B49:C49"/>
    <mergeCell ref="A35:E35"/>
    <mergeCell ref="B51:C51"/>
    <mergeCell ref="B50:C50"/>
    <mergeCell ref="B41:C41"/>
    <mergeCell ref="B52:C52"/>
    <mergeCell ref="B48:C48"/>
    <mergeCell ref="B47:C47"/>
    <mergeCell ref="A45:E45"/>
    <mergeCell ref="B42:C42"/>
  </mergeCells>
  <conditionalFormatting sqref="A31:E60">
    <cfRule type="expression" dxfId="10" priority="2">
      <formula>$A$37=""</formula>
    </cfRule>
  </conditionalFormatting>
  <pageMargins left="0.75" right="0.62986111111111098" top="0.57986111111111105" bottom="0.6" header="0.511811023622047" footer="0.35"/>
  <pageSetup scale="86" orientation="portrait" horizontalDpi="300" verticalDpi="300"/>
  <headerFooter>
    <oddHeader>&amp;C&amp;"Aptos"&amp;12&amp;KFF0000 डेटा वर्गीकरण : प्रतिबंधित/RESTRICTED&amp;1#_x000D_</oddHeader>
    <oddFooter>&amp;R&amp;"Book Antiqua,Bold"&amp;8 Page &amp;P of &amp;N</oddFooter>
  </headerFooter>
  <rowBreaks count="1" manualBreakCount="1">
    <brk id="30"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6600"/>
  </sheetPr>
  <dimension ref="A1:IW35"/>
  <sheetViews>
    <sheetView showGridLines="0" zoomScaleNormal="100" workbookViewId="0">
      <selection activeCell="A3" sqref="A3:E3"/>
    </sheetView>
  </sheetViews>
  <sheetFormatPr defaultColWidth="9.140625" defaultRowHeight="16.5" customHeight="1"/>
  <cols>
    <col min="1" max="1" width="17.5703125" style="23" customWidth="1"/>
    <col min="2" max="2" width="29.85546875" style="23" customWidth="1"/>
    <col min="3" max="3" width="25.7109375" style="23" customWidth="1"/>
    <col min="4" max="4" width="29.140625" style="23" customWidth="1"/>
    <col min="5" max="5" width="23.85546875" style="23" customWidth="1"/>
    <col min="6" max="6" width="9.140625" style="83" customWidth="1"/>
    <col min="7" max="8" width="9" style="2" hidden="1" customWidth="1"/>
    <col min="9" max="257" width="9.140625" style="2" customWidth="1"/>
  </cols>
  <sheetData>
    <row r="1" spans="1:7" ht="16.5" customHeight="1">
      <c r="A1" s="8" t="str">
        <f>'Attach 3(JV)'!A1</f>
        <v>Specification No. :CC/NT/S-VHCLE/DOM/A17/26/13660</v>
      </c>
      <c r="B1" s="52"/>
      <c r="C1" s="52"/>
      <c r="D1" s="52"/>
      <c r="E1" s="141" t="str">
        <f>"Attachment-12 "&amp;'Attach 3(JV)'!AT1</f>
        <v>Attachment-12 5002005726</v>
      </c>
    </row>
    <row r="3" spans="1:7" ht="45.75" customHeight="1">
      <c r="A3" s="419" t="str">
        <f>'Attach 3(JV)'!A3</f>
        <v>EMPANELMENT OF TRANSPORT AGENCIES FOR DAY-TO-DAY HIRING OF VEHICLES AT CORPORATE CENTRE, GURGAON</v>
      </c>
      <c r="B3" s="391"/>
      <c r="C3" s="391"/>
      <c r="D3" s="391"/>
      <c r="E3" s="391"/>
      <c r="F3" s="89"/>
    </row>
    <row r="4" spans="1:7" ht="20.100000000000001" customHeight="1">
      <c r="A4" s="29"/>
      <c r="F4" s="90"/>
      <c r="G4" s="23"/>
    </row>
    <row r="5" spans="1:7" ht="20.100000000000001" customHeight="1">
      <c r="A5" s="435" t="s">
        <v>172</v>
      </c>
      <c r="B5" s="391"/>
      <c r="C5" s="391"/>
      <c r="D5" s="391"/>
      <c r="E5" s="391"/>
      <c r="F5" s="90"/>
      <c r="G5" s="23"/>
    </row>
    <row r="6" spans="1:7" ht="20.100000000000001" customHeight="1">
      <c r="A6" s="30"/>
      <c r="F6" s="90"/>
      <c r="G6" s="23"/>
    </row>
    <row r="7" spans="1:7" ht="20.100000000000001" customHeight="1">
      <c r="A7" s="92" t="str">
        <f>'Attach 3(JV)'!A7</f>
        <v>Bidder’s Name and Address (Lead Partner) :</v>
      </c>
      <c r="D7" s="209" t="str">
        <f>'Attach 3(JV)'!E7</f>
        <v>To:</v>
      </c>
      <c r="F7" s="90"/>
      <c r="G7" s="23"/>
    </row>
    <row r="8" spans="1:7" ht="36" customHeight="1">
      <c r="A8" s="439" t="str">
        <f>'Attach 3(JV)'!A8</f>
        <v/>
      </c>
      <c r="B8" s="391"/>
      <c r="C8" s="391"/>
      <c r="D8" s="210" t="str">
        <f>'Attach 3(JV)'!E8</f>
        <v>Corporate Materials Management</v>
      </c>
      <c r="F8" s="90"/>
      <c r="G8" s="23"/>
    </row>
    <row r="9" spans="1:7" ht="16.5" customHeight="1">
      <c r="A9" s="92" t="s">
        <v>25</v>
      </c>
      <c r="B9" s="463" t="str">
        <f>'Attach 3(JV)'!B9</f>
        <v/>
      </c>
      <c r="C9" s="391"/>
      <c r="D9" s="210" t="str">
        <f>'Attach 3(JV)'!E9</f>
        <v>Power Grid Corporation of India Ltd.,</v>
      </c>
      <c r="F9" s="90"/>
      <c r="G9" s="23"/>
    </row>
    <row r="10" spans="1:7" ht="16.5" customHeight="1">
      <c r="A10" s="92" t="s">
        <v>27</v>
      </c>
      <c r="B10" s="463" t="str">
        <f>'Attach 3(JV)'!B10</f>
        <v/>
      </c>
      <c r="C10" s="391"/>
      <c r="D10" s="104" t="s">
        <v>163</v>
      </c>
      <c r="F10" s="90"/>
      <c r="G10" s="23"/>
    </row>
    <row r="11" spans="1:7" ht="16.5" customHeight="1">
      <c r="B11" s="463" t="str">
        <f>'Attach 3(JV)'!B11</f>
        <v/>
      </c>
      <c r="C11" s="391"/>
      <c r="D11" s="104" t="s">
        <v>164</v>
      </c>
    </row>
    <row r="12" spans="1:7" ht="16.5" customHeight="1">
      <c r="A12" s="30"/>
      <c r="B12" s="35" t="str">
        <f>'Attach 3(JV)'!B12</f>
        <v/>
      </c>
      <c r="C12" s="35"/>
      <c r="D12" s="104" t="s">
        <v>165</v>
      </c>
    </row>
    <row r="13" spans="1:7" ht="9.9499999999999993" customHeight="1">
      <c r="A13" s="30"/>
      <c r="B13" s="97"/>
      <c r="C13" s="97"/>
    </row>
    <row r="14" spans="1:7" ht="20.100000000000001" customHeight="1">
      <c r="A14" s="23" t="s">
        <v>31</v>
      </c>
    </row>
    <row r="15" spans="1:7" ht="9.9499999999999993" customHeight="1">
      <c r="A15" s="30"/>
    </row>
    <row r="16" spans="1:7" ht="82.5" hidden="1" customHeight="1">
      <c r="A16" s="437" t="str">
        <f>"We hereby furnish the relevant details pertaining to the price adjustment provisions for equipment as specified in your specifications and documents for the "&amp;'Attach 3(JV)'!A3&amp;"The necessary documentary evidence are enclosed : "</f>
        <v xml:space="preserve">We hereby furnish the relevant details pertaining to the price adjustment provisions for equipment as specified in your specifications and documents for the EMPANELMENT OF TRANSPORT AGENCIES FOR DAY-TO-DAY HIRING OF VEHICLES AT CORPORATE CENTRE, GURGAONThe necessary documentary evidence are enclosed : </v>
      </c>
      <c r="B16" s="391"/>
      <c r="C16" s="391"/>
      <c r="D16" s="391"/>
      <c r="E16" s="391"/>
      <c r="F16" s="1"/>
    </row>
    <row r="17" spans="1:8" ht="20.100000000000001" customHeight="1">
      <c r="A17" s="480" t="s">
        <v>173</v>
      </c>
      <c r="B17" s="405"/>
      <c r="C17" s="405"/>
      <c r="D17" s="405"/>
      <c r="E17" s="405"/>
    </row>
    <row r="18" spans="1:8" ht="69" hidden="1" customHeight="1">
      <c r="A18" s="211" t="s">
        <v>33</v>
      </c>
      <c r="B18" s="212" t="s">
        <v>174</v>
      </c>
      <c r="C18" s="211" t="s">
        <v>175</v>
      </c>
      <c r="D18" s="211" t="s">
        <v>176</v>
      </c>
      <c r="E18" s="211" t="s">
        <v>177</v>
      </c>
    </row>
    <row r="19" spans="1:8" ht="21" hidden="1" customHeight="1">
      <c r="A19" s="213"/>
      <c r="B19" s="214"/>
      <c r="C19" s="213"/>
      <c r="D19" s="213"/>
      <c r="E19" s="215" t="s">
        <v>178</v>
      </c>
    </row>
    <row r="20" spans="1:8" ht="20.100000000000001" hidden="1" customHeight="1">
      <c r="A20" s="216">
        <v>1</v>
      </c>
      <c r="B20" s="216">
        <v>2</v>
      </c>
      <c r="C20" s="216">
        <v>3</v>
      </c>
      <c r="D20" s="216">
        <v>4</v>
      </c>
      <c r="E20" s="216">
        <v>5</v>
      </c>
    </row>
    <row r="21" spans="1:8" ht="36" hidden="1" customHeight="1">
      <c r="A21" s="162">
        <v>1</v>
      </c>
      <c r="B21" s="217" t="s">
        <v>179</v>
      </c>
      <c r="C21" s="218">
        <v>0.65</v>
      </c>
      <c r="D21" s="219" t="s">
        <v>180</v>
      </c>
      <c r="E21" s="220"/>
    </row>
    <row r="22" spans="1:8" ht="36" hidden="1" customHeight="1">
      <c r="A22" s="162">
        <v>2</v>
      </c>
      <c r="B22" s="221"/>
      <c r="C22" s="222" t="s">
        <v>181</v>
      </c>
      <c r="D22" s="479" t="str">
        <f>IF(C22="OPTION-A","Not Applicable for Domesctic Bidders","")</f>
        <v/>
      </c>
      <c r="E22" s="428"/>
    </row>
    <row r="23" spans="1:8" ht="36" hidden="1" customHeight="1">
      <c r="A23" s="483"/>
      <c r="B23" s="217" t="str">
        <f>IF(C22="OPTION A",G24,H24)</f>
        <v>High Tensile Galvanised Steel wires , co-efficient b =</v>
      </c>
      <c r="C23" s="218">
        <f>IF(C22="OPTION A",0.13,0.15)</f>
        <v>0.15</v>
      </c>
      <c r="D23" s="219" t="str">
        <f>IF(C22="OPTION-B","CACMAI","")</f>
        <v>CACMAI</v>
      </c>
      <c r="E23" s="220"/>
      <c r="G23" s="224" t="b">
        <f>FALSE()</f>
        <v>0</v>
      </c>
      <c r="H23" s="224" t="b">
        <f>FALSE()</f>
        <v>0</v>
      </c>
    </row>
    <row r="24" spans="1:8" ht="36" hidden="1" customHeight="1">
      <c r="A24" s="395"/>
      <c r="B24" s="225" t="str">
        <f>IF(C22="OPTION-A",G25,"")</f>
        <v/>
      </c>
      <c r="C24" s="226" t="str">
        <f>IF(C22="OPTION-A",0.02,"")</f>
        <v/>
      </c>
      <c r="D24" s="227" t="str">
        <f>IF(C22="OPTION A","CACMAI","")</f>
        <v/>
      </c>
      <c r="E24" s="220"/>
      <c r="G24" s="228" t="s">
        <v>182</v>
      </c>
      <c r="H24" s="228" t="s">
        <v>183</v>
      </c>
    </row>
    <row r="25" spans="1:8" ht="8.25" hidden="1" customHeight="1">
      <c r="A25" s="229"/>
      <c r="B25" s="230" t="str">
        <f>IF(H23=TRUE(),H24,"")</f>
        <v/>
      </c>
      <c r="C25" s="231"/>
      <c r="D25" s="232"/>
      <c r="E25" s="233"/>
      <c r="G25" s="228" t="s">
        <v>184</v>
      </c>
    </row>
    <row r="26" spans="1:8" ht="81.75" hidden="1" customHeight="1">
      <c r="A26" s="223">
        <v>3</v>
      </c>
      <c r="B26" s="225" t="s">
        <v>185</v>
      </c>
      <c r="C26" s="234">
        <v>0.05</v>
      </c>
      <c r="D26" s="235" t="s">
        <v>186</v>
      </c>
      <c r="E26" s="220"/>
    </row>
    <row r="27" spans="1:8" ht="20.100000000000001" hidden="1" customHeight="1">
      <c r="A27" s="481"/>
      <c r="B27" s="400"/>
      <c r="C27" s="400"/>
      <c r="D27" s="400"/>
      <c r="E27" s="401"/>
    </row>
    <row r="28" spans="1:8" ht="20.100000000000001" hidden="1" customHeight="1">
      <c r="A28" s="236" t="s">
        <v>187</v>
      </c>
      <c r="B28" s="23" t="s">
        <v>188</v>
      </c>
      <c r="C28" s="237"/>
      <c r="D28" s="238"/>
      <c r="E28" s="198"/>
    </row>
    <row r="29" spans="1:8" ht="20.100000000000001" hidden="1" customHeight="1">
      <c r="A29" s="239"/>
      <c r="B29" s="23" t="s">
        <v>189</v>
      </c>
      <c r="C29" s="237"/>
      <c r="D29" s="238"/>
      <c r="E29" s="198"/>
    </row>
    <row r="30" spans="1:8" ht="62.25" hidden="1" customHeight="1">
      <c r="A30" s="43"/>
      <c r="B30" s="482" t="s">
        <v>190</v>
      </c>
      <c r="C30" s="405"/>
      <c r="D30" s="405"/>
      <c r="E30" s="406"/>
    </row>
    <row r="31" spans="1:8" ht="20.100000000000001" customHeight="1"/>
    <row r="32" spans="1:8" ht="16.5" customHeight="1">
      <c r="C32" s="98"/>
    </row>
    <row r="33" spans="1:5" ht="16.5" customHeight="1">
      <c r="A33" s="98" t="s">
        <v>67</v>
      </c>
      <c r="B33" s="240" t="str">
        <f>'Attach 3(JV)'!B24</f>
        <v/>
      </c>
      <c r="C33" s="98" t="s">
        <v>68</v>
      </c>
      <c r="D33" s="98" t="str">
        <f>'Attach 3(JV)'!E24</f>
        <v/>
      </c>
    </row>
    <row r="34" spans="1:5" ht="16.5" customHeight="1">
      <c r="A34" s="98" t="s">
        <v>69</v>
      </c>
      <c r="B34" s="98" t="str">
        <f>'Attach 3(JV)'!B25</f>
        <v/>
      </c>
      <c r="C34" s="98" t="s">
        <v>191</v>
      </c>
      <c r="D34" s="92" t="str">
        <f>'Attach 3(JV)'!E25</f>
        <v/>
      </c>
    </row>
    <row r="35" spans="1:5" ht="15" customHeight="1">
      <c r="A35" s="92"/>
      <c r="B35" s="92"/>
      <c r="C35" s="98"/>
      <c r="D35" s="100"/>
      <c r="E35" s="92"/>
    </row>
  </sheetData>
  <mergeCells count="12">
    <mergeCell ref="A27:E27"/>
    <mergeCell ref="B11:C11"/>
    <mergeCell ref="A16:E16"/>
    <mergeCell ref="A8:C8"/>
    <mergeCell ref="B30:E30"/>
    <mergeCell ref="B10:C10"/>
    <mergeCell ref="A23:A24"/>
    <mergeCell ref="A3:E3"/>
    <mergeCell ref="A5:E5"/>
    <mergeCell ref="D22:E22"/>
    <mergeCell ref="B9:C9"/>
    <mergeCell ref="A17:E17"/>
  </mergeCells>
  <conditionalFormatting sqref="B23:C24">
    <cfRule type="expression" dxfId="9" priority="4">
      <formula>$C$22="OPTION-A"</formula>
    </cfRule>
  </conditionalFormatting>
  <conditionalFormatting sqref="C26">
    <cfRule type="expression" dxfId="8" priority="2">
      <formula>OR($C$21=0,$C$22=0)</formula>
    </cfRule>
  </conditionalFormatting>
  <conditionalFormatting sqref="C28:C29">
    <cfRule type="expression" dxfId="7" priority="3">
      <formula>OR(#REF!=0,#REF!=0,#REF!=0)</formula>
    </cfRule>
  </conditionalFormatting>
  <dataValidations count="1">
    <dataValidation type="list" allowBlank="1" showErrorMessage="1" sqref="C22" xr:uid="{00000000-0002-0000-1100-000000000000}">
      <formula1>"OPTION-A,OPTION-B"</formula1>
      <formula2>0</formula2>
    </dataValidation>
  </dataValidations>
  <pageMargins left="1" right="0.25" top="0.359722222222222" bottom="0.47986111111111102" header="0.511811023622047" footer="0.22986111111111099"/>
  <pageSetup scale="73"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00FF"/>
  </sheetPr>
  <dimension ref="A1:IW39"/>
  <sheetViews>
    <sheetView showGridLines="0" zoomScaleNormal="100" workbookViewId="0">
      <selection activeCell="A3" sqref="A3:E3"/>
    </sheetView>
  </sheetViews>
  <sheetFormatPr defaultColWidth="9.140625" defaultRowHeight="16.5" customHeight="1"/>
  <cols>
    <col min="1" max="1" width="12.140625" style="23" customWidth="1"/>
    <col min="2" max="2" width="20.5703125" style="23" customWidth="1"/>
    <col min="3" max="3" width="11.42578125" style="23" customWidth="1"/>
    <col min="4" max="4" width="23" style="23" customWidth="1"/>
    <col min="5" max="5" width="39.28515625" style="23" customWidth="1"/>
    <col min="6" max="8" width="9.140625" style="83" customWidth="1"/>
    <col min="9" max="257" width="9.140625" style="2" customWidth="1"/>
  </cols>
  <sheetData>
    <row r="1" spans="1:9" ht="16.5" customHeight="1">
      <c r="A1" s="8" t="str">
        <f>'Attach 3(JV)'!A1</f>
        <v>Specification No. :CC/NT/S-VHCLE/DOM/A17/26/13660</v>
      </c>
      <c r="B1" s="52"/>
      <c r="C1" s="52"/>
      <c r="D1" s="52"/>
      <c r="E1" s="84" t="str">
        <f>"Attachment-13 "&amp;'Attach 3(JV)'!AT1</f>
        <v>Attachment-13 5002005726</v>
      </c>
    </row>
    <row r="3" spans="1:9" ht="48" customHeight="1">
      <c r="A3" s="419" t="str">
        <f>'Attach 3(JV)'!A3</f>
        <v>EMPANELMENT OF TRANSPORT AGENCIES FOR DAY-TO-DAY HIRING OF VEHICLES AT CORPORATE CENTRE, GURGAON</v>
      </c>
      <c r="B3" s="391"/>
      <c r="C3" s="391"/>
      <c r="D3" s="391"/>
      <c r="E3" s="391"/>
      <c r="F3" s="89"/>
      <c r="G3" s="88"/>
      <c r="H3" s="89"/>
    </row>
    <row r="4" spans="1:9" ht="20.100000000000001" customHeight="1">
      <c r="A4" s="29"/>
      <c r="H4" s="90"/>
      <c r="I4" s="23"/>
    </row>
    <row r="5" spans="1:9" ht="20.100000000000001" customHeight="1">
      <c r="A5" s="435" t="s">
        <v>192</v>
      </c>
      <c r="B5" s="391"/>
      <c r="C5" s="391"/>
      <c r="D5" s="391"/>
      <c r="E5" s="391"/>
      <c r="F5" s="103"/>
      <c r="H5" s="90"/>
      <c r="I5" s="23"/>
    </row>
    <row r="6" spans="1:9" ht="20.100000000000001" customHeight="1">
      <c r="A6" s="30"/>
      <c r="H6" s="90"/>
      <c r="I6" s="23"/>
    </row>
    <row r="7" spans="1:9" ht="20.100000000000001" customHeight="1">
      <c r="A7" s="92" t="str">
        <f>'Attach 3(JV)'!A7</f>
        <v>Bidder’s Name and Address (Lead Partner) :</v>
      </c>
      <c r="E7" s="93" t="str">
        <f>'Attach 3(JV)'!E7</f>
        <v>To:</v>
      </c>
      <c r="H7" s="90"/>
      <c r="I7" s="23"/>
    </row>
    <row r="8" spans="1:9" ht="36" customHeight="1">
      <c r="A8" s="439" t="str">
        <f>'Attach 3(JV)'!A8</f>
        <v/>
      </c>
      <c r="B8" s="391"/>
      <c r="C8" s="391"/>
      <c r="D8" s="391"/>
      <c r="E8" s="95" t="str">
        <f>'Attach 3(JV)'!E8</f>
        <v>Corporate Materials Management</v>
      </c>
      <c r="H8" s="90"/>
      <c r="I8" s="23"/>
    </row>
    <row r="9" spans="1:9" ht="16.5" customHeight="1">
      <c r="A9" s="92" t="s">
        <v>25</v>
      </c>
      <c r="B9" s="463" t="str">
        <f>'Attach 3(JV)'!B9</f>
        <v/>
      </c>
      <c r="C9" s="391"/>
      <c r="D9" s="391"/>
      <c r="E9" s="95" t="str">
        <f>'Attach 3(JV)'!E9</f>
        <v>Power Grid Corporation of India Ltd.,</v>
      </c>
      <c r="H9" s="90"/>
      <c r="I9" s="23"/>
    </row>
    <row r="10" spans="1:9" ht="16.5" customHeight="1">
      <c r="A10" s="92" t="s">
        <v>27</v>
      </c>
      <c r="B10" s="463" t="str">
        <f>'Attach 3(JV)'!B10</f>
        <v/>
      </c>
      <c r="C10" s="391"/>
      <c r="D10" s="391"/>
      <c r="E10" s="104" t="s">
        <v>163</v>
      </c>
      <c r="H10" s="90"/>
      <c r="I10" s="23"/>
    </row>
    <row r="11" spans="1:9" ht="16.5" customHeight="1">
      <c r="B11" s="463" t="str">
        <f>'Attach 3(JV)'!B11</f>
        <v/>
      </c>
      <c r="C11" s="391"/>
      <c r="D11" s="391"/>
      <c r="E11" s="104" t="s">
        <v>164</v>
      </c>
    </row>
    <row r="12" spans="1:9" ht="16.5" customHeight="1">
      <c r="A12" s="30"/>
      <c r="B12" s="463" t="str">
        <f>'Attach 3(JV)'!B12</f>
        <v/>
      </c>
      <c r="C12" s="391"/>
      <c r="D12" s="391"/>
      <c r="E12" s="104" t="s">
        <v>165</v>
      </c>
    </row>
    <row r="13" spans="1:9" ht="20.100000000000001" customHeight="1">
      <c r="A13" s="30"/>
      <c r="B13" s="97"/>
      <c r="C13" s="97"/>
      <c r="D13" s="97"/>
      <c r="E13" s="2"/>
    </row>
    <row r="14" spans="1:9" ht="20.100000000000001" customHeight="1">
      <c r="A14" s="23" t="s">
        <v>31</v>
      </c>
    </row>
    <row r="15" spans="1:9" ht="20.100000000000001" customHeight="1">
      <c r="A15" s="30"/>
    </row>
    <row r="16" spans="1:9" ht="45" customHeight="1">
      <c r="A16" s="437" t="s">
        <v>193</v>
      </c>
      <c r="B16" s="391"/>
      <c r="C16" s="391"/>
      <c r="D16" s="391"/>
      <c r="E16" s="391"/>
      <c r="F16" s="1"/>
      <c r="G16" s="1"/>
      <c r="H16" s="1"/>
    </row>
    <row r="17" spans="1:5" ht="20.100000000000001" customHeight="1">
      <c r="A17" s="30"/>
    </row>
    <row r="18" spans="1:5" ht="20.100000000000001" customHeight="1">
      <c r="A18" s="105"/>
    </row>
    <row r="19" spans="1:5" ht="20.100000000000001" customHeight="1"/>
    <row r="20" spans="1:5" ht="20.100000000000001" customHeight="1">
      <c r="A20" s="105"/>
    </row>
    <row r="21" spans="1:5" ht="20.100000000000001" customHeight="1">
      <c r="A21" s="105"/>
    </row>
    <row r="22" spans="1:5" ht="20.100000000000001" customHeight="1"/>
    <row r="23" spans="1:5" ht="33" customHeight="1">
      <c r="D23" s="100"/>
    </row>
    <row r="24" spans="1:5" ht="33" customHeight="1">
      <c r="A24" s="98" t="s">
        <v>67</v>
      </c>
      <c r="B24" s="101" t="str">
        <f>'Attach 3(JV)'!B24</f>
        <v/>
      </c>
      <c r="C24" s="95"/>
      <c r="D24" s="100" t="s">
        <v>68</v>
      </c>
      <c r="E24" s="102" t="str">
        <f>'Attach 3(JV)'!E24</f>
        <v/>
      </c>
    </row>
    <row r="25" spans="1:5" ht="33" customHeight="1">
      <c r="A25" s="98" t="s">
        <v>69</v>
      </c>
      <c r="B25" s="102" t="str">
        <f>'Attach 3(JV)'!B25</f>
        <v/>
      </c>
      <c r="C25" s="95"/>
      <c r="D25" s="100" t="s">
        <v>70</v>
      </c>
      <c r="E25" s="102" t="str">
        <f>'Attach 3(JV)'!E25</f>
        <v/>
      </c>
    </row>
    <row r="26" spans="1:5" ht="33" customHeight="1">
      <c r="D26" s="100"/>
    </row>
    <row r="27" spans="1:5" ht="20.100000000000001" customHeight="1"/>
    <row r="28" spans="1:5" ht="20.100000000000001" customHeight="1">
      <c r="A28" s="48"/>
    </row>
    <row r="29" spans="1:5" ht="20.100000000000001" customHeight="1"/>
    <row r="30" spans="1:5" ht="20.100000000000001" customHeight="1"/>
    <row r="31" spans="1:5" ht="20.100000000000001" customHeight="1">
      <c r="A31" s="48"/>
    </row>
    <row r="32" spans="1:5" ht="20.100000000000001" customHeight="1"/>
    <row r="33" spans="1:1" ht="20.100000000000001" customHeight="1">
      <c r="A33" s="48"/>
    </row>
    <row r="34" spans="1:1" ht="20.100000000000001" customHeight="1"/>
    <row r="35" spans="1:1" ht="20.100000000000001" customHeight="1">
      <c r="A35" s="48"/>
    </row>
    <row r="36" spans="1:1" ht="20.100000000000001" customHeight="1"/>
    <row r="37" spans="1:1" ht="20.100000000000001" customHeight="1"/>
    <row r="38" spans="1:1" ht="20.100000000000001" customHeight="1"/>
    <row r="39" spans="1:1" ht="20.100000000000001" customHeight="1"/>
  </sheetData>
  <mergeCells count="8">
    <mergeCell ref="A16:E16"/>
    <mergeCell ref="B9:D9"/>
    <mergeCell ref="A5:E5"/>
    <mergeCell ref="B12:D12"/>
    <mergeCell ref="A3:E3"/>
    <mergeCell ref="B10:D10"/>
    <mergeCell ref="B11:D11"/>
    <mergeCell ref="A8:D8"/>
  </mergeCells>
  <pageMargins left="0.75" right="0.62986111111111098" top="0.57986111111111105" bottom="0.6" header="0.511811023622047" footer="0.35"/>
  <pageSetup scale="95"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A1:IW39"/>
  <sheetViews>
    <sheetView showGridLines="0" zoomScaleNormal="100" workbookViewId="0">
      <selection activeCell="A16" sqref="A16:E16"/>
    </sheetView>
  </sheetViews>
  <sheetFormatPr defaultColWidth="9.140625" defaultRowHeight="16.5" customHeight="1"/>
  <cols>
    <col min="1" max="1" width="12.140625" style="23" customWidth="1"/>
    <col min="2" max="2" width="20.5703125" style="23" customWidth="1"/>
    <col min="3" max="3" width="11.42578125" style="23" customWidth="1"/>
    <col min="4" max="4" width="23" style="23" customWidth="1"/>
    <col min="5" max="5" width="39.28515625" style="23" customWidth="1"/>
    <col min="6" max="8" width="9.140625" style="83" customWidth="1"/>
    <col min="9" max="257" width="9.140625" style="2" customWidth="1"/>
  </cols>
  <sheetData>
    <row r="1" spans="1:9" ht="16.5" customHeight="1">
      <c r="A1" s="8" t="str">
        <f>'Attach 3(JV)'!A1</f>
        <v>Specification No. :CC/NT/S-VHCLE/DOM/A17/26/13660</v>
      </c>
      <c r="B1" s="52"/>
      <c r="C1" s="52"/>
      <c r="D1" s="52"/>
      <c r="E1" s="84" t="str">
        <f>"Attachment-14 "&amp;'Attach 3(JV)'!AT1</f>
        <v>Attachment-14 5002005726</v>
      </c>
    </row>
    <row r="3" spans="1:9" ht="48" customHeight="1">
      <c r="A3" s="419" t="str">
        <f>'Attach 3(JV)'!A3</f>
        <v>EMPANELMENT OF TRANSPORT AGENCIES FOR DAY-TO-DAY HIRING OF VEHICLES AT CORPORATE CENTRE, GURGAON</v>
      </c>
      <c r="B3" s="391"/>
      <c r="C3" s="391"/>
      <c r="D3" s="391"/>
      <c r="E3" s="391"/>
      <c r="F3" s="89"/>
      <c r="G3" s="88"/>
      <c r="H3" s="89"/>
    </row>
    <row r="4" spans="1:9" ht="20.100000000000001" customHeight="1">
      <c r="A4" s="29"/>
      <c r="H4" s="90"/>
      <c r="I4" s="23"/>
    </row>
    <row r="5" spans="1:9" ht="20.100000000000001" customHeight="1">
      <c r="A5" s="435" t="s">
        <v>194</v>
      </c>
      <c r="B5" s="391"/>
      <c r="C5" s="391"/>
      <c r="D5" s="391"/>
      <c r="E5" s="391"/>
      <c r="F5" s="103"/>
      <c r="H5" s="90"/>
      <c r="I5" s="23"/>
    </row>
    <row r="6" spans="1:9" ht="20.100000000000001" customHeight="1">
      <c r="A6" s="30"/>
      <c r="H6" s="90"/>
      <c r="I6" s="23"/>
    </row>
    <row r="7" spans="1:9" ht="20.100000000000001" customHeight="1">
      <c r="A7" s="92" t="str">
        <f>'Attach 3(JV)'!A7</f>
        <v>Bidder’s Name and Address (Lead Partner) :</v>
      </c>
      <c r="E7" s="93" t="str">
        <f>'Attach 3(JV)'!E7</f>
        <v>To:</v>
      </c>
      <c r="H7" s="90"/>
      <c r="I7" s="23"/>
    </row>
    <row r="8" spans="1:9" ht="36" customHeight="1">
      <c r="A8" s="439" t="str">
        <f>'Attach 3(JV)'!A8</f>
        <v/>
      </c>
      <c r="B8" s="391"/>
      <c r="C8" s="391"/>
      <c r="D8" s="391"/>
      <c r="E8" s="95" t="str">
        <f>'Attach 3(JV)'!E8</f>
        <v>Corporate Materials Management</v>
      </c>
      <c r="H8" s="90"/>
      <c r="I8" s="23"/>
    </row>
    <row r="9" spans="1:9" ht="16.5" customHeight="1">
      <c r="A9" s="92" t="s">
        <v>25</v>
      </c>
      <c r="B9" s="463" t="str">
        <f>'Attach 3(JV)'!B9</f>
        <v/>
      </c>
      <c r="C9" s="391"/>
      <c r="D9" s="391"/>
      <c r="E9" s="95" t="str">
        <f>'Attach 3(JV)'!E9</f>
        <v>Power Grid Corporation of India Ltd.,</v>
      </c>
      <c r="H9" s="90"/>
      <c r="I9" s="23"/>
    </row>
    <row r="10" spans="1:9" ht="16.5" customHeight="1">
      <c r="A10" s="92" t="s">
        <v>27</v>
      </c>
      <c r="B10" s="463" t="str">
        <f>'Attach 3(JV)'!B10</f>
        <v/>
      </c>
      <c r="C10" s="391"/>
      <c r="D10" s="391"/>
      <c r="E10" s="104" t="s">
        <v>163</v>
      </c>
      <c r="H10" s="90"/>
      <c r="I10" s="23"/>
    </row>
    <row r="11" spans="1:9" ht="16.5" customHeight="1">
      <c r="B11" s="463" t="str">
        <f>'Attach 3(JV)'!B11</f>
        <v/>
      </c>
      <c r="C11" s="391"/>
      <c r="D11" s="391"/>
      <c r="E11" s="104" t="s">
        <v>164</v>
      </c>
    </row>
    <row r="12" spans="1:9" ht="16.5" customHeight="1">
      <c r="A12" s="30"/>
      <c r="B12" s="463" t="str">
        <f>'Attach 3(JV)'!B12</f>
        <v/>
      </c>
      <c r="C12" s="391"/>
      <c r="D12" s="391"/>
      <c r="E12" s="104" t="s">
        <v>165</v>
      </c>
    </row>
    <row r="13" spans="1:9" ht="20.100000000000001" customHeight="1">
      <c r="A13" s="30"/>
      <c r="B13" s="97"/>
      <c r="C13" s="97"/>
      <c r="D13" s="97"/>
      <c r="E13" s="2"/>
    </row>
    <row r="14" spans="1:9" ht="20.100000000000001" customHeight="1">
      <c r="A14" s="23" t="s">
        <v>31</v>
      </c>
    </row>
    <row r="15" spans="1:9" ht="20.100000000000001" customHeight="1">
      <c r="A15" s="30"/>
    </row>
    <row r="16" spans="1:9" ht="45" customHeight="1">
      <c r="A16" s="484" t="s">
        <v>173</v>
      </c>
      <c r="B16" s="391"/>
      <c r="C16" s="391"/>
      <c r="D16" s="391"/>
      <c r="E16" s="391"/>
      <c r="F16" s="1"/>
      <c r="G16" s="1"/>
      <c r="H16" s="1"/>
    </row>
    <row r="17" spans="1:5" ht="20.100000000000001" customHeight="1">
      <c r="A17" s="30"/>
    </row>
    <row r="18" spans="1:5" ht="20.100000000000001" customHeight="1">
      <c r="A18" s="105"/>
    </row>
    <row r="19" spans="1:5" ht="20.100000000000001" customHeight="1"/>
    <row r="20" spans="1:5" ht="20.100000000000001" customHeight="1">
      <c r="A20" s="105"/>
    </row>
    <row r="21" spans="1:5" ht="20.100000000000001" customHeight="1">
      <c r="A21" s="105"/>
    </row>
    <row r="22" spans="1:5" ht="20.100000000000001" customHeight="1"/>
    <row r="23" spans="1:5" ht="33" customHeight="1">
      <c r="D23" s="100"/>
    </row>
    <row r="24" spans="1:5" ht="33" customHeight="1">
      <c r="A24" s="98" t="s">
        <v>67</v>
      </c>
      <c r="B24" s="101" t="str">
        <f>'Attach 3(JV)'!B24</f>
        <v/>
      </c>
      <c r="C24" s="95"/>
      <c r="D24" s="100" t="s">
        <v>68</v>
      </c>
      <c r="E24" s="102" t="str">
        <f>'Attach 3(JV)'!E24</f>
        <v/>
      </c>
    </row>
    <row r="25" spans="1:5" ht="33" customHeight="1">
      <c r="A25" s="98" t="s">
        <v>69</v>
      </c>
      <c r="B25" s="102" t="str">
        <f>'Attach 3(JV)'!B25</f>
        <v/>
      </c>
      <c r="C25" s="95"/>
      <c r="D25" s="100" t="s">
        <v>70</v>
      </c>
      <c r="E25" s="102" t="str">
        <f>'Attach 3(JV)'!E25</f>
        <v/>
      </c>
    </row>
    <row r="26" spans="1:5" ht="33" customHeight="1">
      <c r="D26" s="100"/>
    </row>
    <row r="27" spans="1:5" ht="20.100000000000001" customHeight="1"/>
    <row r="28" spans="1:5" ht="20.100000000000001" customHeight="1">
      <c r="A28" s="48"/>
    </row>
    <row r="29" spans="1:5" ht="20.100000000000001" customHeight="1"/>
    <row r="30" spans="1:5" ht="20.100000000000001" customHeight="1"/>
    <row r="31" spans="1:5" ht="20.100000000000001" customHeight="1">
      <c r="A31" s="48"/>
    </row>
    <row r="32" spans="1:5" ht="20.100000000000001" customHeight="1"/>
    <row r="33" spans="1:1" ht="20.100000000000001" customHeight="1">
      <c r="A33" s="48"/>
    </row>
    <row r="34" spans="1:1" ht="20.100000000000001" customHeight="1"/>
    <row r="35" spans="1:1" ht="20.100000000000001" customHeight="1">
      <c r="A35" s="48"/>
    </row>
    <row r="36" spans="1:1" ht="20.100000000000001" customHeight="1"/>
    <row r="37" spans="1:1" ht="20.100000000000001" customHeight="1"/>
    <row r="38" spans="1:1" ht="20.100000000000001" customHeight="1"/>
    <row r="39" spans="1:1" ht="20.100000000000001" customHeight="1"/>
  </sheetData>
  <mergeCells count="8">
    <mergeCell ref="A16:E16"/>
    <mergeCell ref="B9:D9"/>
    <mergeCell ref="A5:E5"/>
    <mergeCell ref="B12:D12"/>
    <mergeCell ref="A3:E3"/>
    <mergeCell ref="B10:D10"/>
    <mergeCell ref="B11:D11"/>
    <mergeCell ref="A8:D8"/>
  </mergeCells>
  <pageMargins left="0.75" right="0.62986111111111098" top="0.57986111111111105" bottom="0.6" header="0.511811023622047" footer="0.35"/>
  <pageSetup scale="95"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999FF"/>
  </sheetPr>
  <dimension ref="A1:IW77"/>
  <sheetViews>
    <sheetView showGridLines="0" topLeftCell="A20" zoomScaleNormal="100" workbookViewId="0">
      <selection activeCell="B44" sqref="B44:C44"/>
    </sheetView>
  </sheetViews>
  <sheetFormatPr defaultColWidth="9.140625" defaultRowHeight="16.5" customHeight="1"/>
  <cols>
    <col min="1" max="1" width="12.140625" style="23" customWidth="1"/>
    <col min="2" max="2" width="20.5703125" style="23" customWidth="1"/>
    <col min="3" max="3" width="11.42578125" style="23" customWidth="1"/>
    <col min="4" max="4" width="23.140625" style="23" customWidth="1"/>
    <col min="5" max="5" width="37.7109375" style="23" customWidth="1"/>
    <col min="6" max="7" width="9.140625" style="4" customWidth="1"/>
    <col min="8" max="8" width="9" style="4" hidden="1" customWidth="1"/>
    <col min="9" max="31" width="9.140625" style="4" customWidth="1"/>
    <col min="32" max="257" width="9.140625" style="2" customWidth="1"/>
  </cols>
  <sheetData>
    <row r="1" spans="1:31" ht="16.5" customHeight="1">
      <c r="A1" s="8" t="str">
        <f>'Check List'!$A$1</f>
        <v>ENQUIRY NO.: CC/NT/S-VHCLE/DOM/A17/26/13660</v>
      </c>
      <c r="B1" s="52"/>
      <c r="C1" s="52"/>
      <c r="D1" s="52"/>
      <c r="E1" s="53"/>
      <c r="F1" s="2"/>
      <c r="G1" s="2"/>
      <c r="H1" s="2"/>
      <c r="I1" s="2"/>
      <c r="J1" s="2"/>
      <c r="K1" s="2"/>
      <c r="L1" s="2"/>
      <c r="M1" s="2"/>
      <c r="N1" s="2"/>
      <c r="O1" s="2"/>
      <c r="P1" s="2"/>
      <c r="Q1" s="2"/>
      <c r="R1" s="2"/>
      <c r="S1" s="2"/>
      <c r="T1" s="2"/>
      <c r="U1" s="2"/>
      <c r="V1" s="2"/>
      <c r="W1" s="2"/>
      <c r="X1" s="2"/>
      <c r="Y1" s="2"/>
      <c r="Z1" s="2"/>
      <c r="AA1" s="2"/>
      <c r="AB1" s="2"/>
      <c r="AC1" s="2"/>
      <c r="AD1" s="2"/>
      <c r="AE1" s="2"/>
    </row>
    <row r="2" spans="1:31" ht="12" customHeight="1"/>
    <row r="3" spans="1:31" ht="48" customHeight="1">
      <c r="A3" s="419" t="str">
        <f>Basic!$B$1</f>
        <v>EMPANELMENT OF TRANSPORT AGENCIES FOR DAY-TO-DAY HIRING OF VEHICLES AT CORPORATE CENTRE, GURGAON</v>
      </c>
      <c r="B3" s="391"/>
      <c r="C3" s="391"/>
      <c r="D3" s="391"/>
      <c r="E3" s="391"/>
      <c r="F3" s="2"/>
      <c r="G3" s="2"/>
      <c r="H3" s="2"/>
      <c r="I3" s="2"/>
      <c r="J3" s="2"/>
      <c r="K3" s="2"/>
      <c r="L3" s="2"/>
      <c r="M3" s="2"/>
      <c r="N3" s="2"/>
      <c r="O3" s="2"/>
      <c r="P3" s="2"/>
      <c r="Q3" s="2"/>
      <c r="R3" s="2"/>
      <c r="S3" s="2"/>
      <c r="T3" s="2"/>
      <c r="U3" s="2"/>
      <c r="V3" s="2"/>
      <c r="W3" s="2"/>
      <c r="X3" s="2"/>
      <c r="Y3" s="2"/>
      <c r="Z3" s="2"/>
      <c r="AA3" s="2"/>
      <c r="AB3" s="2"/>
      <c r="AC3" s="2"/>
      <c r="AD3" s="2"/>
      <c r="AE3" s="2"/>
    </row>
    <row r="4" spans="1:31" ht="12" customHeight="1">
      <c r="A4" s="29"/>
      <c r="F4" s="2"/>
      <c r="G4" s="2"/>
      <c r="H4" s="2"/>
      <c r="I4" s="2"/>
      <c r="J4" s="2"/>
      <c r="K4" s="2"/>
      <c r="L4" s="2"/>
      <c r="M4" s="2"/>
      <c r="N4" s="2"/>
      <c r="O4" s="2"/>
      <c r="P4" s="2"/>
      <c r="Q4" s="2"/>
      <c r="R4" s="2"/>
      <c r="S4" s="2"/>
      <c r="T4" s="2"/>
      <c r="U4" s="2"/>
      <c r="V4" s="2"/>
      <c r="W4" s="2"/>
      <c r="X4" s="2"/>
      <c r="Y4" s="2"/>
      <c r="Z4" s="2"/>
      <c r="AA4" s="2"/>
      <c r="AB4" s="2"/>
      <c r="AC4" s="2"/>
      <c r="AD4" s="2"/>
      <c r="AE4" s="2"/>
    </row>
    <row r="5" spans="1:31" ht="31.5" customHeight="1">
      <c r="A5" s="485" t="s">
        <v>195</v>
      </c>
      <c r="B5" s="391"/>
      <c r="C5" s="391"/>
      <c r="D5" s="391"/>
      <c r="E5" s="391"/>
      <c r="F5" s="2"/>
      <c r="G5" s="2"/>
      <c r="H5" s="2"/>
      <c r="I5" s="2"/>
      <c r="J5" s="2"/>
      <c r="K5" s="2"/>
      <c r="L5" s="2"/>
      <c r="M5" s="2"/>
      <c r="N5" s="2"/>
      <c r="O5" s="2"/>
      <c r="P5" s="2"/>
      <c r="Q5" s="2"/>
      <c r="R5" s="2"/>
      <c r="S5" s="2"/>
      <c r="T5" s="2"/>
      <c r="U5" s="2"/>
      <c r="V5" s="2"/>
      <c r="W5" s="2"/>
      <c r="X5" s="2"/>
      <c r="Y5" s="2"/>
      <c r="Z5" s="2"/>
      <c r="AA5" s="2"/>
      <c r="AB5" s="2"/>
      <c r="AC5" s="2"/>
      <c r="AD5" s="2"/>
      <c r="AE5" s="2"/>
    </row>
    <row r="6" spans="1:31" ht="12" customHeight="1">
      <c r="A6" s="30"/>
      <c r="F6" s="2"/>
      <c r="G6" s="2"/>
      <c r="H6" s="2"/>
      <c r="I6" s="2"/>
      <c r="J6" s="2"/>
      <c r="K6" s="2"/>
      <c r="L6" s="2"/>
      <c r="M6" s="2"/>
      <c r="N6" s="2"/>
      <c r="O6" s="2"/>
      <c r="P6" s="2"/>
      <c r="Q6" s="2"/>
      <c r="R6" s="2"/>
      <c r="S6" s="2"/>
      <c r="T6" s="2"/>
      <c r="U6" s="2"/>
      <c r="V6" s="2"/>
      <c r="W6" s="2"/>
      <c r="X6" s="2"/>
      <c r="Y6" s="2"/>
      <c r="Z6" s="2"/>
      <c r="AA6" s="2"/>
      <c r="AB6" s="2"/>
      <c r="AC6" s="2"/>
      <c r="AD6" s="2"/>
      <c r="AE6" s="2"/>
    </row>
    <row r="7" spans="1:31" ht="20.100000000000001" customHeight="1">
      <c r="A7" s="92" t="str">
        <f>'Attach 3(JV)'!A7</f>
        <v>Bidder’s Name and Address (Lead Partner) :</v>
      </c>
      <c r="E7" s="93" t="str">
        <f>'Attach 3(JV)'!E7</f>
        <v>To:</v>
      </c>
      <c r="F7" s="2"/>
      <c r="G7" s="2"/>
      <c r="H7" s="2"/>
      <c r="I7" s="2"/>
      <c r="J7" s="2"/>
      <c r="K7" s="2"/>
      <c r="L7" s="2"/>
      <c r="M7" s="2"/>
      <c r="N7" s="2"/>
      <c r="O7" s="2"/>
      <c r="P7" s="2"/>
      <c r="Q7" s="2"/>
      <c r="R7" s="2"/>
      <c r="S7" s="2"/>
      <c r="T7" s="2"/>
      <c r="U7" s="2"/>
      <c r="V7" s="2"/>
      <c r="W7" s="2"/>
      <c r="X7" s="2"/>
      <c r="Y7" s="2"/>
      <c r="Z7" s="2"/>
      <c r="AA7" s="2"/>
      <c r="AB7" s="2"/>
      <c r="AC7" s="2"/>
      <c r="AD7" s="2"/>
      <c r="AE7" s="2"/>
    </row>
    <row r="8" spans="1:31" ht="20.25" customHeight="1">
      <c r="A8" s="439" t="str">
        <f>'Attach 3(JV)'!A8</f>
        <v/>
      </c>
      <c r="B8" s="391"/>
      <c r="C8" s="391"/>
      <c r="D8" s="391"/>
      <c r="E8" s="95" t="str">
        <f>'Attach 3(JV)'!E8</f>
        <v>Corporate Materials Management</v>
      </c>
      <c r="F8" s="2"/>
      <c r="G8" s="2"/>
      <c r="H8" s="2"/>
      <c r="I8" s="2"/>
      <c r="J8" s="2"/>
      <c r="K8" s="2"/>
      <c r="L8" s="2"/>
      <c r="M8" s="2"/>
      <c r="N8" s="2"/>
      <c r="O8" s="2"/>
      <c r="P8" s="2"/>
      <c r="Q8" s="2"/>
      <c r="R8" s="2"/>
      <c r="S8" s="2"/>
      <c r="T8" s="2"/>
      <c r="U8" s="2"/>
      <c r="V8" s="2"/>
      <c r="W8" s="2"/>
      <c r="X8" s="2"/>
      <c r="Y8" s="2"/>
      <c r="Z8" s="2"/>
      <c r="AA8" s="2"/>
      <c r="AB8" s="2"/>
      <c r="AC8" s="2"/>
      <c r="AD8" s="2"/>
      <c r="AE8" s="2"/>
    </row>
    <row r="9" spans="1:31" ht="16.5" customHeight="1">
      <c r="A9" s="92" t="s">
        <v>25</v>
      </c>
      <c r="B9" s="463" t="str">
        <f>'Attach 3(JV)'!B9</f>
        <v/>
      </c>
      <c r="C9" s="391"/>
      <c r="D9" s="391"/>
      <c r="E9" s="95" t="str">
        <f>'Attach 3(JV)'!E9</f>
        <v>Power Grid Corporation of India Ltd.,</v>
      </c>
      <c r="F9" s="2"/>
      <c r="G9" s="2"/>
      <c r="H9" s="2"/>
      <c r="I9" s="2"/>
      <c r="J9" s="2"/>
      <c r="K9" s="2"/>
      <c r="L9" s="2"/>
      <c r="M9" s="2"/>
      <c r="N9" s="2"/>
      <c r="O9" s="2"/>
      <c r="P9" s="2"/>
      <c r="Q9" s="2"/>
      <c r="R9" s="2"/>
      <c r="S9" s="2"/>
      <c r="T9" s="2"/>
      <c r="U9" s="2"/>
      <c r="V9" s="2"/>
      <c r="W9" s="2"/>
      <c r="X9" s="2"/>
      <c r="Y9" s="2"/>
      <c r="Z9" s="2"/>
      <c r="AA9" s="2"/>
      <c r="AB9" s="2"/>
      <c r="AC9" s="2"/>
      <c r="AD9" s="2"/>
      <c r="AE9" s="2"/>
    </row>
    <row r="10" spans="1:31" ht="16.5" customHeight="1">
      <c r="A10" s="92" t="s">
        <v>27</v>
      </c>
      <c r="B10" s="463" t="str">
        <f>'Attach 3(JV)'!B10</f>
        <v/>
      </c>
      <c r="C10" s="391"/>
      <c r="D10" s="391"/>
      <c r="E10" s="95" t="str">
        <f>'Attach 3(JV)'!E10</f>
        <v>"Saudamini", Plot No. 2, Sector 29</v>
      </c>
      <c r="F10" s="2"/>
      <c r="G10" s="2"/>
      <c r="H10" s="2"/>
      <c r="I10" s="2"/>
      <c r="J10" s="2"/>
      <c r="K10" s="2"/>
      <c r="L10" s="2"/>
      <c r="M10" s="2"/>
      <c r="N10" s="2"/>
      <c r="O10" s="2"/>
      <c r="P10" s="2"/>
      <c r="Q10" s="2"/>
      <c r="R10" s="2"/>
      <c r="S10" s="2"/>
      <c r="T10" s="2"/>
      <c r="U10" s="2"/>
      <c r="V10" s="2"/>
      <c r="W10" s="2"/>
      <c r="X10" s="2"/>
      <c r="Y10" s="2"/>
      <c r="Z10" s="2"/>
      <c r="AA10" s="2"/>
      <c r="AB10" s="2"/>
      <c r="AC10" s="2"/>
      <c r="AD10" s="2"/>
      <c r="AE10" s="2"/>
    </row>
    <row r="11" spans="1:31" ht="16.5" customHeight="1">
      <c r="B11" s="463" t="str">
        <f>'Attach 3(JV)'!B11</f>
        <v/>
      </c>
      <c r="C11" s="391"/>
      <c r="D11" s="391"/>
      <c r="E11" s="95" t="str">
        <f>'Attach 3(JV)'!E11</f>
        <v>Gurgaon (Haryana) - 122001</v>
      </c>
      <c r="F11" s="2"/>
      <c r="G11" s="2"/>
      <c r="H11" s="2"/>
      <c r="I11" s="2"/>
      <c r="J11" s="2"/>
      <c r="K11" s="2"/>
      <c r="L11" s="2"/>
      <c r="M11" s="2"/>
      <c r="N11" s="2"/>
      <c r="O11" s="2"/>
      <c r="P11" s="2"/>
      <c r="Q11" s="2"/>
      <c r="R11" s="2"/>
      <c r="S11" s="2"/>
      <c r="T11" s="2"/>
      <c r="U11" s="2"/>
      <c r="V11" s="2"/>
      <c r="W11" s="2"/>
      <c r="X11" s="2"/>
      <c r="Y11" s="2"/>
      <c r="Z11" s="2"/>
      <c r="AA11" s="2"/>
      <c r="AB11" s="2"/>
      <c r="AC11" s="2"/>
      <c r="AD11" s="2"/>
      <c r="AE11" s="2"/>
    </row>
    <row r="12" spans="1:31" ht="16.5" customHeight="1">
      <c r="A12" s="30"/>
      <c r="B12" s="463" t="str">
        <f>'Attach 3(JV)'!B12</f>
        <v/>
      </c>
      <c r="C12" s="391"/>
      <c r="D12" s="391"/>
      <c r="E12" s="95"/>
      <c r="F12" s="2"/>
      <c r="G12" s="2"/>
      <c r="H12" s="2"/>
      <c r="I12" s="2"/>
      <c r="J12" s="2"/>
      <c r="K12" s="2"/>
      <c r="L12" s="2"/>
      <c r="M12" s="2"/>
      <c r="N12" s="2"/>
      <c r="O12" s="2"/>
      <c r="P12" s="2"/>
      <c r="Q12" s="2"/>
      <c r="R12" s="2"/>
      <c r="S12" s="2"/>
      <c r="T12" s="2"/>
      <c r="U12" s="2"/>
      <c r="V12" s="2"/>
      <c r="W12" s="2"/>
      <c r="X12" s="2"/>
      <c r="Y12" s="2"/>
      <c r="Z12" s="2"/>
      <c r="AA12" s="2"/>
      <c r="AB12" s="2"/>
      <c r="AC12" s="2"/>
      <c r="AD12" s="2"/>
      <c r="AE12" s="2"/>
    </row>
    <row r="13" spans="1:31" ht="12" customHeight="1">
      <c r="A13" s="30"/>
      <c r="B13" s="97"/>
      <c r="C13" s="97"/>
      <c r="D13" s="97"/>
      <c r="F13" s="2"/>
      <c r="G13" s="2"/>
      <c r="H13" s="2"/>
      <c r="I13" s="2"/>
      <c r="J13" s="2"/>
      <c r="K13" s="2"/>
      <c r="L13" s="2"/>
      <c r="M13" s="2"/>
      <c r="N13" s="2"/>
      <c r="O13" s="2"/>
      <c r="P13" s="2"/>
      <c r="Q13" s="2"/>
      <c r="R13" s="2"/>
      <c r="S13" s="2"/>
      <c r="T13" s="2"/>
      <c r="U13" s="2"/>
      <c r="V13" s="2"/>
      <c r="W13" s="2"/>
      <c r="X13" s="2"/>
      <c r="Y13" s="2"/>
      <c r="Z13" s="2"/>
      <c r="AA13" s="2"/>
      <c r="AB13" s="2"/>
      <c r="AC13" s="2"/>
      <c r="AD13" s="2"/>
      <c r="AE13" s="2"/>
    </row>
    <row r="14" spans="1:31" ht="20.100000000000001" customHeight="1">
      <c r="A14" s="23" t="s">
        <v>31</v>
      </c>
      <c r="F14" s="2"/>
      <c r="G14" s="2"/>
      <c r="H14" s="2"/>
      <c r="I14" s="2"/>
      <c r="J14" s="2"/>
      <c r="K14" s="2"/>
      <c r="L14" s="2"/>
      <c r="M14" s="2"/>
      <c r="N14" s="2"/>
      <c r="O14" s="2"/>
      <c r="P14" s="2"/>
      <c r="Q14" s="2"/>
      <c r="R14" s="2"/>
      <c r="S14" s="2"/>
      <c r="T14" s="2"/>
      <c r="U14" s="2"/>
      <c r="V14" s="2"/>
      <c r="W14" s="2"/>
      <c r="X14" s="2"/>
      <c r="Y14" s="2"/>
      <c r="Z14" s="2"/>
      <c r="AA14" s="2"/>
      <c r="AB14" s="2"/>
      <c r="AC14" s="2"/>
      <c r="AD14" s="2"/>
      <c r="AE14" s="2"/>
    </row>
    <row r="15" spans="1:31" ht="15" customHeight="1">
      <c r="A15" s="186"/>
      <c r="B15" s="186"/>
      <c r="C15" s="186"/>
      <c r="D15" s="186"/>
      <c r="E15" s="186"/>
      <c r="F15" s="2"/>
      <c r="G15" s="2"/>
      <c r="H15" s="2"/>
      <c r="I15" s="2"/>
      <c r="J15" s="2"/>
      <c r="K15" s="2"/>
      <c r="L15" s="2"/>
      <c r="M15" s="2"/>
      <c r="N15" s="2"/>
      <c r="O15" s="2"/>
      <c r="P15" s="2"/>
      <c r="Q15" s="2"/>
      <c r="R15" s="2"/>
      <c r="S15" s="2"/>
      <c r="T15" s="2"/>
      <c r="U15" s="2"/>
      <c r="V15" s="2"/>
      <c r="W15" s="2"/>
      <c r="X15" s="2"/>
      <c r="Y15" s="2"/>
      <c r="Z15" s="2"/>
      <c r="AA15" s="2"/>
      <c r="AB15" s="2"/>
      <c r="AC15" s="2"/>
      <c r="AD15" s="2"/>
      <c r="AE15" s="2"/>
    </row>
    <row r="16" spans="1:31" ht="87" customHeight="1">
      <c r="A16" s="500" t="s">
        <v>196</v>
      </c>
      <c r="B16" s="405"/>
      <c r="C16" s="405"/>
      <c r="D16" s="405"/>
      <c r="E16" s="405"/>
      <c r="F16" s="2"/>
      <c r="G16" s="2"/>
      <c r="H16" s="2"/>
      <c r="I16" s="2"/>
      <c r="J16" s="2"/>
      <c r="K16" s="2"/>
      <c r="L16" s="2"/>
      <c r="M16" s="2"/>
      <c r="N16" s="2"/>
      <c r="O16" s="2"/>
      <c r="P16" s="2"/>
      <c r="Q16" s="2"/>
      <c r="R16" s="2"/>
      <c r="S16" s="2"/>
      <c r="T16" s="2"/>
      <c r="U16" s="2"/>
      <c r="V16" s="2"/>
      <c r="W16" s="2"/>
      <c r="X16" s="2"/>
      <c r="Y16" s="2"/>
      <c r="Z16" s="2"/>
      <c r="AA16" s="2"/>
      <c r="AB16" s="2"/>
      <c r="AC16" s="2"/>
      <c r="AD16" s="2"/>
      <c r="AE16" s="2"/>
    </row>
    <row r="17" spans="1:31" ht="36" customHeight="1">
      <c r="A17" s="241" t="s">
        <v>197</v>
      </c>
      <c r="B17" s="502" t="s">
        <v>198</v>
      </c>
      <c r="C17" s="409"/>
      <c r="D17" s="465"/>
      <c r="E17" s="242" t="str">
        <f>B9</f>
        <v/>
      </c>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ht="18.95" customHeight="1">
      <c r="A18" s="243" t="s">
        <v>199</v>
      </c>
      <c r="B18" s="486" t="s">
        <v>200</v>
      </c>
      <c r="C18" s="398"/>
      <c r="D18" s="487"/>
      <c r="E18" s="244"/>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ht="16.5" customHeight="1">
      <c r="A19" s="245"/>
      <c r="B19" s="486" t="s">
        <v>201</v>
      </c>
      <c r="C19" s="398"/>
      <c r="D19" s="487"/>
      <c r="E19" s="246"/>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ht="18" customHeight="1">
      <c r="A20" s="245"/>
      <c r="B20" s="486"/>
      <c r="C20" s="398"/>
      <c r="D20" s="487"/>
      <c r="E20" s="246"/>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ht="16.5" customHeight="1">
      <c r="A21" s="245"/>
      <c r="B21" s="486"/>
      <c r="C21" s="398"/>
      <c r="D21" s="487"/>
      <c r="E21" s="246"/>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ht="16.5" customHeight="1">
      <c r="A22" s="245"/>
      <c r="B22" s="486" t="s">
        <v>202</v>
      </c>
      <c r="C22" s="398"/>
      <c r="D22" s="487"/>
      <c r="E22" s="246"/>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ht="16.5" customHeight="1">
      <c r="A23" s="245"/>
      <c r="B23" s="486"/>
      <c r="C23" s="398"/>
      <c r="D23" s="487"/>
      <c r="E23" s="247"/>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ht="16.5" customHeight="1">
      <c r="A24" s="245"/>
      <c r="B24" s="486"/>
      <c r="C24" s="398"/>
      <c r="D24" s="487"/>
      <c r="E24" s="247"/>
      <c r="F24" s="2"/>
      <c r="G24" s="2"/>
      <c r="H24" s="2"/>
      <c r="I24" s="2"/>
      <c r="J24" s="2"/>
      <c r="K24" s="2"/>
      <c r="L24" s="2"/>
      <c r="M24" s="2"/>
      <c r="N24" s="2"/>
      <c r="O24" s="2"/>
      <c r="P24" s="2"/>
      <c r="Q24" s="2"/>
      <c r="R24" s="2"/>
      <c r="S24" s="2"/>
      <c r="T24" s="2"/>
      <c r="U24" s="2"/>
      <c r="V24" s="2"/>
      <c r="W24" s="2"/>
      <c r="X24" s="2"/>
      <c r="Y24" s="2"/>
      <c r="Z24" s="2"/>
      <c r="AA24" s="2"/>
      <c r="AB24" s="2"/>
      <c r="AC24" s="2"/>
      <c r="AD24" s="2"/>
      <c r="AE24" s="2"/>
    </row>
    <row r="25" spans="1:31" ht="16.5" customHeight="1">
      <c r="A25" s="245"/>
      <c r="B25" s="486" t="s">
        <v>203</v>
      </c>
      <c r="C25" s="398"/>
      <c r="D25" s="487"/>
      <c r="E25" s="247"/>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ht="16.5" customHeight="1">
      <c r="A26" s="245"/>
      <c r="B26" s="486"/>
      <c r="C26" s="398"/>
      <c r="D26" s="487"/>
      <c r="E26" s="246"/>
      <c r="F26" s="2"/>
      <c r="G26" s="2"/>
      <c r="H26" s="2"/>
      <c r="I26" s="2"/>
      <c r="J26" s="2"/>
      <c r="K26" s="2"/>
      <c r="L26" s="2"/>
      <c r="M26" s="2"/>
      <c r="N26" s="2"/>
      <c r="O26" s="2"/>
      <c r="P26" s="2"/>
      <c r="Q26" s="2"/>
      <c r="R26" s="2"/>
      <c r="S26" s="2"/>
      <c r="T26" s="2"/>
      <c r="U26" s="2"/>
      <c r="V26" s="2"/>
      <c r="W26" s="2"/>
      <c r="X26" s="2"/>
      <c r="Y26" s="2"/>
      <c r="Z26" s="2"/>
      <c r="AA26" s="2"/>
      <c r="AB26" s="2"/>
      <c r="AC26" s="2"/>
      <c r="AD26" s="2"/>
      <c r="AE26" s="2"/>
    </row>
    <row r="27" spans="1:31" ht="16.5" customHeight="1">
      <c r="A27" s="245"/>
      <c r="B27" s="489"/>
      <c r="C27" s="490"/>
      <c r="D27" s="491"/>
      <c r="E27" s="248"/>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ht="16.5" customHeight="1">
      <c r="A28" s="249">
        <v>3</v>
      </c>
      <c r="B28" s="496" t="s">
        <v>204</v>
      </c>
      <c r="C28" s="409"/>
      <c r="D28" s="465"/>
      <c r="E28" s="250"/>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ht="16.5" customHeight="1">
      <c r="A29" s="249">
        <v>4</v>
      </c>
      <c r="B29" s="488" t="s">
        <v>134</v>
      </c>
      <c r="C29" s="409"/>
      <c r="D29" s="465"/>
      <c r="E29" s="250"/>
      <c r="F29" s="2"/>
      <c r="G29" s="2"/>
      <c r="H29" s="2"/>
      <c r="I29" s="2"/>
      <c r="J29" s="2"/>
      <c r="K29" s="2"/>
      <c r="L29" s="2"/>
      <c r="M29" s="2"/>
      <c r="N29" s="2"/>
      <c r="O29" s="2"/>
      <c r="P29" s="2"/>
      <c r="Q29" s="2"/>
      <c r="R29" s="2"/>
      <c r="S29" s="2"/>
      <c r="T29" s="2"/>
      <c r="U29" s="2"/>
      <c r="V29" s="2"/>
      <c r="W29" s="2"/>
      <c r="X29" s="2"/>
      <c r="Y29" s="2"/>
      <c r="Z29" s="2"/>
      <c r="AA29" s="2"/>
      <c r="AB29" s="2"/>
      <c r="AC29" s="2"/>
      <c r="AD29" s="2"/>
      <c r="AE29" s="2"/>
    </row>
    <row r="30" spans="1:31" ht="16.5" customHeight="1">
      <c r="A30" s="249">
        <v>5</v>
      </c>
      <c r="B30" s="488" t="s">
        <v>135</v>
      </c>
      <c r="C30" s="409"/>
      <c r="D30" s="465"/>
      <c r="E30" s="250"/>
      <c r="F30" s="2"/>
      <c r="G30" s="2"/>
      <c r="H30" s="2"/>
      <c r="I30" s="2"/>
      <c r="J30" s="2"/>
      <c r="K30" s="2"/>
      <c r="L30" s="2"/>
      <c r="M30" s="2"/>
      <c r="N30" s="2"/>
      <c r="O30" s="2"/>
      <c r="P30" s="2"/>
      <c r="Q30" s="2"/>
      <c r="R30" s="2"/>
      <c r="S30" s="2"/>
      <c r="T30" s="2"/>
      <c r="U30" s="2"/>
      <c r="V30" s="2"/>
      <c r="W30" s="2"/>
      <c r="X30" s="2"/>
      <c r="Y30" s="2"/>
      <c r="Z30" s="2"/>
      <c r="AA30" s="2"/>
      <c r="AB30" s="2"/>
      <c r="AC30" s="2"/>
      <c r="AD30" s="2"/>
      <c r="AE30" s="2"/>
    </row>
    <row r="31" spans="1:31" ht="16.5" customHeight="1">
      <c r="A31" s="249">
        <v>6</v>
      </c>
      <c r="B31" s="488" t="s">
        <v>205</v>
      </c>
      <c r="C31" s="409"/>
      <c r="D31" s="465"/>
      <c r="E31" s="250"/>
      <c r="F31" s="2"/>
      <c r="G31" s="2"/>
      <c r="H31" s="2"/>
      <c r="I31" s="2"/>
      <c r="J31" s="2"/>
      <c r="K31" s="2"/>
      <c r="L31" s="2"/>
      <c r="M31" s="2"/>
      <c r="N31" s="2"/>
      <c r="O31" s="2"/>
      <c r="P31" s="2"/>
      <c r="Q31" s="2"/>
      <c r="R31" s="2"/>
      <c r="S31" s="2"/>
      <c r="T31" s="2"/>
      <c r="U31" s="2"/>
      <c r="V31" s="2"/>
      <c r="W31" s="2"/>
      <c r="X31" s="2"/>
      <c r="Y31" s="2"/>
      <c r="Z31" s="2"/>
      <c r="AA31" s="2"/>
      <c r="AB31" s="2"/>
      <c r="AC31" s="2"/>
      <c r="AD31" s="2"/>
      <c r="AE31" s="2"/>
    </row>
    <row r="32" spans="1:31" ht="16.5" customHeight="1">
      <c r="A32" s="249">
        <v>7</v>
      </c>
      <c r="B32" s="488" t="s">
        <v>206</v>
      </c>
      <c r="C32" s="409"/>
      <c r="D32" s="465"/>
      <c r="E32" s="250"/>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ht="16.5" customHeight="1">
      <c r="A33" s="249">
        <v>8</v>
      </c>
      <c r="B33" s="488" t="s">
        <v>207</v>
      </c>
      <c r="C33" s="409"/>
      <c r="D33" s="465"/>
      <c r="E33" s="250"/>
      <c r="F33" s="2"/>
      <c r="G33" s="2"/>
      <c r="H33" s="2"/>
      <c r="I33" s="2"/>
      <c r="J33" s="2"/>
      <c r="K33" s="2"/>
      <c r="L33" s="2"/>
      <c r="M33" s="2"/>
      <c r="N33" s="2"/>
      <c r="O33" s="2"/>
      <c r="P33" s="2"/>
      <c r="Q33" s="2"/>
      <c r="R33" s="2"/>
      <c r="S33" s="2"/>
      <c r="T33" s="2"/>
      <c r="U33" s="2"/>
      <c r="V33" s="2"/>
      <c r="W33" s="2"/>
      <c r="X33" s="2"/>
      <c r="Y33" s="2"/>
      <c r="Z33" s="2"/>
      <c r="AA33" s="2"/>
      <c r="AB33" s="2"/>
      <c r="AC33" s="2"/>
      <c r="AD33" s="2"/>
      <c r="AE33" s="2"/>
    </row>
    <row r="34" spans="1:31" ht="16.5" customHeight="1">
      <c r="A34" s="249">
        <v>9</v>
      </c>
      <c r="B34" s="486" t="s">
        <v>208</v>
      </c>
      <c r="C34" s="398"/>
      <c r="D34" s="487"/>
      <c r="E34" s="250"/>
      <c r="F34" s="2"/>
      <c r="G34" s="2"/>
      <c r="H34" s="2"/>
      <c r="I34" s="2"/>
      <c r="J34" s="2"/>
      <c r="K34" s="2"/>
      <c r="L34" s="2"/>
      <c r="M34" s="2"/>
      <c r="N34" s="2"/>
      <c r="O34" s="2"/>
      <c r="P34" s="2"/>
      <c r="Q34" s="2"/>
      <c r="R34" s="2"/>
      <c r="S34" s="2"/>
      <c r="T34" s="2"/>
      <c r="U34" s="2"/>
      <c r="V34" s="2"/>
      <c r="W34" s="2"/>
      <c r="X34" s="2"/>
      <c r="Y34" s="2"/>
      <c r="Z34" s="2"/>
      <c r="AA34" s="2"/>
      <c r="AB34" s="2"/>
      <c r="AC34" s="2"/>
      <c r="AD34" s="2"/>
      <c r="AE34" s="2"/>
    </row>
    <row r="35" spans="1:31" ht="16.5" customHeight="1">
      <c r="A35" s="249">
        <v>10</v>
      </c>
      <c r="B35" s="495" t="s">
        <v>209</v>
      </c>
      <c r="C35" s="414"/>
      <c r="D35" s="415"/>
      <c r="E35" s="252"/>
      <c r="F35" s="2"/>
      <c r="G35" s="2"/>
      <c r="H35" s="2"/>
      <c r="I35" s="2"/>
      <c r="J35" s="2"/>
      <c r="K35" s="2"/>
      <c r="L35" s="2"/>
      <c r="M35" s="2"/>
      <c r="N35" s="2"/>
      <c r="O35" s="2"/>
      <c r="P35" s="2"/>
      <c r="Q35" s="2"/>
      <c r="R35" s="2"/>
      <c r="S35" s="2"/>
      <c r="T35" s="2"/>
      <c r="U35" s="2"/>
      <c r="V35" s="2"/>
      <c r="W35" s="2"/>
      <c r="X35" s="2"/>
      <c r="Y35" s="2"/>
      <c r="Z35" s="2"/>
      <c r="AA35" s="2"/>
      <c r="AB35" s="2"/>
      <c r="AC35" s="2"/>
      <c r="AD35" s="2"/>
      <c r="AE35" s="2"/>
    </row>
    <row r="36" spans="1:31" ht="16.5" customHeight="1">
      <c r="A36" s="249">
        <v>11</v>
      </c>
      <c r="B36" s="486" t="s">
        <v>18</v>
      </c>
      <c r="C36" s="398"/>
      <c r="D36" s="487"/>
      <c r="E36" s="246"/>
      <c r="F36" s="2"/>
      <c r="G36" s="2"/>
      <c r="H36" s="2"/>
      <c r="I36" s="2"/>
      <c r="J36" s="2"/>
      <c r="K36" s="2"/>
      <c r="L36" s="2"/>
      <c r="M36" s="2"/>
      <c r="N36" s="2"/>
      <c r="O36" s="2"/>
      <c r="P36" s="2"/>
      <c r="Q36" s="2"/>
      <c r="R36" s="2"/>
      <c r="S36" s="2"/>
      <c r="T36" s="2"/>
      <c r="U36" s="2"/>
      <c r="V36" s="2"/>
      <c r="W36" s="2"/>
      <c r="X36" s="2"/>
      <c r="Y36" s="2"/>
      <c r="Z36" s="2"/>
      <c r="AA36" s="2"/>
      <c r="AB36" s="2"/>
      <c r="AC36" s="2"/>
      <c r="AD36" s="2"/>
      <c r="AE36" s="2"/>
    </row>
    <row r="37" spans="1:31" ht="18.95" customHeight="1">
      <c r="A37" s="249" t="s">
        <v>210</v>
      </c>
      <c r="B37" s="497" t="s">
        <v>211</v>
      </c>
      <c r="C37" s="498"/>
      <c r="D37" s="499"/>
      <c r="E37" s="253"/>
      <c r="F37" s="2"/>
      <c r="G37" s="2"/>
      <c r="H37" s="2"/>
      <c r="I37" s="2"/>
      <c r="J37" s="2"/>
      <c r="K37" s="2"/>
      <c r="L37" s="2"/>
      <c r="M37" s="2"/>
      <c r="N37" s="2"/>
      <c r="O37" s="2"/>
      <c r="P37" s="2"/>
      <c r="Q37" s="2"/>
      <c r="R37" s="2"/>
      <c r="S37" s="2"/>
      <c r="T37" s="2"/>
      <c r="U37" s="2"/>
      <c r="V37" s="2"/>
      <c r="W37" s="2"/>
      <c r="X37" s="2"/>
      <c r="Y37" s="2"/>
      <c r="Z37" s="2"/>
      <c r="AA37" s="2"/>
      <c r="AB37" s="2"/>
      <c r="AC37" s="2"/>
      <c r="AD37" s="2"/>
      <c r="AE37" s="2"/>
    </row>
    <row r="38" spans="1:31" ht="18.95" customHeight="1">
      <c r="A38" s="254"/>
      <c r="B38" s="486" t="s">
        <v>212</v>
      </c>
      <c r="C38" s="398"/>
      <c r="D38" s="487"/>
      <c r="E38" s="246"/>
      <c r="F38" s="2"/>
      <c r="G38" s="2"/>
      <c r="H38" s="2"/>
      <c r="I38" s="2"/>
      <c r="J38" s="2"/>
      <c r="K38" s="2"/>
      <c r="L38" s="2"/>
      <c r="M38" s="2"/>
      <c r="N38" s="2"/>
      <c r="O38" s="2"/>
      <c r="P38" s="2"/>
      <c r="Q38" s="2"/>
      <c r="R38" s="2"/>
      <c r="S38" s="2"/>
      <c r="T38" s="2"/>
      <c r="U38" s="2"/>
      <c r="V38" s="2"/>
      <c r="W38" s="2"/>
      <c r="X38" s="2"/>
      <c r="Y38" s="2"/>
      <c r="Z38" s="2"/>
      <c r="AA38" s="2"/>
      <c r="AB38" s="2"/>
      <c r="AC38" s="2"/>
      <c r="AD38" s="2"/>
      <c r="AE38" s="2"/>
    </row>
    <row r="39" spans="1:31" ht="18.95" customHeight="1">
      <c r="A39" s="254"/>
      <c r="B39" s="486" t="s">
        <v>213</v>
      </c>
      <c r="C39" s="398"/>
      <c r="D39" s="487"/>
      <c r="E39" s="246"/>
      <c r="F39" s="2"/>
      <c r="G39" s="2"/>
      <c r="H39" s="2"/>
      <c r="I39" s="2"/>
      <c r="J39" s="2"/>
      <c r="K39" s="2"/>
      <c r="L39" s="2"/>
      <c r="M39" s="2"/>
      <c r="N39" s="2"/>
      <c r="O39" s="2"/>
      <c r="P39" s="2"/>
      <c r="Q39" s="2"/>
      <c r="R39" s="2"/>
      <c r="S39" s="2"/>
      <c r="T39" s="2"/>
      <c r="U39" s="2"/>
      <c r="V39" s="2"/>
      <c r="W39" s="2"/>
      <c r="X39" s="2"/>
      <c r="Y39" s="2"/>
      <c r="Z39" s="2"/>
      <c r="AA39" s="2"/>
      <c r="AB39" s="2"/>
      <c r="AC39" s="2"/>
      <c r="AD39" s="2"/>
      <c r="AE39" s="2"/>
    </row>
    <row r="40" spans="1:31" ht="18.95" customHeight="1">
      <c r="A40" s="229"/>
      <c r="B40" s="492" t="s">
        <v>214</v>
      </c>
      <c r="C40" s="493"/>
      <c r="D40" s="494"/>
      <c r="E40" s="248"/>
      <c r="F40" s="2"/>
      <c r="G40" s="2"/>
      <c r="H40" s="2"/>
      <c r="I40" s="2"/>
      <c r="J40" s="2"/>
      <c r="K40" s="2"/>
      <c r="L40" s="2"/>
      <c r="M40" s="2"/>
      <c r="N40" s="2"/>
      <c r="O40" s="2"/>
      <c r="P40" s="2"/>
      <c r="Q40" s="2"/>
      <c r="R40" s="2"/>
      <c r="S40" s="2"/>
      <c r="T40" s="2"/>
      <c r="U40" s="2"/>
      <c r="V40" s="2"/>
      <c r="W40" s="2"/>
      <c r="X40" s="2"/>
      <c r="Y40" s="2"/>
      <c r="Z40" s="2"/>
      <c r="AA40" s="2"/>
      <c r="AB40" s="2"/>
      <c r="AC40" s="2"/>
      <c r="AD40" s="2"/>
      <c r="AE40" s="2"/>
    </row>
    <row r="41" spans="1:31" ht="50.25" customHeight="1">
      <c r="A41" s="501" t="s">
        <v>215</v>
      </c>
      <c r="B41" s="391"/>
      <c r="C41" s="391"/>
      <c r="D41" s="391"/>
      <c r="E41" s="391"/>
    </row>
    <row r="42" spans="1:31" ht="33" customHeight="1">
      <c r="A42" s="48"/>
      <c r="D42" s="255"/>
    </row>
    <row r="43" spans="1:31" ht="33" customHeight="1">
      <c r="D43" s="256"/>
    </row>
    <row r="44" spans="1:31" ht="33" customHeight="1">
      <c r="A44" s="98" t="s">
        <v>67</v>
      </c>
      <c r="B44" s="374"/>
      <c r="C44" s="376"/>
      <c r="D44" s="256" t="s">
        <v>68</v>
      </c>
      <c r="E44" s="374"/>
      <c r="F44" s="376"/>
    </row>
    <row r="45" spans="1:31" ht="33" customHeight="1">
      <c r="A45" s="98" t="s">
        <v>69</v>
      </c>
      <c r="B45" s="432"/>
      <c r="C45" s="433"/>
      <c r="D45" s="256" t="s">
        <v>70</v>
      </c>
      <c r="E45" s="432"/>
      <c r="F45" s="433"/>
    </row>
    <row r="46" spans="1:31" ht="33" customHeight="1">
      <c r="D46" s="256"/>
      <c r="E46" s="48"/>
    </row>
    <row r="47" spans="1:31" ht="48" customHeight="1">
      <c r="A47" s="48"/>
    </row>
    <row r="48" spans="1:31" ht="96" customHeight="1"/>
    <row r="49" spans="1:1" ht="20.100000000000001" customHeight="1">
      <c r="A49" s="48"/>
    </row>
    <row r="50" spans="1:1" ht="46.5" customHeight="1"/>
    <row r="51" spans="1:1" ht="20.100000000000001" customHeight="1">
      <c r="A51" s="48"/>
    </row>
    <row r="52" spans="1:1" ht="20.100000000000001" customHeight="1"/>
    <row r="53" spans="1:1" ht="20.100000000000001" customHeight="1">
      <c r="A53" s="48"/>
    </row>
    <row r="54" spans="1:1" ht="20.100000000000001" customHeight="1"/>
    <row r="55" spans="1:1" ht="20.100000000000001" customHeight="1"/>
    <row r="56" spans="1:1" ht="20.100000000000001" customHeight="1"/>
    <row r="57" spans="1:1" ht="20.100000000000001" customHeight="1"/>
    <row r="73" ht="62.25" customHeight="1"/>
    <row r="75" ht="57" customHeight="1"/>
    <row r="77" ht="40.5" customHeight="1"/>
  </sheetData>
  <sheetProtection algorithmName="SHA-512" hashValue="j4ZpKelWVYlD2UUPslzuW++0MgH3WcyIlSctIQAESpT/z00qefbd8We5UsWExxgfQRETH9JbSeKgwvXqc/2Twg==" saltValue="BM9kdm3w4DG1B95dQ2829Q==" spinCount="100000" sheet="1" objects="1" scenarios="1"/>
  <mergeCells count="37">
    <mergeCell ref="A8:D8"/>
    <mergeCell ref="B23:D23"/>
    <mergeCell ref="B17:D17"/>
    <mergeCell ref="B29:D29"/>
    <mergeCell ref="B9:D9"/>
    <mergeCell ref="A3:E3"/>
    <mergeCell ref="B33:D33"/>
    <mergeCell ref="B44:C44"/>
    <mergeCell ref="B36:D36"/>
    <mergeCell ref="B32:D32"/>
    <mergeCell ref="B35:D35"/>
    <mergeCell ref="B26:D26"/>
    <mergeCell ref="B38:D38"/>
    <mergeCell ref="E44:F44"/>
    <mergeCell ref="B34:D34"/>
    <mergeCell ref="B10:D10"/>
    <mergeCell ref="B28:D28"/>
    <mergeCell ref="B19:D19"/>
    <mergeCell ref="B37:D37"/>
    <mergeCell ref="A16:E16"/>
    <mergeCell ref="A41:E41"/>
    <mergeCell ref="E45:F45"/>
    <mergeCell ref="A5:E5"/>
    <mergeCell ref="B25:D25"/>
    <mergeCell ref="B31:D31"/>
    <mergeCell ref="B22:D22"/>
    <mergeCell ref="B45:C45"/>
    <mergeCell ref="B18:D18"/>
    <mergeCell ref="B27:D27"/>
    <mergeCell ref="B21:D21"/>
    <mergeCell ref="B12:D12"/>
    <mergeCell ref="B39:D39"/>
    <mergeCell ref="B40:D40"/>
    <mergeCell ref="B30:D30"/>
    <mergeCell ref="B24:D24"/>
    <mergeCell ref="B20:D20"/>
    <mergeCell ref="B11:D11"/>
  </mergeCells>
  <pageMargins left="0.75" right="0.62986111111111098" top="0.57986111111111105" bottom="0.6" header="0.511811023622047" footer="0.35"/>
  <pageSetup scale="95"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0000"/>
  </sheetPr>
  <dimension ref="A1:IW81"/>
  <sheetViews>
    <sheetView showGridLines="0" view="pageBreakPreview" zoomScale="90" zoomScaleNormal="100" zoomScalePageLayoutView="90" workbookViewId="0">
      <selection activeCell="B18" sqref="B18:L18"/>
    </sheetView>
  </sheetViews>
  <sheetFormatPr defaultColWidth="9.140625" defaultRowHeight="16.5" customHeight="1"/>
  <cols>
    <col min="1" max="1" width="12.140625" style="23" customWidth="1"/>
    <col min="2" max="2" width="18.140625" style="23" customWidth="1"/>
    <col min="3" max="3" width="8.5703125" style="23" customWidth="1"/>
    <col min="4" max="4" width="9.140625" style="23" customWidth="1"/>
    <col min="5" max="5" width="11.140625" style="23" customWidth="1"/>
    <col min="6" max="6" width="11.140625" style="83" customWidth="1"/>
    <col min="7" max="7" width="9.85546875" style="83" customWidth="1"/>
    <col min="8" max="8" width="10.42578125" style="83" customWidth="1"/>
    <col min="9" max="9" width="8.42578125" style="2" customWidth="1"/>
    <col min="10" max="10" width="8.7109375" style="2" customWidth="1"/>
    <col min="11" max="11" width="8.28515625" style="2" customWidth="1"/>
    <col min="12" max="12" width="8.42578125" style="2" customWidth="1"/>
    <col min="13" max="257" width="9.140625" style="2" customWidth="1"/>
  </cols>
  <sheetData>
    <row r="1" spans="1:26" ht="16.5" customHeight="1">
      <c r="A1" s="8" t="str">
        <f>'Attach 3(JV)'!A1</f>
        <v>Specification No. :CC/NT/S-VHCLE/DOM/A17/26/13660</v>
      </c>
      <c r="B1" s="52"/>
      <c r="C1" s="52"/>
      <c r="D1" s="52"/>
      <c r="E1" s="52"/>
      <c r="F1" s="257"/>
      <c r="G1" s="257"/>
      <c r="H1" s="257"/>
      <c r="I1" s="258"/>
      <c r="J1" s="258"/>
      <c r="K1" s="258"/>
      <c r="L1" s="84" t="str">
        <f>"Attachment-16 "&amp;'Attach 3(JV)'!AT1</f>
        <v>Attachment-16 5002005726</v>
      </c>
    </row>
    <row r="2" spans="1:26" ht="16.5" customHeight="1">
      <c r="Z2" s="86" t="e">
        <f>'Attach 3(JV)'!Z2</f>
        <v>#REF!</v>
      </c>
    </row>
    <row r="3" spans="1:26" ht="48" customHeight="1">
      <c r="A3" s="419" t="str">
        <f>'Attach 3(JV)'!A3</f>
        <v>EMPANELMENT OF TRANSPORT AGENCIES FOR DAY-TO-DAY HIRING OF VEHICLES AT CORPORATE CENTRE, GURGAON</v>
      </c>
      <c r="B3" s="391"/>
      <c r="C3" s="391"/>
      <c r="D3" s="391"/>
      <c r="E3" s="391"/>
      <c r="F3" s="391"/>
      <c r="G3" s="391"/>
      <c r="H3" s="391"/>
      <c r="I3" s="391"/>
      <c r="J3" s="391"/>
      <c r="K3" s="391"/>
      <c r="L3" s="391"/>
    </row>
    <row r="4" spans="1:26" ht="15.95" customHeight="1">
      <c r="A4" s="29"/>
      <c r="H4" s="90"/>
      <c r="I4" s="23"/>
    </row>
    <row r="5" spans="1:26" ht="20.100000000000001" customHeight="1">
      <c r="A5" s="435" t="s">
        <v>216</v>
      </c>
      <c r="B5" s="391"/>
      <c r="C5" s="391"/>
      <c r="D5" s="391"/>
      <c r="E5" s="391"/>
      <c r="F5" s="391"/>
      <c r="G5" s="391"/>
      <c r="H5" s="391"/>
      <c r="I5" s="391"/>
      <c r="J5" s="391"/>
      <c r="K5" s="391"/>
      <c r="L5" s="391"/>
    </row>
    <row r="6" spans="1:26" ht="15.95" customHeight="1">
      <c r="A6" s="30"/>
      <c r="H6" s="90"/>
      <c r="I6" s="23"/>
    </row>
    <row r="7" spans="1:26" ht="20.100000000000001" customHeight="1">
      <c r="A7" s="92" t="str">
        <f>'Attach 3(JV)'!A7</f>
        <v>Bidder’s Name and Address (Lead Partner) :</v>
      </c>
      <c r="G7" s="93" t="str">
        <f>'Attach 3(JV)'!E7</f>
        <v>To:</v>
      </c>
      <c r="I7" s="23"/>
    </row>
    <row r="8" spans="1:26" ht="36" customHeight="1">
      <c r="A8" s="439" t="str">
        <f>'Attach 3(JV)'!A8</f>
        <v/>
      </c>
      <c r="B8" s="391"/>
      <c r="C8" s="391"/>
      <c r="D8" s="391"/>
      <c r="E8" s="391"/>
      <c r="F8" s="391"/>
      <c r="G8" s="95" t="str">
        <f>'Attach 3(JV)'!E8</f>
        <v>Corporate Materials Management</v>
      </c>
      <c r="I8" s="23"/>
    </row>
    <row r="9" spans="1:26" ht="16.5" customHeight="1">
      <c r="A9" s="92" t="s">
        <v>25</v>
      </c>
      <c r="B9" s="463" t="str">
        <f>'Attach 3(JV)'!B9</f>
        <v/>
      </c>
      <c r="C9" s="391"/>
      <c r="D9" s="391"/>
      <c r="E9" s="391"/>
      <c r="F9" s="391"/>
      <c r="G9" s="95" t="str">
        <f>'Attach 3(JV)'!E9</f>
        <v>Power Grid Corporation of India Ltd.,</v>
      </c>
      <c r="I9" s="23"/>
    </row>
    <row r="10" spans="1:26" ht="16.5" customHeight="1">
      <c r="A10" s="92" t="s">
        <v>27</v>
      </c>
      <c r="B10" s="463" t="str">
        <f>'Attach 3(JV)'!B10</f>
        <v/>
      </c>
      <c r="C10" s="391"/>
      <c r="D10" s="391"/>
      <c r="E10" s="391"/>
      <c r="F10" s="391"/>
      <c r="G10" s="104" t="s">
        <v>163</v>
      </c>
      <c r="I10" s="23"/>
    </row>
    <row r="11" spans="1:26" ht="16.5" customHeight="1">
      <c r="B11" s="463" t="str">
        <f>'Attach 3(JV)'!B11</f>
        <v/>
      </c>
      <c r="C11" s="391"/>
      <c r="D11" s="391"/>
      <c r="E11" s="391"/>
      <c r="F11" s="391"/>
      <c r="G11" s="104" t="s">
        <v>164</v>
      </c>
    </row>
    <row r="12" spans="1:26" ht="16.5" customHeight="1">
      <c r="A12" s="30"/>
      <c r="B12" s="463" t="str">
        <f>'Attach 3(JV)'!B12</f>
        <v/>
      </c>
      <c r="C12" s="391"/>
      <c r="D12" s="391"/>
      <c r="E12" s="391"/>
      <c r="F12" s="391"/>
      <c r="G12" s="104" t="s">
        <v>165</v>
      </c>
    </row>
    <row r="13" spans="1:26" ht="15.95" customHeight="1">
      <c r="A13" s="30"/>
      <c r="B13" s="97"/>
      <c r="C13" s="97"/>
      <c r="D13" s="97"/>
      <c r="E13" s="97"/>
      <c r="F13" s="97"/>
    </row>
    <row r="14" spans="1:26" ht="20.100000000000001" customHeight="1">
      <c r="A14" s="23" t="s">
        <v>31</v>
      </c>
    </row>
    <row r="15" spans="1:26" ht="20.100000000000001" customHeight="1">
      <c r="A15" s="30"/>
    </row>
    <row r="16" spans="1:26" ht="57.75" customHeight="1">
      <c r="A16" s="501" t="s">
        <v>217</v>
      </c>
      <c r="B16" s="391"/>
      <c r="C16" s="391"/>
      <c r="D16" s="391"/>
      <c r="E16" s="391"/>
      <c r="F16" s="391"/>
      <c r="G16" s="391"/>
      <c r="H16" s="391"/>
      <c r="I16" s="391"/>
      <c r="J16" s="391"/>
      <c r="K16" s="391"/>
      <c r="L16" s="391"/>
    </row>
    <row r="17" spans="1:12" ht="20.100000000000001" customHeight="1">
      <c r="A17" s="259">
        <v>1</v>
      </c>
      <c r="B17" s="260" t="s">
        <v>218</v>
      </c>
    </row>
    <row r="18" spans="1:12" ht="82.5" customHeight="1">
      <c r="A18" s="34"/>
      <c r="B18" s="512" t="s">
        <v>219</v>
      </c>
      <c r="C18" s="391"/>
      <c r="D18" s="391"/>
      <c r="E18" s="391"/>
      <c r="F18" s="391"/>
      <c r="G18" s="391"/>
      <c r="H18" s="391"/>
      <c r="I18" s="391"/>
      <c r="J18" s="391"/>
      <c r="K18" s="391"/>
      <c r="L18" s="391"/>
    </row>
    <row r="19" spans="1:12" ht="60.75" customHeight="1">
      <c r="A19" s="261">
        <v>1.1000000000000001</v>
      </c>
      <c r="B19" s="513" t="s">
        <v>220</v>
      </c>
      <c r="C19" s="405"/>
      <c r="D19" s="405"/>
      <c r="E19" s="405"/>
      <c r="F19" s="405"/>
      <c r="G19" s="405"/>
      <c r="H19" s="405"/>
      <c r="I19" s="405"/>
      <c r="J19" s="405"/>
      <c r="K19" s="405"/>
      <c r="L19" s="405"/>
    </row>
    <row r="20" spans="1:12" ht="33" customHeight="1">
      <c r="A20" s="34"/>
      <c r="B20" s="511" t="str">
        <f>"Name of the ("&amp;MID('Names of Bidder'!B8,9,35)&amp;") :"</f>
        <v>Name of the (Lead Partner) :</v>
      </c>
      <c r="C20" s="409"/>
      <c r="D20" s="409"/>
      <c r="E20" s="409"/>
      <c r="F20" s="409"/>
      <c r="G20" s="465"/>
      <c r="H20" s="496" t="str">
        <f>B9</f>
        <v/>
      </c>
      <c r="I20" s="409"/>
      <c r="J20" s="409"/>
      <c r="K20" s="409"/>
      <c r="L20" s="465"/>
    </row>
    <row r="21" spans="1:12" ht="33" customHeight="1">
      <c r="A21" s="105"/>
      <c r="B21" s="511" t="s">
        <v>221</v>
      </c>
      <c r="C21" s="409"/>
      <c r="D21" s="409"/>
      <c r="E21" s="409"/>
      <c r="F21" s="409"/>
      <c r="G21" s="465"/>
      <c r="H21" s="504"/>
      <c r="I21" s="375"/>
      <c r="J21" s="375"/>
      <c r="K21" s="375"/>
      <c r="L21" s="376"/>
    </row>
    <row r="22" spans="1:12" ht="33" customHeight="1">
      <c r="A22" s="105"/>
      <c r="B22" s="511" t="s">
        <v>222</v>
      </c>
      <c r="C22" s="409"/>
      <c r="D22" s="409"/>
      <c r="E22" s="409"/>
      <c r="F22" s="409"/>
      <c r="G22" s="465"/>
      <c r="H22" s="504"/>
      <c r="I22" s="375"/>
      <c r="J22" s="375"/>
      <c r="K22" s="375"/>
      <c r="L22" s="376"/>
    </row>
    <row r="23" spans="1:12" ht="33" customHeight="1">
      <c r="A23" s="105"/>
      <c r="B23" s="511" t="s">
        <v>223</v>
      </c>
      <c r="C23" s="409"/>
      <c r="D23" s="409"/>
      <c r="E23" s="409"/>
      <c r="F23" s="409"/>
      <c r="G23" s="465"/>
      <c r="H23" s="504"/>
      <c r="I23" s="375"/>
      <c r="J23" s="375"/>
      <c r="K23" s="375"/>
      <c r="L23" s="376"/>
    </row>
    <row r="24" spans="1:12" ht="33" customHeight="1">
      <c r="A24" s="105"/>
      <c r="B24" s="511" t="s">
        <v>224</v>
      </c>
      <c r="C24" s="409"/>
      <c r="D24" s="409"/>
      <c r="E24" s="409"/>
      <c r="F24" s="409"/>
      <c r="G24" s="465"/>
      <c r="H24" s="504"/>
      <c r="I24" s="375"/>
      <c r="J24" s="375"/>
      <c r="K24" s="375"/>
      <c r="L24" s="376"/>
    </row>
    <row r="25" spans="1:12" ht="9.9499999999999993" customHeight="1">
      <c r="A25" s="105"/>
      <c r="B25" s="238"/>
      <c r="C25" s="238"/>
      <c r="D25" s="238"/>
      <c r="E25" s="238"/>
      <c r="F25" s="238"/>
      <c r="G25" s="238"/>
      <c r="H25" s="48"/>
      <c r="I25" s="48"/>
      <c r="J25" s="48"/>
      <c r="K25" s="48"/>
      <c r="L25" s="48"/>
    </row>
    <row r="26" spans="1:12" ht="18.95" customHeight="1">
      <c r="A26" s="261">
        <v>1.2</v>
      </c>
      <c r="B26" s="516" t="s">
        <v>225</v>
      </c>
      <c r="C26" s="391"/>
      <c r="D26" s="391"/>
      <c r="E26" s="391"/>
      <c r="F26" s="391"/>
      <c r="G26" s="391"/>
      <c r="H26" s="391"/>
      <c r="I26" s="391"/>
      <c r="J26" s="391"/>
      <c r="K26" s="391"/>
      <c r="L26" s="391"/>
    </row>
    <row r="27" spans="1:12" ht="18.95" customHeight="1">
      <c r="A27" s="255" t="s">
        <v>226</v>
      </c>
      <c r="B27" s="23" t="s">
        <v>227</v>
      </c>
      <c r="D27" s="262"/>
      <c r="E27" s="262"/>
    </row>
    <row r="28" spans="1:12" ht="18.95" customHeight="1">
      <c r="A28" s="105"/>
      <c r="B28" s="488" t="s">
        <v>228</v>
      </c>
      <c r="C28" s="465"/>
      <c r="D28" s="477"/>
      <c r="E28" s="375"/>
      <c r="F28" s="375"/>
      <c r="G28" s="375"/>
      <c r="H28" s="375"/>
      <c r="I28" s="375"/>
      <c r="J28" s="375"/>
      <c r="K28" s="375"/>
      <c r="L28" s="376"/>
    </row>
    <row r="29" spans="1:12" ht="18.95" customHeight="1">
      <c r="A29" s="105"/>
      <c r="B29" s="514" t="s">
        <v>229</v>
      </c>
      <c r="C29" s="401"/>
      <c r="D29" s="515"/>
      <c r="E29" s="460"/>
      <c r="F29" s="460"/>
      <c r="G29" s="460"/>
      <c r="H29" s="460"/>
      <c r="I29" s="460"/>
      <c r="J29" s="460"/>
      <c r="K29" s="460"/>
      <c r="L29" s="461"/>
    </row>
    <row r="30" spans="1:12" ht="18.95" customHeight="1">
      <c r="A30" s="105"/>
      <c r="B30" s="263"/>
      <c r="C30" s="264"/>
      <c r="D30" s="508"/>
      <c r="E30" s="509"/>
      <c r="F30" s="509"/>
      <c r="G30" s="509"/>
      <c r="H30" s="509"/>
      <c r="I30" s="509"/>
      <c r="J30" s="509"/>
      <c r="K30" s="509"/>
      <c r="L30" s="510"/>
    </row>
    <row r="31" spans="1:12" ht="18.95" customHeight="1">
      <c r="A31" s="105"/>
      <c r="B31" s="263"/>
      <c r="C31" s="264"/>
      <c r="D31" s="508"/>
      <c r="E31" s="509"/>
      <c r="F31" s="509"/>
      <c r="G31" s="509"/>
      <c r="H31" s="509"/>
      <c r="I31" s="509"/>
      <c r="J31" s="509"/>
      <c r="K31" s="509"/>
      <c r="L31" s="510"/>
    </row>
    <row r="32" spans="1:12" ht="18.95" customHeight="1">
      <c r="A32" s="105"/>
      <c r="B32" s="265"/>
      <c r="C32" s="266"/>
      <c r="D32" s="518"/>
      <c r="E32" s="519"/>
      <c r="F32" s="519"/>
      <c r="G32" s="519"/>
      <c r="H32" s="519"/>
      <c r="I32" s="519"/>
      <c r="J32" s="519"/>
      <c r="K32" s="519"/>
      <c r="L32" s="433"/>
    </row>
    <row r="33" spans="1:257" ht="18.95" customHeight="1">
      <c r="A33" s="105"/>
      <c r="B33" s="488" t="s">
        <v>134</v>
      </c>
      <c r="C33" s="465"/>
      <c r="D33" s="477"/>
      <c r="E33" s="375"/>
      <c r="F33" s="375"/>
      <c r="G33" s="375"/>
      <c r="H33" s="375"/>
      <c r="I33" s="375"/>
      <c r="J33" s="375"/>
      <c r="K33" s="375"/>
      <c r="L33" s="376"/>
    </row>
    <row r="34" spans="1:257" ht="18.95" customHeight="1">
      <c r="A34" s="105"/>
      <c r="B34" s="488" t="s">
        <v>230</v>
      </c>
      <c r="C34" s="465"/>
      <c r="D34" s="477"/>
      <c r="E34" s="375"/>
      <c r="F34" s="375"/>
      <c r="G34" s="375"/>
      <c r="H34" s="375"/>
      <c r="I34" s="375"/>
      <c r="J34" s="375"/>
      <c r="K34" s="375"/>
      <c r="L34" s="376"/>
    </row>
    <row r="35" spans="1:257" ht="18.95" customHeight="1">
      <c r="A35" s="105"/>
      <c r="B35" s="488" t="s">
        <v>231</v>
      </c>
      <c r="C35" s="465"/>
      <c r="D35" s="477"/>
      <c r="E35" s="375"/>
      <c r="F35" s="375"/>
      <c r="G35" s="375"/>
      <c r="H35" s="375"/>
      <c r="I35" s="375"/>
      <c r="J35" s="375"/>
      <c r="K35" s="375"/>
      <c r="L35" s="376"/>
    </row>
    <row r="36" spans="1:257" ht="18.95" customHeight="1">
      <c r="A36" s="105"/>
      <c r="B36" s="488" t="s">
        <v>232</v>
      </c>
      <c r="C36" s="465"/>
      <c r="D36" s="477"/>
      <c r="E36" s="375"/>
      <c r="F36" s="375"/>
      <c r="G36" s="375"/>
      <c r="H36" s="375"/>
      <c r="I36" s="375"/>
      <c r="J36" s="375"/>
      <c r="K36" s="375"/>
      <c r="L36" s="376"/>
    </row>
    <row r="37" spans="1:257" ht="8.1" customHeight="1">
      <c r="A37" s="105"/>
      <c r="B37" s="161"/>
      <c r="C37" s="161"/>
      <c r="D37" s="267"/>
      <c r="E37" s="267"/>
      <c r="F37" s="267"/>
      <c r="G37" s="267"/>
      <c r="H37" s="267"/>
      <c r="I37" s="267"/>
      <c r="J37" s="267"/>
      <c r="K37" s="267"/>
      <c r="L37" s="267"/>
    </row>
    <row r="38" spans="1:257" ht="61.5" customHeight="1">
      <c r="A38" s="268" t="s">
        <v>233</v>
      </c>
      <c r="B38" s="512" t="s">
        <v>234</v>
      </c>
      <c r="C38" s="391"/>
      <c r="D38" s="391"/>
      <c r="E38" s="391"/>
      <c r="F38" s="391"/>
      <c r="G38" s="391"/>
      <c r="H38" s="391"/>
      <c r="I38" s="391"/>
      <c r="J38" s="391"/>
      <c r="K38" s="391"/>
      <c r="L38" s="391"/>
    </row>
    <row r="39" spans="1:257" ht="33.75" customHeight="1">
      <c r="A39" s="105"/>
      <c r="B39" s="205" t="s">
        <v>33</v>
      </c>
      <c r="C39" s="506" t="s">
        <v>235</v>
      </c>
      <c r="D39" s="409"/>
      <c r="E39" s="409"/>
      <c r="F39" s="465"/>
      <c r="G39" s="506" t="s">
        <v>236</v>
      </c>
      <c r="H39" s="465"/>
      <c r="I39" s="506" t="s">
        <v>237</v>
      </c>
      <c r="J39" s="409"/>
      <c r="K39" s="409"/>
      <c r="L39" s="465"/>
    </row>
    <row r="40" spans="1:257" ht="45" customHeight="1">
      <c r="B40" s="206"/>
      <c r="C40" s="477"/>
      <c r="D40" s="375"/>
      <c r="E40" s="375"/>
      <c r="F40" s="376"/>
      <c r="G40" s="503"/>
      <c r="H40" s="376"/>
      <c r="I40" s="477"/>
      <c r="J40" s="375"/>
      <c r="K40" s="375"/>
      <c r="L40" s="376"/>
    </row>
    <row r="41" spans="1:257" ht="45" customHeight="1">
      <c r="A41" s="105"/>
      <c r="B41" s="206"/>
      <c r="C41" s="477"/>
      <c r="D41" s="375"/>
      <c r="E41" s="375"/>
      <c r="F41" s="376"/>
      <c r="G41" s="503"/>
      <c r="H41" s="376"/>
      <c r="I41" s="477"/>
      <c r="J41" s="375"/>
      <c r="K41" s="375"/>
      <c r="L41" s="376"/>
    </row>
    <row r="42" spans="1:257" ht="20.100000000000001" customHeight="1">
      <c r="A42" s="259">
        <v>2</v>
      </c>
      <c r="B42" s="269" t="s">
        <v>238</v>
      </c>
    </row>
    <row r="43" spans="1:257" ht="78.75" customHeight="1">
      <c r="B43" s="512" t="s">
        <v>239</v>
      </c>
      <c r="C43" s="391"/>
      <c r="D43" s="391"/>
      <c r="E43" s="391"/>
      <c r="F43" s="391"/>
      <c r="G43" s="391"/>
      <c r="H43" s="391"/>
      <c r="I43" s="391"/>
      <c r="J43" s="391"/>
      <c r="K43" s="391"/>
      <c r="L43" s="391"/>
    </row>
    <row r="44" spans="1:257" ht="34.5" customHeight="1">
      <c r="A44" s="261">
        <v>2.1</v>
      </c>
      <c r="B44" s="512" t="s">
        <v>240</v>
      </c>
      <c r="C44" s="391"/>
      <c r="D44" s="391"/>
      <c r="E44" s="391"/>
      <c r="F44" s="391"/>
      <c r="G44" s="391"/>
      <c r="H44" s="391"/>
      <c r="I44" s="391"/>
      <c r="J44" s="391"/>
      <c r="K44" s="391"/>
      <c r="L44" s="391"/>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3"/>
      <c r="BR44" s="83"/>
      <c r="BS44" s="83"/>
      <c r="BT44" s="83"/>
      <c r="BU44" s="83"/>
      <c r="BV44" s="83"/>
      <c r="BW44" s="83"/>
      <c r="BX44" s="83"/>
      <c r="BY44" s="83"/>
      <c r="BZ44" s="83"/>
      <c r="CA44" s="83"/>
      <c r="CB44" s="83"/>
      <c r="CC44" s="83"/>
      <c r="CD44" s="83"/>
      <c r="CE44" s="83"/>
      <c r="CF44" s="83"/>
      <c r="CG44" s="83"/>
      <c r="CH44" s="83"/>
      <c r="CI44" s="83"/>
      <c r="CJ44" s="83"/>
      <c r="CK44" s="83"/>
      <c r="CL44" s="83"/>
      <c r="CM44" s="83"/>
      <c r="CN44" s="83"/>
      <c r="CO44" s="83"/>
      <c r="CP44" s="83"/>
      <c r="CQ44" s="83"/>
      <c r="CR44" s="83"/>
      <c r="CS44" s="83"/>
      <c r="CT44" s="83"/>
      <c r="CU44" s="83"/>
      <c r="CV44" s="83"/>
      <c r="CW44" s="83"/>
      <c r="CX44" s="83"/>
      <c r="CY44" s="83"/>
      <c r="CZ44" s="83"/>
      <c r="DA44" s="83"/>
      <c r="DB44" s="83"/>
      <c r="DC44" s="83"/>
      <c r="DD44" s="83"/>
      <c r="DE44" s="83"/>
      <c r="DF44" s="83"/>
      <c r="DG44" s="83"/>
      <c r="DH44" s="83"/>
      <c r="DI44" s="83"/>
      <c r="DJ44" s="83"/>
      <c r="DK44" s="83"/>
      <c r="DL44" s="83"/>
      <c r="DM44" s="83"/>
      <c r="DN44" s="83"/>
      <c r="DO44" s="83"/>
      <c r="DP44" s="83"/>
      <c r="DQ44" s="83"/>
      <c r="DR44" s="83"/>
      <c r="DS44" s="83"/>
      <c r="DT44" s="83"/>
      <c r="DU44" s="83"/>
      <c r="DV44" s="83"/>
      <c r="DW44" s="83"/>
      <c r="DX44" s="83"/>
      <c r="DY44" s="83"/>
      <c r="DZ44" s="83"/>
      <c r="EA44" s="83"/>
      <c r="EB44" s="83"/>
      <c r="EC44" s="83"/>
      <c r="ED44" s="83"/>
      <c r="EE44" s="83"/>
      <c r="EF44" s="83"/>
      <c r="EG44" s="83"/>
      <c r="EH44" s="83"/>
      <c r="EI44" s="83"/>
      <c r="EJ44" s="83"/>
      <c r="EK44" s="83"/>
      <c r="EL44" s="83"/>
      <c r="EM44" s="83"/>
      <c r="EN44" s="83"/>
      <c r="EO44" s="83"/>
      <c r="EP44" s="83"/>
      <c r="EQ44" s="83"/>
      <c r="ER44" s="83"/>
      <c r="ES44" s="83"/>
      <c r="ET44" s="83"/>
      <c r="EU44" s="83"/>
      <c r="EV44" s="83"/>
      <c r="EW44" s="83"/>
      <c r="EX44" s="83"/>
      <c r="EY44" s="83"/>
      <c r="EZ44" s="83"/>
      <c r="FA44" s="83"/>
      <c r="FB44" s="83"/>
      <c r="FC44" s="83"/>
      <c r="FD44" s="83"/>
      <c r="FE44" s="83"/>
      <c r="FF44" s="83"/>
      <c r="FG44" s="83"/>
      <c r="FH44" s="83"/>
      <c r="FI44" s="83"/>
      <c r="FJ44" s="83"/>
      <c r="FK44" s="83"/>
      <c r="FL44" s="83"/>
      <c r="FM44" s="83"/>
      <c r="FN44" s="83"/>
      <c r="FO44" s="83"/>
      <c r="FP44" s="83"/>
      <c r="FQ44" s="83"/>
      <c r="FR44" s="83"/>
      <c r="FS44" s="83"/>
      <c r="FT44" s="83"/>
      <c r="FU44" s="83"/>
      <c r="FV44" s="83"/>
      <c r="FW44" s="83"/>
      <c r="FX44" s="83"/>
      <c r="FY44" s="83"/>
      <c r="FZ44" s="83"/>
      <c r="GA44" s="83"/>
      <c r="GB44" s="83"/>
      <c r="GC44" s="83"/>
      <c r="GD44" s="83"/>
      <c r="GE44" s="83"/>
      <c r="GF44" s="83"/>
      <c r="GG44" s="83"/>
      <c r="GH44" s="83"/>
      <c r="GI44" s="83"/>
      <c r="GJ44" s="83"/>
      <c r="GK44" s="83"/>
      <c r="GL44" s="83"/>
      <c r="GM44" s="83"/>
      <c r="GN44" s="83"/>
      <c r="GO44" s="83"/>
      <c r="GP44" s="83"/>
      <c r="GQ44" s="83"/>
      <c r="GR44" s="83"/>
      <c r="GS44" s="83"/>
      <c r="GT44" s="83"/>
      <c r="GU44" s="83"/>
      <c r="GV44" s="83"/>
      <c r="GW44" s="83"/>
      <c r="GX44" s="83"/>
      <c r="GY44" s="83"/>
      <c r="GZ44" s="83"/>
      <c r="HA44" s="83"/>
      <c r="HB44" s="83"/>
      <c r="HC44" s="83"/>
      <c r="HD44" s="83"/>
      <c r="HE44" s="83"/>
      <c r="HF44" s="83"/>
      <c r="HG44" s="83"/>
      <c r="HH44" s="83"/>
      <c r="HI44" s="83"/>
      <c r="HJ44" s="83"/>
      <c r="HK44" s="83"/>
      <c r="HL44" s="83"/>
      <c r="HM44" s="83"/>
      <c r="HN44" s="83"/>
      <c r="HO44" s="83"/>
      <c r="HP44" s="83"/>
      <c r="HQ44" s="83"/>
      <c r="HR44" s="83"/>
      <c r="HS44" s="83"/>
      <c r="HT44" s="83"/>
      <c r="HU44" s="83"/>
      <c r="HV44" s="83"/>
      <c r="HW44" s="83"/>
      <c r="HX44" s="83"/>
      <c r="HY44" s="83"/>
      <c r="HZ44" s="83"/>
      <c r="IA44" s="83"/>
      <c r="IB44" s="83"/>
      <c r="IC44" s="83"/>
      <c r="ID44" s="83"/>
      <c r="IE44" s="83"/>
      <c r="IF44" s="83"/>
      <c r="IG44" s="83"/>
      <c r="IH44" s="83"/>
      <c r="II44" s="83"/>
      <c r="IJ44" s="83"/>
      <c r="IK44" s="83"/>
      <c r="IL44" s="83"/>
      <c r="IM44" s="83"/>
      <c r="IN44" s="83"/>
      <c r="IO44" s="83"/>
      <c r="IP44" s="83"/>
      <c r="IQ44" s="83"/>
      <c r="IR44" s="83"/>
      <c r="IS44" s="83"/>
      <c r="IT44" s="83"/>
      <c r="IU44" s="83"/>
      <c r="IV44" s="83"/>
      <c r="IW44" s="83"/>
    </row>
    <row r="45" spans="1:257" ht="51.75" customHeight="1">
      <c r="A45" s="105"/>
      <c r="B45" s="205" t="s">
        <v>241</v>
      </c>
      <c r="C45" s="506" t="s">
        <v>242</v>
      </c>
      <c r="D45" s="409"/>
      <c r="E45" s="409"/>
      <c r="F45" s="465"/>
      <c r="G45" s="506" t="s">
        <v>243</v>
      </c>
      <c r="H45" s="465"/>
      <c r="I45" s="506" t="s">
        <v>244</v>
      </c>
      <c r="J45" s="465"/>
      <c r="K45" s="506" t="s">
        <v>245</v>
      </c>
      <c r="L45" s="465"/>
    </row>
    <row r="46" spans="1:257" ht="30" customHeight="1">
      <c r="A46" s="105"/>
      <c r="B46" s="206">
        <v>1</v>
      </c>
      <c r="C46" s="477"/>
      <c r="D46" s="375"/>
      <c r="E46" s="375"/>
      <c r="F46" s="376"/>
      <c r="G46" s="503"/>
      <c r="H46" s="376"/>
      <c r="I46" s="503"/>
      <c r="J46" s="376"/>
      <c r="K46" s="507"/>
      <c r="L46" s="376"/>
    </row>
    <row r="47" spans="1:257" ht="30" customHeight="1">
      <c r="A47" s="105"/>
      <c r="B47" s="206">
        <v>2</v>
      </c>
      <c r="C47" s="477"/>
      <c r="D47" s="375"/>
      <c r="E47" s="375"/>
      <c r="F47" s="376"/>
      <c r="G47" s="503"/>
      <c r="H47" s="376"/>
      <c r="I47" s="503"/>
      <c r="J47" s="376"/>
      <c r="K47" s="507"/>
      <c r="L47" s="376"/>
    </row>
    <row r="48" spans="1:257" ht="30" customHeight="1">
      <c r="A48" s="105"/>
      <c r="B48" s="206">
        <v>3</v>
      </c>
      <c r="C48" s="477"/>
      <c r="D48" s="375"/>
      <c r="E48" s="375"/>
      <c r="F48" s="376"/>
      <c r="G48" s="503"/>
      <c r="H48" s="376"/>
      <c r="I48" s="503"/>
      <c r="J48" s="376"/>
      <c r="K48" s="507"/>
      <c r="L48" s="376"/>
    </row>
    <row r="49" spans="1:257" ht="30" customHeight="1">
      <c r="A49" s="105"/>
      <c r="B49" s="206">
        <v>4</v>
      </c>
      <c r="C49" s="477"/>
      <c r="D49" s="375"/>
      <c r="E49" s="375"/>
      <c r="F49" s="376"/>
      <c r="G49" s="503"/>
      <c r="H49" s="376"/>
      <c r="I49" s="503"/>
      <c r="J49" s="376"/>
      <c r="K49" s="507"/>
      <c r="L49" s="376"/>
    </row>
    <row r="50" spans="1:257" ht="30" customHeight="1">
      <c r="A50" s="105"/>
      <c r="B50" s="206">
        <v>5</v>
      </c>
      <c r="C50" s="477"/>
      <c r="D50" s="375"/>
      <c r="E50" s="375"/>
      <c r="F50" s="376"/>
      <c r="G50" s="503"/>
      <c r="H50" s="376"/>
      <c r="I50" s="503"/>
      <c r="J50" s="376"/>
      <c r="K50" s="507"/>
      <c r="L50" s="376"/>
    </row>
    <row r="51" spans="1:257" ht="27.75" customHeight="1">
      <c r="A51" s="259">
        <v>3</v>
      </c>
      <c r="B51" s="269" t="s">
        <v>246</v>
      </c>
      <c r="D51" s="267"/>
      <c r="E51" s="267"/>
      <c r="F51" s="267"/>
    </row>
    <row r="52" spans="1:257" ht="48" customHeight="1">
      <c r="A52" s="259"/>
      <c r="B52" s="512" t="s">
        <v>247</v>
      </c>
      <c r="C52" s="391"/>
      <c r="D52" s="391"/>
      <c r="E52" s="391"/>
      <c r="F52" s="391"/>
      <c r="G52" s="391"/>
      <c r="H52" s="391"/>
      <c r="I52" s="391"/>
      <c r="J52" s="391"/>
      <c r="K52" s="391"/>
      <c r="L52" s="391"/>
    </row>
    <row r="53" spans="1:257" ht="34.5" customHeight="1">
      <c r="A53" s="259">
        <v>4</v>
      </c>
      <c r="B53" s="269" t="s">
        <v>248</v>
      </c>
      <c r="D53" s="267"/>
      <c r="E53" s="267"/>
      <c r="F53" s="267"/>
    </row>
    <row r="54" spans="1:257" ht="18" customHeight="1">
      <c r="A54" s="270">
        <v>4.0999999999999996</v>
      </c>
      <c r="B54" s="517" t="s">
        <v>249</v>
      </c>
      <c r="C54" s="391"/>
      <c r="D54" s="391"/>
      <c r="E54" s="391"/>
      <c r="F54" s="267"/>
    </row>
    <row r="55" spans="1:257" ht="60.75" customHeight="1">
      <c r="A55" s="105"/>
      <c r="B55" s="512" t="s">
        <v>250</v>
      </c>
      <c r="C55" s="391"/>
      <c r="D55" s="391"/>
      <c r="E55" s="391"/>
      <c r="F55" s="391"/>
      <c r="G55" s="391"/>
      <c r="H55" s="391"/>
      <c r="I55" s="391"/>
      <c r="J55" s="391"/>
      <c r="K55" s="391"/>
      <c r="L55" s="391"/>
    </row>
    <row r="56" spans="1:257" ht="37.5" customHeight="1">
      <c r="A56" s="94"/>
      <c r="B56" s="464" t="s">
        <v>251</v>
      </c>
      <c r="C56" s="400"/>
      <c r="D56" s="401"/>
      <c r="E56" s="464" t="s">
        <v>252</v>
      </c>
      <c r="F56" s="464" t="s">
        <v>253</v>
      </c>
      <c r="G56" s="464" t="s">
        <v>254</v>
      </c>
      <c r="H56" s="401"/>
      <c r="I56" s="464" t="s">
        <v>255</v>
      </c>
      <c r="J56" s="409"/>
      <c r="K56" s="409"/>
      <c r="L56" s="465"/>
      <c r="M56" s="271"/>
      <c r="N56" s="271"/>
      <c r="O56" s="271"/>
      <c r="P56" s="271"/>
      <c r="Q56" s="271"/>
      <c r="R56" s="271"/>
      <c r="S56" s="271"/>
      <c r="T56" s="271"/>
      <c r="U56" s="271"/>
      <c r="V56" s="271"/>
      <c r="W56" s="271"/>
      <c r="X56" s="271"/>
      <c r="Y56" s="271"/>
      <c r="Z56" s="271"/>
      <c r="AA56" s="271"/>
      <c r="AB56" s="271"/>
      <c r="AC56" s="271"/>
      <c r="AD56" s="271"/>
      <c r="AE56" s="271"/>
      <c r="AF56" s="271"/>
      <c r="AG56" s="271"/>
      <c r="AH56" s="271"/>
      <c r="AI56" s="271"/>
      <c r="AJ56" s="271"/>
      <c r="AK56" s="271"/>
      <c r="AL56" s="271"/>
      <c r="AM56" s="271"/>
      <c r="AN56" s="271"/>
      <c r="AO56" s="271"/>
      <c r="AP56" s="271"/>
      <c r="AQ56" s="271"/>
      <c r="AR56" s="271"/>
      <c r="AS56" s="271"/>
      <c r="AT56" s="271"/>
      <c r="AU56" s="271"/>
      <c r="AV56" s="271"/>
      <c r="AW56" s="271"/>
      <c r="AX56" s="271"/>
      <c r="AY56" s="271"/>
      <c r="AZ56" s="271"/>
      <c r="BA56" s="271"/>
      <c r="BB56" s="271"/>
      <c r="BC56" s="271"/>
      <c r="BD56" s="271"/>
      <c r="BE56" s="271"/>
      <c r="BF56" s="271"/>
      <c r="BG56" s="271"/>
      <c r="BH56" s="271"/>
      <c r="BI56" s="271"/>
      <c r="BJ56" s="271"/>
      <c r="BK56" s="271"/>
      <c r="BL56" s="271"/>
      <c r="BM56" s="271"/>
      <c r="BN56" s="271"/>
      <c r="BO56" s="271"/>
      <c r="BP56" s="271"/>
      <c r="BQ56" s="271"/>
      <c r="BR56" s="271"/>
      <c r="BS56" s="271"/>
      <c r="BT56" s="271"/>
      <c r="BU56" s="271"/>
      <c r="BV56" s="271"/>
      <c r="BW56" s="271"/>
      <c r="BX56" s="271"/>
      <c r="BY56" s="271"/>
      <c r="BZ56" s="271"/>
      <c r="CA56" s="271"/>
      <c r="CB56" s="271"/>
      <c r="CC56" s="271"/>
      <c r="CD56" s="271"/>
      <c r="CE56" s="271"/>
      <c r="CF56" s="271"/>
      <c r="CG56" s="271"/>
      <c r="CH56" s="271"/>
      <c r="CI56" s="271"/>
      <c r="CJ56" s="271"/>
      <c r="CK56" s="271"/>
      <c r="CL56" s="271"/>
      <c r="CM56" s="271"/>
      <c r="CN56" s="271"/>
      <c r="CO56" s="271"/>
      <c r="CP56" s="271"/>
      <c r="CQ56" s="271"/>
      <c r="CR56" s="271"/>
      <c r="CS56" s="271"/>
      <c r="CT56" s="271"/>
      <c r="CU56" s="271"/>
      <c r="CV56" s="271"/>
      <c r="CW56" s="271"/>
      <c r="CX56" s="271"/>
      <c r="CY56" s="271"/>
      <c r="CZ56" s="271"/>
      <c r="DA56" s="271"/>
      <c r="DB56" s="271"/>
      <c r="DC56" s="271"/>
      <c r="DD56" s="271"/>
      <c r="DE56" s="271"/>
      <c r="DF56" s="271"/>
      <c r="DG56" s="271"/>
      <c r="DH56" s="271"/>
      <c r="DI56" s="271"/>
      <c r="DJ56" s="271"/>
      <c r="DK56" s="271"/>
      <c r="DL56" s="271"/>
      <c r="DM56" s="271"/>
      <c r="DN56" s="271"/>
      <c r="DO56" s="271"/>
      <c r="DP56" s="271"/>
      <c r="DQ56" s="271"/>
      <c r="DR56" s="271"/>
      <c r="DS56" s="271"/>
      <c r="DT56" s="271"/>
      <c r="DU56" s="271"/>
      <c r="DV56" s="271"/>
      <c r="DW56" s="271"/>
      <c r="DX56" s="271"/>
      <c r="DY56" s="271"/>
      <c r="DZ56" s="271"/>
      <c r="EA56" s="271"/>
      <c r="EB56" s="271"/>
      <c r="EC56" s="271"/>
      <c r="ED56" s="271"/>
      <c r="EE56" s="271"/>
      <c r="EF56" s="271"/>
      <c r="EG56" s="271"/>
      <c r="EH56" s="271"/>
      <c r="EI56" s="271"/>
      <c r="EJ56" s="271"/>
      <c r="EK56" s="271"/>
      <c r="EL56" s="271"/>
      <c r="EM56" s="271"/>
      <c r="EN56" s="271"/>
      <c r="EO56" s="271"/>
      <c r="EP56" s="271"/>
      <c r="EQ56" s="271"/>
      <c r="ER56" s="271"/>
      <c r="ES56" s="271"/>
      <c r="ET56" s="271"/>
      <c r="EU56" s="271"/>
      <c r="EV56" s="271"/>
      <c r="EW56" s="271"/>
      <c r="EX56" s="271"/>
      <c r="EY56" s="271"/>
      <c r="EZ56" s="271"/>
      <c r="FA56" s="271"/>
      <c r="FB56" s="271"/>
      <c r="FC56" s="271"/>
      <c r="FD56" s="271"/>
      <c r="FE56" s="271"/>
      <c r="FF56" s="271"/>
      <c r="FG56" s="271"/>
      <c r="FH56" s="271"/>
      <c r="FI56" s="271"/>
      <c r="FJ56" s="271"/>
      <c r="FK56" s="271"/>
      <c r="FL56" s="271"/>
      <c r="FM56" s="271"/>
      <c r="FN56" s="271"/>
      <c r="FO56" s="271"/>
      <c r="FP56" s="271"/>
      <c r="FQ56" s="271"/>
      <c r="FR56" s="271"/>
      <c r="FS56" s="271"/>
      <c r="FT56" s="271"/>
      <c r="FU56" s="271"/>
      <c r="FV56" s="271"/>
      <c r="FW56" s="271"/>
      <c r="FX56" s="271"/>
      <c r="FY56" s="271"/>
      <c r="FZ56" s="271"/>
      <c r="GA56" s="271"/>
      <c r="GB56" s="271"/>
      <c r="GC56" s="271"/>
      <c r="GD56" s="271"/>
      <c r="GE56" s="271"/>
      <c r="GF56" s="271"/>
      <c r="GG56" s="271"/>
      <c r="GH56" s="271"/>
      <c r="GI56" s="271"/>
      <c r="GJ56" s="271"/>
      <c r="GK56" s="271"/>
      <c r="GL56" s="271"/>
      <c r="GM56" s="271"/>
      <c r="GN56" s="271"/>
      <c r="GO56" s="271"/>
      <c r="GP56" s="271"/>
      <c r="GQ56" s="271"/>
      <c r="GR56" s="271"/>
      <c r="GS56" s="271"/>
      <c r="GT56" s="271"/>
      <c r="GU56" s="271"/>
      <c r="GV56" s="271"/>
      <c r="GW56" s="271"/>
      <c r="GX56" s="271"/>
      <c r="GY56" s="271"/>
      <c r="GZ56" s="271"/>
      <c r="HA56" s="271"/>
      <c r="HB56" s="271"/>
      <c r="HC56" s="271"/>
      <c r="HD56" s="271"/>
      <c r="HE56" s="271"/>
      <c r="HF56" s="271"/>
      <c r="HG56" s="271"/>
      <c r="HH56" s="271"/>
      <c r="HI56" s="271"/>
      <c r="HJ56" s="271"/>
      <c r="HK56" s="271"/>
      <c r="HL56" s="271"/>
      <c r="HM56" s="271"/>
      <c r="HN56" s="271"/>
      <c r="HO56" s="271"/>
      <c r="HP56" s="271"/>
      <c r="HQ56" s="271"/>
      <c r="HR56" s="271"/>
      <c r="HS56" s="271"/>
      <c r="HT56" s="271"/>
      <c r="HU56" s="271"/>
      <c r="HV56" s="271"/>
      <c r="HW56" s="271"/>
      <c r="HX56" s="271"/>
      <c r="HY56" s="271"/>
      <c r="HZ56" s="271"/>
      <c r="IA56" s="271"/>
      <c r="IB56" s="271"/>
      <c r="IC56" s="271"/>
      <c r="ID56" s="271"/>
      <c r="IE56" s="271"/>
      <c r="IF56" s="271"/>
      <c r="IG56" s="271"/>
      <c r="IH56" s="271"/>
      <c r="II56" s="271"/>
      <c r="IJ56" s="271"/>
      <c r="IK56" s="271"/>
      <c r="IL56" s="271"/>
      <c r="IM56" s="271"/>
      <c r="IN56" s="271"/>
      <c r="IO56" s="271"/>
      <c r="IP56" s="271"/>
      <c r="IQ56" s="271"/>
      <c r="IR56" s="271"/>
      <c r="IS56" s="271"/>
      <c r="IT56" s="271"/>
      <c r="IU56" s="271"/>
      <c r="IV56" s="271"/>
      <c r="IW56" s="271"/>
    </row>
    <row r="57" spans="1:257" ht="32.25" customHeight="1">
      <c r="A57" s="94"/>
      <c r="B57" s="404"/>
      <c r="C57" s="405"/>
      <c r="D57" s="406"/>
      <c r="E57" s="396"/>
      <c r="F57" s="396"/>
      <c r="G57" s="404"/>
      <c r="H57" s="406"/>
      <c r="I57" s="464" t="s">
        <v>256</v>
      </c>
      <c r="J57" s="465"/>
      <c r="K57" s="464" t="s">
        <v>257</v>
      </c>
      <c r="L57" s="465"/>
      <c r="M57" s="271"/>
      <c r="N57" s="271"/>
      <c r="O57" s="271"/>
      <c r="P57" s="271"/>
      <c r="Q57" s="271"/>
      <c r="R57" s="271"/>
      <c r="S57" s="271"/>
      <c r="T57" s="271"/>
      <c r="U57" s="271"/>
      <c r="V57" s="271"/>
      <c r="W57" s="271"/>
      <c r="X57" s="271"/>
      <c r="Y57" s="271"/>
      <c r="Z57" s="271"/>
      <c r="AA57" s="271"/>
      <c r="AB57" s="271"/>
      <c r="AC57" s="271"/>
      <c r="AD57" s="271"/>
      <c r="AE57" s="271"/>
      <c r="AF57" s="271"/>
      <c r="AG57" s="271"/>
      <c r="AH57" s="271"/>
      <c r="AI57" s="271"/>
      <c r="AJ57" s="271"/>
      <c r="AK57" s="271"/>
      <c r="AL57" s="271"/>
      <c r="AM57" s="271"/>
      <c r="AN57" s="271"/>
      <c r="AO57" s="271"/>
      <c r="AP57" s="271"/>
      <c r="AQ57" s="271"/>
      <c r="AR57" s="271"/>
      <c r="AS57" s="271"/>
      <c r="AT57" s="271"/>
      <c r="AU57" s="271"/>
      <c r="AV57" s="271"/>
      <c r="AW57" s="271"/>
      <c r="AX57" s="271"/>
      <c r="AY57" s="271"/>
      <c r="AZ57" s="271"/>
      <c r="BA57" s="271"/>
      <c r="BB57" s="271"/>
      <c r="BC57" s="271"/>
      <c r="BD57" s="271"/>
      <c r="BE57" s="271"/>
      <c r="BF57" s="271"/>
      <c r="BG57" s="271"/>
      <c r="BH57" s="271"/>
      <c r="BI57" s="271"/>
      <c r="BJ57" s="271"/>
      <c r="BK57" s="271"/>
      <c r="BL57" s="271"/>
      <c r="BM57" s="271"/>
      <c r="BN57" s="271"/>
      <c r="BO57" s="271"/>
      <c r="BP57" s="271"/>
      <c r="BQ57" s="271"/>
      <c r="BR57" s="271"/>
      <c r="BS57" s="271"/>
      <c r="BT57" s="271"/>
      <c r="BU57" s="271"/>
      <c r="BV57" s="271"/>
      <c r="BW57" s="271"/>
      <c r="BX57" s="271"/>
      <c r="BY57" s="271"/>
      <c r="BZ57" s="271"/>
      <c r="CA57" s="271"/>
      <c r="CB57" s="271"/>
      <c r="CC57" s="271"/>
      <c r="CD57" s="271"/>
      <c r="CE57" s="271"/>
      <c r="CF57" s="271"/>
      <c r="CG57" s="271"/>
      <c r="CH57" s="271"/>
      <c r="CI57" s="271"/>
      <c r="CJ57" s="271"/>
      <c r="CK57" s="271"/>
      <c r="CL57" s="271"/>
      <c r="CM57" s="271"/>
      <c r="CN57" s="271"/>
      <c r="CO57" s="271"/>
      <c r="CP57" s="271"/>
      <c r="CQ57" s="271"/>
      <c r="CR57" s="271"/>
      <c r="CS57" s="271"/>
      <c r="CT57" s="271"/>
      <c r="CU57" s="271"/>
      <c r="CV57" s="271"/>
      <c r="CW57" s="271"/>
      <c r="CX57" s="271"/>
      <c r="CY57" s="271"/>
      <c r="CZ57" s="271"/>
      <c r="DA57" s="271"/>
      <c r="DB57" s="271"/>
      <c r="DC57" s="271"/>
      <c r="DD57" s="271"/>
      <c r="DE57" s="271"/>
      <c r="DF57" s="271"/>
      <c r="DG57" s="271"/>
      <c r="DH57" s="271"/>
      <c r="DI57" s="271"/>
      <c r="DJ57" s="271"/>
      <c r="DK57" s="271"/>
      <c r="DL57" s="271"/>
      <c r="DM57" s="271"/>
      <c r="DN57" s="271"/>
      <c r="DO57" s="271"/>
      <c r="DP57" s="271"/>
      <c r="DQ57" s="271"/>
      <c r="DR57" s="271"/>
      <c r="DS57" s="271"/>
      <c r="DT57" s="271"/>
      <c r="DU57" s="271"/>
      <c r="DV57" s="271"/>
      <c r="DW57" s="271"/>
      <c r="DX57" s="271"/>
      <c r="DY57" s="271"/>
      <c r="DZ57" s="271"/>
      <c r="EA57" s="271"/>
      <c r="EB57" s="271"/>
      <c r="EC57" s="271"/>
      <c r="ED57" s="271"/>
      <c r="EE57" s="271"/>
      <c r="EF57" s="271"/>
      <c r="EG57" s="271"/>
      <c r="EH57" s="271"/>
      <c r="EI57" s="271"/>
      <c r="EJ57" s="271"/>
      <c r="EK57" s="271"/>
      <c r="EL57" s="271"/>
      <c r="EM57" s="271"/>
      <c r="EN57" s="271"/>
      <c r="EO57" s="271"/>
      <c r="EP57" s="271"/>
      <c r="EQ57" s="271"/>
      <c r="ER57" s="271"/>
      <c r="ES57" s="271"/>
      <c r="ET57" s="271"/>
      <c r="EU57" s="271"/>
      <c r="EV57" s="271"/>
      <c r="EW57" s="271"/>
      <c r="EX57" s="271"/>
      <c r="EY57" s="271"/>
      <c r="EZ57" s="271"/>
      <c r="FA57" s="271"/>
      <c r="FB57" s="271"/>
      <c r="FC57" s="271"/>
      <c r="FD57" s="271"/>
      <c r="FE57" s="271"/>
      <c r="FF57" s="271"/>
      <c r="FG57" s="271"/>
      <c r="FH57" s="271"/>
      <c r="FI57" s="271"/>
      <c r="FJ57" s="271"/>
      <c r="FK57" s="271"/>
      <c r="FL57" s="271"/>
      <c r="FM57" s="271"/>
      <c r="FN57" s="271"/>
      <c r="FO57" s="271"/>
      <c r="FP57" s="271"/>
      <c r="FQ57" s="271"/>
      <c r="FR57" s="271"/>
      <c r="FS57" s="271"/>
      <c r="FT57" s="271"/>
      <c r="FU57" s="271"/>
      <c r="FV57" s="271"/>
      <c r="FW57" s="271"/>
      <c r="FX57" s="271"/>
      <c r="FY57" s="271"/>
      <c r="FZ57" s="271"/>
      <c r="GA57" s="271"/>
      <c r="GB57" s="271"/>
      <c r="GC57" s="271"/>
      <c r="GD57" s="271"/>
      <c r="GE57" s="271"/>
      <c r="GF57" s="271"/>
      <c r="GG57" s="271"/>
      <c r="GH57" s="271"/>
      <c r="GI57" s="271"/>
      <c r="GJ57" s="271"/>
      <c r="GK57" s="271"/>
      <c r="GL57" s="271"/>
      <c r="GM57" s="271"/>
      <c r="GN57" s="271"/>
      <c r="GO57" s="271"/>
      <c r="GP57" s="271"/>
      <c r="GQ57" s="271"/>
      <c r="GR57" s="271"/>
      <c r="GS57" s="271"/>
      <c r="GT57" s="271"/>
      <c r="GU57" s="271"/>
      <c r="GV57" s="271"/>
      <c r="GW57" s="271"/>
      <c r="GX57" s="271"/>
      <c r="GY57" s="271"/>
      <c r="GZ57" s="271"/>
      <c r="HA57" s="271"/>
      <c r="HB57" s="271"/>
      <c r="HC57" s="271"/>
      <c r="HD57" s="271"/>
      <c r="HE57" s="271"/>
      <c r="HF57" s="271"/>
      <c r="HG57" s="271"/>
      <c r="HH57" s="271"/>
      <c r="HI57" s="271"/>
      <c r="HJ57" s="271"/>
      <c r="HK57" s="271"/>
      <c r="HL57" s="271"/>
      <c r="HM57" s="271"/>
      <c r="HN57" s="271"/>
      <c r="HO57" s="271"/>
      <c r="HP57" s="271"/>
      <c r="HQ57" s="271"/>
      <c r="HR57" s="271"/>
      <c r="HS57" s="271"/>
      <c r="HT57" s="271"/>
      <c r="HU57" s="271"/>
      <c r="HV57" s="271"/>
      <c r="HW57" s="271"/>
      <c r="HX57" s="271"/>
      <c r="HY57" s="271"/>
      <c r="HZ57" s="271"/>
      <c r="IA57" s="271"/>
      <c r="IB57" s="271"/>
      <c r="IC57" s="271"/>
      <c r="ID57" s="271"/>
      <c r="IE57" s="271"/>
      <c r="IF57" s="271"/>
      <c r="IG57" s="271"/>
      <c r="IH57" s="271"/>
      <c r="II57" s="271"/>
      <c r="IJ57" s="271"/>
      <c r="IK57" s="271"/>
      <c r="IL57" s="271"/>
      <c r="IM57" s="271"/>
      <c r="IN57" s="271"/>
      <c r="IO57" s="271"/>
      <c r="IP57" s="271"/>
      <c r="IQ57" s="271"/>
      <c r="IR57" s="271"/>
      <c r="IS57" s="271"/>
      <c r="IT57" s="271"/>
      <c r="IU57" s="271"/>
      <c r="IV57" s="271"/>
      <c r="IW57" s="271"/>
    </row>
    <row r="58" spans="1:257" ht="24.95" customHeight="1">
      <c r="A58" s="105"/>
      <c r="B58" s="477"/>
      <c r="C58" s="375"/>
      <c r="D58" s="376"/>
      <c r="E58" s="206"/>
      <c r="F58" s="206"/>
      <c r="G58" s="206"/>
      <c r="H58" s="206"/>
      <c r="I58" s="503"/>
      <c r="J58" s="376"/>
      <c r="K58" s="503"/>
      <c r="L58" s="376"/>
    </row>
    <row r="59" spans="1:257" ht="24.95" customHeight="1">
      <c r="A59" s="105"/>
      <c r="B59" s="477"/>
      <c r="C59" s="375"/>
      <c r="D59" s="376"/>
      <c r="E59" s="206"/>
      <c r="F59" s="206"/>
      <c r="G59" s="206"/>
      <c r="H59" s="206"/>
      <c r="I59" s="503"/>
      <c r="J59" s="376"/>
      <c r="K59" s="503"/>
      <c r="L59" s="376"/>
    </row>
    <row r="60" spans="1:257" ht="24.95" customHeight="1">
      <c r="A60" s="105"/>
      <c r="B60" s="477"/>
      <c r="C60" s="375"/>
      <c r="D60" s="376"/>
      <c r="E60" s="206"/>
      <c r="F60" s="206"/>
      <c r="G60" s="206"/>
      <c r="H60" s="206"/>
      <c r="I60" s="503"/>
      <c r="J60" s="376"/>
      <c r="K60" s="503"/>
      <c r="L60" s="376"/>
    </row>
    <row r="61" spans="1:257" ht="24.95" customHeight="1">
      <c r="A61" s="105"/>
      <c r="B61" s="477"/>
      <c r="C61" s="375"/>
      <c r="D61" s="376"/>
      <c r="E61" s="206"/>
      <c r="F61" s="206"/>
      <c r="G61" s="206"/>
      <c r="H61" s="206"/>
      <c r="I61" s="503"/>
      <c r="J61" s="376"/>
      <c r="K61" s="503"/>
      <c r="L61" s="376"/>
    </row>
    <row r="62" spans="1:257" ht="24.95" customHeight="1">
      <c r="A62" s="105"/>
      <c r="B62" s="477"/>
      <c r="C62" s="375"/>
      <c r="D62" s="376"/>
      <c r="E62" s="206"/>
      <c r="F62" s="206"/>
      <c r="G62" s="206"/>
      <c r="H62" s="206"/>
      <c r="I62" s="503"/>
      <c r="J62" s="376"/>
      <c r="K62" s="503"/>
      <c r="L62" s="376"/>
    </row>
    <row r="63" spans="1:257" ht="24.95" customHeight="1">
      <c r="A63" s="105"/>
      <c r="B63" s="477"/>
      <c r="C63" s="375"/>
      <c r="D63" s="376"/>
      <c r="E63" s="206"/>
      <c r="F63" s="206"/>
      <c r="G63" s="206"/>
      <c r="H63" s="206"/>
      <c r="I63" s="503"/>
      <c r="J63" s="376"/>
      <c r="K63" s="503"/>
      <c r="L63" s="376"/>
    </row>
    <row r="64" spans="1:257" ht="24.95" customHeight="1">
      <c r="A64" s="105"/>
      <c r="B64" s="477"/>
      <c r="C64" s="375"/>
      <c r="D64" s="376"/>
      <c r="E64" s="206"/>
      <c r="F64" s="206"/>
      <c r="G64" s="206"/>
      <c r="H64" s="206"/>
      <c r="I64" s="503"/>
      <c r="J64" s="376"/>
      <c r="K64" s="503"/>
      <c r="L64" s="376"/>
    </row>
    <row r="65" spans="1:257" ht="24.95" customHeight="1">
      <c r="A65" s="105"/>
      <c r="B65" s="477"/>
      <c r="C65" s="375"/>
      <c r="D65" s="376"/>
      <c r="E65" s="206"/>
      <c r="F65" s="206"/>
      <c r="G65" s="206"/>
      <c r="H65" s="206"/>
      <c r="I65" s="503"/>
      <c r="J65" s="376"/>
      <c r="K65" s="503"/>
      <c r="L65" s="376"/>
    </row>
    <row r="66" spans="1:257" ht="20.100000000000001" customHeight="1">
      <c r="A66" s="30">
        <v>4.2</v>
      </c>
      <c r="B66" s="30" t="s">
        <v>258</v>
      </c>
      <c r="C66" s="35"/>
      <c r="D66" s="35"/>
      <c r="E66" s="35"/>
      <c r="F66" s="35"/>
      <c r="I66" s="83"/>
      <c r="J66" s="83"/>
      <c r="K66" s="83"/>
      <c r="L66" s="83"/>
      <c r="M66" s="83"/>
      <c r="N66" s="83"/>
      <c r="O66" s="83"/>
      <c r="P66" s="83"/>
      <c r="Q66" s="83"/>
      <c r="R66" s="83"/>
      <c r="S66" s="83"/>
      <c r="T66" s="83"/>
      <c r="U66" s="83"/>
      <c r="V66" s="83"/>
      <c r="W66" s="83"/>
      <c r="X66" s="83"/>
      <c r="Y66" s="83"/>
      <c r="Z66" s="83"/>
      <c r="AA66" s="83"/>
      <c r="AB66" s="83"/>
      <c r="AC66" s="83"/>
      <c r="AD66" s="83"/>
      <c r="AE66" s="83"/>
      <c r="AF66" s="83"/>
      <c r="AG66" s="83"/>
      <c r="AH66" s="83"/>
      <c r="AI66" s="83"/>
      <c r="AJ66" s="83"/>
      <c r="AK66" s="83"/>
      <c r="AL66" s="83"/>
      <c r="AM66" s="83"/>
      <c r="AN66" s="83"/>
      <c r="AO66" s="83"/>
      <c r="AP66" s="83"/>
      <c r="AQ66" s="83"/>
      <c r="AR66" s="83"/>
      <c r="AS66" s="83"/>
      <c r="AT66" s="83"/>
      <c r="AU66" s="83"/>
      <c r="AV66" s="83"/>
      <c r="AW66" s="83"/>
      <c r="AX66" s="83"/>
      <c r="AY66" s="83"/>
      <c r="AZ66" s="83"/>
      <c r="BA66" s="83"/>
      <c r="BB66" s="83"/>
      <c r="BC66" s="83"/>
      <c r="BD66" s="83"/>
      <c r="BE66" s="83"/>
      <c r="BF66" s="83"/>
      <c r="BG66" s="83"/>
      <c r="BH66" s="83"/>
      <c r="BI66" s="83"/>
      <c r="BJ66" s="83"/>
      <c r="BK66" s="83"/>
      <c r="BL66" s="83"/>
      <c r="BM66" s="83"/>
      <c r="BN66" s="83"/>
      <c r="BO66" s="83"/>
      <c r="BP66" s="83"/>
      <c r="BQ66" s="83"/>
      <c r="BR66" s="83"/>
      <c r="BS66" s="83"/>
      <c r="BT66" s="83"/>
      <c r="BU66" s="83"/>
      <c r="BV66" s="83"/>
      <c r="BW66" s="83"/>
      <c r="BX66" s="83"/>
      <c r="BY66" s="83"/>
      <c r="BZ66" s="83"/>
      <c r="CA66" s="83"/>
      <c r="CB66" s="83"/>
      <c r="CC66" s="83"/>
      <c r="CD66" s="83"/>
      <c r="CE66" s="83"/>
      <c r="CF66" s="83"/>
      <c r="CG66" s="83"/>
      <c r="CH66" s="83"/>
      <c r="CI66" s="83"/>
      <c r="CJ66" s="83"/>
      <c r="CK66" s="83"/>
      <c r="CL66" s="83"/>
      <c r="CM66" s="83"/>
      <c r="CN66" s="83"/>
      <c r="CO66" s="83"/>
      <c r="CP66" s="83"/>
      <c r="CQ66" s="83"/>
      <c r="CR66" s="83"/>
      <c r="CS66" s="83"/>
      <c r="CT66" s="83"/>
      <c r="CU66" s="83"/>
      <c r="CV66" s="83"/>
      <c r="CW66" s="83"/>
      <c r="CX66" s="83"/>
      <c r="CY66" s="83"/>
      <c r="CZ66" s="83"/>
      <c r="DA66" s="83"/>
      <c r="DB66" s="83"/>
      <c r="DC66" s="83"/>
      <c r="DD66" s="83"/>
      <c r="DE66" s="83"/>
      <c r="DF66" s="83"/>
      <c r="DG66" s="83"/>
      <c r="DH66" s="83"/>
      <c r="DI66" s="83"/>
      <c r="DJ66" s="83"/>
      <c r="DK66" s="83"/>
      <c r="DL66" s="83"/>
      <c r="DM66" s="83"/>
      <c r="DN66" s="83"/>
      <c r="DO66" s="83"/>
      <c r="DP66" s="83"/>
      <c r="DQ66" s="83"/>
      <c r="DR66" s="83"/>
      <c r="DS66" s="83"/>
      <c r="DT66" s="83"/>
      <c r="DU66" s="83"/>
      <c r="DV66" s="83"/>
      <c r="DW66" s="83"/>
      <c r="DX66" s="83"/>
      <c r="DY66" s="83"/>
      <c r="DZ66" s="83"/>
      <c r="EA66" s="83"/>
      <c r="EB66" s="83"/>
      <c r="EC66" s="83"/>
      <c r="ED66" s="83"/>
      <c r="EE66" s="83"/>
      <c r="EF66" s="83"/>
      <c r="EG66" s="83"/>
      <c r="EH66" s="83"/>
      <c r="EI66" s="83"/>
      <c r="EJ66" s="83"/>
      <c r="EK66" s="83"/>
      <c r="EL66" s="83"/>
      <c r="EM66" s="83"/>
      <c r="EN66" s="83"/>
      <c r="EO66" s="83"/>
      <c r="EP66" s="83"/>
      <c r="EQ66" s="83"/>
      <c r="ER66" s="83"/>
      <c r="ES66" s="83"/>
      <c r="ET66" s="83"/>
      <c r="EU66" s="83"/>
      <c r="EV66" s="83"/>
      <c r="EW66" s="83"/>
      <c r="EX66" s="83"/>
      <c r="EY66" s="83"/>
      <c r="EZ66" s="83"/>
      <c r="FA66" s="83"/>
      <c r="FB66" s="83"/>
      <c r="FC66" s="83"/>
      <c r="FD66" s="83"/>
      <c r="FE66" s="83"/>
      <c r="FF66" s="83"/>
      <c r="FG66" s="83"/>
      <c r="FH66" s="83"/>
      <c r="FI66" s="83"/>
      <c r="FJ66" s="83"/>
      <c r="FK66" s="83"/>
      <c r="FL66" s="83"/>
      <c r="FM66" s="83"/>
      <c r="FN66" s="83"/>
      <c r="FO66" s="83"/>
      <c r="FP66" s="83"/>
      <c r="FQ66" s="83"/>
      <c r="FR66" s="83"/>
      <c r="FS66" s="83"/>
      <c r="FT66" s="83"/>
      <c r="FU66" s="83"/>
      <c r="FV66" s="83"/>
      <c r="FW66" s="83"/>
      <c r="FX66" s="83"/>
      <c r="FY66" s="83"/>
      <c r="FZ66" s="83"/>
      <c r="GA66" s="83"/>
      <c r="GB66" s="83"/>
      <c r="GC66" s="83"/>
      <c r="GD66" s="83"/>
      <c r="GE66" s="83"/>
      <c r="GF66" s="83"/>
      <c r="GG66" s="83"/>
      <c r="GH66" s="83"/>
      <c r="GI66" s="83"/>
      <c r="GJ66" s="83"/>
      <c r="GK66" s="83"/>
      <c r="GL66" s="83"/>
      <c r="GM66" s="83"/>
      <c r="GN66" s="83"/>
      <c r="GO66" s="83"/>
      <c r="GP66" s="83"/>
      <c r="GQ66" s="83"/>
      <c r="GR66" s="83"/>
      <c r="GS66" s="83"/>
      <c r="GT66" s="83"/>
      <c r="GU66" s="83"/>
      <c r="GV66" s="83"/>
      <c r="GW66" s="83"/>
      <c r="GX66" s="83"/>
      <c r="GY66" s="83"/>
      <c r="GZ66" s="83"/>
      <c r="HA66" s="83"/>
      <c r="HB66" s="83"/>
      <c r="HC66" s="83"/>
      <c r="HD66" s="83"/>
      <c r="HE66" s="83"/>
      <c r="HF66" s="83"/>
      <c r="HG66" s="83"/>
      <c r="HH66" s="83"/>
      <c r="HI66" s="83"/>
      <c r="HJ66" s="83"/>
      <c r="HK66" s="83"/>
      <c r="HL66" s="83"/>
      <c r="HM66" s="83"/>
      <c r="HN66" s="83"/>
      <c r="HO66" s="83"/>
      <c r="HP66" s="83"/>
      <c r="HQ66" s="83"/>
      <c r="HR66" s="83"/>
      <c r="HS66" s="83"/>
      <c r="HT66" s="83"/>
      <c r="HU66" s="83"/>
      <c r="HV66" s="83"/>
      <c r="HW66" s="83"/>
      <c r="HX66" s="83"/>
      <c r="HY66" s="83"/>
      <c r="HZ66" s="83"/>
      <c r="IA66" s="83"/>
      <c r="IB66" s="83"/>
      <c r="IC66" s="83"/>
      <c r="ID66" s="83"/>
      <c r="IE66" s="83"/>
      <c r="IF66" s="83"/>
      <c r="IG66" s="83"/>
      <c r="IH66" s="83"/>
      <c r="II66" s="83"/>
      <c r="IJ66" s="83"/>
      <c r="IK66" s="83"/>
      <c r="IL66" s="83"/>
      <c r="IM66" s="83"/>
      <c r="IN66" s="83"/>
      <c r="IO66" s="83"/>
      <c r="IP66" s="83"/>
      <c r="IQ66" s="83"/>
      <c r="IR66" s="83"/>
      <c r="IS66" s="83"/>
      <c r="IT66" s="83"/>
      <c r="IU66" s="83"/>
      <c r="IV66" s="83"/>
      <c r="IW66" s="83"/>
    </row>
    <row r="67" spans="1:257" ht="20.100000000000001" customHeight="1">
      <c r="A67" s="30"/>
      <c r="B67" s="30"/>
      <c r="C67" s="35"/>
      <c r="D67" s="35"/>
      <c r="E67" s="35"/>
      <c r="F67" s="35"/>
      <c r="I67" s="83"/>
      <c r="J67" s="83"/>
      <c r="K67" s="272" t="s">
        <v>259</v>
      </c>
      <c r="L67" s="273"/>
      <c r="M67" s="83"/>
      <c r="N67" s="83"/>
      <c r="O67" s="83"/>
      <c r="P67" s="83"/>
      <c r="Q67" s="83"/>
      <c r="R67" s="83"/>
      <c r="S67" s="83"/>
      <c r="T67" s="83"/>
      <c r="U67" s="83"/>
      <c r="V67" s="83"/>
      <c r="W67" s="83"/>
      <c r="X67" s="83"/>
      <c r="Y67" s="83"/>
      <c r="Z67" s="83"/>
      <c r="AA67" s="83"/>
      <c r="AB67" s="83"/>
      <c r="AC67" s="83"/>
      <c r="AD67" s="83"/>
      <c r="AE67" s="83"/>
      <c r="AF67" s="83"/>
      <c r="AG67" s="83"/>
      <c r="AH67" s="83"/>
      <c r="AI67" s="83"/>
      <c r="AJ67" s="83"/>
      <c r="AK67" s="83"/>
      <c r="AL67" s="83"/>
      <c r="AM67" s="83"/>
      <c r="AN67" s="83"/>
      <c r="AO67" s="83"/>
      <c r="AP67" s="83"/>
      <c r="AQ67" s="83"/>
      <c r="AR67" s="83"/>
      <c r="AS67" s="83"/>
      <c r="AT67" s="83"/>
      <c r="AU67" s="83"/>
      <c r="AV67" s="83"/>
      <c r="AW67" s="83"/>
      <c r="AX67" s="83"/>
      <c r="AY67" s="83"/>
      <c r="AZ67" s="83"/>
      <c r="BA67" s="83"/>
      <c r="BB67" s="83"/>
      <c r="BC67" s="83"/>
      <c r="BD67" s="83"/>
      <c r="BE67" s="83"/>
      <c r="BF67" s="83"/>
      <c r="BG67" s="83"/>
      <c r="BH67" s="83"/>
      <c r="BI67" s="83"/>
      <c r="BJ67" s="83"/>
      <c r="BK67" s="83"/>
      <c r="BL67" s="83"/>
      <c r="BM67" s="83"/>
      <c r="BN67" s="83"/>
      <c r="BO67" s="83"/>
      <c r="BP67" s="83"/>
      <c r="BQ67" s="83"/>
      <c r="BR67" s="83"/>
      <c r="BS67" s="83"/>
      <c r="BT67" s="83"/>
      <c r="BU67" s="83"/>
      <c r="BV67" s="83"/>
      <c r="BW67" s="83"/>
      <c r="BX67" s="83"/>
      <c r="BY67" s="83"/>
      <c r="BZ67" s="83"/>
      <c r="CA67" s="83"/>
      <c r="CB67" s="83"/>
      <c r="CC67" s="83"/>
      <c r="CD67" s="83"/>
      <c r="CE67" s="83"/>
      <c r="CF67" s="83"/>
      <c r="CG67" s="83"/>
      <c r="CH67" s="83"/>
      <c r="CI67" s="83"/>
      <c r="CJ67" s="83"/>
      <c r="CK67" s="83"/>
      <c r="CL67" s="83"/>
      <c r="CM67" s="83"/>
      <c r="CN67" s="83"/>
      <c r="CO67" s="83"/>
      <c r="CP67" s="83"/>
      <c r="CQ67" s="83"/>
      <c r="CR67" s="83"/>
      <c r="CS67" s="83"/>
      <c r="CT67" s="83"/>
      <c r="CU67" s="83"/>
      <c r="CV67" s="83"/>
      <c r="CW67" s="83"/>
      <c r="CX67" s="83"/>
      <c r="CY67" s="83"/>
      <c r="CZ67" s="83"/>
      <c r="DA67" s="83"/>
      <c r="DB67" s="83"/>
      <c r="DC67" s="83"/>
      <c r="DD67" s="83"/>
      <c r="DE67" s="83"/>
      <c r="DF67" s="83"/>
      <c r="DG67" s="83"/>
      <c r="DH67" s="83"/>
      <c r="DI67" s="83"/>
      <c r="DJ67" s="83"/>
      <c r="DK67" s="83"/>
      <c r="DL67" s="83"/>
      <c r="DM67" s="83"/>
      <c r="DN67" s="83"/>
      <c r="DO67" s="83"/>
      <c r="DP67" s="83"/>
      <c r="DQ67" s="83"/>
      <c r="DR67" s="83"/>
      <c r="DS67" s="83"/>
      <c r="DT67" s="83"/>
      <c r="DU67" s="83"/>
      <c r="DV67" s="83"/>
      <c r="DW67" s="83"/>
      <c r="DX67" s="83"/>
      <c r="DY67" s="83"/>
      <c r="DZ67" s="83"/>
      <c r="EA67" s="83"/>
      <c r="EB67" s="83"/>
      <c r="EC67" s="83"/>
      <c r="ED67" s="83"/>
      <c r="EE67" s="83"/>
      <c r="EF67" s="83"/>
      <c r="EG67" s="83"/>
      <c r="EH67" s="83"/>
      <c r="EI67" s="83"/>
      <c r="EJ67" s="83"/>
      <c r="EK67" s="83"/>
      <c r="EL67" s="83"/>
      <c r="EM67" s="83"/>
      <c r="EN67" s="83"/>
      <c r="EO67" s="83"/>
      <c r="EP67" s="83"/>
      <c r="EQ67" s="83"/>
      <c r="ER67" s="83"/>
      <c r="ES67" s="83"/>
      <c r="ET67" s="83"/>
      <c r="EU67" s="83"/>
      <c r="EV67" s="83"/>
      <c r="EW67" s="83"/>
      <c r="EX67" s="83"/>
      <c r="EY67" s="83"/>
      <c r="EZ67" s="83"/>
      <c r="FA67" s="83"/>
      <c r="FB67" s="83"/>
      <c r="FC67" s="83"/>
      <c r="FD67" s="83"/>
      <c r="FE67" s="83"/>
      <c r="FF67" s="83"/>
      <c r="FG67" s="83"/>
      <c r="FH67" s="83"/>
      <c r="FI67" s="83"/>
      <c r="FJ67" s="83"/>
      <c r="FK67" s="83"/>
      <c r="FL67" s="83"/>
      <c r="FM67" s="83"/>
      <c r="FN67" s="83"/>
      <c r="FO67" s="83"/>
      <c r="FP67" s="83"/>
      <c r="FQ67" s="83"/>
      <c r="FR67" s="83"/>
      <c r="FS67" s="83"/>
      <c r="FT67" s="83"/>
      <c r="FU67" s="83"/>
      <c r="FV67" s="83"/>
      <c r="FW67" s="83"/>
      <c r="FX67" s="83"/>
      <c r="FY67" s="83"/>
      <c r="FZ67" s="83"/>
      <c r="GA67" s="83"/>
      <c r="GB67" s="83"/>
      <c r="GC67" s="83"/>
      <c r="GD67" s="83"/>
      <c r="GE67" s="83"/>
      <c r="GF67" s="83"/>
      <c r="GG67" s="83"/>
      <c r="GH67" s="83"/>
      <c r="GI67" s="83"/>
      <c r="GJ67" s="83"/>
      <c r="GK67" s="83"/>
      <c r="GL67" s="83"/>
      <c r="GM67" s="83"/>
      <c r="GN67" s="83"/>
      <c r="GO67" s="83"/>
      <c r="GP67" s="83"/>
      <c r="GQ67" s="83"/>
      <c r="GR67" s="83"/>
      <c r="GS67" s="83"/>
      <c r="GT67" s="83"/>
      <c r="GU67" s="83"/>
      <c r="GV67" s="83"/>
      <c r="GW67" s="83"/>
      <c r="GX67" s="83"/>
      <c r="GY67" s="83"/>
      <c r="GZ67" s="83"/>
      <c r="HA67" s="83"/>
      <c r="HB67" s="83"/>
      <c r="HC67" s="83"/>
      <c r="HD67" s="83"/>
      <c r="HE67" s="83"/>
      <c r="HF67" s="83"/>
      <c r="HG67" s="83"/>
      <c r="HH67" s="83"/>
      <c r="HI67" s="83"/>
      <c r="HJ67" s="83"/>
      <c r="HK67" s="83"/>
      <c r="HL67" s="83"/>
      <c r="HM67" s="83"/>
      <c r="HN67" s="83"/>
      <c r="HO67" s="83"/>
      <c r="HP67" s="83"/>
      <c r="HQ67" s="83"/>
      <c r="HR67" s="83"/>
      <c r="HS67" s="83"/>
      <c r="HT67" s="83"/>
      <c r="HU67" s="83"/>
      <c r="HV67" s="83"/>
      <c r="HW67" s="83"/>
      <c r="HX67" s="83"/>
      <c r="HY67" s="83"/>
      <c r="HZ67" s="83"/>
      <c r="IA67" s="83"/>
      <c r="IB67" s="83"/>
      <c r="IC67" s="83"/>
      <c r="ID67" s="83"/>
      <c r="IE67" s="83"/>
      <c r="IF67" s="83"/>
      <c r="IG67" s="83"/>
      <c r="IH67" s="83"/>
      <c r="II67" s="83"/>
      <c r="IJ67" s="83"/>
      <c r="IK67" s="83"/>
      <c r="IL67" s="83"/>
      <c r="IM67" s="83"/>
      <c r="IN67" s="83"/>
      <c r="IO67" s="83"/>
      <c r="IP67" s="83"/>
      <c r="IQ67" s="83"/>
      <c r="IR67" s="83"/>
      <c r="IS67" s="83"/>
      <c r="IT67" s="83"/>
      <c r="IU67" s="83"/>
      <c r="IV67" s="83"/>
      <c r="IW67" s="83"/>
    </row>
    <row r="68" spans="1:257" ht="20.100000000000001" customHeight="1">
      <c r="A68" s="30"/>
      <c r="B68" s="217" t="s">
        <v>260</v>
      </c>
      <c r="C68" s="464" t="s">
        <v>261</v>
      </c>
      <c r="D68" s="409"/>
      <c r="E68" s="409"/>
      <c r="F68" s="409"/>
      <c r="G68" s="465"/>
      <c r="H68" s="464" t="s">
        <v>262</v>
      </c>
      <c r="I68" s="409"/>
      <c r="J68" s="409"/>
      <c r="K68" s="409"/>
      <c r="L68" s="465"/>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3"/>
      <c r="BH68" s="83"/>
      <c r="BI68" s="83"/>
      <c r="BJ68" s="83"/>
      <c r="BK68" s="83"/>
      <c r="BL68" s="83"/>
      <c r="BM68" s="83"/>
      <c r="BN68" s="83"/>
      <c r="BO68" s="83"/>
      <c r="BP68" s="83"/>
      <c r="BQ68" s="83"/>
      <c r="BR68" s="83"/>
      <c r="BS68" s="83"/>
      <c r="BT68" s="83"/>
      <c r="BU68" s="83"/>
      <c r="BV68" s="83"/>
      <c r="BW68" s="83"/>
      <c r="BX68" s="83"/>
      <c r="BY68" s="83"/>
      <c r="BZ68" s="83"/>
      <c r="CA68" s="83"/>
      <c r="CB68" s="83"/>
      <c r="CC68" s="83"/>
      <c r="CD68" s="83"/>
      <c r="CE68" s="83"/>
      <c r="CF68" s="83"/>
      <c r="CG68" s="83"/>
      <c r="CH68" s="83"/>
      <c r="CI68" s="83"/>
      <c r="CJ68" s="83"/>
      <c r="CK68" s="83"/>
      <c r="CL68" s="83"/>
      <c r="CM68" s="83"/>
      <c r="CN68" s="83"/>
      <c r="CO68" s="83"/>
      <c r="CP68" s="83"/>
      <c r="CQ68" s="83"/>
      <c r="CR68" s="83"/>
      <c r="CS68" s="83"/>
      <c r="CT68" s="83"/>
      <c r="CU68" s="83"/>
      <c r="CV68" s="83"/>
      <c r="CW68" s="83"/>
      <c r="CX68" s="83"/>
      <c r="CY68" s="83"/>
      <c r="CZ68" s="83"/>
      <c r="DA68" s="83"/>
      <c r="DB68" s="83"/>
      <c r="DC68" s="83"/>
      <c r="DD68" s="83"/>
      <c r="DE68" s="83"/>
      <c r="DF68" s="83"/>
      <c r="DG68" s="83"/>
      <c r="DH68" s="83"/>
      <c r="DI68" s="83"/>
      <c r="DJ68" s="83"/>
      <c r="DK68" s="83"/>
      <c r="DL68" s="83"/>
      <c r="DM68" s="83"/>
      <c r="DN68" s="83"/>
      <c r="DO68" s="83"/>
      <c r="DP68" s="83"/>
      <c r="DQ68" s="83"/>
      <c r="DR68" s="83"/>
      <c r="DS68" s="83"/>
      <c r="DT68" s="83"/>
      <c r="DU68" s="83"/>
      <c r="DV68" s="83"/>
      <c r="DW68" s="83"/>
      <c r="DX68" s="83"/>
      <c r="DY68" s="83"/>
      <c r="DZ68" s="83"/>
      <c r="EA68" s="83"/>
      <c r="EB68" s="83"/>
      <c r="EC68" s="83"/>
      <c r="ED68" s="83"/>
      <c r="EE68" s="83"/>
      <c r="EF68" s="83"/>
      <c r="EG68" s="83"/>
      <c r="EH68" s="83"/>
      <c r="EI68" s="83"/>
      <c r="EJ68" s="83"/>
      <c r="EK68" s="83"/>
      <c r="EL68" s="83"/>
      <c r="EM68" s="83"/>
      <c r="EN68" s="83"/>
      <c r="EO68" s="83"/>
      <c r="EP68" s="83"/>
      <c r="EQ68" s="83"/>
      <c r="ER68" s="83"/>
      <c r="ES68" s="83"/>
      <c r="ET68" s="83"/>
      <c r="EU68" s="83"/>
      <c r="EV68" s="83"/>
      <c r="EW68" s="83"/>
      <c r="EX68" s="83"/>
      <c r="EY68" s="83"/>
      <c r="EZ68" s="83"/>
      <c r="FA68" s="83"/>
      <c r="FB68" s="83"/>
      <c r="FC68" s="83"/>
      <c r="FD68" s="83"/>
      <c r="FE68" s="83"/>
      <c r="FF68" s="83"/>
      <c r="FG68" s="83"/>
      <c r="FH68" s="83"/>
      <c r="FI68" s="83"/>
      <c r="FJ68" s="83"/>
      <c r="FK68" s="83"/>
      <c r="FL68" s="83"/>
      <c r="FM68" s="83"/>
      <c r="FN68" s="83"/>
      <c r="FO68" s="83"/>
      <c r="FP68" s="83"/>
      <c r="FQ68" s="83"/>
      <c r="FR68" s="83"/>
      <c r="FS68" s="83"/>
      <c r="FT68" s="83"/>
      <c r="FU68" s="83"/>
      <c r="FV68" s="83"/>
      <c r="FW68" s="83"/>
      <c r="FX68" s="83"/>
      <c r="FY68" s="83"/>
      <c r="FZ68" s="83"/>
      <c r="GA68" s="83"/>
      <c r="GB68" s="83"/>
      <c r="GC68" s="83"/>
      <c r="GD68" s="83"/>
      <c r="GE68" s="83"/>
      <c r="GF68" s="83"/>
      <c r="GG68" s="83"/>
      <c r="GH68" s="83"/>
      <c r="GI68" s="83"/>
      <c r="GJ68" s="83"/>
      <c r="GK68" s="83"/>
      <c r="GL68" s="83"/>
      <c r="GM68" s="83"/>
      <c r="GN68" s="83"/>
      <c r="GO68" s="83"/>
      <c r="GP68" s="83"/>
      <c r="GQ68" s="83"/>
      <c r="GR68" s="83"/>
      <c r="GS68" s="83"/>
      <c r="GT68" s="83"/>
      <c r="GU68" s="83"/>
      <c r="GV68" s="83"/>
      <c r="GW68" s="83"/>
      <c r="GX68" s="83"/>
      <c r="GY68" s="83"/>
      <c r="GZ68" s="83"/>
      <c r="HA68" s="83"/>
      <c r="HB68" s="83"/>
      <c r="HC68" s="83"/>
      <c r="HD68" s="83"/>
      <c r="HE68" s="83"/>
      <c r="HF68" s="83"/>
      <c r="HG68" s="83"/>
      <c r="HH68" s="83"/>
      <c r="HI68" s="83"/>
      <c r="HJ68" s="83"/>
      <c r="HK68" s="83"/>
      <c r="HL68" s="83"/>
      <c r="HM68" s="83"/>
      <c r="HN68" s="83"/>
      <c r="HO68" s="83"/>
      <c r="HP68" s="83"/>
      <c r="HQ68" s="83"/>
      <c r="HR68" s="83"/>
      <c r="HS68" s="83"/>
      <c r="HT68" s="83"/>
      <c r="HU68" s="83"/>
      <c r="HV68" s="83"/>
      <c r="HW68" s="83"/>
      <c r="HX68" s="83"/>
      <c r="HY68" s="83"/>
      <c r="HZ68" s="83"/>
      <c r="IA68" s="83"/>
      <c r="IB68" s="83"/>
      <c r="IC68" s="83"/>
      <c r="ID68" s="83"/>
      <c r="IE68" s="83"/>
      <c r="IF68" s="83"/>
      <c r="IG68" s="83"/>
      <c r="IH68" s="83"/>
      <c r="II68" s="83"/>
      <c r="IJ68" s="83"/>
      <c r="IK68" s="83"/>
      <c r="IL68" s="83"/>
      <c r="IM68" s="83"/>
      <c r="IN68" s="83"/>
      <c r="IO68" s="83"/>
      <c r="IP68" s="83"/>
      <c r="IQ68" s="83"/>
      <c r="IR68" s="83"/>
      <c r="IS68" s="83"/>
      <c r="IT68" s="83"/>
      <c r="IU68" s="83"/>
      <c r="IV68" s="83"/>
      <c r="IW68" s="83"/>
    </row>
    <row r="69" spans="1:257" ht="33" customHeight="1">
      <c r="A69" s="48"/>
      <c r="B69" s="251"/>
      <c r="C69" s="250" t="s">
        <v>263</v>
      </c>
      <c r="D69" s="250" t="s">
        <v>264</v>
      </c>
      <c r="E69" s="250" t="s">
        <v>265</v>
      </c>
      <c r="F69" s="250" t="s">
        <v>266</v>
      </c>
      <c r="G69" s="250" t="s">
        <v>267</v>
      </c>
      <c r="H69" s="250" t="s">
        <v>268</v>
      </c>
      <c r="I69" s="250" t="s">
        <v>269</v>
      </c>
      <c r="J69" s="250" t="s">
        <v>270</v>
      </c>
      <c r="K69" s="250" t="s">
        <v>271</v>
      </c>
      <c r="L69" s="250" t="s">
        <v>272</v>
      </c>
      <c r="M69" s="274"/>
      <c r="N69" s="274"/>
      <c r="O69" s="274"/>
      <c r="P69" s="274"/>
      <c r="Q69" s="274"/>
      <c r="R69" s="274"/>
      <c r="S69" s="274"/>
      <c r="T69" s="274"/>
      <c r="U69" s="274"/>
      <c r="V69" s="274"/>
      <c r="W69" s="274"/>
      <c r="X69" s="274"/>
      <c r="Y69" s="274"/>
      <c r="Z69" s="274"/>
      <c r="AA69" s="274"/>
      <c r="AB69" s="274"/>
      <c r="AC69" s="274"/>
      <c r="AD69" s="274"/>
      <c r="AE69" s="274"/>
      <c r="AF69" s="274"/>
      <c r="AG69" s="274"/>
      <c r="AH69" s="274"/>
      <c r="AI69" s="274"/>
      <c r="AJ69" s="274"/>
      <c r="AK69" s="274"/>
      <c r="AL69" s="274"/>
      <c r="AM69" s="274"/>
      <c r="AN69" s="274"/>
      <c r="AO69" s="274"/>
      <c r="AP69" s="274"/>
      <c r="AQ69" s="274"/>
      <c r="AR69" s="274"/>
      <c r="AS69" s="274"/>
      <c r="AT69" s="274"/>
      <c r="AU69" s="274"/>
      <c r="AV69" s="274"/>
      <c r="AW69" s="274"/>
      <c r="AX69" s="274"/>
      <c r="AY69" s="274"/>
      <c r="AZ69" s="274"/>
      <c r="BA69" s="274"/>
      <c r="BB69" s="274"/>
      <c r="BC69" s="274"/>
      <c r="BD69" s="274"/>
      <c r="BE69" s="274"/>
      <c r="BF69" s="274"/>
      <c r="BG69" s="274"/>
      <c r="BH69" s="274"/>
      <c r="BI69" s="274"/>
      <c r="BJ69" s="274"/>
      <c r="BK69" s="274"/>
      <c r="BL69" s="274"/>
      <c r="BM69" s="274"/>
      <c r="BN69" s="274"/>
      <c r="BO69" s="274"/>
      <c r="BP69" s="274"/>
      <c r="BQ69" s="274"/>
      <c r="BR69" s="274"/>
      <c r="BS69" s="274"/>
      <c r="BT69" s="274"/>
      <c r="BU69" s="274"/>
      <c r="BV69" s="274"/>
      <c r="BW69" s="274"/>
      <c r="BX69" s="274"/>
      <c r="BY69" s="274"/>
      <c r="BZ69" s="274"/>
      <c r="CA69" s="274"/>
      <c r="CB69" s="274"/>
      <c r="CC69" s="274"/>
      <c r="CD69" s="274"/>
      <c r="CE69" s="274"/>
      <c r="CF69" s="274"/>
      <c r="CG69" s="274"/>
      <c r="CH69" s="274"/>
      <c r="CI69" s="274"/>
      <c r="CJ69" s="274"/>
      <c r="CK69" s="274"/>
      <c r="CL69" s="274"/>
      <c r="CM69" s="274"/>
      <c r="CN69" s="274"/>
      <c r="CO69" s="274"/>
      <c r="CP69" s="274"/>
      <c r="CQ69" s="274"/>
      <c r="CR69" s="274"/>
      <c r="CS69" s="274"/>
      <c r="CT69" s="274"/>
      <c r="CU69" s="274"/>
      <c r="CV69" s="274"/>
      <c r="CW69" s="274"/>
      <c r="CX69" s="274"/>
      <c r="CY69" s="274"/>
      <c r="CZ69" s="274"/>
      <c r="DA69" s="274"/>
      <c r="DB69" s="274"/>
      <c r="DC69" s="274"/>
      <c r="DD69" s="274"/>
      <c r="DE69" s="274"/>
      <c r="DF69" s="274"/>
      <c r="DG69" s="274"/>
      <c r="DH69" s="274"/>
      <c r="DI69" s="274"/>
      <c r="DJ69" s="274"/>
      <c r="DK69" s="274"/>
      <c r="DL69" s="274"/>
      <c r="DM69" s="274"/>
      <c r="DN69" s="274"/>
      <c r="DO69" s="274"/>
      <c r="DP69" s="274"/>
      <c r="DQ69" s="274"/>
      <c r="DR69" s="274"/>
      <c r="DS69" s="274"/>
      <c r="DT69" s="274"/>
      <c r="DU69" s="274"/>
      <c r="DV69" s="274"/>
      <c r="DW69" s="274"/>
      <c r="DX69" s="274"/>
      <c r="DY69" s="274"/>
      <c r="DZ69" s="274"/>
      <c r="EA69" s="274"/>
      <c r="EB69" s="274"/>
      <c r="EC69" s="274"/>
      <c r="ED69" s="274"/>
      <c r="EE69" s="274"/>
      <c r="EF69" s="274"/>
      <c r="EG69" s="274"/>
      <c r="EH69" s="274"/>
      <c r="EI69" s="274"/>
      <c r="EJ69" s="274"/>
      <c r="EK69" s="274"/>
      <c r="EL69" s="274"/>
      <c r="EM69" s="274"/>
      <c r="EN69" s="274"/>
      <c r="EO69" s="274"/>
      <c r="EP69" s="274"/>
      <c r="EQ69" s="274"/>
      <c r="ER69" s="274"/>
      <c r="ES69" s="274"/>
      <c r="ET69" s="274"/>
      <c r="EU69" s="274"/>
      <c r="EV69" s="274"/>
      <c r="EW69" s="274"/>
      <c r="EX69" s="274"/>
      <c r="EY69" s="274"/>
      <c r="EZ69" s="274"/>
      <c r="FA69" s="274"/>
      <c r="FB69" s="274"/>
      <c r="FC69" s="274"/>
      <c r="FD69" s="274"/>
      <c r="FE69" s="274"/>
      <c r="FF69" s="274"/>
      <c r="FG69" s="274"/>
      <c r="FH69" s="274"/>
      <c r="FI69" s="274"/>
      <c r="FJ69" s="274"/>
      <c r="FK69" s="274"/>
      <c r="FL69" s="274"/>
      <c r="FM69" s="274"/>
      <c r="FN69" s="274"/>
      <c r="FO69" s="274"/>
      <c r="FP69" s="274"/>
      <c r="FQ69" s="274"/>
      <c r="FR69" s="274"/>
      <c r="FS69" s="274"/>
      <c r="FT69" s="274"/>
      <c r="FU69" s="274"/>
      <c r="FV69" s="274"/>
      <c r="FW69" s="274"/>
      <c r="FX69" s="274"/>
      <c r="FY69" s="274"/>
      <c r="FZ69" s="274"/>
      <c r="GA69" s="274"/>
      <c r="GB69" s="274"/>
      <c r="GC69" s="274"/>
      <c r="GD69" s="274"/>
      <c r="GE69" s="274"/>
      <c r="GF69" s="274"/>
      <c r="GG69" s="274"/>
      <c r="GH69" s="274"/>
      <c r="GI69" s="274"/>
      <c r="GJ69" s="274"/>
      <c r="GK69" s="274"/>
      <c r="GL69" s="274"/>
      <c r="GM69" s="274"/>
      <c r="GN69" s="274"/>
      <c r="GO69" s="274"/>
      <c r="GP69" s="274"/>
      <c r="GQ69" s="274"/>
      <c r="GR69" s="274"/>
      <c r="GS69" s="274"/>
      <c r="GT69" s="274"/>
      <c r="GU69" s="274"/>
      <c r="GV69" s="274"/>
      <c r="GW69" s="274"/>
      <c r="GX69" s="274"/>
      <c r="GY69" s="274"/>
      <c r="GZ69" s="274"/>
      <c r="HA69" s="274"/>
      <c r="HB69" s="274"/>
      <c r="HC69" s="274"/>
      <c r="HD69" s="274"/>
      <c r="HE69" s="274"/>
      <c r="HF69" s="274"/>
      <c r="HG69" s="274"/>
      <c r="HH69" s="274"/>
      <c r="HI69" s="274"/>
      <c r="HJ69" s="274"/>
      <c r="HK69" s="274"/>
      <c r="HL69" s="274"/>
      <c r="HM69" s="274"/>
      <c r="HN69" s="274"/>
      <c r="HO69" s="274"/>
      <c r="HP69" s="274"/>
      <c r="HQ69" s="274"/>
      <c r="HR69" s="274"/>
      <c r="HS69" s="274"/>
      <c r="HT69" s="274"/>
      <c r="HU69" s="274"/>
      <c r="HV69" s="274"/>
      <c r="HW69" s="274"/>
      <c r="HX69" s="274"/>
      <c r="HY69" s="274"/>
      <c r="HZ69" s="274"/>
      <c r="IA69" s="274"/>
      <c r="IB69" s="274"/>
      <c r="IC69" s="274"/>
      <c r="ID69" s="274"/>
      <c r="IE69" s="274"/>
      <c r="IF69" s="274"/>
      <c r="IG69" s="274"/>
      <c r="IH69" s="274"/>
      <c r="II69" s="274"/>
      <c r="IJ69" s="274"/>
      <c r="IK69" s="274"/>
      <c r="IL69" s="274"/>
      <c r="IM69" s="274"/>
      <c r="IN69" s="274"/>
      <c r="IO69" s="274"/>
      <c r="IP69" s="274"/>
      <c r="IQ69" s="274"/>
      <c r="IR69" s="274"/>
      <c r="IS69" s="274"/>
      <c r="IT69" s="274"/>
      <c r="IU69" s="274"/>
      <c r="IV69" s="274"/>
      <c r="IW69" s="274"/>
    </row>
    <row r="70" spans="1:257" ht="33" customHeight="1">
      <c r="A70" s="30"/>
      <c r="B70" s="251" t="s">
        <v>273</v>
      </c>
      <c r="C70" s="275"/>
      <c r="D70" s="275"/>
      <c r="E70" s="275"/>
      <c r="F70" s="275"/>
      <c r="G70" s="275"/>
      <c r="H70" s="275"/>
      <c r="I70" s="275"/>
      <c r="J70" s="275"/>
      <c r="K70" s="275"/>
      <c r="L70" s="275"/>
      <c r="M70" s="83"/>
      <c r="N70" s="83"/>
      <c r="O70" s="83"/>
      <c r="P70" s="83"/>
      <c r="Q70" s="83"/>
      <c r="R70" s="83"/>
      <c r="S70" s="83"/>
      <c r="T70" s="83"/>
      <c r="U70" s="83"/>
      <c r="V70" s="83"/>
      <c r="W70" s="83"/>
      <c r="X70" s="83"/>
      <c r="Y70" s="83"/>
      <c r="Z70" s="83"/>
      <c r="AA70" s="83"/>
      <c r="AB70" s="83"/>
      <c r="AC70" s="83"/>
      <c r="AD70" s="83"/>
      <c r="AE70" s="83"/>
      <c r="AF70" s="83"/>
      <c r="AG70" s="83"/>
      <c r="AH70" s="83"/>
      <c r="AI70" s="83"/>
      <c r="AJ70" s="83"/>
      <c r="AK70" s="83"/>
      <c r="AL70" s="83"/>
      <c r="AM70" s="83"/>
      <c r="AN70" s="83"/>
      <c r="AO70" s="83"/>
      <c r="AP70" s="83"/>
      <c r="AQ70" s="83"/>
      <c r="AR70" s="83"/>
      <c r="AS70" s="83"/>
      <c r="AT70" s="83"/>
      <c r="AU70" s="83"/>
      <c r="AV70" s="83"/>
      <c r="AW70" s="83"/>
      <c r="AX70" s="83"/>
      <c r="AY70" s="83"/>
      <c r="AZ70" s="83"/>
      <c r="BA70" s="83"/>
      <c r="BB70" s="83"/>
      <c r="BC70" s="83"/>
      <c r="BD70" s="83"/>
      <c r="BE70" s="83"/>
      <c r="BF70" s="83"/>
      <c r="BG70" s="83"/>
      <c r="BH70" s="83"/>
      <c r="BI70" s="83"/>
      <c r="BJ70" s="83"/>
      <c r="BK70" s="83"/>
      <c r="BL70" s="83"/>
      <c r="BM70" s="83"/>
      <c r="BN70" s="83"/>
      <c r="BO70" s="83"/>
      <c r="BP70" s="83"/>
      <c r="BQ70" s="83"/>
      <c r="BR70" s="83"/>
      <c r="BS70" s="83"/>
      <c r="BT70" s="83"/>
      <c r="BU70" s="83"/>
      <c r="BV70" s="83"/>
      <c r="BW70" s="83"/>
      <c r="BX70" s="83"/>
      <c r="BY70" s="83"/>
      <c r="BZ70" s="83"/>
      <c r="CA70" s="83"/>
      <c r="CB70" s="83"/>
      <c r="CC70" s="83"/>
      <c r="CD70" s="83"/>
      <c r="CE70" s="83"/>
      <c r="CF70" s="83"/>
      <c r="CG70" s="83"/>
      <c r="CH70" s="83"/>
      <c r="CI70" s="83"/>
      <c r="CJ70" s="83"/>
      <c r="CK70" s="83"/>
      <c r="CL70" s="83"/>
      <c r="CM70" s="83"/>
      <c r="CN70" s="83"/>
      <c r="CO70" s="83"/>
      <c r="CP70" s="83"/>
      <c r="CQ70" s="83"/>
      <c r="CR70" s="83"/>
      <c r="CS70" s="83"/>
      <c r="CT70" s="83"/>
      <c r="CU70" s="83"/>
      <c r="CV70" s="83"/>
      <c r="CW70" s="83"/>
      <c r="CX70" s="83"/>
      <c r="CY70" s="83"/>
      <c r="CZ70" s="83"/>
      <c r="DA70" s="83"/>
      <c r="DB70" s="83"/>
      <c r="DC70" s="83"/>
      <c r="DD70" s="83"/>
      <c r="DE70" s="83"/>
      <c r="DF70" s="83"/>
      <c r="DG70" s="83"/>
      <c r="DH70" s="83"/>
      <c r="DI70" s="83"/>
      <c r="DJ70" s="83"/>
      <c r="DK70" s="83"/>
      <c r="DL70" s="83"/>
      <c r="DM70" s="83"/>
      <c r="DN70" s="83"/>
      <c r="DO70" s="83"/>
      <c r="DP70" s="83"/>
      <c r="DQ70" s="83"/>
      <c r="DR70" s="83"/>
      <c r="DS70" s="83"/>
      <c r="DT70" s="83"/>
      <c r="DU70" s="83"/>
      <c r="DV70" s="83"/>
      <c r="DW70" s="83"/>
      <c r="DX70" s="83"/>
      <c r="DY70" s="83"/>
      <c r="DZ70" s="83"/>
      <c r="EA70" s="83"/>
      <c r="EB70" s="83"/>
      <c r="EC70" s="83"/>
      <c r="ED70" s="83"/>
      <c r="EE70" s="83"/>
      <c r="EF70" s="83"/>
      <c r="EG70" s="83"/>
      <c r="EH70" s="83"/>
      <c r="EI70" s="83"/>
      <c r="EJ70" s="83"/>
      <c r="EK70" s="83"/>
      <c r="EL70" s="83"/>
      <c r="EM70" s="83"/>
      <c r="EN70" s="83"/>
      <c r="EO70" s="83"/>
      <c r="EP70" s="83"/>
      <c r="EQ70" s="83"/>
      <c r="ER70" s="83"/>
      <c r="ES70" s="83"/>
      <c r="ET70" s="83"/>
      <c r="EU70" s="83"/>
      <c r="EV70" s="83"/>
      <c r="EW70" s="83"/>
      <c r="EX70" s="83"/>
      <c r="EY70" s="83"/>
      <c r="EZ70" s="83"/>
      <c r="FA70" s="83"/>
      <c r="FB70" s="83"/>
      <c r="FC70" s="83"/>
      <c r="FD70" s="83"/>
      <c r="FE70" s="83"/>
      <c r="FF70" s="83"/>
      <c r="FG70" s="83"/>
      <c r="FH70" s="83"/>
      <c r="FI70" s="83"/>
      <c r="FJ70" s="83"/>
      <c r="FK70" s="83"/>
      <c r="FL70" s="83"/>
      <c r="FM70" s="83"/>
      <c r="FN70" s="83"/>
      <c r="FO70" s="83"/>
      <c r="FP70" s="83"/>
      <c r="FQ70" s="83"/>
      <c r="FR70" s="83"/>
      <c r="FS70" s="83"/>
      <c r="FT70" s="83"/>
      <c r="FU70" s="83"/>
      <c r="FV70" s="83"/>
      <c r="FW70" s="83"/>
      <c r="FX70" s="83"/>
      <c r="FY70" s="83"/>
      <c r="FZ70" s="83"/>
      <c r="GA70" s="83"/>
      <c r="GB70" s="83"/>
      <c r="GC70" s="83"/>
      <c r="GD70" s="83"/>
      <c r="GE70" s="83"/>
      <c r="GF70" s="83"/>
      <c r="GG70" s="83"/>
      <c r="GH70" s="83"/>
      <c r="GI70" s="83"/>
      <c r="GJ70" s="83"/>
      <c r="GK70" s="83"/>
      <c r="GL70" s="83"/>
      <c r="GM70" s="83"/>
      <c r="GN70" s="83"/>
      <c r="GO70" s="83"/>
      <c r="GP70" s="83"/>
      <c r="GQ70" s="83"/>
      <c r="GR70" s="83"/>
      <c r="GS70" s="83"/>
      <c r="GT70" s="83"/>
      <c r="GU70" s="83"/>
      <c r="GV70" s="83"/>
      <c r="GW70" s="83"/>
      <c r="GX70" s="83"/>
      <c r="GY70" s="83"/>
      <c r="GZ70" s="83"/>
      <c r="HA70" s="83"/>
      <c r="HB70" s="83"/>
      <c r="HC70" s="83"/>
      <c r="HD70" s="83"/>
      <c r="HE70" s="83"/>
      <c r="HF70" s="83"/>
      <c r="HG70" s="83"/>
      <c r="HH70" s="83"/>
      <c r="HI70" s="83"/>
      <c r="HJ70" s="83"/>
      <c r="HK70" s="83"/>
      <c r="HL70" s="83"/>
      <c r="HM70" s="83"/>
      <c r="HN70" s="83"/>
      <c r="HO70" s="83"/>
      <c r="HP70" s="83"/>
      <c r="HQ70" s="83"/>
      <c r="HR70" s="83"/>
      <c r="HS70" s="83"/>
      <c r="HT70" s="83"/>
      <c r="HU70" s="83"/>
      <c r="HV70" s="83"/>
      <c r="HW70" s="83"/>
      <c r="HX70" s="83"/>
      <c r="HY70" s="83"/>
      <c r="HZ70" s="83"/>
      <c r="IA70" s="83"/>
      <c r="IB70" s="83"/>
      <c r="IC70" s="83"/>
      <c r="ID70" s="83"/>
      <c r="IE70" s="83"/>
      <c r="IF70" s="83"/>
      <c r="IG70" s="83"/>
      <c r="IH70" s="83"/>
      <c r="II70" s="83"/>
      <c r="IJ70" s="83"/>
      <c r="IK70" s="83"/>
      <c r="IL70" s="83"/>
      <c r="IM70" s="83"/>
      <c r="IN70" s="83"/>
      <c r="IO70" s="83"/>
      <c r="IP70" s="83"/>
      <c r="IQ70" s="83"/>
      <c r="IR70" s="83"/>
      <c r="IS70" s="83"/>
      <c r="IT70" s="83"/>
      <c r="IU70" s="83"/>
      <c r="IV70" s="83"/>
      <c r="IW70" s="83"/>
    </row>
    <row r="71" spans="1:257" ht="33" customHeight="1">
      <c r="A71" s="30"/>
      <c r="B71" s="251" t="s">
        <v>274</v>
      </c>
      <c r="C71" s="275"/>
      <c r="D71" s="275"/>
      <c r="E71" s="275"/>
      <c r="F71" s="275"/>
      <c r="G71" s="275"/>
      <c r="H71" s="275"/>
      <c r="I71" s="275"/>
      <c r="J71" s="275"/>
      <c r="K71" s="275"/>
      <c r="L71" s="275"/>
      <c r="M71" s="83"/>
      <c r="N71" s="83"/>
      <c r="O71" s="83"/>
      <c r="P71" s="83"/>
      <c r="Q71" s="83"/>
      <c r="R71" s="83"/>
      <c r="S71" s="83"/>
      <c r="T71" s="83"/>
      <c r="U71" s="83"/>
      <c r="V71" s="83"/>
      <c r="W71" s="83"/>
      <c r="X71" s="83"/>
      <c r="Y71" s="83"/>
      <c r="Z71" s="83"/>
      <c r="AA71" s="83"/>
      <c r="AB71" s="83"/>
      <c r="AC71" s="83"/>
      <c r="AD71" s="83"/>
      <c r="AE71" s="83"/>
      <c r="AF71" s="83"/>
      <c r="AG71" s="83"/>
      <c r="AH71" s="83"/>
      <c r="AI71" s="83"/>
      <c r="AJ71" s="83"/>
      <c r="AK71" s="83"/>
      <c r="AL71" s="83"/>
      <c r="AM71" s="83"/>
      <c r="AN71" s="83"/>
      <c r="AO71" s="83"/>
      <c r="AP71" s="83"/>
      <c r="AQ71" s="83"/>
      <c r="AR71" s="83"/>
      <c r="AS71" s="83"/>
      <c r="AT71" s="83"/>
      <c r="AU71" s="83"/>
      <c r="AV71" s="83"/>
      <c r="AW71" s="83"/>
      <c r="AX71" s="83"/>
      <c r="AY71" s="83"/>
      <c r="AZ71" s="83"/>
      <c r="BA71" s="83"/>
      <c r="BB71" s="83"/>
      <c r="BC71" s="83"/>
      <c r="BD71" s="83"/>
      <c r="BE71" s="83"/>
      <c r="BF71" s="83"/>
      <c r="BG71" s="83"/>
      <c r="BH71" s="83"/>
      <c r="BI71" s="83"/>
      <c r="BJ71" s="83"/>
      <c r="BK71" s="83"/>
      <c r="BL71" s="83"/>
      <c r="BM71" s="83"/>
      <c r="BN71" s="83"/>
      <c r="BO71" s="83"/>
      <c r="BP71" s="83"/>
      <c r="BQ71" s="83"/>
      <c r="BR71" s="83"/>
      <c r="BS71" s="83"/>
      <c r="BT71" s="83"/>
      <c r="BU71" s="83"/>
      <c r="BV71" s="83"/>
      <c r="BW71" s="83"/>
      <c r="BX71" s="83"/>
      <c r="BY71" s="83"/>
      <c r="BZ71" s="83"/>
      <c r="CA71" s="83"/>
      <c r="CB71" s="83"/>
      <c r="CC71" s="83"/>
      <c r="CD71" s="83"/>
      <c r="CE71" s="83"/>
      <c r="CF71" s="83"/>
      <c r="CG71" s="83"/>
      <c r="CH71" s="83"/>
      <c r="CI71" s="83"/>
      <c r="CJ71" s="83"/>
      <c r="CK71" s="83"/>
      <c r="CL71" s="83"/>
      <c r="CM71" s="83"/>
      <c r="CN71" s="83"/>
      <c r="CO71" s="83"/>
      <c r="CP71" s="83"/>
      <c r="CQ71" s="83"/>
      <c r="CR71" s="83"/>
      <c r="CS71" s="83"/>
      <c r="CT71" s="83"/>
      <c r="CU71" s="83"/>
      <c r="CV71" s="83"/>
      <c r="CW71" s="83"/>
      <c r="CX71" s="83"/>
      <c r="CY71" s="83"/>
      <c r="CZ71" s="83"/>
      <c r="DA71" s="83"/>
      <c r="DB71" s="83"/>
      <c r="DC71" s="83"/>
      <c r="DD71" s="83"/>
      <c r="DE71" s="83"/>
      <c r="DF71" s="83"/>
      <c r="DG71" s="83"/>
      <c r="DH71" s="83"/>
      <c r="DI71" s="83"/>
      <c r="DJ71" s="83"/>
      <c r="DK71" s="83"/>
      <c r="DL71" s="83"/>
      <c r="DM71" s="83"/>
      <c r="DN71" s="83"/>
      <c r="DO71" s="83"/>
      <c r="DP71" s="83"/>
      <c r="DQ71" s="83"/>
      <c r="DR71" s="83"/>
      <c r="DS71" s="83"/>
      <c r="DT71" s="83"/>
      <c r="DU71" s="83"/>
      <c r="DV71" s="83"/>
      <c r="DW71" s="83"/>
      <c r="DX71" s="83"/>
      <c r="DY71" s="83"/>
      <c r="DZ71" s="83"/>
      <c r="EA71" s="83"/>
      <c r="EB71" s="83"/>
      <c r="EC71" s="83"/>
      <c r="ED71" s="83"/>
      <c r="EE71" s="83"/>
      <c r="EF71" s="83"/>
      <c r="EG71" s="83"/>
      <c r="EH71" s="83"/>
      <c r="EI71" s="83"/>
      <c r="EJ71" s="83"/>
      <c r="EK71" s="83"/>
      <c r="EL71" s="83"/>
      <c r="EM71" s="83"/>
      <c r="EN71" s="83"/>
      <c r="EO71" s="83"/>
      <c r="EP71" s="83"/>
      <c r="EQ71" s="83"/>
      <c r="ER71" s="83"/>
      <c r="ES71" s="83"/>
      <c r="ET71" s="83"/>
      <c r="EU71" s="83"/>
      <c r="EV71" s="83"/>
      <c r="EW71" s="83"/>
      <c r="EX71" s="83"/>
      <c r="EY71" s="83"/>
      <c r="EZ71" s="83"/>
      <c r="FA71" s="83"/>
      <c r="FB71" s="83"/>
      <c r="FC71" s="83"/>
      <c r="FD71" s="83"/>
      <c r="FE71" s="83"/>
      <c r="FF71" s="83"/>
      <c r="FG71" s="83"/>
      <c r="FH71" s="83"/>
      <c r="FI71" s="83"/>
      <c r="FJ71" s="83"/>
      <c r="FK71" s="83"/>
      <c r="FL71" s="83"/>
      <c r="FM71" s="83"/>
      <c r="FN71" s="83"/>
      <c r="FO71" s="83"/>
      <c r="FP71" s="83"/>
      <c r="FQ71" s="83"/>
      <c r="FR71" s="83"/>
      <c r="FS71" s="83"/>
      <c r="FT71" s="83"/>
      <c r="FU71" s="83"/>
      <c r="FV71" s="83"/>
      <c r="FW71" s="83"/>
      <c r="FX71" s="83"/>
      <c r="FY71" s="83"/>
      <c r="FZ71" s="83"/>
      <c r="GA71" s="83"/>
      <c r="GB71" s="83"/>
      <c r="GC71" s="83"/>
      <c r="GD71" s="83"/>
      <c r="GE71" s="83"/>
      <c r="GF71" s="83"/>
      <c r="GG71" s="83"/>
      <c r="GH71" s="83"/>
      <c r="GI71" s="83"/>
      <c r="GJ71" s="83"/>
      <c r="GK71" s="83"/>
      <c r="GL71" s="83"/>
      <c r="GM71" s="83"/>
      <c r="GN71" s="83"/>
      <c r="GO71" s="83"/>
      <c r="GP71" s="83"/>
      <c r="GQ71" s="83"/>
      <c r="GR71" s="83"/>
      <c r="GS71" s="83"/>
      <c r="GT71" s="83"/>
      <c r="GU71" s="83"/>
      <c r="GV71" s="83"/>
      <c r="GW71" s="83"/>
      <c r="GX71" s="83"/>
      <c r="GY71" s="83"/>
      <c r="GZ71" s="83"/>
      <c r="HA71" s="83"/>
      <c r="HB71" s="83"/>
      <c r="HC71" s="83"/>
      <c r="HD71" s="83"/>
      <c r="HE71" s="83"/>
      <c r="HF71" s="83"/>
      <c r="HG71" s="83"/>
      <c r="HH71" s="83"/>
      <c r="HI71" s="83"/>
      <c r="HJ71" s="83"/>
      <c r="HK71" s="83"/>
      <c r="HL71" s="83"/>
      <c r="HM71" s="83"/>
      <c r="HN71" s="83"/>
      <c r="HO71" s="83"/>
      <c r="HP71" s="83"/>
      <c r="HQ71" s="83"/>
      <c r="HR71" s="83"/>
      <c r="HS71" s="83"/>
      <c r="HT71" s="83"/>
      <c r="HU71" s="83"/>
      <c r="HV71" s="83"/>
      <c r="HW71" s="83"/>
      <c r="HX71" s="83"/>
      <c r="HY71" s="83"/>
      <c r="HZ71" s="83"/>
      <c r="IA71" s="83"/>
      <c r="IB71" s="83"/>
      <c r="IC71" s="83"/>
      <c r="ID71" s="83"/>
      <c r="IE71" s="83"/>
      <c r="IF71" s="83"/>
      <c r="IG71" s="83"/>
      <c r="IH71" s="83"/>
      <c r="II71" s="83"/>
      <c r="IJ71" s="83"/>
      <c r="IK71" s="83"/>
      <c r="IL71" s="83"/>
      <c r="IM71" s="83"/>
      <c r="IN71" s="83"/>
      <c r="IO71" s="83"/>
      <c r="IP71" s="83"/>
      <c r="IQ71" s="83"/>
      <c r="IR71" s="83"/>
      <c r="IS71" s="83"/>
      <c r="IT71" s="83"/>
      <c r="IU71" s="83"/>
      <c r="IV71" s="83"/>
      <c r="IW71" s="83"/>
    </row>
    <row r="72" spans="1:257" ht="33" customHeight="1">
      <c r="A72" s="30"/>
      <c r="B72" s="251" t="s">
        <v>275</v>
      </c>
      <c r="C72" s="275"/>
      <c r="D72" s="275"/>
      <c r="E72" s="275"/>
      <c r="F72" s="275"/>
      <c r="G72" s="275"/>
      <c r="H72" s="275"/>
      <c r="I72" s="275"/>
      <c r="J72" s="275"/>
      <c r="K72" s="275"/>
      <c r="L72" s="275"/>
      <c r="M72" s="83"/>
      <c r="N72" s="83"/>
      <c r="O72" s="83"/>
      <c r="P72" s="83"/>
      <c r="Q72" s="83"/>
      <c r="R72" s="83"/>
      <c r="S72" s="83"/>
      <c r="T72" s="83"/>
      <c r="U72" s="83"/>
      <c r="V72" s="83"/>
      <c r="W72" s="83"/>
      <c r="X72" s="83"/>
      <c r="Y72" s="83"/>
      <c r="Z72" s="83"/>
      <c r="AA72" s="83"/>
      <c r="AB72" s="83"/>
      <c r="AC72" s="83"/>
      <c r="AD72" s="83"/>
      <c r="AE72" s="83"/>
      <c r="AF72" s="83"/>
      <c r="AG72" s="83"/>
      <c r="AH72" s="83"/>
      <c r="AI72" s="83"/>
      <c r="AJ72" s="83"/>
      <c r="AK72" s="83"/>
      <c r="AL72" s="83"/>
      <c r="AM72" s="83"/>
      <c r="AN72" s="83"/>
      <c r="AO72" s="83"/>
      <c r="AP72" s="83"/>
      <c r="AQ72" s="83"/>
      <c r="AR72" s="83"/>
      <c r="AS72" s="83"/>
      <c r="AT72" s="83"/>
      <c r="AU72" s="83"/>
      <c r="AV72" s="83"/>
      <c r="AW72" s="83"/>
      <c r="AX72" s="83"/>
      <c r="AY72" s="83"/>
      <c r="AZ72" s="83"/>
      <c r="BA72" s="83"/>
      <c r="BB72" s="83"/>
      <c r="BC72" s="83"/>
      <c r="BD72" s="83"/>
      <c r="BE72" s="83"/>
      <c r="BF72" s="83"/>
      <c r="BG72" s="83"/>
      <c r="BH72" s="83"/>
      <c r="BI72" s="83"/>
      <c r="BJ72" s="83"/>
      <c r="BK72" s="83"/>
      <c r="BL72" s="83"/>
      <c r="BM72" s="83"/>
      <c r="BN72" s="83"/>
      <c r="BO72" s="83"/>
      <c r="BP72" s="83"/>
      <c r="BQ72" s="83"/>
      <c r="BR72" s="83"/>
      <c r="BS72" s="83"/>
      <c r="BT72" s="83"/>
      <c r="BU72" s="83"/>
      <c r="BV72" s="83"/>
      <c r="BW72" s="83"/>
      <c r="BX72" s="83"/>
      <c r="BY72" s="83"/>
      <c r="BZ72" s="83"/>
      <c r="CA72" s="83"/>
      <c r="CB72" s="83"/>
      <c r="CC72" s="83"/>
      <c r="CD72" s="83"/>
      <c r="CE72" s="83"/>
      <c r="CF72" s="83"/>
      <c r="CG72" s="83"/>
      <c r="CH72" s="83"/>
      <c r="CI72" s="83"/>
      <c r="CJ72" s="83"/>
      <c r="CK72" s="83"/>
      <c r="CL72" s="83"/>
      <c r="CM72" s="83"/>
      <c r="CN72" s="83"/>
      <c r="CO72" s="83"/>
      <c r="CP72" s="83"/>
      <c r="CQ72" s="83"/>
      <c r="CR72" s="83"/>
      <c r="CS72" s="83"/>
      <c r="CT72" s="83"/>
      <c r="CU72" s="83"/>
      <c r="CV72" s="83"/>
      <c r="CW72" s="83"/>
      <c r="CX72" s="83"/>
      <c r="CY72" s="83"/>
      <c r="CZ72" s="83"/>
      <c r="DA72" s="83"/>
      <c r="DB72" s="83"/>
      <c r="DC72" s="83"/>
      <c r="DD72" s="83"/>
      <c r="DE72" s="83"/>
      <c r="DF72" s="83"/>
      <c r="DG72" s="83"/>
      <c r="DH72" s="83"/>
      <c r="DI72" s="83"/>
      <c r="DJ72" s="83"/>
      <c r="DK72" s="83"/>
      <c r="DL72" s="83"/>
      <c r="DM72" s="83"/>
      <c r="DN72" s="83"/>
      <c r="DO72" s="83"/>
      <c r="DP72" s="83"/>
      <c r="DQ72" s="83"/>
      <c r="DR72" s="83"/>
      <c r="DS72" s="83"/>
      <c r="DT72" s="83"/>
      <c r="DU72" s="83"/>
      <c r="DV72" s="83"/>
      <c r="DW72" s="83"/>
      <c r="DX72" s="83"/>
      <c r="DY72" s="83"/>
      <c r="DZ72" s="83"/>
      <c r="EA72" s="83"/>
      <c r="EB72" s="83"/>
      <c r="EC72" s="83"/>
      <c r="ED72" s="83"/>
      <c r="EE72" s="83"/>
      <c r="EF72" s="83"/>
      <c r="EG72" s="83"/>
      <c r="EH72" s="83"/>
      <c r="EI72" s="83"/>
      <c r="EJ72" s="83"/>
      <c r="EK72" s="83"/>
      <c r="EL72" s="83"/>
      <c r="EM72" s="83"/>
      <c r="EN72" s="83"/>
      <c r="EO72" s="83"/>
      <c r="EP72" s="83"/>
      <c r="EQ72" s="83"/>
      <c r="ER72" s="83"/>
      <c r="ES72" s="83"/>
      <c r="ET72" s="83"/>
      <c r="EU72" s="83"/>
      <c r="EV72" s="83"/>
      <c r="EW72" s="83"/>
      <c r="EX72" s="83"/>
      <c r="EY72" s="83"/>
      <c r="EZ72" s="83"/>
      <c r="FA72" s="83"/>
      <c r="FB72" s="83"/>
      <c r="FC72" s="83"/>
      <c r="FD72" s="83"/>
      <c r="FE72" s="83"/>
      <c r="FF72" s="83"/>
      <c r="FG72" s="83"/>
      <c r="FH72" s="83"/>
      <c r="FI72" s="83"/>
      <c r="FJ72" s="83"/>
      <c r="FK72" s="83"/>
      <c r="FL72" s="83"/>
      <c r="FM72" s="83"/>
      <c r="FN72" s="83"/>
      <c r="FO72" s="83"/>
      <c r="FP72" s="83"/>
      <c r="FQ72" s="83"/>
      <c r="FR72" s="83"/>
      <c r="FS72" s="83"/>
      <c r="FT72" s="83"/>
      <c r="FU72" s="83"/>
      <c r="FV72" s="83"/>
      <c r="FW72" s="83"/>
      <c r="FX72" s="83"/>
      <c r="FY72" s="83"/>
      <c r="FZ72" s="83"/>
      <c r="GA72" s="83"/>
      <c r="GB72" s="83"/>
      <c r="GC72" s="83"/>
      <c r="GD72" s="83"/>
      <c r="GE72" s="83"/>
      <c r="GF72" s="83"/>
      <c r="GG72" s="83"/>
      <c r="GH72" s="83"/>
      <c r="GI72" s="83"/>
      <c r="GJ72" s="83"/>
      <c r="GK72" s="83"/>
      <c r="GL72" s="83"/>
      <c r="GM72" s="83"/>
      <c r="GN72" s="83"/>
      <c r="GO72" s="83"/>
      <c r="GP72" s="83"/>
      <c r="GQ72" s="83"/>
      <c r="GR72" s="83"/>
      <c r="GS72" s="83"/>
      <c r="GT72" s="83"/>
      <c r="GU72" s="83"/>
      <c r="GV72" s="83"/>
      <c r="GW72" s="83"/>
      <c r="GX72" s="83"/>
      <c r="GY72" s="83"/>
      <c r="GZ72" s="83"/>
      <c r="HA72" s="83"/>
      <c r="HB72" s="83"/>
      <c r="HC72" s="83"/>
      <c r="HD72" s="83"/>
      <c r="HE72" s="83"/>
      <c r="HF72" s="83"/>
      <c r="HG72" s="83"/>
      <c r="HH72" s="83"/>
      <c r="HI72" s="83"/>
      <c r="HJ72" s="83"/>
      <c r="HK72" s="83"/>
      <c r="HL72" s="83"/>
      <c r="HM72" s="83"/>
      <c r="HN72" s="83"/>
      <c r="HO72" s="83"/>
      <c r="HP72" s="83"/>
      <c r="HQ72" s="83"/>
      <c r="HR72" s="83"/>
      <c r="HS72" s="83"/>
      <c r="HT72" s="83"/>
      <c r="HU72" s="83"/>
      <c r="HV72" s="83"/>
      <c r="HW72" s="83"/>
      <c r="HX72" s="83"/>
      <c r="HY72" s="83"/>
      <c r="HZ72" s="83"/>
      <c r="IA72" s="83"/>
      <c r="IB72" s="83"/>
      <c r="IC72" s="83"/>
      <c r="ID72" s="83"/>
      <c r="IE72" s="83"/>
      <c r="IF72" s="83"/>
      <c r="IG72" s="83"/>
      <c r="IH72" s="83"/>
      <c r="II72" s="83"/>
      <c r="IJ72" s="83"/>
      <c r="IK72" s="83"/>
      <c r="IL72" s="83"/>
      <c r="IM72" s="83"/>
      <c r="IN72" s="83"/>
      <c r="IO72" s="83"/>
      <c r="IP72" s="83"/>
      <c r="IQ72" s="83"/>
      <c r="IR72" s="83"/>
      <c r="IS72" s="83"/>
      <c r="IT72" s="83"/>
      <c r="IU72" s="83"/>
      <c r="IV72" s="83"/>
      <c r="IW72" s="83"/>
    </row>
    <row r="73" spans="1:257" ht="33" customHeight="1">
      <c r="A73" s="30"/>
      <c r="B73" s="251" t="s">
        <v>276</v>
      </c>
      <c r="C73" s="275"/>
      <c r="D73" s="275"/>
      <c r="E73" s="275"/>
      <c r="F73" s="275"/>
      <c r="G73" s="275"/>
      <c r="H73" s="275"/>
      <c r="I73" s="275"/>
      <c r="J73" s="275"/>
      <c r="K73" s="275"/>
      <c r="L73" s="275"/>
      <c r="M73" s="83"/>
      <c r="N73" s="83"/>
      <c r="O73" s="83"/>
      <c r="P73" s="83"/>
      <c r="Q73" s="83"/>
      <c r="R73" s="83"/>
      <c r="S73" s="83"/>
      <c r="T73" s="83"/>
      <c r="U73" s="83"/>
      <c r="V73" s="83"/>
      <c r="W73" s="83"/>
      <c r="X73" s="83"/>
      <c r="Y73" s="83"/>
      <c r="Z73" s="83"/>
      <c r="AA73" s="83"/>
      <c r="AB73" s="83"/>
      <c r="AC73" s="83"/>
      <c r="AD73" s="83"/>
      <c r="AE73" s="83"/>
      <c r="AF73" s="83"/>
      <c r="AG73" s="83"/>
      <c r="AH73" s="83"/>
      <c r="AI73" s="83"/>
      <c r="AJ73" s="83"/>
      <c r="AK73" s="83"/>
      <c r="AL73" s="83"/>
      <c r="AM73" s="83"/>
      <c r="AN73" s="83"/>
      <c r="AO73" s="83"/>
      <c r="AP73" s="83"/>
      <c r="AQ73" s="83"/>
      <c r="AR73" s="83"/>
      <c r="AS73" s="83"/>
      <c r="AT73" s="83"/>
      <c r="AU73" s="83"/>
      <c r="AV73" s="83"/>
      <c r="AW73" s="83"/>
      <c r="AX73" s="83"/>
      <c r="AY73" s="83"/>
      <c r="AZ73" s="83"/>
      <c r="BA73" s="83"/>
      <c r="BB73" s="83"/>
      <c r="BC73" s="83"/>
      <c r="BD73" s="83"/>
      <c r="BE73" s="83"/>
      <c r="BF73" s="83"/>
      <c r="BG73" s="83"/>
      <c r="BH73" s="83"/>
      <c r="BI73" s="83"/>
      <c r="BJ73" s="83"/>
      <c r="BK73" s="83"/>
      <c r="BL73" s="83"/>
      <c r="BM73" s="83"/>
      <c r="BN73" s="83"/>
      <c r="BO73" s="83"/>
      <c r="BP73" s="83"/>
      <c r="BQ73" s="83"/>
      <c r="BR73" s="83"/>
      <c r="BS73" s="83"/>
      <c r="BT73" s="83"/>
      <c r="BU73" s="83"/>
      <c r="BV73" s="83"/>
      <c r="BW73" s="83"/>
      <c r="BX73" s="83"/>
      <c r="BY73" s="83"/>
      <c r="BZ73" s="83"/>
      <c r="CA73" s="83"/>
      <c r="CB73" s="83"/>
      <c r="CC73" s="83"/>
      <c r="CD73" s="83"/>
      <c r="CE73" s="83"/>
      <c r="CF73" s="83"/>
      <c r="CG73" s="83"/>
      <c r="CH73" s="83"/>
      <c r="CI73" s="83"/>
      <c r="CJ73" s="83"/>
      <c r="CK73" s="83"/>
      <c r="CL73" s="83"/>
      <c r="CM73" s="83"/>
      <c r="CN73" s="83"/>
      <c r="CO73" s="83"/>
      <c r="CP73" s="83"/>
      <c r="CQ73" s="83"/>
      <c r="CR73" s="83"/>
      <c r="CS73" s="83"/>
      <c r="CT73" s="83"/>
      <c r="CU73" s="83"/>
      <c r="CV73" s="83"/>
      <c r="CW73" s="83"/>
      <c r="CX73" s="83"/>
      <c r="CY73" s="83"/>
      <c r="CZ73" s="83"/>
      <c r="DA73" s="83"/>
      <c r="DB73" s="83"/>
      <c r="DC73" s="83"/>
      <c r="DD73" s="83"/>
      <c r="DE73" s="83"/>
      <c r="DF73" s="83"/>
      <c r="DG73" s="83"/>
      <c r="DH73" s="83"/>
      <c r="DI73" s="83"/>
      <c r="DJ73" s="83"/>
      <c r="DK73" s="83"/>
      <c r="DL73" s="83"/>
      <c r="DM73" s="83"/>
      <c r="DN73" s="83"/>
      <c r="DO73" s="83"/>
      <c r="DP73" s="83"/>
      <c r="DQ73" s="83"/>
      <c r="DR73" s="83"/>
      <c r="DS73" s="83"/>
      <c r="DT73" s="83"/>
      <c r="DU73" s="83"/>
      <c r="DV73" s="83"/>
      <c r="DW73" s="83"/>
      <c r="DX73" s="83"/>
      <c r="DY73" s="83"/>
      <c r="DZ73" s="83"/>
      <c r="EA73" s="83"/>
      <c r="EB73" s="83"/>
      <c r="EC73" s="83"/>
      <c r="ED73" s="83"/>
      <c r="EE73" s="83"/>
      <c r="EF73" s="83"/>
      <c r="EG73" s="83"/>
      <c r="EH73" s="83"/>
      <c r="EI73" s="83"/>
      <c r="EJ73" s="83"/>
      <c r="EK73" s="83"/>
      <c r="EL73" s="83"/>
      <c r="EM73" s="83"/>
      <c r="EN73" s="83"/>
      <c r="EO73" s="83"/>
      <c r="EP73" s="83"/>
      <c r="EQ73" s="83"/>
      <c r="ER73" s="83"/>
      <c r="ES73" s="83"/>
      <c r="ET73" s="83"/>
      <c r="EU73" s="83"/>
      <c r="EV73" s="83"/>
      <c r="EW73" s="83"/>
      <c r="EX73" s="83"/>
      <c r="EY73" s="83"/>
      <c r="EZ73" s="83"/>
      <c r="FA73" s="83"/>
      <c r="FB73" s="83"/>
      <c r="FC73" s="83"/>
      <c r="FD73" s="83"/>
      <c r="FE73" s="83"/>
      <c r="FF73" s="83"/>
      <c r="FG73" s="83"/>
      <c r="FH73" s="83"/>
      <c r="FI73" s="83"/>
      <c r="FJ73" s="83"/>
      <c r="FK73" s="83"/>
      <c r="FL73" s="83"/>
      <c r="FM73" s="83"/>
      <c r="FN73" s="83"/>
      <c r="FO73" s="83"/>
      <c r="FP73" s="83"/>
      <c r="FQ73" s="83"/>
      <c r="FR73" s="83"/>
      <c r="FS73" s="83"/>
      <c r="FT73" s="83"/>
      <c r="FU73" s="83"/>
      <c r="FV73" s="83"/>
      <c r="FW73" s="83"/>
      <c r="FX73" s="83"/>
      <c r="FY73" s="83"/>
      <c r="FZ73" s="83"/>
      <c r="GA73" s="83"/>
      <c r="GB73" s="83"/>
      <c r="GC73" s="83"/>
      <c r="GD73" s="83"/>
      <c r="GE73" s="83"/>
      <c r="GF73" s="83"/>
      <c r="GG73" s="83"/>
      <c r="GH73" s="83"/>
      <c r="GI73" s="83"/>
      <c r="GJ73" s="83"/>
      <c r="GK73" s="83"/>
      <c r="GL73" s="83"/>
      <c r="GM73" s="83"/>
      <c r="GN73" s="83"/>
      <c r="GO73" s="83"/>
      <c r="GP73" s="83"/>
      <c r="GQ73" s="83"/>
      <c r="GR73" s="83"/>
      <c r="GS73" s="83"/>
      <c r="GT73" s="83"/>
      <c r="GU73" s="83"/>
      <c r="GV73" s="83"/>
      <c r="GW73" s="83"/>
      <c r="GX73" s="83"/>
      <c r="GY73" s="83"/>
      <c r="GZ73" s="83"/>
      <c r="HA73" s="83"/>
      <c r="HB73" s="83"/>
      <c r="HC73" s="83"/>
      <c r="HD73" s="83"/>
      <c r="HE73" s="83"/>
      <c r="HF73" s="83"/>
      <c r="HG73" s="83"/>
      <c r="HH73" s="83"/>
      <c r="HI73" s="83"/>
      <c r="HJ73" s="83"/>
      <c r="HK73" s="83"/>
      <c r="HL73" s="83"/>
      <c r="HM73" s="83"/>
      <c r="HN73" s="83"/>
      <c r="HO73" s="83"/>
      <c r="HP73" s="83"/>
      <c r="HQ73" s="83"/>
      <c r="HR73" s="83"/>
      <c r="HS73" s="83"/>
      <c r="HT73" s="83"/>
      <c r="HU73" s="83"/>
      <c r="HV73" s="83"/>
      <c r="HW73" s="83"/>
      <c r="HX73" s="83"/>
      <c r="HY73" s="83"/>
      <c r="HZ73" s="83"/>
      <c r="IA73" s="83"/>
      <c r="IB73" s="83"/>
      <c r="IC73" s="83"/>
      <c r="ID73" s="83"/>
      <c r="IE73" s="83"/>
      <c r="IF73" s="83"/>
      <c r="IG73" s="83"/>
      <c r="IH73" s="83"/>
      <c r="II73" s="83"/>
      <c r="IJ73" s="83"/>
      <c r="IK73" s="83"/>
      <c r="IL73" s="83"/>
      <c r="IM73" s="83"/>
      <c r="IN73" s="83"/>
      <c r="IO73" s="83"/>
      <c r="IP73" s="83"/>
      <c r="IQ73" s="83"/>
      <c r="IR73" s="83"/>
      <c r="IS73" s="83"/>
      <c r="IT73" s="83"/>
      <c r="IU73" s="83"/>
      <c r="IV73" s="83"/>
      <c r="IW73" s="83"/>
    </row>
    <row r="74" spans="1:257" ht="33" customHeight="1">
      <c r="A74" s="30"/>
      <c r="B74" s="251" t="s">
        <v>277</v>
      </c>
      <c r="C74" s="275"/>
      <c r="D74" s="275"/>
      <c r="E74" s="275"/>
      <c r="F74" s="275"/>
      <c r="G74" s="275"/>
      <c r="H74" s="275"/>
      <c r="I74" s="275"/>
      <c r="J74" s="275"/>
      <c r="K74" s="275"/>
      <c r="L74" s="275"/>
      <c r="M74" s="83"/>
      <c r="N74" s="83"/>
      <c r="O74" s="83"/>
      <c r="P74" s="83"/>
      <c r="Q74" s="83"/>
      <c r="R74" s="83"/>
      <c r="S74" s="83"/>
      <c r="T74" s="83"/>
      <c r="U74" s="83"/>
      <c r="V74" s="83"/>
      <c r="W74" s="83"/>
      <c r="X74" s="83"/>
      <c r="Y74" s="83"/>
      <c r="Z74" s="83"/>
      <c r="AA74" s="83"/>
      <c r="AB74" s="83"/>
      <c r="AC74" s="83"/>
      <c r="AD74" s="83"/>
      <c r="AE74" s="83"/>
      <c r="AF74" s="83"/>
      <c r="AG74" s="83"/>
      <c r="AH74" s="83"/>
      <c r="AI74" s="83"/>
      <c r="AJ74" s="83"/>
      <c r="AK74" s="83"/>
      <c r="AL74" s="83"/>
      <c r="AM74" s="83"/>
      <c r="AN74" s="83"/>
      <c r="AO74" s="83"/>
      <c r="AP74" s="83"/>
      <c r="AQ74" s="83"/>
      <c r="AR74" s="83"/>
      <c r="AS74" s="83"/>
      <c r="AT74" s="83"/>
      <c r="AU74" s="83"/>
      <c r="AV74" s="83"/>
      <c r="AW74" s="83"/>
      <c r="AX74" s="83"/>
      <c r="AY74" s="83"/>
      <c r="AZ74" s="83"/>
      <c r="BA74" s="83"/>
      <c r="BB74" s="83"/>
      <c r="BC74" s="83"/>
      <c r="BD74" s="83"/>
      <c r="BE74" s="83"/>
      <c r="BF74" s="83"/>
      <c r="BG74" s="83"/>
      <c r="BH74" s="83"/>
      <c r="BI74" s="83"/>
      <c r="BJ74" s="83"/>
      <c r="BK74" s="83"/>
      <c r="BL74" s="83"/>
      <c r="BM74" s="83"/>
      <c r="BN74" s="83"/>
      <c r="BO74" s="83"/>
      <c r="BP74" s="83"/>
      <c r="BQ74" s="83"/>
      <c r="BR74" s="83"/>
      <c r="BS74" s="83"/>
      <c r="BT74" s="83"/>
      <c r="BU74" s="83"/>
      <c r="BV74" s="83"/>
      <c r="BW74" s="83"/>
      <c r="BX74" s="83"/>
      <c r="BY74" s="83"/>
      <c r="BZ74" s="83"/>
      <c r="CA74" s="83"/>
      <c r="CB74" s="83"/>
      <c r="CC74" s="83"/>
      <c r="CD74" s="83"/>
      <c r="CE74" s="83"/>
      <c r="CF74" s="83"/>
      <c r="CG74" s="83"/>
      <c r="CH74" s="83"/>
      <c r="CI74" s="83"/>
      <c r="CJ74" s="83"/>
      <c r="CK74" s="83"/>
      <c r="CL74" s="83"/>
      <c r="CM74" s="83"/>
      <c r="CN74" s="83"/>
      <c r="CO74" s="83"/>
      <c r="CP74" s="83"/>
      <c r="CQ74" s="83"/>
      <c r="CR74" s="83"/>
      <c r="CS74" s="83"/>
      <c r="CT74" s="83"/>
      <c r="CU74" s="83"/>
      <c r="CV74" s="83"/>
      <c r="CW74" s="83"/>
      <c r="CX74" s="83"/>
      <c r="CY74" s="83"/>
      <c r="CZ74" s="83"/>
      <c r="DA74" s="83"/>
      <c r="DB74" s="83"/>
      <c r="DC74" s="83"/>
      <c r="DD74" s="83"/>
      <c r="DE74" s="83"/>
      <c r="DF74" s="83"/>
      <c r="DG74" s="83"/>
      <c r="DH74" s="83"/>
      <c r="DI74" s="83"/>
      <c r="DJ74" s="83"/>
      <c r="DK74" s="83"/>
      <c r="DL74" s="83"/>
      <c r="DM74" s="83"/>
      <c r="DN74" s="83"/>
      <c r="DO74" s="83"/>
      <c r="DP74" s="83"/>
      <c r="DQ74" s="83"/>
      <c r="DR74" s="83"/>
      <c r="DS74" s="83"/>
      <c r="DT74" s="83"/>
      <c r="DU74" s="83"/>
      <c r="DV74" s="83"/>
      <c r="DW74" s="83"/>
      <c r="DX74" s="83"/>
      <c r="DY74" s="83"/>
      <c r="DZ74" s="83"/>
      <c r="EA74" s="83"/>
      <c r="EB74" s="83"/>
      <c r="EC74" s="83"/>
      <c r="ED74" s="83"/>
      <c r="EE74" s="83"/>
      <c r="EF74" s="83"/>
      <c r="EG74" s="83"/>
      <c r="EH74" s="83"/>
      <c r="EI74" s="83"/>
      <c r="EJ74" s="83"/>
      <c r="EK74" s="83"/>
      <c r="EL74" s="83"/>
      <c r="EM74" s="83"/>
      <c r="EN74" s="83"/>
      <c r="EO74" s="83"/>
      <c r="EP74" s="83"/>
      <c r="EQ74" s="83"/>
      <c r="ER74" s="83"/>
      <c r="ES74" s="83"/>
      <c r="ET74" s="83"/>
      <c r="EU74" s="83"/>
      <c r="EV74" s="83"/>
      <c r="EW74" s="83"/>
      <c r="EX74" s="83"/>
      <c r="EY74" s="83"/>
      <c r="EZ74" s="83"/>
      <c r="FA74" s="83"/>
      <c r="FB74" s="83"/>
      <c r="FC74" s="83"/>
      <c r="FD74" s="83"/>
      <c r="FE74" s="83"/>
      <c r="FF74" s="83"/>
      <c r="FG74" s="83"/>
      <c r="FH74" s="83"/>
      <c r="FI74" s="83"/>
      <c r="FJ74" s="83"/>
      <c r="FK74" s="83"/>
      <c r="FL74" s="83"/>
      <c r="FM74" s="83"/>
      <c r="FN74" s="83"/>
      <c r="FO74" s="83"/>
      <c r="FP74" s="83"/>
      <c r="FQ74" s="83"/>
      <c r="FR74" s="83"/>
      <c r="FS74" s="83"/>
      <c r="FT74" s="83"/>
      <c r="FU74" s="83"/>
      <c r="FV74" s="83"/>
      <c r="FW74" s="83"/>
      <c r="FX74" s="83"/>
      <c r="FY74" s="83"/>
      <c r="FZ74" s="83"/>
      <c r="GA74" s="83"/>
      <c r="GB74" s="83"/>
      <c r="GC74" s="83"/>
      <c r="GD74" s="83"/>
      <c r="GE74" s="83"/>
      <c r="GF74" s="83"/>
      <c r="GG74" s="83"/>
      <c r="GH74" s="83"/>
      <c r="GI74" s="83"/>
      <c r="GJ74" s="83"/>
      <c r="GK74" s="83"/>
      <c r="GL74" s="83"/>
      <c r="GM74" s="83"/>
      <c r="GN74" s="83"/>
      <c r="GO74" s="83"/>
      <c r="GP74" s="83"/>
      <c r="GQ74" s="83"/>
      <c r="GR74" s="83"/>
      <c r="GS74" s="83"/>
      <c r="GT74" s="83"/>
      <c r="GU74" s="83"/>
      <c r="GV74" s="83"/>
      <c r="GW74" s="83"/>
      <c r="GX74" s="83"/>
      <c r="GY74" s="83"/>
      <c r="GZ74" s="83"/>
      <c r="HA74" s="83"/>
      <c r="HB74" s="83"/>
      <c r="HC74" s="83"/>
      <c r="HD74" s="83"/>
      <c r="HE74" s="83"/>
      <c r="HF74" s="83"/>
      <c r="HG74" s="83"/>
      <c r="HH74" s="83"/>
      <c r="HI74" s="83"/>
      <c r="HJ74" s="83"/>
      <c r="HK74" s="83"/>
      <c r="HL74" s="83"/>
      <c r="HM74" s="83"/>
      <c r="HN74" s="83"/>
      <c r="HO74" s="83"/>
      <c r="HP74" s="83"/>
      <c r="HQ74" s="83"/>
      <c r="HR74" s="83"/>
      <c r="HS74" s="83"/>
      <c r="HT74" s="83"/>
      <c r="HU74" s="83"/>
      <c r="HV74" s="83"/>
      <c r="HW74" s="83"/>
      <c r="HX74" s="83"/>
      <c r="HY74" s="83"/>
      <c r="HZ74" s="83"/>
      <c r="IA74" s="83"/>
      <c r="IB74" s="83"/>
      <c r="IC74" s="83"/>
      <c r="ID74" s="83"/>
      <c r="IE74" s="83"/>
      <c r="IF74" s="83"/>
      <c r="IG74" s="83"/>
      <c r="IH74" s="83"/>
      <c r="II74" s="83"/>
      <c r="IJ74" s="83"/>
      <c r="IK74" s="83"/>
      <c r="IL74" s="83"/>
      <c r="IM74" s="83"/>
      <c r="IN74" s="83"/>
      <c r="IO74" s="83"/>
      <c r="IP74" s="83"/>
      <c r="IQ74" s="83"/>
      <c r="IR74" s="83"/>
      <c r="IS74" s="83"/>
      <c r="IT74" s="83"/>
      <c r="IU74" s="83"/>
      <c r="IV74" s="83"/>
      <c r="IW74" s="83"/>
    </row>
    <row r="75" spans="1:257" ht="33" customHeight="1">
      <c r="A75" s="30"/>
      <c r="B75" s="251" t="s">
        <v>278</v>
      </c>
      <c r="C75" s="275"/>
      <c r="D75" s="275"/>
      <c r="E75" s="275"/>
      <c r="F75" s="275"/>
      <c r="G75" s="275"/>
      <c r="H75" s="275"/>
      <c r="I75" s="275"/>
      <c r="J75" s="275"/>
      <c r="K75" s="275"/>
      <c r="L75" s="275"/>
      <c r="M75" s="83"/>
      <c r="N75" s="83"/>
      <c r="O75" s="83"/>
      <c r="P75" s="83"/>
      <c r="Q75" s="83"/>
      <c r="R75" s="83"/>
      <c r="S75" s="83"/>
      <c r="T75" s="83"/>
      <c r="U75" s="83"/>
      <c r="V75" s="83"/>
      <c r="W75" s="83"/>
      <c r="X75" s="83"/>
      <c r="Y75" s="83"/>
      <c r="Z75" s="83"/>
      <c r="AA75" s="83"/>
      <c r="AB75" s="83"/>
      <c r="AC75" s="83"/>
      <c r="AD75" s="83"/>
      <c r="AE75" s="83"/>
      <c r="AF75" s="83"/>
      <c r="AG75" s="83"/>
      <c r="AH75" s="83"/>
      <c r="AI75" s="83"/>
      <c r="AJ75" s="83"/>
      <c r="AK75" s="83"/>
      <c r="AL75" s="83"/>
      <c r="AM75" s="83"/>
      <c r="AN75" s="83"/>
      <c r="AO75" s="83"/>
      <c r="AP75" s="83"/>
      <c r="AQ75" s="83"/>
      <c r="AR75" s="83"/>
      <c r="AS75" s="83"/>
      <c r="AT75" s="83"/>
      <c r="AU75" s="83"/>
      <c r="AV75" s="83"/>
      <c r="AW75" s="83"/>
      <c r="AX75" s="83"/>
      <c r="AY75" s="83"/>
      <c r="AZ75" s="83"/>
      <c r="BA75" s="83"/>
      <c r="BB75" s="83"/>
      <c r="BC75" s="83"/>
      <c r="BD75" s="83"/>
      <c r="BE75" s="83"/>
      <c r="BF75" s="83"/>
      <c r="BG75" s="83"/>
      <c r="BH75" s="83"/>
      <c r="BI75" s="83"/>
      <c r="BJ75" s="83"/>
      <c r="BK75" s="83"/>
      <c r="BL75" s="83"/>
      <c r="BM75" s="83"/>
      <c r="BN75" s="83"/>
      <c r="BO75" s="83"/>
      <c r="BP75" s="83"/>
      <c r="BQ75" s="83"/>
      <c r="BR75" s="83"/>
      <c r="BS75" s="83"/>
      <c r="BT75" s="83"/>
      <c r="BU75" s="83"/>
      <c r="BV75" s="83"/>
      <c r="BW75" s="83"/>
      <c r="BX75" s="83"/>
      <c r="BY75" s="83"/>
      <c r="BZ75" s="83"/>
      <c r="CA75" s="83"/>
      <c r="CB75" s="83"/>
      <c r="CC75" s="83"/>
      <c r="CD75" s="83"/>
      <c r="CE75" s="83"/>
      <c r="CF75" s="83"/>
      <c r="CG75" s="83"/>
      <c r="CH75" s="83"/>
      <c r="CI75" s="83"/>
      <c r="CJ75" s="83"/>
      <c r="CK75" s="83"/>
      <c r="CL75" s="83"/>
      <c r="CM75" s="83"/>
      <c r="CN75" s="83"/>
      <c r="CO75" s="83"/>
      <c r="CP75" s="83"/>
      <c r="CQ75" s="83"/>
      <c r="CR75" s="83"/>
      <c r="CS75" s="83"/>
      <c r="CT75" s="83"/>
      <c r="CU75" s="83"/>
      <c r="CV75" s="83"/>
      <c r="CW75" s="83"/>
      <c r="CX75" s="83"/>
      <c r="CY75" s="83"/>
      <c r="CZ75" s="83"/>
      <c r="DA75" s="83"/>
      <c r="DB75" s="83"/>
      <c r="DC75" s="83"/>
      <c r="DD75" s="83"/>
      <c r="DE75" s="83"/>
      <c r="DF75" s="83"/>
      <c r="DG75" s="83"/>
      <c r="DH75" s="83"/>
      <c r="DI75" s="83"/>
      <c r="DJ75" s="83"/>
      <c r="DK75" s="83"/>
      <c r="DL75" s="83"/>
      <c r="DM75" s="83"/>
      <c r="DN75" s="83"/>
      <c r="DO75" s="83"/>
      <c r="DP75" s="83"/>
      <c r="DQ75" s="83"/>
      <c r="DR75" s="83"/>
      <c r="DS75" s="83"/>
      <c r="DT75" s="83"/>
      <c r="DU75" s="83"/>
      <c r="DV75" s="83"/>
      <c r="DW75" s="83"/>
      <c r="DX75" s="83"/>
      <c r="DY75" s="83"/>
      <c r="DZ75" s="83"/>
      <c r="EA75" s="83"/>
      <c r="EB75" s="83"/>
      <c r="EC75" s="83"/>
      <c r="ED75" s="83"/>
      <c r="EE75" s="83"/>
      <c r="EF75" s="83"/>
      <c r="EG75" s="83"/>
      <c r="EH75" s="83"/>
      <c r="EI75" s="83"/>
      <c r="EJ75" s="83"/>
      <c r="EK75" s="83"/>
      <c r="EL75" s="83"/>
      <c r="EM75" s="83"/>
      <c r="EN75" s="83"/>
      <c r="EO75" s="83"/>
      <c r="EP75" s="83"/>
      <c r="EQ75" s="83"/>
      <c r="ER75" s="83"/>
      <c r="ES75" s="83"/>
      <c r="ET75" s="83"/>
      <c r="EU75" s="83"/>
      <c r="EV75" s="83"/>
      <c r="EW75" s="83"/>
      <c r="EX75" s="83"/>
      <c r="EY75" s="83"/>
      <c r="EZ75" s="83"/>
      <c r="FA75" s="83"/>
      <c r="FB75" s="83"/>
      <c r="FC75" s="83"/>
      <c r="FD75" s="83"/>
      <c r="FE75" s="83"/>
      <c r="FF75" s="83"/>
      <c r="FG75" s="83"/>
      <c r="FH75" s="83"/>
      <c r="FI75" s="83"/>
      <c r="FJ75" s="83"/>
      <c r="FK75" s="83"/>
      <c r="FL75" s="83"/>
      <c r="FM75" s="83"/>
      <c r="FN75" s="83"/>
      <c r="FO75" s="83"/>
      <c r="FP75" s="83"/>
      <c r="FQ75" s="83"/>
      <c r="FR75" s="83"/>
      <c r="FS75" s="83"/>
      <c r="FT75" s="83"/>
      <c r="FU75" s="83"/>
      <c r="FV75" s="83"/>
      <c r="FW75" s="83"/>
      <c r="FX75" s="83"/>
      <c r="FY75" s="83"/>
      <c r="FZ75" s="83"/>
      <c r="GA75" s="83"/>
      <c r="GB75" s="83"/>
      <c r="GC75" s="83"/>
      <c r="GD75" s="83"/>
      <c r="GE75" s="83"/>
      <c r="GF75" s="83"/>
      <c r="GG75" s="83"/>
      <c r="GH75" s="83"/>
      <c r="GI75" s="83"/>
      <c r="GJ75" s="83"/>
      <c r="GK75" s="83"/>
      <c r="GL75" s="83"/>
      <c r="GM75" s="83"/>
      <c r="GN75" s="83"/>
      <c r="GO75" s="83"/>
      <c r="GP75" s="83"/>
      <c r="GQ75" s="83"/>
      <c r="GR75" s="83"/>
      <c r="GS75" s="83"/>
      <c r="GT75" s="83"/>
      <c r="GU75" s="83"/>
      <c r="GV75" s="83"/>
      <c r="GW75" s="83"/>
      <c r="GX75" s="83"/>
      <c r="GY75" s="83"/>
      <c r="GZ75" s="83"/>
      <c r="HA75" s="83"/>
      <c r="HB75" s="83"/>
      <c r="HC75" s="83"/>
      <c r="HD75" s="83"/>
      <c r="HE75" s="83"/>
      <c r="HF75" s="83"/>
      <c r="HG75" s="83"/>
      <c r="HH75" s="83"/>
      <c r="HI75" s="83"/>
      <c r="HJ75" s="83"/>
      <c r="HK75" s="83"/>
      <c r="HL75" s="83"/>
      <c r="HM75" s="83"/>
      <c r="HN75" s="83"/>
      <c r="HO75" s="83"/>
      <c r="HP75" s="83"/>
      <c r="HQ75" s="83"/>
      <c r="HR75" s="83"/>
      <c r="HS75" s="83"/>
      <c r="HT75" s="83"/>
      <c r="HU75" s="83"/>
      <c r="HV75" s="83"/>
      <c r="HW75" s="83"/>
      <c r="HX75" s="83"/>
      <c r="HY75" s="83"/>
      <c r="HZ75" s="83"/>
      <c r="IA75" s="83"/>
      <c r="IB75" s="83"/>
      <c r="IC75" s="83"/>
      <c r="ID75" s="83"/>
      <c r="IE75" s="83"/>
      <c r="IF75" s="83"/>
      <c r="IG75" s="83"/>
      <c r="IH75" s="83"/>
      <c r="II75" s="83"/>
      <c r="IJ75" s="83"/>
      <c r="IK75" s="83"/>
      <c r="IL75" s="83"/>
      <c r="IM75" s="83"/>
      <c r="IN75" s="83"/>
      <c r="IO75" s="83"/>
      <c r="IP75" s="83"/>
      <c r="IQ75" s="83"/>
      <c r="IR75" s="83"/>
      <c r="IS75" s="83"/>
      <c r="IT75" s="83"/>
      <c r="IU75" s="83"/>
      <c r="IV75" s="83"/>
      <c r="IW75" s="83"/>
    </row>
    <row r="76" spans="1:257" ht="20.100000000000001" customHeight="1">
      <c r="A76" s="276"/>
      <c r="B76" s="276"/>
      <c r="C76" s="277"/>
      <c r="D76" s="277"/>
      <c r="E76" s="277"/>
      <c r="F76" s="277"/>
    </row>
    <row r="77" spans="1:257" ht="20.100000000000001" customHeight="1">
      <c r="A77" s="276"/>
      <c r="B77" s="276"/>
      <c r="C77" s="277"/>
      <c r="D77" s="277"/>
      <c r="E77" s="277"/>
      <c r="F77" s="277"/>
    </row>
    <row r="78" spans="1:257" ht="24" customHeight="1">
      <c r="A78" s="276"/>
      <c r="B78" s="276"/>
      <c r="C78" s="277"/>
      <c r="D78" s="277"/>
      <c r="E78" s="277"/>
      <c r="F78" s="2"/>
      <c r="G78" s="256"/>
    </row>
    <row r="79" spans="1:257" ht="24" customHeight="1">
      <c r="A79" s="98" t="s">
        <v>67</v>
      </c>
      <c r="B79" s="505" t="str">
        <f>'Attach 3(JV)'!B24</f>
        <v/>
      </c>
      <c r="C79" s="391"/>
      <c r="D79" s="391"/>
      <c r="E79" s="2"/>
      <c r="G79" s="256" t="s">
        <v>68</v>
      </c>
      <c r="H79" s="92" t="str">
        <f>'Attach 3(JV)'!E24</f>
        <v/>
      </c>
      <c r="L79" s="92"/>
    </row>
    <row r="80" spans="1:257" ht="24" customHeight="1">
      <c r="A80" s="98" t="s">
        <v>69</v>
      </c>
      <c r="B80" s="438" t="str">
        <f>'Attach 3(JV)'!B25</f>
        <v/>
      </c>
      <c r="C80" s="391"/>
      <c r="D80" s="391"/>
      <c r="E80" s="2"/>
      <c r="G80" s="256" t="s">
        <v>70</v>
      </c>
      <c r="H80" s="92" t="str">
        <f>'Attach 3(JV)'!E25</f>
        <v/>
      </c>
    </row>
    <row r="81" spans="1:8" ht="24" customHeight="1">
      <c r="A81" s="2"/>
      <c r="B81" s="2"/>
      <c r="C81" s="2"/>
      <c r="D81" s="2"/>
      <c r="E81" s="2"/>
      <c r="F81" s="2"/>
      <c r="G81" s="256"/>
      <c r="H81" s="2"/>
    </row>
  </sheetData>
  <mergeCells count="110">
    <mergeCell ref="B11:F11"/>
    <mergeCell ref="K50:L50"/>
    <mergeCell ref="I58:J58"/>
    <mergeCell ref="K58:L58"/>
    <mergeCell ref="D33:L33"/>
    <mergeCell ref="B21:G21"/>
    <mergeCell ref="A16:L16"/>
    <mergeCell ref="H20:L20"/>
    <mergeCell ref="D28:L28"/>
    <mergeCell ref="B54:E54"/>
    <mergeCell ref="C48:F48"/>
    <mergeCell ref="D32:L32"/>
    <mergeCell ref="I49:J49"/>
    <mergeCell ref="B12:F12"/>
    <mergeCell ref="C49:F49"/>
    <mergeCell ref="F56:F57"/>
    <mergeCell ref="B20:G20"/>
    <mergeCell ref="B80:D80"/>
    <mergeCell ref="B38:L38"/>
    <mergeCell ref="B62:D62"/>
    <mergeCell ref="C41:F41"/>
    <mergeCell ref="D35:L35"/>
    <mergeCell ref="C50:F50"/>
    <mergeCell ref="D34:L34"/>
    <mergeCell ref="B33:C33"/>
    <mergeCell ref="B22:G22"/>
    <mergeCell ref="D36:L36"/>
    <mergeCell ref="B35:C35"/>
    <mergeCell ref="I39:L39"/>
    <mergeCell ref="I46:J46"/>
    <mergeCell ref="B23:G23"/>
    <mergeCell ref="I61:J61"/>
    <mergeCell ref="B26:L26"/>
    <mergeCell ref="I45:J45"/>
    <mergeCell ref="K45:L45"/>
    <mergeCell ref="G39:H39"/>
    <mergeCell ref="K60:L60"/>
    <mergeCell ref="B43:L43"/>
    <mergeCell ref="I47:J47"/>
    <mergeCell ref="B52:L52"/>
    <mergeCell ref="K47:L47"/>
    <mergeCell ref="A3:L3"/>
    <mergeCell ref="G40:H40"/>
    <mergeCell ref="G48:H48"/>
    <mergeCell ref="B56:D57"/>
    <mergeCell ref="B18:L18"/>
    <mergeCell ref="K64:L64"/>
    <mergeCell ref="I57:J57"/>
    <mergeCell ref="H21:L21"/>
    <mergeCell ref="A5:L5"/>
    <mergeCell ref="K63:L63"/>
    <mergeCell ref="G49:H49"/>
    <mergeCell ref="G56:H57"/>
    <mergeCell ref="B29:C29"/>
    <mergeCell ref="D29:L29"/>
    <mergeCell ref="B10:F10"/>
    <mergeCell ref="I41:L41"/>
    <mergeCell ref="H22:L22"/>
    <mergeCell ref="B9:F9"/>
    <mergeCell ref="C40:F40"/>
    <mergeCell ref="B59:D59"/>
    <mergeCell ref="I56:L56"/>
    <mergeCell ref="B55:L55"/>
    <mergeCell ref="I59:J59"/>
    <mergeCell ref="I60:J60"/>
    <mergeCell ref="A8:F8"/>
    <mergeCell ref="B65:D65"/>
    <mergeCell ref="K46:L46"/>
    <mergeCell ref="B24:G24"/>
    <mergeCell ref="D30:L30"/>
    <mergeCell ref="C45:F45"/>
    <mergeCell ref="B44:L44"/>
    <mergeCell ref="B63:D63"/>
    <mergeCell ref="I62:J62"/>
    <mergeCell ref="B34:C34"/>
    <mergeCell ref="B28:C28"/>
    <mergeCell ref="B19:L19"/>
    <mergeCell ref="C47:F47"/>
    <mergeCell ref="I64:J64"/>
    <mergeCell ref="E56:E57"/>
    <mergeCell ref="K65:L65"/>
    <mergeCell ref="H24:L24"/>
    <mergeCell ref="G41:H41"/>
    <mergeCell ref="C46:F46"/>
    <mergeCell ref="K57:L57"/>
    <mergeCell ref="G50:H50"/>
    <mergeCell ref="I63:J63"/>
    <mergeCell ref="I50:J50"/>
    <mergeCell ref="I65:J65"/>
    <mergeCell ref="K59:L59"/>
    <mergeCell ref="H23:L23"/>
    <mergeCell ref="B79:D79"/>
    <mergeCell ref="G45:H45"/>
    <mergeCell ref="K61:L61"/>
    <mergeCell ref="I48:J48"/>
    <mergeCell ref="K48:L48"/>
    <mergeCell ref="G47:H47"/>
    <mergeCell ref="B58:D58"/>
    <mergeCell ref="B36:C36"/>
    <mergeCell ref="D31:L31"/>
    <mergeCell ref="G46:H46"/>
    <mergeCell ref="K62:L62"/>
    <mergeCell ref="K49:L49"/>
    <mergeCell ref="C68:G68"/>
    <mergeCell ref="B60:D60"/>
    <mergeCell ref="C39:F39"/>
    <mergeCell ref="H68:L68"/>
    <mergeCell ref="I40:L40"/>
    <mergeCell ref="B61:D61"/>
    <mergeCell ref="B64:D64"/>
  </mergeCells>
  <conditionalFormatting sqref="A82:L82">
    <cfRule type="expression" dxfId="6" priority="2">
      <formula>$Z$2&lt;1</formula>
    </cfRule>
  </conditionalFormatting>
  <dataValidations count="1">
    <dataValidation type="list" allowBlank="1" showErrorMessage="1" error="Enter Yes or No from drop down menu." sqref="H23:L24" xr:uid="{00000000-0002-0000-1500-000000000000}">
      <formula1>"Yes,No"</formula1>
      <formula2>0</formula2>
    </dataValidation>
  </dataValidations>
  <pageMargins left="0.62986111111111098" right="0.42013888888888901" top="0.57986111111111105" bottom="0.6" header="0.511811023622047" footer="0.35"/>
  <pageSetup scale="81" orientation="portrait" horizontalDpi="300" verticalDpi="300" r:id="rId1"/>
  <headerFooter>
    <oddHeader>&amp;C&amp;"Aptos"&amp;12&amp;KFF0000 डेटा वर्गीकरण : प्रतिबंधित/RESTRICTED&amp;1#_x000D_</oddHeader>
    <oddFooter>&amp;R&amp;"Book Antiqua,Bold"&amp;8 Page &amp;P of &amp;N</oddFooter>
  </headerFooter>
  <rowBreaks count="2" manualBreakCount="2">
    <brk id="34" max="16383" man="1"/>
    <brk id="55"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FF00"/>
  </sheetPr>
  <dimension ref="A1:IW39"/>
  <sheetViews>
    <sheetView showGridLines="0" zoomScaleNormal="100" workbookViewId="0">
      <selection activeCell="A17" sqref="A17:E17"/>
    </sheetView>
  </sheetViews>
  <sheetFormatPr defaultColWidth="9.140625" defaultRowHeight="16.5" customHeight="1"/>
  <cols>
    <col min="1" max="1" width="12.140625" style="23" customWidth="1"/>
    <col min="2" max="2" width="20.5703125" style="23" customWidth="1"/>
    <col min="3" max="3" width="11.42578125" style="23" customWidth="1"/>
    <col min="4" max="4" width="24.28515625" style="23" customWidth="1"/>
    <col min="5" max="5" width="39.28515625" style="23" customWidth="1"/>
    <col min="6" max="8" width="9.140625" style="23" customWidth="1"/>
    <col min="9" max="257" width="9.140625" style="24" customWidth="1"/>
  </cols>
  <sheetData>
    <row r="1" spans="1:9" ht="16.5" customHeight="1">
      <c r="A1" s="8" t="str">
        <f>'Attach 3(JV)'!A1</f>
        <v>Specification No. :CC/NT/S-VHCLE/DOM/A17/26/13660</v>
      </c>
      <c r="B1" s="52"/>
      <c r="C1" s="52"/>
      <c r="D1" s="52"/>
      <c r="E1" s="84" t="str">
        <f>"Attachment-17 "&amp;'Attach 3(JV)'!AT1</f>
        <v>Attachment-17 5002005726</v>
      </c>
    </row>
    <row r="3" spans="1:9" ht="48" customHeight="1">
      <c r="A3" s="419" t="str">
        <f>'Attach 3(JV)'!A3</f>
        <v>EMPANELMENT OF TRANSPORT AGENCIES FOR DAY-TO-DAY HIRING OF VEHICLES AT CORPORATE CENTRE, GURGAON</v>
      </c>
      <c r="B3" s="391"/>
      <c r="C3" s="391"/>
      <c r="D3" s="391"/>
      <c r="E3" s="391"/>
      <c r="F3" s="278"/>
      <c r="G3" s="278"/>
      <c r="H3" s="278"/>
    </row>
    <row r="4" spans="1:9" ht="20.100000000000001" customHeight="1">
      <c r="A4" s="29"/>
      <c r="H4" s="90"/>
      <c r="I4" s="23"/>
    </row>
    <row r="5" spans="1:9" ht="20.100000000000001" customHeight="1">
      <c r="A5" s="435" t="s">
        <v>279</v>
      </c>
      <c r="B5" s="391"/>
      <c r="C5" s="391"/>
      <c r="D5" s="391"/>
      <c r="E5" s="391"/>
      <c r="F5" s="92"/>
      <c r="H5" s="90"/>
      <c r="I5" s="23"/>
    </row>
    <row r="6" spans="1:9" ht="20.100000000000001" customHeight="1">
      <c r="A6" s="30"/>
      <c r="H6" s="90"/>
      <c r="I6" s="23"/>
    </row>
    <row r="7" spans="1:9" ht="20.100000000000001" customHeight="1">
      <c r="A7" s="92" t="str">
        <f>'Attach 3(JV)'!A7</f>
        <v>Bidder’s Name and Address (Lead Partner) :</v>
      </c>
      <c r="E7" s="93" t="str">
        <f>'Attach 3(JV)'!E7</f>
        <v>To:</v>
      </c>
      <c r="H7" s="90"/>
      <c r="I7" s="23"/>
    </row>
    <row r="8" spans="1:9" ht="20.100000000000001" customHeight="1">
      <c r="A8" s="92" t="str">
        <f>'Attach 3(JV)'!A8</f>
        <v/>
      </c>
      <c r="E8" s="104" t="str">
        <f>'Attach 3(JV)'!E8</f>
        <v>Corporate Materials Management</v>
      </c>
      <c r="H8" s="90"/>
      <c r="I8" s="23"/>
    </row>
    <row r="9" spans="1:9" ht="16.5" customHeight="1">
      <c r="A9" s="92" t="s">
        <v>25</v>
      </c>
      <c r="B9" s="470" t="str">
        <f>'Attach 3(JV)'!B9</f>
        <v/>
      </c>
      <c r="C9" s="391"/>
      <c r="D9" s="391"/>
      <c r="E9" s="104" t="str">
        <f>'Attach 3(JV)'!E9</f>
        <v>Power Grid Corporation of India Ltd.,</v>
      </c>
      <c r="H9" s="90"/>
      <c r="I9" s="23"/>
    </row>
    <row r="10" spans="1:9" ht="16.5" customHeight="1">
      <c r="A10" s="92" t="s">
        <v>27</v>
      </c>
      <c r="B10" s="470" t="str">
        <f>'Attach 3(JV)'!B10</f>
        <v/>
      </c>
      <c r="C10" s="391"/>
      <c r="D10" s="391"/>
      <c r="E10" s="104" t="s">
        <v>163</v>
      </c>
      <c r="H10" s="90"/>
      <c r="I10" s="23"/>
    </row>
    <row r="11" spans="1:9" ht="16.5" customHeight="1">
      <c r="B11" s="470" t="str">
        <f>'Attach 3(JV)'!B11</f>
        <v/>
      </c>
      <c r="C11" s="391"/>
      <c r="D11" s="391"/>
      <c r="E11" s="104" t="s">
        <v>164</v>
      </c>
    </row>
    <row r="12" spans="1:9" ht="16.5" customHeight="1">
      <c r="A12" s="30"/>
      <c r="B12" s="470" t="str">
        <f>'Attach 3(JV)'!B12</f>
        <v/>
      </c>
      <c r="C12" s="391"/>
      <c r="D12" s="391"/>
      <c r="E12" s="104" t="s">
        <v>165</v>
      </c>
    </row>
    <row r="13" spans="1:9" ht="20.100000000000001" customHeight="1">
      <c r="A13" s="30"/>
      <c r="B13" s="97"/>
      <c r="C13" s="97"/>
      <c r="D13" s="97"/>
      <c r="E13" s="93"/>
    </row>
    <row r="14" spans="1:9" ht="20.100000000000001" customHeight="1">
      <c r="A14" s="30"/>
      <c r="B14" s="97"/>
      <c r="C14" s="97"/>
      <c r="D14" s="97"/>
      <c r="G14" s="95"/>
    </row>
    <row r="15" spans="1:9" ht="20.100000000000001" customHeight="1">
      <c r="A15" s="23" t="s">
        <v>31</v>
      </c>
    </row>
    <row r="16" spans="1:9" ht="20.100000000000001" customHeight="1">
      <c r="A16" s="30"/>
    </row>
    <row r="17" spans="1:5" ht="57.75" customHeight="1">
      <c r="A17" s="437" t="s">
        <v>280</v>
      </c>
      <c r="B17" s="391"/>
      <c r="C17" s="391"/>
      <c r="D17" s="391"/>
      <c r="E17" s="391"/>
    </row>
    <row r="18" spans="1:5" ht="20.100000000000001" customHeight="1">
      <c r="A18" s="30"/>
    </row>
    <row r="19" spans="1:5" ht="20.100000000000001" customHeight="1">
      <c r="A19" s="105"/>
    </row>
    <row r="20" spans="1:5" ht="20.100000000000001" customHeight="1"/>
    <row r="21" spans="1:5" ht="20.100000000000001" customHeight="1">
      <c r="A21" s="105"/>
    </row>
    <row r="22" spans="1:5" ht="20.100000000000001" customHeight="1"/>
    <row r="23" spans="1:5" ht="33" customHeight="1">
      <c r="D23" s="100"/>
    </row>
    <row r="24" spans="1:5" ht="33" customHeight="1">
      <c r="A24" s="98" t="s">
        <v>67</v>
      </c>
      <c r="B24" s="101" t="str">
        <f>'Attach 3(JV)'!B24</f>
        <v/>
      </c>
      <c r="C24" s="95"/>
      <c r="D24" s="100" t="s">
        <v>68</v>
      </c>
      <c r="E24" s="102" t="str">
        <f>'Attach 3(JV)'!E24</f>
        <v/>
      </c>
    </row>
    <row r="25" spans="1:5" ht="33" customHeight="1">
      <c r="A25" s="98" t="s">
        <v>69</v>
      </c>
      <c r="B25" s="102" t="str">
        <f>'Attach 3(JV)'!B25</f>
        <v/>
      </c>
      <c r="C25" s="95"/>
      <c r="D25" s="100" t="s">
        <v>70</v>
      </c>
      <c r="E25" s="102" t="str">
        <f>'Attach 3(JV)'!E25</f>
        <v/>
      </c>
    </row>
    <row r="26" spans="1:5" ht="33" customHeight="1">
      <c r="B26" s="95"/>
      <c r="C26" s="95"/>
      <c r="D26" s="100"/>
      <c r="E26" s="95"/>
    </row>
    <row r="27" spans="1:5" ht="20.100000000000001" customHeight="1"/>
    <row r="28" spans="1:5" ht="20.100000000000001" customHeight="1">
      <c r="A28" s="48"/>
    </row>
    <row r="29" spans="1:5" ht="20.100000000000001" customHeight="1"/>
    <row r="30" spans="1:5" ht="20.100000000000001" customHeight="1"/>
    <row r="31" spans="1:5" ht="20.100000000000001" customHeight="1">
      <c r="A31" s="48"/>
    </row>
    <row r="32" spans="1:5" ht="20.100000000000001" customHeight="1"/>
    <row r="33" spans="1:1" ht="20.100000000000001" customHeight="1">
      <c r="A33" s="48"/>
    </row>
    <row r="34" spans="1:1" ht="20.100000000000001" customHeight="1"/>
    <row r="35" spans="1:1" ht="20.100000000000001" customHeight="1">
      <c r="A35" s="48"/>
    </row>
    <row r="36" spans="1:1" ht="20.100000000000001" customHeight="1"/>
    <row r="37" spans="1:1" ht="20.100000000000001" customHeight="1"/>
    <row r="38" spans="1:1" ht="20.100000000000001" customHeight="1"/>
    <row r="39" spans="1:1" ht="20.100000000000001" customHeight="1"/>
  </sheetData>
  <mergeCells count="7">
    <mergeCell ref="A17:E17"/>
    <mergeCell ref="A3:E3"/>
    <mergeCell ref="B10:D10"/>
    <mergeCell ref="B11:D11"/>
    <mergeCell ref="B9:D9"/>
    <mergeCell ref="A5:E5"/>
    <mergeCell ref="B12:D12"/>
  </mergeCells>
  <pageMargins left="0.75" right="0.62986111111111098" top="0.57986111111111105" bottom="0.6" header="0.511811023622047" footer="0.35"/>
  <pageSetup scale="94"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sheetPr>
  <dimension ref="A1:IW96"/>
  <sheetViews>
    <sheetView showGridLines="0" view="pageBreakPreview" topLeftCell="A82" zoomScaleNormal="100" workbookViewId="0">
      <selection activeCell="D21" sqref="D21:F21"/>
    </sheetView>
  </sheetViews>
  <sheetFormatPr defaultColWidth="9.140625" defaultRowHeight="16.5" customHeight="1"/>
  <cols>
    <col min="1" max="2" width="10.7109375" style="23" customWidth="1"/>
    <col min="3" max="3" width="17.5703125" style="23" customWidth="1"/>
    <col min="4" max="4" width="20.7109375" style="23" customWidth="1"/>
    <col min="5" max="5" width="12.7109375" style="23" customWidth="1"/>
    <col min="6" max="6" width="30" style="23" customWidth="1"/>
    <col min="7" max="7" width="12.5703125" style="23" customWidth="1"/>
    <col min="8" max="8" width="11.28515625" style="23" customWidth="1"/>
    <col min="9" max="9" width="11.85546875" style="9" customWidth="1"/>
    <col min="10" max="10" width="12" style="83" customWidth="1"/>
    <col min="11" max="25" width="9.140625" style="83" customWidth="1"/>
    <col min="26" max="26" width="10" style="83" customWidth="1"/>
    <col min="27" max="27" width="9.140625" style="83" customWidth="1"/>
    <col min="28" max="28" width="9.140625" style="279" customWidth="1"/>
    <col min="29" max="29" width="22.42578125" style="280" customWidth="1"/>
    <col min="30" max="31" width="9.140625" style="281" customWidth="1"/>
    <col min="32" max="32" width="9.140625" style="2" customWidth="1"/>
    <col min="33" max="33" width="10" style="2" customWidth="1"/>
    <col min="34" max="34" width="14.85546875" style="2" customWidth="1"/>
    <col min="35" max="257" width="9.140625" style="2" customWidth="1"/>
  </cols>
  <sheetData>
    <row r="1" spans="1:52" ht="16.5" customHeight="1">
      <c r="A1" s="8" t="str">
        <f>'Attach 3(JV)'!A1</f>
        <v>Specification No. :CC/NT/S-VHCLE/DOM/A17/26/13660</v>
      </c>
      <c r="B1" s="8"/>
      <c r="C1" s="52"/>
      <c r="D1" s="52"/>
      <c r="E1" s="52"/>
      <c r="F1" s="141" t="str">
        <f>"Bid Form 1st Envelope "&amp;'Attach 3(JV)'!AT1</f>
        <v>Bid Form 1st Envelope 5002005726</v>
      </c>
      <c r="G1" s="256"/>
      <c r="H1" s="256"/>
      <c r="Z1" s="26"/>
      <c r="AA1" s="26"/>
      <c r="AB1" s="282"/>
      <c r="AC1" s="283"/>
      <c r="AD1" s="27"/>
      <c r="AE1" s="86">
        <v>1</v>
      </c>
      <c r="AF1" s="28" t="s">
        <v>281</v>
      </c>
      <c r="AG1" s="284">
        <v>1</v>
      </c>
      <c r="AH1" s="284" t="s">
        <v>282</v>
      </c>
      <c r="AI1" s="285"/>
      <c r="AJ1" s="285"/>
      <c r="AK1" s="284">
        <v>1</v>
      </c>
      <c r="AL1" s="285" t="s">
        <v>283</v>
      </c>
      <c r="AM1" s="28"/>
      <c r="AN1" s="28"/>
      <c r="AO1" s="28"/>
      <c r="AP1" s="28"/>
      <c r="AQ1" s="28"/>
      <c r="AR1" s="28"/>
      <c r="AS1" s="28"/>
      <c r="AT1" s="28"/>
      <c r="AU1" s="28"/>
      <c r="AV1" s="28"/>
      <c r="AW1" s="28"/>
      <c r="AX1" s="28"/>
      <c r="AY1" s="28"/>
      <c r="AZ1" s="28"/>
    </row>
    <row r="2" spans="1:52" ht="16.5" customHeight="1">
      <c r="Z2" s="26"/>
      <c r="AA2" s="26"/>
      <c r="AB2" s="282"/>
      <c r="AC2" s="283"/>
      <c r="AD2" s="27"/>
      <c r="AE2" s="86">
        <v>2</v>
      </c>
      <c r="AF2" s="28" t="s">
        <v>284</v>
      </c>
      <c r="AG2" s="284">
        <v>2</v>
      </c>
      <c r="AH2" s="284" t="s">
        <v>285</v>
      </c>
      <c r="AI2" s="285"/>
      <c r="AJ2" s="285"/>
      <c r="AK2" s="284">
        <v>2</v>
      </c>
      <c r="AL2" s="285" t="s">
        <v>286</v>
      </c>
      <c r="AM2" s="28"/>
      <c r="AN2" s="28"/>
      <c r="AO2" s="28"/>
      <c r="AP2" s="28"/>
      <c r="AQ2" s="28"/>
      <c r="AR2" s="28"/>
      <c r="AS2" s="28"/>
      <c r="AT2" s="28"/>
      <c r="AU2" s="28"/>
      <c r="AV2" s="28"/>
      <c r="AW2" s="28"/>
      <c r="AX2" s="28"/>
      <c r="AY2" s="28"/>
      <c r="AZ2" s="28"/>
    </row>
    <row r="3" spans="1:52" ht="20.100000000000001" customHeight="1">
      <c r="A3" s="435" t="s">
        <v>287</v>
      </c>
      <c r="B3" s="391"/>
      <c r="C3" s="391"/>
      <c r="D3" s="391"/>
      <c r="E3" s="391"/>
      <c r="F3" s="391"/>
      <c r="G3" s="29"/>
      <c r="H3" s="29"/>
      <c r="I3" s="196"/>
      <c r="Z3" s="26"/>
      <c r="AA3" s="26"/>
      <c r="AB3" s="286"/>
      <c r="AC3" s="282"/>
      <c r="AD3" s="27"/>
      <c r="AE3" s="86">
        <v>3</v>
      </c>
      <c r="AF3" s="28" t="s">
        <v>288</v>
      </c>
      <c r="AG3" s="284">
        <v>3</v>
      </c>
      <c r="AH3" s="284" t="s">
        <v>289</v>
      </c>
      <c r="AI3" s="285"/>
      <c r="AJ3" s="285"/>
      <c r="AK3" s="284">
        <v>3</v>
      </c>
      <c r="AL3" s="285" t="s">
        <v>290</v>
      </c>
      <c r="AM3" s="28"/>
      <c r="AN3" s="28"/>
      <c r="AO3" s="28"/>
      <c r="AP3" s="28"/>
      <c r="AQ3" s="28"/>
      <c r="AR3" s="28"/>
      <c r="AS3" s="28"/>
      <c r="AT3" s="28"/>
      <c r="AU3" s="28"/>
      <c r="AV3" s="28"/>
      <c r="AW3" s="28"/>
      <c r="AX3" s="28"/>
      <c r="AY3" s="28"/>
      <c r="AZ3" s="28"/>
    </row>
    <row r="4" spans="1:52" ht="12" customHeight="1">
      <c r="A4" s="29"/>
      <c r="B4" s="29"/>
      <c r="C4" s="29"/>
      <c r="D4" s="29"/>
      <c r="E4" s="29"/>
      <c r="F4" s="29"/>
      <c r="G4" s="29"/>
      <c r="H4" s="29"/>
      <c r="I4" s="196"/>
      <c r="Z4" s="26"/>
      <c r="AA4" s="26"/>
      <c r="AB4" s="286"/>
      <c r="AC4" s="282"/>
      <c r="AD4" s="27"/>
      <c r="AE4" s="86">
        <v>4</v>
      </c>
      <c r="AF4" s="28" t="s">
        <v>291</v>
      </c>
      <c r="AG4" s="284">
        <v>4</v>
      </c>
      <c r="AH4" s="284" t="s">
        <v>292</v>
      </c>
      <c r="AI4" s="285"/>
      <c r="AJ4" s="285"/>
      <c r="AK4" s="284">
        <v>4</v>
      </c>
      <c r="AL4" s="285" t="s">
        <v>293</v>
      </c>
      <c r="AM4" s="28"/>
      <c r="AN4" s="28"/>
      <c r="AO4" s="28"/>
      <c r="AP4" s="28"/>
      <c r="AQ4" s="28"/>
      <c r="AR4" s="28"/>
      <c r="AS4" s="28"/>
      <c r="AT4" s="28"/>
      <c r="AU4" s="28"/>
      <c r="AV4" s="28"/>
      <c r="AW4" s="28"/>
      <c r="AX4" s="28"/>
      <c r="AY4" s="28"/>
      <c r="AZ4" s="28"/>
    </row>
    <row r="5" spans="1:52" ht="20.100000000000001" customHeight="1">
      <c r="A5" s="48" t="s">
        <v>294</v>
      </c>
      <c r="B5" s="48"/>
      <c r="C5" s="532"/>
      <c r="D5" s="384"/>
      <c r="E5" s="384"/>
      <c r="F5" s="384"/>
      <c r="G5" s="48"/>
      <c r="H5" s="48"/>
      <c r="Z5" s="26"/>
      <c r="AA5" s="26"/>
      <c r="AB5" s="286"/>
      <c r="AC5" s="282"/>
      <c r="AD5" s="27"/>
      <c r="AE5" s="86">
        <v>5</v>
      </c>
      <c r="AF5" s="28" t="s">
        <v>295</v>
      </c>
      <c r="AG5" s="284">
        <v>5</v>
      </c>
      <c r="AH5" s="284" t="s">
        <v>292</v>
      </c>
      <c r="AI5" s="285"/>
      <c r="AJ5" s="285"/>
      <c r="AK5" s="284">
        <v>5</v>
      </c>
      <c r="AL5" s="285" t="s">
        <v>296</v>
      </c>
      <c r="AM5" s="28"/>
      <c r="AN5" s="28"/>
      <c r="AO5" s="28"/>
      <c r="AP5" s="28"/>
      <c r="AQ5" s="28"/>
      <c r="AR5" s="28"/>
      <c r="AS5" s="28"/>
      <c r="AT5" s="28"/>
      <c r="AU5" s="28"/>
      <c r="AV5" s="28"/>
      <c r="AW5" s="28"/>
      <c r="AX5" s="28"/>
      <c r="AY5" s="28"/>
      <c r="AZ5" s="28"/>
    </row>
    <row r="6" spans="1:52" ht="20.100000000000001" customHeight="1">
      <c r="A6" s="48" t="s">
        <v>67</v>
      </c>
      <c r="B6" s="520" t="str">
        <f>'Attach 3(JV)'!B24</f>
        <v/>
      </c>
      <c r="C6" s="391"/>
      <c r="Z6" s="26"/>
      <c r="AA6" s="26"/>
      <c r="AB6" s="286"/>
      <c r="AC6" s="282"/>
      <c r="AD6" s="27"/>
      <c r="AE6" s="86">
        <v>6</v>
      </c>
      <c r="AF6" s="28" t="s">
        <v>297</v>
      </c>
      <c r="AG6" s="284">
        <v>6</v>
      </c>
      <c r="AH6" s="284" t="s">
        <v>292</v>
      </c>
      <c r="AI6" s="288" t="e">
        <f>DAY(B6)</f>
        <v>#VALUE!</v>
      </c>
      <c r="AJ6" s="285"/>
      <c r="AK6" s="284">
        <v>6</v>
      </c>
      <c r="AL6" s="285" t="s">
        <v>298</v>
      </c>
      <c r="AM6" s="28"/>
      <c r="AN6" s="28"/>
      <c r="AO6" s="28"/>
      <c r="AP6" s="28"/>
      <c r="AQ6" s="28"/>
      <c r="AR6" s="28"/>
      <c r="AS6" s="28"/>
      <c r="AT6" s="28"/>
      <c r="AU6" s="28"/>
      <c r="AV6" s="28"/>
      <c r="AW6" s="28"/>
      <c r="AX6" s="28"/>
      <c r="AY6" s="28"/>
      <c r="AZ6" s="28"/>
    </row>
    <row r="7" spans="1:52" ht="20.100000000000001" customHeight="1">
      <c r="A7" s="48"/>
      <c r="B7" s="287"/>
      <c r="C7" s="287"/>
      <c r="Z7" s="26"/>
      <c r="AA7" s="26"/>
      <c r="AB7" s="286"/>
      <c r="AC7" s="282"/>
      <c r="AD7" s="27"/>
      <c r="AE7" s="86">
        <v>7</v>
      </c>
      <c r="AF7" s="28" t="s">
        <v>299</v>
      </c>
      <c r="AG7" s="284">
        <v>7</v>
      </c>
      <c r="AH7" s="284" t="s">
        <v>292</v>
      </c>
      <c r="AI7" s="288" t="e">
        <f>MONTH(B6)</f>
        <v>#VALUE!</v>
      </c>
      <c r="AJ7" s="285"/>
      <c r="AK7" s="284">
        <v>7</v>
      </c>
      <c r="AL7" s="285" t="s">
        <v>300</v>
      </c>
      <c r="AM7" s="28"/>
      <c r="AN7" s="28"/>
      <c r="AO7" s="28"/>
      <c r="AP7" s="28"/>
      <c r="AQ7" s="28"/>
      <c r="AR7" s="28"/>
      <c r="AS7" s="28"/>
      <c r="AT7" s="28"/>
      <c r="AU7" s="28"/>
      <c r="AV7" s="28"/>
      <c r="AW7" s="28"/>
      <c r="AX7" s="28"/>
      <c r="AY7" s="28"/>
      <c r="AZ7" s="28"/>
    </row>
    <row r="8" spans="1:52" ht="20.100000000000001" customHeight="1">
      <c r="A8" s="289" t="str">
        <f>'Attach 3(JV)'!E7</f>
        <v>To:</v>
      </c>
      <c r="B8" s="290"/>
      <c r="F8" s="30"/>
      <c r="G8" s="30"/>
      <c r="H8" s="30"/>
      <c r="Z8" s="26"/>
      <c r="AA8" s="26"/>
      <c r="AB8" s="286"/>
      <c r="AC8" s="282"/>
      <c r="AD8" s="27"/>
      <c r="AE8" s="86">
        <v>8</v>
      </c>
      <c r="AF8" s="28" t="s">
        <v>301</v>
      </c>
      <c r="AG8" s="284">
        <v>8</v>
      </c>
      <c r="AH8" s="284" t="s">
        <v>292</v>
      </c>
      <c r="AI8" s="288" t="e">
        <f>LOOKUP(AI7,AK1:AK12,AL1:AL12)</f>
        <v>#VALUE!</v>
      </c>
      <c r="AJ8" s="285"/>
      <c r="AK8" s="284">
        <v>8</v>
      </c>
      <c r="AL8" s="285" t="s">
        <v>302</v>
      </c>
      <c r="AM8" s="28"/>
      <c r="AN8" s="28"/>
      <c r="AO8" s="28"/>
      <c r="AP8" s="28"/>
      <c r="AQ8" s="28"/>
      <c r="AR8" s="28"/>
      <c r="AS8" s="28"/>
      <c r="AT8" s="28"/>
      <c r="AU8" s="28"/>
      <c r="AV8" s="28"/>
      <c r="AW8" s="28"/>
      <c r="AX8" s="28"/>
      <c r="AY8" s="28"/>
      <c r="AZ8" s="28"/>
    </row>
    <row r="9" spans="1:52" ht="20.100000000000001" customHeight="1">
      <c r="A9" s="289" t="str">
        <f>'Attach 3(JV)'!E8</f>
        <v>Corporate Materials Management</v>
      </c>
      <c r="B9" s="48"/>
      <c r="F9" s="30"/>
      <c r="G9" s="30"/>
      <c r="H9" s="30"/>
      <c r="Z9" s="26"/>
      <c r="AA9" s="26"/>
      <c r="AB9" s="286"/>
      <c r="AC9" s="282"/>
      <c r="AD9" s="27"/>
      <c r="AE9" s="86">
        <v>9</v>
      </c>
      <c r="AF9" s="28" t="s">
        <v>303</v>
      </c>
      <c r="AG9" s="284">
        <v>9</v>
      </c>
      <c r="AH9" s="284" t="s">
        <v>292</v>
      </c>
      <c r="AI9" s="288" t="e">
        <f>YEAR(B6)</f>
        <v>#VALUE!</v>
      </c>
      <c r="AJ9" s="285"/>
      <c r="AK9" s="284">
        <v>9</v>
      </c>
      <c r="AL9" s="285" t="s">
        <v>304</v>
      </c>
      <c r="AM9" s="28"/>
      <c r="AN9" s="28"/>
      <c r="AO9" s="28"/>
      <c r="AP9" s="28"/>
      <c r="AQ9" s="28"/>
      <c r="AR9" s="28"/>
      <c r="AS9" s="28"/>
      <c r="AT9" s="28"/>
      <c r="AU9" s="28"/>
      <c r="AV9" s="28"/>
      <c r="AW9" s="28"/>
      <c r="AX9" s="28"/>
      <c r="AY9" s="28"/>
      <c r="AZ9" s="28"/>
    </row>
    <row r="10" spans="1:52" ht="20.100000000000001" customHeight="1">
      <c r="A10" s="289" t="str">
        <f>'Attach 3(JV)'!E9</f>
        <v>Power Grid Corporation of India Ltd.,</v>
      </c>
      <c r="B10" s="48"/>
      <c r="F10" s="30"/>
      <c r="G10" s="30"/>
      <c r="H10" s="30"/>
      <c r="Z10" s="26"/>
      <c r="AA10" s="26"/>
      <c r="AB10" s="286"/>
      <c r="AC10" s="282"/>
      <c r="AD10" s="27"/>
      <c r="AE10" s="86">
        <v>10</v>
      </c>
      <c r="AF10" s="28" t="s">
        <v>305</v>
      </c>
      <c r="AG10" s="284">
        <v>10</v>
      </c>
      <c r="AH10" s="284" t="s">
        <v>292</v>
      </c>
      <c r="AI10" s="285"/>
      <c r="AJ10" s="285"/>
      <c r="AK10" s="284">
        <v>10</v>
      </c>
      <c r="AL10" s="285" t="s">
        <v>306</v>
      </c>
      <c r="AM10" s="28"/>
      <c r="AN10" s="28"/>
      <c r="AO10" s="28"/>
      <c r="AP10" s="28"/>
      <c r="AQ10" s="28"/>
      <c r="AR10" s="28"/>
      <c r="AS10" s="28"/>
      <c r="AT10" s="28"/>
      <c r="AU10" s="28"/>
      <c r="AV10" s="28"/>
      <c r="AW10" s="28"/>
      <c r="AX10" s="28"/>
      <c r="AY10" s="28"/>
      <c r="AZ10" s="28"/>
    </row>
    <row r="11" spans="1:52" ht="20.100000000000001" customHeight="1">
      <c r="A11" s="104" t="s">
        <v>163</v>
      </c>
      <c r="B11" s="48"/>
      <c r="F11" s="30"/>
      <c r="G11" s="30"/>
      <c r="H11" s="30"/>
      <c r="Z11" s="26"/>
      <c r="AA11" s="26"/>
      <c r="AB11" s="286"/>
      <c r="AC11" s="282"/>
      <c r="AD11" s="27"/>
      <c r="AE11" s="86">
        <v>11</v>
      </c>
      <c r="AF11" s="28" t="s">
        <v>307</v>
      </c>
      <c r="AG11" s="284">
        <v>11</v>
      </c>
      <c r="AH11" s="284" t="s">
        <v>292</v>
      </c>
      <c r="AI11" s="285"/>
      <c r="AJ11" s="285"/>
      <c r="AK11" s="284">
        <v>11</v>
      </c>
      <c r="AL11" s="285" t="s">
        <v>308</v>
      </c>
      <c r="AM11" s="28"/>
      <c r="AN11" s="28"/>
      <c r="AO11" s="28"/>
      <c r="AP11" s="28"/>
      <c r="AQ11" s="28"/>
      <c r="AR11" s="28"/>
      <c r="AS11" s="28"/>
      <c r="AT11" s="28"/>
      <c r="AU11" s="28"/>
      <c r="AV11" s="28"/>
      <c r="AW11" s="28"/>
      <c r="AX11" s="28"/>
      <c r="AY11" s="28"/>
      <c r="AZ11" s="28"/>
    </row>
    <row r="12" spans="1:52" ht="20.100000000000001" customHeight="1">
      <c r="A12" s="104" t="s">
        <v>164</v>
      </c>
      <c r="B12" s="48"/>
      <c r="F12" s="30"/>
      <c r="G12" s="30"/>
      <c r="H12" s="30"/>
      <c r="Z12" s="26"/>
      <c r="AA12" s="26"/>
      <c r="AB12" s="286"/>
      <c r="AC12" s="282"/>
      <c r="AD12" s="27"/>
      <c r="AE12" s="86">
        <v>12</v>
      </c>
      <c r="AF12" s="28" t="s">
        <v>309</v>
      </c>
      <c r="AG12" s="284">
        <v>12</v>
      </c>
      <c r="AH12" s="284" t="s">
        <v>292</v>
      </c>
      <c r="AI12" s="285"/>
      <c r="AJ12" s="285"/>
      <c r="AK12" s="284">
        <v>12</v>
      </c>
      <c r="AL12" s="285" t="s">
        <v>310</v>
      </c>
      <c r="AM12" s="28"/>
      <c r="AN12" s="28"/>
      <c r="AO12" s="28"/>
      <c r="AP12" s="28"/>
      <c r="AQ12" s="28"/>
      <c r="AR12" s="28"/>
      <c r="AS12" s="28"/>
      <c r="AT12" s="28"/>
      <c r="AU12" s="28"/>
      <c r="AV12" s="28"/>
      <c r="AW12" s="28"/>
      <c r="AX12" s="28"/>
      <c r="AY12" s="28"/>
      <c r="AZ12" s="28"/>
    </row>
    <row r="13" spans="1:52" ht="20.100000000000001" customHeight="1">
      <c r="A13" s="104" t="s">
        <v>165</v>
      </c>
      <c r="B13" s="48"/>
      <c r="F13" s="30"/>
      <c r="G13" s="30"/>
      <c r="H13" s="30"/>
      <c r="Z13" s="26"/>
      <c r="AA13" s="26"/>
      <c r="AB13" s="286"/>
      <c r="AC13" s="282"/>
      <c r="AD13" s="27"/>
      <c r="AE13" s="86">
        <v>13</v>
      </c>
      <c r="AF13" s="28" t="s">
        <v>311</v>
      </c>
      <c r="AG13" s="284">
        <v>13</v>
      </c>
      <c r="AH13" s="284" t="s">
        <v>292</v>
      </c>
      <c r="AI13" s="285"/>
      <c r="AJ13" s="285"/>
      <c r="AK13" s="285"/>
      <c r="AL13" s="285"/>
      <c r="AM13" s="28"/>
      <c r="AN13" s="28"/>
      <c r="AO13" s="28"/>
      <c r="AP13" s="28"/>
      <c r="AQ13" s="28"/>
      <c r="AR13" s="28"/>
      <c r="AS13" s="28"/>
      <c r="AT13" s="28"/>
      <c r="AU13" s="28"/>
      <c r="AV13" s="28"/>
      <c r="AW13" s="28"/>
      <c r="AX13" s="28"/>
      <c r="AY13" s="28"/>
      <c r="AZ13" s="28"/>
    </row>
    <row r="14" spans="1:52" ht="12" customHeight="1">
      <c r="A14" s="48"/>
      <c r="B14" s="48"/>
      <c r="F14" s="30"/>
      <c r="G14" s="30"/>
      <c r="H14" s="30"/>
      <c r="Z14" s="26"/>
      <c r="AA14" s="26"/>
      <c r="AB14" s="286"/>
      <c r="AC14" s="282"/>
      <c r="AD14" s="27"/>
      <c r="AE14" s="86">
        <v>14</v>
      </c>
      <c r="AF14" s="28" t="s">
        <v>312</v>
      </c>
      <c r="AG14" s="284">
        <v>14</v>
      </c>
      <c r="AH14" s="284" t="s">
        <v>292</v>
      </c>
      <c r="AI14" s="285"/>
      <c r="AJ14" s="285"/>
      <c r="AK14" s="285"/>
      <c r="AL14" s="285"/>
      <c r="AM14" s="28"/>
      <c r="AN14" s="28"/>
      <c r="AO14" s="28"/>
      <c r="AP14" s="28"/>
      <c r="AQ14" s="28"/>
      <c r="AR14" s="28"/>
      <c r="AS14" s="28"/>
      <c r="AT14" s="28"/>
      <c r="AU14" s="28"/>
      <c r="AV14" s="28"/>
      <c r="AW14" s="28"/>
      <c r="AX14" s="28"/>
      <c r="AY14" s="28"/>
      <c r="AZ14" s="28"/>
    </row>
    <row r="15" spans="1:52" ht="62.25" customHeight="1">
      <c r="A15" s="202" t="s">
        <v>313</v>
      </c>
      <c r="B15" s="202"/>
      <c r="C15" s="472" t="str">
        <f>'Attach 3(JV)'!A3</f>
        <v>EMPANELMENT OF TRANSPORT AGENCIES FOR DAY-TO-DAY HIRING OF VEHICLES AT CORPORATE CENTRE, GURGAON</v>
      </c>
      <c r="D15" s="391"/>
      <c r="E15" s="391"/>
      <c r="F15" s="391"/>
      <c r="G15" s="30"/>
      <c r="H15" s="30"/>
      <c r="Z15" s="26"/>
      <c r="AA15" s="26"/>
      <c r="AB15" s="286"/>
      <c r="AC15" s="282"/>
      <c r="AD15" s="27"/>
      <c r="AE15" s="86">
        <v>15</v>
      </c>
      <c r="AF15" s="28" t="s">
        <v>314</v>
      </c>
      <c r="AG15" s="284">
        <v>15</v>
      </c>
      <c r="AH15" s="284" t="s">
        <v>292</v>
      </c>
      <c r="AI15" s="285"/>
      <c r="AJ15" s="285"/>
      <c r="AK15" s="285"/>
      <c r="AL15" s="285"/>
      <c r="AM15" s="28"/>
      <c r="AN15" s="28"/>
      <c r="AO15" s="28"/>
      <c r="AP15" s="28"/>
      <c r="AQ15" s="28"/>
      <c r="AR15" s="28"/>
      <c r="AS15" s="28"/>
      <c r="AT15" s="28"/>
      <c r="AU15" s="28"/>
      <c r="AV15" s="28"/>
      <c r="AW15" s="28"/>
      <c r="AX15" s="28"/>
      <c r="AY15" s="28"/>
      <c r="AZ15" s="28"/>
    </row>
    <row r="16" spans="1:52" ht="21" customHeight="1">
      <c r="A16" s="23" t="s">
        <v>315</v>
      </c>
      <c r="C16" s="30"/>
      <c r="D16" s="30"/>
      <c r="E16" s="30"/>
      <c r="F16" s="30"/>
      <c r="G16" s="523" t="s">
        <v>316</v>
      </c>
      <c r="H16" s="465"/>
      <c r="Z16" s="26"/>
      <c r="AA16" s="26"/>
      <c r="AB16" s="286"/>
      <c r="AC16" s="282"/>
      <c r="AD16" s="27"/>
      <c r="AE16" s="86">
        <v>16</v>
      </c>
      <c r="AF16" s="28" t="s">
        <v>317</v>
      </c>
      <c r="AG16" s="284">
        <v>16</v>
      </c>
      <c r="AH16" s="284" t="s">
        <v>292</v>
      </c>
      <c r="AI16" s="285"/>
      <c r="AJ16" s="285"/>
      <c r="AK16" s="285"/>
      <c r="AL16" s="285"/>
      <c r="AM16" s="28"/>
      <c r="AN16" s="28"/>
      <c r="AO16" s="28"/>
      <c r="AP16" s="28"/>
      <c r="AQ16" s="28"/>
      <c r="AR16" s="28"/>
      <c r="AS16" s="28"/>
      <c r="AT16" s="28"/>
      <c r="AU16" s="28"/>
      <c r="AV16" s="28"/>
      <c r="AW16" s="28"/>
      <c r="AX16" s="28"/>
      <c r="AY16" s="28"/>
      <c r="AZ16" s="28"/>
    </row>
    <row r="17" spans="1:257" ht="166.5" customHeight="1">
      <c r="A17" s="291">
        <v>1</v>
      </c>
      <c r="B17" s="524" t="str">
        <f>"Having examined the Bidding Documents, including Amendment Nos. "&amp;G17&amp;" dated "&amp;TEXT(H17,"dd/mm/yyyy")&amp;AB17</f>
        <v xml:space="preserve">Having examined the Bidding Documents, including Amendment Nos. .. [Enter Amendment No.].. .. dated ...[Enter Amendment Date]… the receipt of which is hereby acknowledged, we the undersigned, offer to design, manufacture, test, deliver, install and commission (including carrying out Trial operation, Performance &amp; Guarantee Test as per the provision of Technical Specification) the Facilities under the above-named package in full conformity with the said Bidding Documents. In accordance with ITB Clause 9.1 of the Bidding Documents, as per which the bid shall be submitted by the bidder under “Single Stage - Two Envelope” procedure of bidding. Accordingly, we hereby submit our Bid, in two envelopes i.e. First Envelope – Techno – Commercial Part &amp; Second Envelope - Price Part (to be opened subsequently). </v>
      </c>
      <c r="C17" s="391"/>
      <c r="D17" s="391"/>
      <c r="E17" s="391"/>
      <c r="F17" s="391"/>
      <c r="G17" s="222" t="s">
        <v>318</v>
      </c>
      <c r="H17" s="293" t="s">
        <v>319</v>
      </c>
      <c r="I17" s="294"/>
      <c r="Z17" s="295"/>
      <c r="AA17" s="295"/>
      <c r="AB17" s="296" t="s">
        <v>320</v>
      </c>
      <c r="AC17" s="282"/>
      <c r="AD17" s="297"/>
      <c r="AE17" s="86">
        <v>17</v>
      </c>
      <c r="AF17" s="26" t="s">
        <v>321</v>
      </c>
      <c r="AG17" s="284">
        <v>17</v>
      </c>
      <c r="AH17" s="284" t="s">
        <v>292</v>
      </c>
      <c r="AI17" s="285"/>
      <c r="AJ17" s="285"/>
      <c r="AK17" s="285"/>
      <c r="AL17" s="285"/>
      <c r="AM17" s="26"/>
      <c r="AN17" s="26"/>
      <c r="AO17" s="26"/>
      <c r="AP17" s="26"/>
      <c r="AQ17" s="26"/>
      <c r="AR17" s="26"/>
      <c r="AS17" s="26"/>
      <c r="AT17" s="26"/>
      <c r="AU17" s="26"/>
      <c r="AV17" s="26"/>
      <c r="AW17" s="26"/>
      <c r="AX17" s="26"/>
      <c r="AY17" s="26"/>
      <c r="AZ17" s="26"/>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c r="CG17" s="83"/>
      <c r="CH17" s="83"/>
      <c r="CI17" s="83"/>
      <c r="CJ17" s="83"/>
      <c r="CK17" s="83"/>
      <c r="CL17" s="83"/>
      <c r="CM17" s="83"/>
      <c r="CN17" s="83"/>
      <c r="CO17" s="83"/>
      <c r="CP17" s="83"/>
      <c r="CQ17" s="83"/>
      <c r="CR17" s="83"/>
      <c r="CS17" s="83"/>
      <c r="CT17" s="83"/>
      <c r="CU17" s="83"/>
      <c r="CV17" s="83"/>
      <c r="CW17" s="83"/>
      <c r="CX17" s="83"/>
      <c r="CY17" s="83"/>
      <c r="CZ17" s="83"/>
      <c r="DA17" s="83"/>
      <c r="DB17" s="83"/>
      <c r="DC17" s="83"/>
      <c r="DD17" s="83"/>
      <c r="DE17" s="83"/>
      <c r="DF17" s="83"/>
      <c r="DG17" s="83"/>
      <c r="DH17" s="83"/>
      <c r="DI17" s="83"/>
      <c r="DJ17" s="83"/>
      <c r="DK17" s="83"/>
      <c r="DL17" s="83"/>
      <c r="DM17" s="83"/>
      <c r="DN17" s="83"/>
      <c r="DO17" s="83"/>
      <c r="DP17" s="83"/>
      <c r="DQ17" s="83"/>
      <c r="DR17" s="83"/>
      <c r="DS17" s="83"/>
      <c r="DT17" s="83"/>
      <c r="DU17" s="83"/>
      <c r="DV17" s="83"/>
      <c r="DW17" s="83"/>
      <c r="DX17" s="83"/>
      <c r="DY17" s="83"/>
      <c r="DZ17" s="83"/>
      <c r="EA17" s="83"/>
      <c r="EB17" s="83"/>
      <c r="EC17" s="83"/>
      <c r="ED17" s="83"/>
      <c r="EE17" s="83"/>
      <c r="EF17" s="83"/>
      <c r="EG17" s="83"/>
      <c r="EH17" s="83"/>
      <c r="EI17" s="83"/>
      <c r="EJ17" s="83"/>
      <c r="EK17" s="83"/>
      <c r="EL17" s="83"/>
      <c r="EM17" s="83"/>
      <c r="EN17" s="83"/>
      <c r="EO17" s="83"/>
      <c r="EP17" s="83"/>
      <c r="EQ17" s="83"/>
      <c r="ER17" s="83"/>
      <c r="ES17" s="83"/>
      <c r="ET17" s="83"/>
      <c r="EU17" s="83"/>
      <c r="EV17" s="83"/>
      <c r="EW17" s="83"/>
      <c r="EX17" s="83"/>
      <c r="EY17" s="83"/>
      <c r="EZ17" s="83"/>
      <c r="FA17" s="83"/>
      <c r="FB17" s="83"/>
      <c r="FC17" s="83"/>
      <c r="FD17" s="83"/>
      <c r="FE17" s="83"/>
      <c r="FF17" s="83"/>
      <c r="FG17" s="83"/>
      <c r="FH17" s="83"/>
      <c r="FI17" s="83"/>
      <c r="FJ17" s="83"/>
      <c r="FK17" s="83"/>
      <c r="FL17" s="83"/>
      <c r="FM17" s="83"/>
      <c r="FN17" s="83"/>
      <c r="FO17" s="83"/>
      <c r="FP17" s="83"/>
      <c r="FQ17" s="83"/>
      <c r="FR17" s="83"/>
      <c r="FS17" s="83"/>
      <c r="FT17" s="83"/>
      <c r="FU17" s="83"/>
      <c r="FV17" s="83"/>
      <c r="FW17" s="83"/>
      <c r="FX17" s="83"/>
      <c r="FY17" s="83"/>
      <c r="FZ17" s="83"/>
      <c r="GA17" s="83"/>
      <c r="GB17" s="83"/>
      <c r="GC17" s="83"/>
      <c r="GD17" s="83"/>
      <c r="GE17" s="83"/>
      <c r="GF17" s="83"/>
      <c r="GG17" s="83"/>
      <c r="GH17" s="83"/>
      <c r="GI17" s="83"/>
      <c r="GJ17" s="83"/>
      <c r="GK17" s="83"/>
      <c r="GL17" s="83"/>
      <c r="GM17" s="83"/>
      <c r="GN17" s="83"/>
      <c r="GO17" s="83"/>
      <c r="GP17" s="83"/>
      <c r="GQ17" s="83"/>
      <c r="GR17" s="83"/>
      <c r="GS17" s="83"/>
      <c r="GT17" s="83"/>
      <c r="GU17" s="83"/>
      <c r="GV17" s="83"/>
      <c r="GW17" s="83"/>
      <c r="GX17" s="83"/>
      <c r="GY17" s="83"/>
      <c r="GZ17" s="83"/>
      <c r="HA17" s="83"/>
      <c r="HB17" s="83"/>
      <c r="HC17" s="83"/>
      <c r="HD17" s="83"/>
      <c r="HE17" s="83"/>
      <c r="HF17" s="83"/>
      <c r="HG17" s="83"/>
      <c r="HH17" s="83"/>
      <c r="HI17" s="83"/>
      <c r="HJ17" s="83"/>
      <c r="HK17" s="83"/>
      <c r="HL17" s="83"/>
      <c r="HM17" s="83"/>
      <c r="HN17" s="83"/>
      <c r="HO17" s="83"/>
      <c r="HP17" s="83"/>
      <c r="HQ17" s="83"/>
      <c r="HR17" s="83"/>
      <c r="HS17" s="83"/>
      <c r="HT17" s="83"/>
      <c r="HU17" s="83"/>
      <c r="HV17" s="83"/>
      <c r="HW17" s="83"/>
      <c r="HX17" s="83"/>
      <c r="HY17" s="83"/>
      <c r="HZ17" s="83"/>
      <c r="IA17" s="83"/>
      <c r="IB17" s="83"/>
      <c r="IC17" s="83"/>
      <c r="ID17" s="83"/>
      <c r="IE17" s="83"/>
      <c r="IF17" s="83"/>
      <c r="IG17" s="83"/>
      <c r="IH17" s="83"/>
      <c r="II17" s="83"/>
      <c r="IJ17" s="83"/>
      <c r="IK17" s="83"/>
      <c r="IL17" s="83"/>
      <c r="IM17" s="83"/>
      <c r="IN17" s="83"/>
      <c r="IO17" s="83"/>
      <c r="IP17" s="83"/>
      <c r="IQ17" s="83"/>
      <c r="IR17" s="83"/>
      <c r="IS17" s="83"/>
      <c r="IT17" s="83"/>
      <c r="IU17" s="83"/>
      <c r="IV17" s="83"/>
      <c r="IW17" s="83"/>
    </row>
    <row r="18" spans="1:257" ht="21" customHeight="1">
      <c r="A18" s="291">
        <v>2</v>
      </c>
      <c r="B18" s="298" t="s">
        <v>322</v>
      </c>
      <c r="C18" s="30"/>
      <c r="D18" s="30"/>
      <c r="E18" s="30"/>
      <c r="F18" s="30"/>
      <c r="G18" s="30"/>
      <c r="H18" s="30"/>
      <c r="Z18" s="26"/>
      <c r="AA18" s="26"/>
      <c r="AB18" s="286"/>
      <c r="AC18" s="282" t="s">
        <v>323</v>
      </c>
      <c r="AD18" s="27"/>
      <c r="AE18" s="86">
        <v>18</v>
      </c>
      <c r="AF18" s="28" t="s">
        <v>324</v>
      </c>
      <c r="AG18" s="284">
        <v>18</v>
      </c>
      <c r="AH18" s="284" t="s">
        <v>292</v>
      </c>
      <c r="AI18" s="285"/>
      <c r="AJ18" s="285"/>
      <c r="AK18" s="285"/>
      <c r="AL18" s="285"/>
      <c r="AM18" s="28"/>
      <c r="AN18" s="28"/>
      <c r="AO18" s="28"/>
      <c r="AP18" s="28"/>
      <c r="AQ18" s="28"/>
      <c r="AR18" s="28"/>
      <c r="AS18" s="28"/>
      <c r="AT18" s="28"/>
      <c r="AU18" s="28"/>
      <c r="AV18" s="28"/>
      <c r="AW18" s="28"/>
      <c r="AX18" s="28"/>
      <c r="AY18" s="28"/>
      <c r="AZ18" s="28"/>
    </row>
    <row r="19" spans="1:257" ht="37.5" customHeight="1">
      <c r="B19" s="437" t="s">
        <v>325</v>
      </c>
      <c r="C19" s="391"/>
      <c r="D19" s="391"/>
      <c r="E19" s="391"/>
      <c r="F19" s="391"/>
      <c r="G19" s="464" t="s">
        <v>316</v>
      </c>
      <c r="H19" s="409"/>
      <c r="I19" s="409"/>
      <c r="J19" s="465"/>
      <c r="Z19" s="26"/>
      <c r="AA19" s="26"/>
      <c r="AB19" s="286"/>
      <c r="AC19" s="282" t="s">
        <v>326</v>
      </c>
      <c r="AD19" s="86"/>
      <c r="AE19" s="86">
        <v>19</v>
      </c>
      <c r="AF19" s="26" t="s">
        <v>327</v>
      </c>
      <c r="AG19" s="284">
        <v>19</v>
      </c>
      <c r="AH19" s="284" t="s">
        <v>292</v>
      </c>
      <c r="AI19" s="299"/>
      <c r="AJ19" s="299"/>
      <c r="AK19" s="299"/>
      <c r="AL19" s="299"/>
      <c r="AM19" s="26"/>
      <c r="AN19" s="26"/>
      <c r="AO19" s="26"/>
      <c r="AP19" s="26"/>
      <c r="AQ19" s="26"/>
      <c r="AR19" s="26"/>
      <c r="AS19" s="26"/>
      <c r="AT19" s="26"/>
      <c r="AU19" s="26"/>
      <c r="AV19" s="26"/>
      <c r="AW19" s="26"/>
      <c r="AX19" s="26"/>
      <c r="AY19" s="26"/>
      <c r="AZ19" s="26"/>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c r="CG19" s="83"/>
      <c r="CH19" s="83"/>
      <c r="CI19" s="83"/>
      <c r="CJ19" s="83"/>
      <c r="CK19" s="83"/>
      <c r="CL19" s="83"/>
      <c r="CM19" s="83"/>
      <c r="CN19" s="83"/>
      <c r="CO19" s="83"/>
      <c r="CP19" s="83"/>
      <c r="CQ19" s="83"/>
      <c r="CR19" s="83"/>
      <c r="CS19" s="83"/>
      <c r="CT19" s="83"/>
      <c r="CU19" s="83"/>
      <c r="CV19" s="83"/>
      <c r="CW19" s="83"/>
      <c r="CX19" s="83"/>
      <c r="CY19" s="83"/>
      <c r="CZ19" s="83"/>
      <c r="DA19" s="83"/>
      <c r="DB19" s="83"/>
      <c r="DC19" s="83"/>
      <c r="DD19" s="83"/>
      <c r="DE19" s="83"/>
      <c r="DF19" s="83"/>
      <c r="DG19" s="83"/>
      <c r="DH19" s="83"/>
      <c r="DI19" s="83"/>
      <c r="DJ19" s="83"/>
      <c r="DK19" s="83"/>
      <c r="DL19" s="83"/>
      <c r="DM19" s="83"/>
      <c r="DN19" s="83"/>
      <c r="DO19" s="83"/>
      <c r="DP19" s="83"/>
      <c r="DQ19" s="83"/>
      <c r="DR19" s="83"/>
      <c r="DS19" s="83"/>
      <c r="DT19" s="83"/>
      <c r="DU19" s="83"/>
      <c r="DV19" s="83"/>
      <c r="DW19" s="83"/>
      <c r="DX19" s="83"/>
      <c r="DY19" s="83"/>
      <c r="DZ19" s="83"/>
      <c r="EA19" s="83"/>
      <c r="EB19" s="83"/>
      <c r="EC19" s="83"/>
      <c r="ED19" s="83"/>
      <c r="EE19" s="83"/>
      <c r="EF19" s="83"/>
      <c r="EG19" s="83"/>
      <c r="EH19" s="83"/>
      <c r="EI19" s="83"/>
      <c r="EJ19" s="83"/>
      <c r="EK19" s="83"/>
      <c r="EL19" s="83"/>
      <c r="EM19" s="83"/>
      <c r="EN19" s="83"/>
      <c r="EO19" s="83"/>
      <c r="EP19" s="83"/>
      <c r="EQ19" s="83"/>
      <c r="ER19" s="83"/>
      <c r="ES19" s="83"/>
      <c r="ET19" s="83"/>
      <c r="EU19" s="83"/>
      <c r="EV19" s="83"/>
      <c r="EW19" s="83"/>
      <c r="EX19" s="83"/>
      <c r="EY19" s="83"/>
      <c r="EZ19" s="83"/>
      <c r="FA19" s="83"/>
      <c r="FB19" s="83"/>
      <c r="FC19" s="83"/>
      <c r="FD19" s="83"/>
      <c r="FE19" s="83"/>
      <c r="FF19" s="83"/>
      <c r="FG19" s="83"/>
      <c r="FH19" s="83"/>
      <c r="FI19" s="83"/>
      <c r="FJ19" s="83"/>
      <c r="FK19" s="83"/>
      <c r="FL19" s="83"/>
      <c r="FM19" s="83"/>
      <c r="FN19" s="83"/>
      <c r="FO19" s="83"/>
      <c r="FP19" s="83"/>
      <c r="FQ19" s="83"/>
      <c r="FR19" s="83"/>
      <c r="FS19" s="83"/>
      <c r="FT19" s="83"/>
      <c r="FU19" s="83"/>
      <c r="FV19" s="83"/>
      <c r="FW19" s="83"/>
      <c r="FX19" s="83"/>
      <c r="FY19" s="83"/>
      <c r="FZ19" s="83"/>
      <c r="GA19" s="83"/>
      <c r="GB19" s="83"/>
      <c r="GC19" s="83"/>
      <c r="GD19" s="83"/>
      <c r="GE19" s="83"/>
      <c r="GF19" s="83"/>
      <c r="GG19" s="83"/>
      <c r="GH19" s="83"/>
      <c r="GI19" s="83"/>
      <c r="GJ19" s="83"/>
      <c r="GK19" s="83"/>
      <c r="GL19" s="83"/>
      <c r="GM19" s="83"/>
      <c r="GN19" s="83"/>
      <c r="GO19" s="83"/>
      <c r="GP19" s="83"/>
      <c r="GQ19" s="83"/>
      <c r="GR19" s="83"/>
      <c r="GS19" s="83"/>
      <c r="GT19" s="83"/>
      <c r="GU19" s="83"/>
      <c r="GV19" s="83"/>
      <c r="GW19" s="83"/>
      <c r="GX19" s="83"/>
      <c r="GY19" s="83"/>
      <c r="GZ19" s="83"/>
      <c r="HA19" s="83"/>
      <c r="HB19" s="83"/>
      <c r="HC19" s="83"/>
      <c r="HD19" s="83"/>
      <c r="HE19" s="83"/>
      <c r="HF19" s="83"/>
      <c r="HG19" s="83"/>
      <c r="HH19" s="83"/>
      <c r="HI19" s="83"/>
      <c r="HJ19" s="83"/>
      <c r="HK19" s="83"/>
      <c r="HL19" s="83"/>
      <c r="HM19" s="83"/>
      <c r="HN19" s="83"/>
      <c r="HO19" s="83"/>
      <c r="HP19" s="83"/>
      <c r="HQ19" s="83"/>
      <c r="HR19" s="83"/>
      <c r="HS19" s="83"/>
      <c r="HT19" s="83"/>
      <c r="HU19" s="83"/>
      <c r="HV19" s="83"/>
      <c r="HW19" s="83"/>
      <c r="HX19" s="83"/>
      <c r="HY19" s="83"/>
      <c r="HZ19" s="83"/>
      <c r="IA19" s="83"/>
      <c r="IB19" s="83"/>
      <c r="IC19" s="83"/>
      <c r="ID19" s="83"/>
      <c r="IE19" s="83"/>
      <c r="IF19" s="83"/>
      <c r="IG19" s="83"/>
      <c r="IH19" s="83"/>
      <c r="II19" s="83"/>
      <c r="IJ19" s="83"/>
      <c r="IK19" s="83"/>
      <c r="IL19" s="83"/>
      <c r="IM19" s="83"/>
      <c r="IN19" s="83"/>
      <c r="IO19" s="83"/>
      <c r="IP19" s="83"/>
      <c r="IQ19" s="83"/>
      <c r="IR19" s="83"/>
      <c r="IS19" s="83"/>
      <c r="IT19" s="83"/>
      <c r="IU19" s="83"/>
      <c r="IV19" s="83"/>
      <c r="IW19" s="83"/>
    </row>
    <row r="20" spans="1:257" ht="72.75" customHeight="1">
      <c r="B20" s="202" t="str">
        <f>"(a) Attachment 1("&amp;Basic!$B$2&amp;") :"</f>
        <v>(a) Attachment 1(5002005726) :</v>
      </c>
      <c r="C20" s="30"/>
      <c r="D20" s="531" t="str">
        <f>"Bid Security, in a separate envelope, in the form of "&amp;G20&amp;" for a sum of "&amp;H20&amp;" "&amp;I20&amp;" ("&amp;'N to W'!A4&amp;") "&amp;" initially valid for a period of "&amp;AD20&amp;" "&amp;AD21&amp;" months from the date set for opening of bids."</f>
        <v>Bid Security, in a separate envelope, in the form of Bank Guarantee for a sum of …(Name of Currency)..  (Rs. Zero Only )  initially valid for a period of Zero (0) months from the date set for opening of bids.</v>
      </c>
      <c r="E20" s="391"/>
      <c r="F20" s="391"/>
      <c r="G20" s="300" t="s">
        <v>328</v>
      </c>
      <c r="H20" s="222" t="s">
        <v>329</v>
      </c>
      <c r="I20" s="301"/>
      <c r="J20" s="301"/>
      <c r="K20" s="302"/>
      <c r="L20" s="302"/>
      <c r="M20" s="302"/>
      <c r="N20" s="302"/>
      <c r="O20" s="302"/>
      <c r="P20" s="302"/>
      <c r="Q20" s="302"/>
      <c r="R20" s="302"/>
      <c r="S20" s="302"/>
      <c r="T20" s="302"/>
      <c r="U20" s="302"/>
      <c r="V20" s="302"/>
      <c r="W20" s="302"/>
      <c r="X20" s="302"/>
      <c r="Y20" s="302"/>
      <c r="Z20" s="26"/>
      <c r="AA20" s="26"/>
      <c r="AB20" s="286"/>
      <c r="AC20" s="282" t="s">
        <v>330</v>
      </c>
      <c r="AD20" s="86" t="str">
        <f>IF(ISERROR(LOOKUP(J20,AE1:AE20,AF1:AF20)),"Zero",LOOKUP(J20,AE1:AE20,AF1:AF20))</f>
        <v>Zero</v>
      </c>
      <c r="AE20" s="86">
        <v>20</v>
      </c>
      <c r="AF20" s="26" t="s">
        <v>331</v>
      </c>
      <c r="AG20" s="284">
        <v>20</v>
      </c>
      <c r="AH20" s="284" t="s">
        <v>292</v>
      </c>
      <c r="AI20" s="285"/>
      <c r="AJ20" s="285"/>
      <c r="AK20" s="285"/>
      <c r="AL20" s="285"/>
      <c r="AM20" s="26"/>
      <c r="AN20" s="26"/>
      <c r="AO20" s="26"/>
      <c r="AP20" s="26"/>
      <c r="AQ20" s="26"/>
      <c r="AR20" s="26"/>
      <c r="AS20" s="26"/>
      <c r="AT20" s="26"/>
      <c r="AU20" s="26"/>
      <c r="AV20" s="26"/>
      <c r="AW20" s="26"/>
      <c r="AX20" s="26"/>
      <c r="AY20" s="26"/>
      <c r="AZ20" s="26"/>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c r="CG20" s="83"/>
      <c r="CH20" s="83"/>
      <c r="CI20" s="83"/>
      <c r="CJ20" s="83"/>
      <c r="CK20" s="83"/>
      <c r="CL20" s="83"/>
      <c r="CM20" s="83"/>
      <c r="CN20" s="83"/>
      <c r="CO20" s="83"/>
      <c r="CP20" s="83"/>
      <c r="CQ20" s="83"/>
      <c r="CR20" s="83"/>
      <c r="CS20" s="83"/>
      <c r="CT20" s="83"/>
      <c r="CU20" s="83"/>
      <c r="CV20" s="83"/>
      <c r="CW20" s="83"/>
      <c r="CX20" s="83"/>
      <c r="CY20" s="83"/>
      <c r="CZ20" s="83"/>
      <c r="DA20" s="83"/>
      <c r="DB20" s="83"/>
      <c r="DC20" s="83"/>
      <c r="DD20" s="83"/>
      <c r="DE20" s="83"/>
      <c r="DF20" s="83"/>
      <c r="DG20" s="83"/>
      <c r="DH20" s="83"/>
      <c r="DI20" s="83"/>
      <c r="DJ20" s="83"/>
      <c r="DK20" s="83"/>
      <c r="DL20" s="83"/>
      <c r="DM20" s="83"/>
      <c r="DN20" s="83"/>
      <c r="DO20" s="83"/>
      <c r="DP20" s="83"/>
      <c r="DQ20" s="83"/>
      <c r="DR20" s="83"/>
      <c r="DS20" s="83"/>
      <c r="DT20" s="83"/>
      <c r="DU20" s="83"/>
      <c r="DV20" s="83"/>
      <c r="DW20" s="83"/>
      <c r="DX20" s="83"/>
      <c r="DY20" s="83"/>
      <c r="DZ20" s="83"/>
      <c r="EA20" s="83"/>
      <c r="EB20" s="83"/>
      <c r="EC20" s="83"/>
      <c r="ED20" s="83"/>
      <c r="EE20" s="83"/>
      <c r="EF20" s="83"/>
      <c r="EG20" s="83"/>
      <c r="EH20" s="83"/>
      <c r="EI20" s="83"/>
      <c r="EJ20" s="83"/>
      <c r="EK20" s="83"/>
      <c r="EL20" s="83"/>
      <c r="EM20" s="83"/>
      <c r="EN20" s="83"/>
      <c r="EO20" s="83"/>
      <c r="EP20" s="83"/>
      <c r="EQ20" s="83"/>
      <c r="ER20" s="83"/>
      <c r="ES20" s="83"/>
      <c r="ET20" s="83"/>
      <c r="EU20" s="83"/>
      <c r="EV20" s="83"/>
      <c r="EW20" s="83"/>
      <c r="EX20" s="83"/>
      <c r="EY20" s="83"/>
      <c r="EZ20" s="83"/>
      <c r="FA20" s="83"/>
      <c r="FB20" s="83"/>
      <c r="FC20" s="83"/>
      <c r="FD20" s="83"/>
      <c r="FE20" s="83"/>
      <c r="FF20" s="83"/>
      <c r="FG20" s="83"/>
      <c r="FH20" s="83"/>
      <c r="FI20" s="83"/>
      <c r="FJ20" s="83"/>
      <c r="FK20" s="83"/>
      <c r="FL20" s="83"/>
      <c r="FM20" s="83"/>
      <c r="FN20" s="83"/>
      <c r="FO20" s="83"/>
      <c r="FP20" s="83"/>
      <c r="FQ20" s="83"/>
      <c r="FR20" s="83"/>
      <c r="FS20" s="83"/>
      <c r="FT20" s="83"/>
      <c r="FU20" s="83"/>
      <c r="FV20" s="83"/>
      <c r="FW20" s="83"/>
      <c r="FX20" s="83"/>
      <c r="FY20" s="83"/>
      <c r="FZ20" s="83"/>
      <c r="GA20" s="83"/>
      <c r="GB20" s="83"/>
      <c r="GC20" s="83"/>
      <c r="GD20" s="83"/>
      <c r="GE20" s="83"/>
      <c r="GF20" s="83"/>
      <c r="GG20" s="83"/>
      <c r="GH20" s="83"/>
      <c r="GI20" s="83"/>
      <c r="GJ20" s="83"/>
      <c r="GK20" s="83"/>
      <c r="GL20" s="83"/>
      <c r="GM20" s="83"/>
      <c r="GN20" s="83"/>
      <c r="GO20" s="83"/>
      <c r="GP20" s="83"/>
      <c r="GQ20" s="83"/>
      <c r="GR20" s="83"/>
      <c r="GS20" s="83"/>
      <c r="GT20" s="83"/>
      <c r="GU20" s="83"/>
      <c r="GV20" s="83"/>
      <c r="GW20" s="83"/>
      <c r="GX20" s="83"/>
      <c r="GY20" s="83"/>
      <c r="GZ20" s="83"/>
      <c r="HA20" s="83"/>
      <c r="HB20" s="83"/>
      <c r="HC20" s="83"/>
      <c r="HD20" s="83"/>
      <c r="HE20" s="83"/>
      <c r="HF20" s="83"/>
      <c r="HG20" s="83"/>
      <c r="HH20" s="83"/>
      <c r="HI20" s="83"/>
      <c r="HJ20" s="83"/>
      <c r="HK20" s="83"/>
      <c r="HL20" s="83"/>
      <c r="HM20" s="83"/>
      <c r="HN20" s="83"/>
      <c r="HO20" s="83"/>
      <c r="HP20" s="83"/>
      <c r="HQ20" s="83"/>
      <c r="HR20" s="83"/>
      <c r="HS20" s="83"/>
      <c r="HT20" s="83"/>
      <c r="HU20" s="83"/>
      <c r="HV20" s="83"/>
      <c r="HW20" s="83"/>
      <c r="HX20" s="83"/>
      <c r="HY20" s="83"/>
      <c r="HZ20" s="83"/>
      <c r="IA20" s="83"/>
      <c r="IB20" s="83"/>
      <c r="IC20" s="83"/>
      <c r="ID20" s="83"/>
      <c r="IE20" s="83"/>
      <c r="IF20" s="83"/>
      <c r="IG20" s="83"/>
      <c r="IH20" s="83"/>
      <c r="II20" s="83"/>
      <c r="IJ20" s="83"/>
      <c r="IK20" s="83"/>
      <c r="IL20" s="83"/>
      <c r="IM20" s="83"/>
      <c r="IN20" s="83"/>
      <c r="IO20" s="83"/>
      <c r="IP20" s="83"/>
      <c r="IQ20" s="83"/>
      <c r="IR20" s="83"/>
      <c r="IS20" s="83"/>
      <c r="IT20" s="83"/>
      <c r="IU20" s="83"/>
      <c r="IV20" s="83"/>
      <c r="IW20" s="83"/>
    </row>
    <row r="21" spans="1:257" ht="77.25" customHeight="1">
      <c r="B21" s="202" t="str">
        <f>"(b) Attachment 2("&amp;Basic!$B$2&amp;") :"</f>
        <v>(b) Attachment 2(5002005726) :</v>
      </c>
      <c r="C21" s="30"/>
      <c r="D21" s="472" t="s">
        <v>332</v>
      </c>
      <c r="E21" s="391"/>
      <c r="F21" s="391"/>
      <c r="G21" s="527" t="str">
        <f>IF(J20&lt;7,"Please note that if bid validity is less than 07 (seven) months, your bid may be rejected","")</f>
        <v>Please note that if bid validity is less than 07 (seven) months, your bid may be rejected</v>
      </c>
      <c r="H21" s="400"/>
      <c r="I21" s="400"/>
      <c r="J21" s="400"/>
      <c r="Z21" s="26"/>
      <c r="AA21" s="26"/>
      <c r="AB21" s="286"/>
      <c r="AC21" s="282" t="s">
        <v>328</v>
      </c>
      <c r="AD21" s="86" t="str">
        <f>IF(J20&gt;9,"("&amp;J20&amp;")","(0"&amp;J20&amp;")")</f>
        <v>(0)</v>
      </c>
      <c r="AE21" s="86"/>
      <c r="AF21" s="26"/>
      <c r="AG21" s="284">
        <v>21</v>
      </c>
      <c r="AH21" s="284" t="s">
        <v>282</v>
      </c>
      <c r="AI21" s="285"/>
      <c r="AJ21" s="285"/>
      <c r="AK21" s="285"/>
      <c r="AL21" s="285"/>
      <c r="AM21" s="26"/>
      <c r="AN21" s="26"/>
      <c r="AO21" s="26"/>
      <c r="AP21" s="26"/>
      <c r="AQ21" s="26"/>
      <c r="AR21" s="26"/>
      <c r="AS21" s="26"/>
      <c r="AT21" s="26"/>
      <c r="AU21" s="26"/>
      <c r="AV21" s="26"/>
      <c r="AW21" s="26"/>
      <c r="AX21" s="26"/>
      <c r="AY21" s="26"/>
      <c r="AZ21" s="26"/>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c r="CG21" s="83"/>
      <c r="CH21" s="83"/>
      <c r="CI21" s="83"/>
      <c r="CJ21" s="83"/>
      <c r="CK21" s="83"/>
      <c r="CL21" s="83"/>
      <c r="CM21" s="83"/>
      <c r="CN21" s="83"/>
      <c r="CO21" s="83"/>
      <c r="CP21" s="83"/>
      <c r="CQ21" s="83"/>
      <c r="CR21" s="83"/>
      <c r="CS21" s="83"/>
      <c r="CT21" s="83"/>
      <c r="CU21" s="83"/>
      <c r="CV21" s="83"/>
      <c r="CW21" s="83"/>
      <c r="CX21" s="83"/>
      <c r="CY21" s="83"/>
      <c r="CZ21" s="83"/>
      <c r="DA21" s="83"/>
      <c r="DB21" s="83"/>
      <c r="DC21" s="83"/>
      <c r="DD21" s="83"/>
      <c r="DE21" s="83"/>
      <c r="DF21" s="83"/>
      <c r="DG21" s="83"/>
      <c r="DH21" s="83"/>
      <c r="DI21" s="83"/>
      <c r="DJ21" s="83"/>
      <c r="DK21" s="83"/>
      <c r="DL21" s="83"/>
      <c r="DM21" s="83"/>
      <c r="DN21" s="83"/>
      <c r="DO21" s="83"/>
      <c r="DP21" s="83"/>
      <c r="DQ21" s="83"/>
      <c r="DR21" s="83"/>
      <c r="DS21" s="83"/>
      <c r="DT21" s="83"/>
      <c r="DU21" s="83"/>
      <c r="DV21" s="83"/>
      <c r="DW21" s="83"/>
      <c r="DX21" s="83"/>
      <c r="DY21" s="83"/>
      <c r="DZ21" s="83"/>
      <c r="EA21" s="83"/>
      <c r="EB21" s="83"/>
      <c r="EC21" s="83"/>
      <c r="ED21" s="83"/>
      <c r="EE21" s="83"/>
      <c r="EF21" s="83"/>
      <c r="EG21" s="83"/>
      <c r="EH21" s="83"/>
      <c r="EI21" s="83"/>
      <c r="EJ21" s="83"/>
      <c r="EK21" s="83"/>
      <c r="EL21" s="83"/>
      <c r="EM21" s="83"/>
      <c r="EN21" s="83"/>
      <c r="EO21" s="83"/>
      <c r="EP21" s="83"/>
      <c r="EQ21" s="83"/>
      <c r="ER21" s="83"/>
      <c r="ES21" s="83"/>
      <c r="ET21" s="83"/>
      <c r="EU21" s="83"/>
      <c r="EV21" s="83"/>
      <c r="EW21" s="83"/>
      <c r="EX21" s="83"/>
      <c r="EY21" s="83"/>
      <c r="EZ21" s="83"/>
      <c r="FA21" s="83"/>
      <c r="FB21" s="83"/>
      <c r="FC21" s="83"/>
      <c r="FD21" s="83"/>
      <c r="FE21" s="83"/>
      <c r="FF21" s="83"/>
      <c r="FG21" s="83"/>
      <c r="FH21" s="83"/>
      <c r="FI21" s="83"/>
      <c r="FJ21" s="83"/>
      <c r="FK21" s="83"/>
      <c r="FL21" s="83"/>
      <c r="FM21" s="83"/>
      <c r="FN21" s="83"/>
      <c r="FO21" s="83"/>
      <c r="FP21" s="83"/>
      <c r="FQ21" s="83"/>
      <c r="FR21" s="83"/>
      <c r="FS21" s="83"/>
      <c r="FT21" s="83"/>
      <c r="FU21" s="83"/>
      <c r="FV21" s="83"/>
      <c r="FW21" s="83"/>
      <c r="FX21" s="83"/>
      <c r="FY21" s="83"/>
      <c r="FZ21" s="83"/>
      <c r="GA21" s="83"/>
      <c r="GB21" s="83"/>
      <c r="GC21" s="83"/>
      <c r="GD21" s="83"/>
      <c r="GE21" s="83"/>
      <c r="GF21" s="83"/>
      <c r="GG21" s="83"/>
      <c r="GH21" s="83"/>
      <c r="GI21" s="83"/>
      <c r="GJ21" s="83"/>
      <c r="GK21" s="83"/>
      <c r="GL21" s="83"/>
      <c r="GM21" s="83"/>
      <c r="GN21" s="83"/>
      <c r="GO21" s="83"/>
      <c r="GP21" s="83"/>
      <c r="GQ21" s="83"/>
      <c r="GR21" s="83"/>
      <c r="GS21" s="83"/>
      <c r="GT21" s="83"/>
      <c r="GU21" s="83"/>
      <c r="GV21" s="83"/>
      <c r="GW21" s="83"/>
      <c r="GX21" s="83"/>
      <c r="GY21" s="83"/>
      <c r="GZ21" s="83"/>
      <c r="HA21" s="83"/>
      <c r="HB21" s="83"/>
      <c r="HC21" s="83"/>
      <c r="HD21" s="83"/>
      <c r="HE21" s="83"/>
      <c r="HF21" s="83"/>
      <c r="HG21" s="83"/>
      <c r="HH21" s="83"/>
      <c r="HI21" s="83"/>
      <c r="HJ21" s="83"/>
      <c r="HK21" s="83"/>
      <c r="HL21" s="83"/>
      <c r="HM21" s="83"/>
      <c r="HN21" s="83"/>
      <c r="HO21" s="83"/>
      <c r="HP21" s="83"/>
      <c r="HQ21" s="83"/>
      <c r="HR21" s="83"/>
      <c r="HS21" s="83"/>
      <c r="HT21" s="83"/>
      <c r="HU21" s="83"/>
      <c r="HV21" s="83"/>
      <c r="HW21" s="83"/>
      <c r="HX21" s="83"/>
      <c r="HY21" s="83"/>
      <c r="HZ21" s="83"/>
      <c r="IA21" s="83"/>
      <c r="IB21" s="83"/>
      <c r="IC21" s="83"/>
      <c r="ID21" s="83"/>
      <c r="IE21" s="83"/>
      <c r="IF21" s="83"/>
      <c r="IG21" s="83"/>
      <c r="IH21" s="83"/>
      <c r="II21" s="83"/>
      <c r="IJ21" s="83"/>
      <c r="IK21" s="83"/>
      <c r="IL21" s="83"/>
      <c r="IM21" s="83"/>
      <c r="IN21" s="83"/>
      <c r="IO21" s="83"/>
      <c r="IP21" s="83"/>
      <c r="IQ21" s="83"/>
      <c r="IR21" s="83"/>
      <c r="IS21" s="83"/>
      <c r="IT21" s="83"/>
      <c r="IU21" s="83"/>
      <c r="IV21" s="83"/>
      <c r="IW21" s="83"/>
    </row>
    <row r="22" spans="1:257" ht="84.75" customHeight="1">
      <c r="B22" s="202" t="str">
        <f>"(c) Attachment 3("&amp;Basic!$B$2&amp;") :"</f>
        <v>(c) Attachment 3(5002005726) :</v>
      </c>
      <c r="C22" s="30"/>
      <c r="D22" s="472" t="s">
        <v>333</v>
      </c>
      <c r="E22" s="391"/>
      <c r="F22" s="391"/>
      <c r="G22" s="192"/>
      <c r="H22" s="192"/>
      <c r="Z22" s="26"/>
      <c r="AA22" s="99"/>
      <c r="AB22" s="286"/>
      <c r="AC22" s="282"/>
      <c r="AD22" s="86"/>
      <c r="AE22" s="86"/>
      <c r="AF22" s="26"/>
      <c r="AG22" s="284">
        <v>22</v>
      </c>
      <c r="AH22" s="284" t="s">
        <v>292</v>
      </c>
      <c r="AI22" s="285"/>
      <c r="AJ22" s="285"/>
      <c r="AK22" s="285"/>
      <c r="AL22" s="285"/>
      <c r="AM22" s="26"/>
      <c r="AN22" s="26"/>
      <c r="AO22" s="26"/>
      <c r="AP22" s="26"/>
      <c r="AQ22" s="26"/>
      <c r="AR22" s="26"/>
      <c r="AS22" s="26"/>
      <c r="AT22" s="26"/>
      <c r="AU22" s="26"/>
      <c r="AV22" s="26"/>
      <c r="AW22" s="26"/>
      <c r="AX22" s="26"/>
      <c r="AY22" s="26"/>
      <c r="AZ22" s="26"/>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c r="CG22" s="83"/>
      <c r="CH22" s="83"/>
      <c r="CI22" s="83"/>
      <c r="CJ22" s="83"/>
      <c r="CK22" s="83"/>
      <c r="CL22" s="83"/>
      <c r="CM22" s="83"/>
      <c r="CN22" s="83"/>
      <c r="CO22" s="83"/>
      <c r="CP22" s="83"/>
      <c r="CQ22" s="83"/>
      <c r="CR22" s="83"/>
      <c r="CS22" s="83"/>
      <c r="CT22" s="83"/>
      <c r="CU22" s="83"/>
      <c r="CV22" s="83"/>
      <c r="CW22" s="83"/>
      <c r="CX22" s="83"/>
      <c r="CY22" s="83"/>
      <c r="CZ22" s="83"/>
      <c r="DA22" s="83"/>
      <c r="DB22" s="83"/>
      <c r="DC22" s="83"/>
      <c r="DD22" s="83"/>
      <c r="DE22" s="83"/>
      <c r="DF22" s="83"/>
      <c r="DG22" s="83"/>
      <c r="DH22" s="83"/>
      <c r="DI22" s="83"/>
      <c r="DJ22" s="83"/>
      <c r="DK22" s="83"/>
      <c r="DL22" s="83"/>
      <c r="DM22" s="83"/>
      <c r="DN22" s="83"/>
      <c r="DO22" s="83"/>
      <c r="DP22" s="83"/>
      <c r="DQ22" s="83"/>
      <c r="DR22" s="83"/>
      <c r="DS22" s="83"/>
      <c r="DT22" s="83"/>
      <c r="DU22" s="83"/>
      <c r="DV22" s="83"/>
      <c r="DW22" s="83"/>
      <c r="DX22" s="83"/>
      <c r="DY22" s="83"/>
      <c r="DZ22" s="83"/>
      <c r="EA22" s="83"/>
      <c r="EB22" s="83"/>
      <c r="EC22" s="83"/>
      <c r="ED22" s="83"/>
      <c r="EE22" s="83"/>
      <c r="EF22" s="83"/>
      <c r="EG22" s="83"/>
      <c r="EH22" s="83"/>
      <c r="EI22" s="83"/>
      <c r="EJ22" s="83"/>
      <c r="EK22" s="83"/>
      <c r="EL22" s="83"/>
      <c r="EM22" s="83"/>
      <c r="EN22" s="83"/>
      <c r="EO22" s="83"/>
      <c r="EP22" s="83"/>
      <c r="EQ22" s="83"/>
      <c r="ER22" s="83"/>
      <c r="ES22" s="83"/>
      <c r="ET22" s="83"/>
      <c r="EU22" s="83"/>
      <c r="EV22" s="83"/>
      <c r="EW22" s="83"/>
      <c r="EX22" s="83"/>
      <c r="EY22" s="83"/>
      <c r="EZ22" s="83"/>
      <c r="FA22" s="83"/>
      <c r="FB22" s="83"/>
      <c r="FC22" s="83"/>
      <c r="FD22" s="83"/>
      <c r="FE22" s="83"/>
      <c r="FF22" s="83"/>
      <c r="FG22" s="83"/>
      <c r="FH22" s="83"/>
      <c r="FI22" s="83"/>
      <c r="FJ22" s="83"/>
      <c r="FK22" s="83"/>
      <c r="FL22" s="83"/>
      <c r="FM22" s="83"/>
      <c r="FN22" s="83"/>
      <c r="FO22" s="83"/>
      <c r="FP22" s="83"/>
      <c r="FQ22" s="83"/>
      <c r="FR22" s="83"/>
      <c r="FS22" s="83"/>
      <c r="FT22" s="83"/>
      <c r="FU22" s="83"/>
      <c r="FV22" s="83"/>
      <c r="FW22" s="83"/>
      <c r="FX22" s="83"/>
      <c r="FY22" s="83"/>
      <c r="FZ22" s="83"/>
      <c r="GA22" s="83"/>
      <c r="GB22" s="83"/>
      <c r="GC22" s="83"/>
      <c r="GD22" s="83"/>
      <c r="GE22" s="83"/>
      <c r="GF22" s="83"/>
      <c r="GG22" s="83"/>
      <c r="GH22" s="83"/>
      <c r="GI22" s="83"/>
      <c r="GJ22" s="83"/>
      <c r="GK22" s="83"/>
      <c r="GL22" s="83"/>
      <c r="GM22" s="83"/>
      <c r="GN22" s="83"/>
      <c r="GO22" s="83"/>
      <c r="GP22" s="83"/>
      <c r="GQ22" s="83"/>
      <c r="GR22" s="83"/>
      <c r="GS22" s="83"/>
      <c r="GT22" s="83"/>
      <c r="GU22" s="83"/>
      <c r="GV22" s="83"/>
      <c r="GW22" s="83"/>
      <c r="GX22" s="83"/>
      <c r="GY22" s="83"/>
      <c r="GZ22" s="83"/>
      <c r="HA22" s="83"/>
      <c r="HB22" s="83"/>
      <c r="HC22" s="83"/>
      <c r="HD22" s="83"/>
      <c r="HE22" s="83"/>
      <c r="HF22" s="83"/>
      <c r="HG22" s="83"/>
      <c r="HH22" s="83"/>
      <c r="HI22" s="83"/>
      <c r="HJ22" s="83"/>
      <c r="HK22" s="83"/>
      <c r="HL22" s="83"/>
      <c r="HM22" s="83"/>
      <c r="HN22" s="83"/>
      <c r="HO22" s="83"/>
      <c r="HP22" s="83"/>
      <c r="HQ22" s="83"/>
      <c r="HR22" s="83"/>
      <c r="HS22" s="83"/>
      <c r="HT22" s="83"/>
      <c r="HU22" s="83"/>
      <c r="HV22" s="83"/>
      <c r="HW22" s="83"/>
      <c r="HX22" s="83"/>
      <c r="HY22" s="83"/>
      <c r="HZ22" s="83"/>
      <c r="IA22" s="83"/>
      <c r="IB22" s="83"/>
      <c r="IC22" s="83"/>
      <c r="ID22" s="83"/>
      <c r="IE22" s="83"/>
      <c r="IF22" s="83"/>
      <c r="IG22" s="83"/>
      <c r="IH22" s="83"/>
      <c r="II22" s="83"/>
      <c r="IJ22" s="83"/>
      <c r="IK22" s="83"/>
      <c r="IL22" s="83"/>
      <c r="IM22" s="83"/>
      <c r="IN22" s="83"/>
      <c r="IO22" s="83"/>
      <c r="IP22" s="83"/>
      <c r="IQ22" s="83"/>
      <c r="IR22" s="83"/>
      <c r="IS22" s="83"/>
      <c r="IT22" s="83"/>
      <c r="IU22" s="83"/>
      <c r="IV22" s="83"/>
      <c r="IW22" s="83"/>
    </row>
    <row r="23" spans="1:257" ht="12.75" hidden="1" customHeight="1">
      <c r="D23" s="472"/>
      <c r="E23" s="391"/>
      <c r="F23" s="391"/>
      <c r="G23" s="303"/>
      <c r="H23" s="304" t="e">
        <f>#REF!</f>
        <v>#REF!</v>
      </c>
      <c r="I23" s="83"/>
      <c r="J23" s="305"/>
      <c r="K23" s="305"/>
      <c r="L23" s="305"/>
      <c r="M23" s="305"/>
      <c r="N23" s="305"/>
      <c r="O23" s="305"/>
      <c r="P23" s="305"/>
      <c r="Q23" s="305"/>
      <c r="R23" s="305"/>
      <c r="S23" s="305"/>
      <c r="T23" s="305"/>
      <c r="U23" s="305"/>
      <c r="V23" s="305"/>
      <c r="W23" s="305"/>
      <c r="X23" s="305"/>
      <c r="Y23" s="305"/>
      <c r="Z23" s="26"/>
      <c r="AA23" s="26"/>
      <c r="AB23" s="286"/>
      <c r="AC23" s="282" t="s">
        <v>334</v>
      </c>
      <c r="AD23" s="86"/>
      <c r="AE23" s="86"/>
      <c r="AF23" s="26"/>
      <c r="AG23" s="284">
        <v>23</v>
      </c>
      <c r="AH23" s="284" t="s">
        <v>292</v>
      </c>
      <c r="AI23" s="285"/>
      <c r="AJ23" s="285"/>
      <c r="AK23" s="285"/>
      <c r="AL23" s="285"/>
      <c r="AM23" s="26"/>
      <c r="AN23" s="26"/>
      <c r="AO23" s="26"/>
      <c r="AP23" s="26"/>
      <c r="AQ23" s="26"/>
      <c r="AR23" s="26"/>
      <c r="AS23" s="26"/>
      <c r="AT23" s="26"/>
      <c r="AU23" s="26"/>
      <c r="AV23" s="26"/>
      <c r="AW23" s="26"/>
      <c r="AX23" s="26"/>
      <c r="AY23" s="26"/>
      <c r="AZ23" s="26"/>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c r="CG23" s="83"/>
      <c r="CH23" s="83"/>
      <c r="CI23" s="83"/>
      <c r="CJ23" s="83"/>
      <c r="CK23" s="83"/>
      <c r="CL23" s="83"/>
      <c r="CM23" s="83"/>
      <c r="CN23" s="83"/>
      <c r="CO23" s="83"/>
      <c r="CP23" s="83"/>
      <c r="CQ23" s="83"/>
      <c r="CR23" s="83"/>
      <c r="CS23" s="83"/>
      <c r="CT23" s="83"/>
      <c r="CU23" s="83"/>
      <c r="CV23" s="83"/>
      <c r="CW23" s="83"/>
      <c r="CX23" s="83"/>
      <c r="CY23" s="83"/>
      <c r="CZ23" s="83"/>
      <c r="DA23" s="83"/>
      <c r="DB23" s="83"/>
      <c r="DC23" s="83"/>
      <c r="DD23" s="83"/>
      <c r="DE23" s="83"/>
      <c r="DF23" s="83"/>
      <c r="DG23" s="83"/>
      <c r="DH23" s="83"/>
      <c r="DI23" s="83"/>
      <c r="DJ23" s="83"/>
      <c r="DK23" s="83"/>
      <c r="DL23" s="83"/>
      <c r="DM23" s="83"/>
      <c r="DN23" s="83"/>
      <c r="DO23" s="83"/>
      <c r="DP23" s="83"/>
      <c r="DQ23" s="83"/>
      <c r="DR23" s="83"/>
      <c r="DS23" s="83"/>
      <c r="DT23" s="83"/>
      <c r="DU23" s="83"/>
      <c r="DV23" s="83"/>
      <c r="DW23" s="83"/>
      <c r="DX23" s="83"/>
      <c r="DY23" s="83"/>
      <c r="DZ23" s="83"/>
      <c r="EA23" s="83"/>
      <c r="EB23" s="83"/>
      <c r="EC23" s="83"/>
      <c r="ED23" s="83"/>
      <c r="EE23" s="83"/>
      <c r="EF23" s="83"/>
      <c r="EG23" s="83"/>
      <c r="EH23" s="83"/>
      <c r="EI23" s="83"/>
      <c r="EJ23" s="83"/>
      <c r="EK23" s="83"/>
      <c r="EL23" s="83"/>
      <c r="EM23" s="83"/>
      <c r="EN23" s="83"/>
      <c r="EO23" s="83"/>
      <c r="EP23" s="83"/>
      <c r="EQ23" s="83"/>
      <c r="ER23" s="83"/>
      <c r="ES23" s="83"/>
      <c r="ET23" s="83"/>
      <c r="EU23" s="83"/>
      <c r="EV23" s="83"/>
      <c r="EW23" s="83"/>
      <c r="EX23" s="83"/>
      <c r="EY23" s="83"/>
      <c r="EZ23" s="83"/>
      <c r="FA23" s="83"/>
      <c r="FB23" s="83"/>
      <c r="FC23" s="83"/>
      <c r="FD23" s="83"/>
      <c r="FE23" s="83"/>
      <c r="FF23" s="83"/>
      <c r="FG23" s="83"/>
      <c r="FH23" s="83"/>
      <c r="FI23" s="83"/>
      <c r="FJ23" s="83"/>
      <c r="FK23" s="83"/>
      <c r="FL23" s="83"/>
      <c r="FM23" s="83"/>
      <c r="FN23" s="83"/>
      <c r="FO23" s="83"/>
      <c r="FP23" s="83"/>
      <c r="FQ23" s="83"/>
      <c r="FR23" s="83"/>
      <c r="FS23" s="83"/>
      <c r="FT23" s="83"/>
      <c r="FU23" s="83"/>
      <c r="FV23" s="83"/>
      <c r="FW23" s="83"/>
      <c r="FX23" s="83"/>
      <c r="FY23" s="83"/>
      <c r="FZ23" s="83"/>
      <c r="GA23" s="83"/>
      <c r="GB23" s="83"/>
      <c r="GC23" s="83"/>
      <c r="GD23" s="83"/>
      <c r="GE23" s="83"/>
      <c r="GF23" s="83"/>
      <c r="GG23" s="83"/>
      <c r="GH23" s="83"/>
      <c r="GI23" s="83"/>
      <c r="GJ23" s="83"/>
      <c r="GK23" s="83"/>
      <c r="GL23" s="83"/>
      <c r="GM23" s="83"/>
      <c r="GN23" s="83"/>
      <c r="GO23" s="83"/>
      <c r="GP23" s="83"/>
      <c r="GQ23" s="83"/>
      <c r="GR23" s="83"/>
      <c r="GS23" s="83"/>
      <c r="GT23" s="83"/>
      <c r="GU23" s="83"/>
      <c r="GV23" s="83"/>
      <c r="GW23" s="83"/>
      <c r="GX23" s="83"/>
      <c r="GY23" s="83"/>
      <c r="GZ23" s="83"/>
      <c r="HA23" s="83"/>
      <c r="HB23" s="83"/>
      <c r="HC23" s="83"/>
      <c r="HD23" s="83"/>
      <c r="HE23" s="83"/>
      <c r="HF23" s="83"/>
      <c r="HG23" s="83"/>
      <c r="HH23" s="83"/>
      <c r="HI23" s="83"/>
      <c r="HJ23" s="83"/>
      <c r="HK23" s="83"/>
      <c r="HL23" s="83"/>
      <c r="HM23" s="83"/>
      <c r="HN23" s="83"/>
      <c r="HO23" s="83"/>
      <c r="HP23" s="83"/>
      <c r="HQ23" s="83"/>
      <c r="HR23" s="83"/>
      <c r="HS23" s="83"/>
      <c r="HT23" s="83"/>
      <c r="HU23" s="83"/>
      <c r="HV23" s="83"/>
      <c r="HW23" s="83"/>
      <c r="HX23" s="83"/>
      <c r="HY23" s="83"/>
      <c r="HZ23" s="83"/>
      <c r="IA23" s="83"/>
      <c r="IB23" s="83"/>
      <c r="IC23" s="83"/>
      <c r="ID23" s="83"/>
      <c r="IE23" s="83"/>
      <c r="IF23" s="83"/>
      <c r="IG23" s="83"/>
      <c r="IH23" s="83"/>
      <c r="II23" s="83"/>
      <c r="IJ23" s="83"/>
      <c r="IK23" s="83"/>
      <c r="IL23" s="83"/>
      <c r="IM23" s="83"/>
      <c r="IN23" s="83"/>
      <c r="IO23" s="83"/>
      <c r="IP23" s="83"/>
      <c r="IQ23" s="83"/>
      <c r="IR23" s="83"/>
      <c r="IS23" s="83"/>
      <c r="IT23" s="83"/>
      <c r="IU23" s="83"/>
      <c r="IV23" s="83"/>
      <c r="IW23" s="83"/>
    </row>
    <row r="24" spans="1:257" ht="9.75" hidden="1" customHeight="1">
      <c r="D24" s="472"/>
      <c r="E24" s="391"/>
      <c r="F24" s="391"/>
      <c r="G24" s="306" t="e">
        <f>#REF!</f>
        <v>#REF!</v>
      </c>
      <c r="H24" s="307"/>
      <c r="I24" s="83"/>
      <c r="J24" s="308"/>
      <c r="K24" s="308"/>
      <c r="L24" s="308"/>
      <c r="M24" s="308"/>
      <c r="N24" s="308"/>
      <c r="O24" s="308"/>
      <c r="P24" s="308"/>
      <c r="Q24" s="308"/>
      <c r="R24" s="308"/>
      <c r="S24" s="308"/>
      <c r="T24" s="308"/>
      <c r="U24" s="308"/>
      <c r="V24" s="308"/>
      <c r="W24" s="308"/>
      <c r="X24" s="308"/>
      <c r="Y24" s="308"/>
      <c r="Z24" s="309"/>
      <c r="AA24" s="309"/>
      <c r="AB24" s="286"/>
      <c r="AC24" s="282" t="s">
        <v>335</v>
      </c>
      <c r="AD24" s="86"/>
      <c r="AE24" s="86"/>
      <c r="AF24" s="26"/>
      <c r="AG24" s="284">
        <v>24</v>
      </c>
      <c r="AH24" s="284" t="s">
        <v>292</v>
      </c>
      <c r="AI24" s="285"/>
      <c r="AJ24" s="285"/>
      <c r="AK24" s="285"/>
      <c r="AL24" s="285"/>
      <c r="AM24" s="26"/>
      <c r="AN24" s="26"/>
      <c r="AO24" s="26"/>
      <c r="AP24" s="26"/>
      <c r="AQ24" s="26"/>
      <c r="AR24" s="26"/>
      <c r="AS24" s="26"/>
      <c r="AT24" s="26"/>
      <c r="AU24" s="26"/>
      <c r="AV24" s="26"/>
      <c r="AW24" s="26"/>
      <c r="AX24" s="26"/>
      <c r="AY24" s="26"/>
      <c r="AZ24" s="26"/>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c r="CG24" s="83"/>
      <c r="CH24" s="83"/>
      <c r="CI24" s="83"/>
      <c r="CJ24" s="83"/>
      <c r="CK24" s="83"/>
      <c r="CL24" s="83"/>
      <c r="CM24" s="83"/>
      <c r="CN24" s="83"/>
      <c r="CO24" s="83"/>
      <c r="CP24" s="83"/>
      <c r="CQ24" s="83"/>
      <c r="CR24" s="83"/>
      <c r="CS24" s="83"/>
      <c r="CT24" s="83"/>
      <c r="CU24" s="83"/>
      <c r="CV24" s="83"/>
      <c r="CW24" s="83"/>
      <c r="CX24" s="83"/>
      <c r="CY24" s="83"/>
      <c r="CZ24" s="83"/>
      <c r="DA24" s="83"/>
      <c r="DB24" s="83"/>
      <c r="DC24" s="83"/>
      <c r="DD24" s="83"/>
      <c r="DE24" s="83"/>
      <c r="DF24" s="83"/>
      <c r="DG24" s="83"/>
      <c r="DH24" s="83"/>
      <c r="DI24" s="83"/>
      <c r="DJ24" s="83"/>
      <c r="DK24" s="83"/>
      <c r="DL24" s="83"/>
      <c r="DM24" s="83"/>
      <c r="DN24" s="83"/>
      <c r="DO24" s="83"/>
      <c r="DP24" s="83"/>
      <c r="DQ24" s="83"/>
      <c r="DR24" s="83"/>
      <c r="DS24" s="83"/>
      <c r="DT24" s="83"/>
      <c r="DU24" s="83"/>
      <c r="DV24" s="83"/>
      <c r="DW24" s="83"/>
      <c r="DX24" s="83"/>
      <c r="DY24" s="83"/>
      <c r="DZ24" s="83"/>
      <c r="EA24" s="83"/>
      <c r="EB24" s="83"/>
      <c r="EC24" s="83"/>
      <c r="ED24" s="83"/>
      <c r="EE24" s="83"/>
      <c r="EF24" s="83"/>
      <c r="EG24" s="83"/>
      <c r="EH24" s="83"/>
      <c r="EI24" s="83"/>
      <c r="EJ24" s="83"/>
      <c r="EK24" s="83"/>
      <c r="EL24" s="83"/>
      <c r="EM24" s="83"/>
      <c r="EN24" s="83"/>
      <c r="EO24" s="83"/>
      <c r="EP24" s="83"/>
      <c r="EQ24" s="83"/>
      <c r="ER24" s="83"/>
      <c r="ES24" s="83"/>
      <c r="ET24" s="83"/>
      <c r="EU24" s="83"/>
      <c r="EV24" s="83"/>
      <c r="EW24" s="83"/>
      <c r="EX24" s="83"/>
      <c r="EY24" s="83"/>
      <c r="EZ24" s="83"/>
      <c r="FA24" s="83"/>
      <c r="FB24" s="83"/>
      <c r="FC24" s="83"/>
      <c r="FD24" s="83"/>
      <c r="FE24" s="83"/>
      <c r="FF24" s="83"/>
      <c r="FG24" s="83"/>
      <c r="FH24" s="83"/>
      <c r="FI24" s="83"/>
      <c r="FJ24" s="83"/>
      <c r="FK24" s="83"/>
      <c r="FL24" s="83"/>
      <c r="FM24" s="83"/>
      <c r="FN24" s="83"/>
      <c r="FO24" s="83"/>
      <c r="FP24" s="83"/>
      <c r="FQ24" s="83"/>
      <c r="FR24" s="83"/>
      <c r="FS24" s="83"/>
      <c r="FT24" s="83"/>
      <c r="FU24" s="83"/>
      <c r="FV24" s="83"/>
      <c r="FW24" s="83"/>
      <c r="FX24" s="83"/>
      <c r="FY24" s="83"/>
      <c r="FZ24" s="83"/>
      <c r="GA24" s="83"/>
      <c r="GB24" s="83"/>
      <c r="GC24" s="83"/>
      <c r="GD24" s="83"/>
      <c r="GE24" s="83"/>
      <c r="GF24" s="83"/>
      <c r="GG24" s="83"/>
      <c r="GH24" s="83"/>
      <c r="GI24" s="83"/>
      <c r="GJ24" s="83"/>
      <c r="GK24" s="83"/>
      <c r="GL24" s="83"/>
      <c r="GM24" s="83"/>
      <c r="GN24" s="83"/>
      <c r="GO24" s="83"/>
      <c r="GP24" s="83"/>
      <c r="GQ24" s="83"/>
      <c r="GR24" s="83"/>
      <c r="GS24" s="83"/>
      <c r="GT24" s="83"/>
      <c r="GU24" s="83"/>
      <c r="GV24" s="83"/>
      <c r="GW24" s="83"/>
      <c r="GX24" s="83"/>
      <c r="GY24" s="83"/>
      <c r="GZ24" s="83"/>
      <c r="HA24" s="83"/>
      <c r="HB24" s="83"/>
      <c r="HC24" s="83"/>
      <c r="HD24" s="83"/>
      <c r="HE24" s="83"/>
      <c r="HF24" s="83"/>
      <c r="HG24" s="83"/>
      <c r="HH24" s="83"/>
      <c r="HI24" s="83"/>
      <c r="HJ24" s="83"/>
      <c r="HK24" s="83"/>
      <c r="HL24" s="83"/>
      <c r="HM24" s="83"/>
      <c r="HN24" s="83"/>
      <c r="HO24" s="83"/>
      <c r="HP24" s="83"/>
      <c r="HQ24" s="83"/>
      <c r="HR24" s="83"/>
      <c r="HS24" s="83"/>
      <c r="HT24" s="83"/>
      <c r="HU24" s="83"/>
      <c r="HV24" s="83"/>
      <c r="HW24" s="83"/>
      <c r="HX24" s="83"/>
      <c r="HY24" s="83"/>
      <c r="HZ24" s="83"/>
      <c r="IA24" s="83"/>
      <c r="IB24" s="83"/>
      <c r="IC24" s="83"/>
      <c r="ID24" s="83"/>
      <c r="IE24" s="83"/>
      <c r="IF24" s="83"/>
      <c r="IG24" s="83"/>
      <c r="IH24" s="83"/>
      <c r="II24" s="83"/>
      <c r="IJ24" s="83"/>
      <c r="IK24" s="83"/>
      <c r="IL24" s="83"/>
      <c r="IM24" s="83"/>
      <c r="IN24" s="83"/>
      <c r="IO24" s="83"/>
      <c r="IP24" s="83"/>
      <c r="IQ24" s="83"/>
      <c r="IR24" s="83"/>
      <c r="IS24" s="83"/>
      <c r="IT24" s="83"/>
      <c r="IU24" s="83"/>
      <c r="IV24" s="83"/>
      <c r="IW24" s="83"/>
    </row>
    <row r="25" spans="1:257" ht="75" customHeight="1">
      <c r="B25" s="202" t="str">
        <f>"(d) Attachment 4("&amp;Basic!$B$2&amp;") :"</f>
        <v>(d) Attachment 4(5002005726) :</v>
      </c>
      <c r="C25" s="310"/>
      <c r="D25" s="472" t="s">
        <v>336</v>
      </c>
      <c r="E25" s="391"/>
      <c r="F25" s="391"/>
      <c r="G25" s="268"/>
      <c r="H25" s="192"/>
      <c r="Z25" s="26"/>
      <c r="AA25" s="26"/>
      <c r="AB25" s="286"/>
      <c r="AC25" s="282"/>
      <c r="AD25" s="27"/>
      <c r="AE25" s="27"/>
      <c r="AF25" s="28"/>
      <c r="AG25" s="284">
        <v>25</v>
      </c>
      <c r="AH25" s="284" t="s">
        <v>292</v>
      </c>
      <c r="AI25" s="285"/>
      <c r="AJ25" s="285"/>
      <c r="AK25" s="285"/>
      <c r="AL25" s="285"/>
      <c r="AM25" s="28"/>
      <c r="AN25" s="28"/>
      <c r="AO25" s="28"/>
      <c r="AP25" s="28"/>
      <c r="AQ25" s="28"/>
      <c r="AR25" s="28"/>
      <c r="AS25" s="28"/>
      <c r="AT25" s="28"/>
      <c r="AU25" s="28"/>
      <c r="AV25" s="28"/>
      <c r="AW25" s="28"/>
      <c r="AX25" s="28"/>
      <c r="AY25" s="28"/>
      <c r="AZ25" s="28"/>
    </row>
    <row r="26" spans="1:257" ht="69" customHeight="1">
      <c r="B26" s="202" t="str">
        <f>"(e) Attachment 5("&amp;Basic!$B$2&amp;") :"</f>
        <v>(e) Attachment 5(5002005726) :</v>
      </c>
      <c r="C26" s="310"/>
      <c r="D26" s="472" t="s">
        <v>337</v>
      </c>
      <c r="E26" s="391"/>
      <c r="F26" s="391"/>
      <c r="G26" s="192"/>
      <c r="H26" s="192"/>
      <c r="Z26" s="26"/>
      <c r="AA26" s="26"/>
      <c r="AB26" s="286"/>
      <c r="AC26" s="282"/>
      <c r="AD26" s="27"/>
      <c r="AE26" s="27"/>
      <c r="AF26" s="28"/>
      <c r="AG26" s="284">
        <v>26</v>
      </c>
      <c r="AH26" s="284" t="s">
        <v>292</v>
      </c>
      <c r="AI26" s="285"/>
      <c r="AJ26" s="285"/>
      <c r="AK26" s="285"/>
      <c r="AL26" s="285"/>
      <c r="AM26" s="28"/>
      <c r="AN26" s="28"/>
      <c r="AO26" s="28"/>
      <c r="AP26" s="28"/>
      <c r="AQ26" s="28"/>
      <c r="AR26" s="28"/>
      <c r="AS26" s="28"/>
      <c r="AT26" s="28"/>
      <c r="AU26" s="28"/>
      <c r="AV26" s="28"/>
      <c r="AW26" s="28"/>
      <c r="AX26" s="28"/>
      <c r="AY26" s="28"/>
      <c r="AZ26" s="28"/>
    </row>
    <row r="27" spans="1:257" ht="97.5" customHeight="1">
      <c r="B27" s="202" t="str">
        <f>"(f) Attachment 6("&amp;Basic!$B$2&amp;") :"</f>
        <v>(f) Attachment 6(5002005726) :</v>
      </c>
      <c r="C27" s="310"/>
      <c r="D27" s="472" t="s">
        <v>338</v>
      </c>
      <c r="E27" s="391"/>
      <c r="F27" s="391"/>
      <c r="G27" s="192"/>
      <c r="H27" s="192"/>
      <c r="Z27" s="26"/>
      <c r="AA27" s="26"/>
      <c r="AB27" s="286"/>
      <c r="AC27" s="282"/>
      <c r="AD27" s="86"/>
      <c r="AE27" s="86"/>
      <c r="AF27" s="26"/>
      <c r="AG27" s="284">
        <v>27</v>
      </c>
      <c r="AH27" s="284" t="s">
        <v>292</v>
      </c>
      <c r="AI27" s="285"/>
      <c r="AJ27" s="285"/>
      <c r="AK27" s="285"/>
      <c r="AL27" s="285"/>
      <c r="AM27" s="26"/>
      <c r="AN27" s="26"/>
      <c r="AO27" s="26"/>
      <c r="AP27" s="26"/>
      <c r="AQ27" s="26"/>
      <c r="AR27" s="26"/>
      <c r="AS27" s="26"/>
      <c r="AT27" s="26"/>
      <c r="AU27" s="26"/>
      <c r="AV27" s="26"/>
      <c r="AW27" s="26"/>
      <c r="AX27" s="26"/>
      <c r="AY27" s="26"/>
      <c r="AZ27" s="26"/>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c r="CG27" s="83"/>
      <c r="CH27" s="83"/>
      <c r="CI27" s="83"/>
      <c r="CJ27" s="83"/>
      <c r="CK27" s="83"/>
      <c r="CL27" s="83"/>
      <c r="CM27" s="83"/>
      <c r="CN27" s="83"/>
      <c r="CO27" s="83"/>
      <c r="CP27" s="83"/>
      <c r="CQ27" s="83"/>
      <c r="CR27" s="83"/>
      <c r="CS27" s="83"/>
      <c r="CT27" s="83"/>
      <c r="CU27" s="83"/>
      <c r="CV27" s="83"/>
      <c r="CW27" s="83"/>
      <c r="CX27" s="83"/>
      <c r="CY27" s="83"/>
      <c r="CZ27" s="83"/>
      <c r="DA27" s="83"/>
      <c r="DB27" s="83"/>
      <c r="DC27" s="83"/>
      <c r="DD27" s="83"/>
      <c r="DE27" s="83"/>
      <c r="DF27" s="83"/>
      <c r="DG27" s="83"/>
      <c r="DH27" s="83"/>
      <c r="DI27" s="83"/>
      <c r="DJ27" s="83"/>
      <c r="DK27" s="83"/>
      <c r="DL27" s="83"/>
      <c r="DM27" s="83"/>
      <c r="DN27" s="83"/>
      <c r="DO27" s="83"/>
      <c r="DP27" s="83"/>
      <c r="DQ27" s="83"/>
      <c r="DR27" s="83"/>
      <c r="DS27" s="83"/>
      <c r="DT27" s="83"/>
      <c r="DU27" s="83"/>
      <c r="DV27" s="83"/>
      <c r="DW27" s="83"/>
      <c r="DX27" s="83"/>
      <c r="DY27" s="83"/>
      <c r="DZ27" s="83"/>
      <c r="EA27" s="83"/>
      <c r="EB27" s="83"/>
      <c r="EC27" s="83"/>
      <c r="ED27" s="83"/>
      <c r="EE27" s="83"/>
      <c r="EF27" s="83"/>
      <c r="EG27" s="83"/>
      <c r="EH27" s="83"/>
      <c r="EI27" s="83"/>
      <c r="EJ27" s="83"/>
      <c r="EK27" s="83"/>
      <c r="EL27" s="83"/>
      <c r="EM27" s="83"/>
      <c r="EN27" s="83"/>
      <c r="EO27" s="83"/>
      <c r="EP27" s="83"/>
      <c r="EQ27" s="83"/>
      <c r="ER27" s="83"/>
      <c r="ES27" s="83"/>
      <c r="ET27" s="83"/>
      <c r="EU27" s="83"/>
      <c r="EV27" s="83"/>
      <c r="EW27" s="83"/>
      <c r="EX27" s="83"/>
      <c r="EY27" s="83"/>
      <c r="EZ27" s="83"/>
      <c r="FA27" s="83"/>
      <c r="FB27" s="83"/>
      <c r="FC27" s="83"/>
      <c r="FD27" s="83"/>
      <c r="FE27" s="83"/>
      <c r="FF27" s="83"/>
      <c r="FG27" s="83"/>
      <c r="FH27" s="83"/>
      <c r="FI27" s="83"/>
      <c r="FJ27" s="83"/>
      <c r="FK27" s="83"/>
      <c r="FL27" s="83"/>
      <c r="FM27" s="83"/>
      <c r="FN27" s="83"/>
      <c r="FO27" s="83"/>
      <c r="FP27" s="83"/>
      <c r="FQ27" s="83"/>
      <c r="FR27" s="83"/>
      <c r="FS27" s="83"/>
      <c r="FT27" s="83"/>
      <c r="FU27" s="83"/>
      <c r="FV27" s="83"/>
      <c r="FW27" s="83"/>
      <c r="FX27" s="83"/>
      <c r="FY27" s="83"/>
      <c r="FZ27" s="83"/>
      <c r="GA27" s="83"/>
      <c r="GB27" s="83"/>
      <c r="GC27" s="83"/>
      <c r="GD27" s="83"/>
      <c r="GE27" s="83"/>
      <c r="GF27" s="83"/>
      <c r="GG27" s="83"/>
      <c r="GH27" s="83"/>
      <c r="GI27" s="83"/>
      <c r="GJ27" s="83"/>
      <c r="GK27" s="83"/>
      <c r="GL27" s="83"/>
      <c r="GM27" s="83"/>
      <c r="GN27" s="83"/>
      <c r="GO27" s="83"/>
      <c r="GP27" s="83"/>
      <c r="GQ27" s="83"/>
      <c r="GR27" s="83"/>
      <c r="GS27" s="83"/>
      <c r="GT27" s="83"/>
      <c r="GU27" s="83"/>
      <c r="GV27" s="83"/>
      <c r="GW27" s="83"/>
      <c r="GX27" s="83"/>
      <c r="GY27" s="83"/>
      <c r="GZ27" s="83"/>
      <c r="HA27" s="83"/>
      <c r="HB27" s="83"/>
      <c r="HC27" s="83"/>
      <c r="HD27" s="83"/>
      <c r="HE27" s="83"/>
      <c r="HF27" s="83"/>
      <c r="HG27" s="83"/>
      <c r="HH27" s="83"/>
      <c r="HI27" s="83"/>
      <c r="HJ27" s="83"/>
      <c r="HK27" s="83"/>
      <c r="HL27" s="83"/>
      <c r="HM27" s="83"/>
      <c r="HN27" s="83"/>
      <c r="HO27" s="83"/>
      <c r="HP27" s="83"/>
      <c r="HQ27" s="83"/>
      <c r="HR27" s="83"/>
      <c r="HS27" s="83"/>
      <c r="HT27" s="83"/>
      <c r="HU27" s="83"/>
      <c r="HV27" s="83"/>
      <c r="HW27" s="83"/>
      <c r="HX27" s="83"/>
      <c r="HY27" s="83"/>
      <c r="HZ27" s="83"/>
      <c r="IA27" s="83"/>
      <c r="IB27" s="83"/>
      <c r="IC27" s="83"/>
      <c r="ID27" s="83"/>
      <c r="IE27" s="83"/>
      <c r="IF27" s="83"/>
      <c r="IG27" s="83"/>
      <c r="IH27" s="83"/>
      <c r="II27" s="83"/>
      <c r="IJ27" s="83"/>
      <c r="IK27" s="83"/>
      <c r="IL27" s="83"/>
      <c r="IM27" s="83"/>
      <c r="IN27" s="83"/>
      <c r="IO27" s="83"/>
      <c r="IP27" s="83"/>
      <c r="IQ27" s="83"/>
      <c r="IR27" s="83"/>
      <c r="IS27" s="83"/>
      <c r="IT27" s="83"/>
      <c r="IU27" s="83"/>
      <c r="IV27" s="83"/>
      <c r="IW27" s="83"/>
    </row>
    <row r="28" spans="1:257" ht="57" customHeight="1">
      <c r="B28" s="202" t="str">
        <f>"(g) Attachment 7("&amp;Basic!$B$2&amp;") :"</f>
        <v>(g) Attachment 7(5002005726) :</v>
      </c>
      <c r="C28" s="310"/>
      <c r="D28" s="472" t="s">
        <v>339</v>
      </c>
      <c r="E28" s="391"/>
      <c r="F28" s="391"/>
      <c r="G28" s="311"/>
      <c r="H28" s="311"/>
      <c r="Z28" s="26"/>
      <c r="AA28" s="26"/>
      <c r="AB28" s="286"/>
      <c r="AC28" s="282"/>
      <c r="AD28" s="86"/>
      <c r="AE28" s="86"/>
      <c r="AF28" s="26"/>
      <c r="AG28" s="284">
        <v>28</v>
      </c>
      <c r="AH28" s="284" t="s">
        <v>292</v>
      </c>
      <c r="AI28" s="285"/>
      <c r="AJ28" s="285"/>
      <c r="AK28" s="285"/>
      <c r="AL28" s="285"/>
      <c r="AM28" s="26"/>
      <c r="AN28" s="26"/>
      <c r="AO28" s="26"/>
      <c r="AP28" s="26"/>
      <c r="AQ28" s="26"/>
      <c r="AR28" s="26"/>
      <c r="AS28" s="26"/>
      <c r="AT28" s="26"/>
      <c r="AU28" s="26"/>
      <c r="AV28" s="26"/>
      <c r="AW28" s="26"/>
      <c r="AX28" s="26"/>
      <c r="AY28" s="26"/>
      <c r="AZ28" s="26"/>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c r="CG28" s="83"/>
      <c r="CH28" s="83"/>
      <c r="CI28" s="83"/>
      <c r="CJ28" s="83"/>
      <c r="CK28" s="83"/>
      <c r="CL28" s="83"/>
      <c r="CM28" s="83"/>
      <c r="CN28" s="83"/>
      <c r="CO28" s="83"/>
      <c r="CP28" s="83"/>
      <c r="CQ28" s="83"/>
      <c r="CR28" s="83"/>
      <c r="CS28" s="83"/>
      <c r="CT28" s="83"/>
      <c r="CU28" s="83"/>
      <c r="CV28" s="83"/>
      <c r="CW28" s="83"/>
      <c r="CX28" s="83"/>
      <c r="CY28" s="83"/>
      <c r="CZ28" s="83"/>
      <c r="DA28" s="83"/>
      <c r="DB28" s="83"/>
      <c r="DC28" s="83"/>
      <c r="DD28" s="83"/>
      <c r="DE28" s="83"/>
      <c r="DF28" s="83"/>
      <c r="DG28" s="83"/>
      <c r="DH28" s="83"/>
      <c r="DI28" s="83"/>
      <c r="DJ28" s="83"/>
      <c r="DK28" s="83"/>
      <c r="DL28" s="83"/>
      <c r="DM28" s="83"/>
      <c r="DN28" s="83"/>
      <c r="DO28" s="83"/>
      <c r="DP28" s="83"/>
      <c r="DQ28" s="83"/>
      <c r="DR28" s="83"/>
      <c r="DS28" s="83"/>
      <c r="DT28" s="83"/>
      <c r="DU28" s="83"/>
      <c r="DV28" s="83"/>
      <c r="DW28" s="83"/>
      <c r="DX28" s="83"/>
      <c r="DY28" s="83"/>
      <c r="DZ28" s="83"/>
      <c r="EA28" s="83"/>
      <c r="EB28" s="83"/>
      <c r="EC28" s="83"/>
      <c r="ED28" s="83"/>
      <c r="EE28" s="83"/>
      <c r="EF28" s="83"/>
      <c r="EG28" s="83"/>
      <c r="EH28" s="83"/>
      <c r="EI28" s="83"/>
      <c r="EJ28" s="83"/>
      <c r="EK28" s="83"/>
      <c r="EL28" s="83"/>
      <c r="EM28" s="83"/>
      <c r="EN28" s="83"/>
      <c r="EO28" s="83"/>
      <c r="EP28" s="83"/>
      <c r="EQ28" s="83"/>
      <c r="ER28" s="83"/>
      <c r="ES28" s="83"/>
      <c r="ET28" s="83"/>
      <c r="EU28" s="83"/>
      <c r="EV28" s="83"/>
      <c r="EW28" s="83"/>
      <c r="EX28" s="83"/>
      <c r="EY28" s="83"/>
      <c r="EZ28" s="83"/>
      <c r="FA28" s="83"/>
      <c r="FB28" s="83"/>
      <c r="FC28" s="83"/>
      <c r="FD28" s="83"/>
      <c r="FE28" s="83"/>
      <c r="FF28" s="83"/>
      <c r="FG28" s="83"/>
      <c r="FH28" s="83"/>
      <c r="FI28" s="83"/>
      <c r="FJ28" s="83"/>
      <c r="FK28" s="83"/>
      <c r="FL28" s="83"/>
      <c r="FM28" s="83"/>
      <c r="FN28" s="83"/>
      <c r="FO28" s="83"/>
      <c r="FP28" s="83"/>
      <c r="FQ28" s="83"/>
      <c r="FR28" s="83"/>
      <c r="FS28" s="83"/>
      <c r="FT28" s="83"/>
      <c r="FU28" s="83"/>
      <c r="FV28" s="83"/>
      <c r="FW28" s="83"/>
      <c r="FX28" s="83"/>
      <c r="FY28" s="83"/>
      <c r="FZ28" s="83"/>
      <c r="GA28" s="83"/>
      <c r="GB28" s="83"/>
      <c r="GC28" s="83"/>
      <c r="GD28" s="83"/>
      <c r="GE28" s="83"/>
      <c r="GF28" s="83"/>
      <c r="GG28" s="83"/>
      <c r="GH28" s="83"/>
      <c r="GI28" s="83"/>
      <c r="GJ28" s="83"/>
      <c r="GK28" s="83"/>
      <c r="GL28" s="83"/>
      <c r="GM28" s="83"/>
      <c r="GN28" s="83"/>
      <c r="GO28" s="83"/>
      <c r="GP28" s="83"/>
      <c r="GQ28" s="83"/>
      <c r="GR28" s="83"/>
      <c r="GS28" s="83"/>
      <c r="GT28" s="83"/>
      <c r="GU28" s="83"/>
      <c r="GV28" s="83"/>
      <c r="GW28" s="83"/>
      <c r="GX28" s="83"/>
      <c r="GY28" s="83"/>
      <c r="GZ28" s="83"/>
      <c r="HA28" s="83"/>
      <c r="HB28" s="83"/>
      <c r="HC28" s="83"/>
      <c r="HD28" s="83"/>
      <c r="HE28" s="83"/>
      <c r="HF28" s="83"/>
      <c r="HG28" s="83"/>
      <c r="HH28" s="83"/>
      <c r="HI28" s="83"/>
      <c r="HJ28" s="83"/>
      <c r="HK28" s="83"/>
      <c r="HL28" s="83"/>
      <c r="HM28" s="83"/>
      <c r="HN28" s="83"/>
      <c r="HO28" s="83"/>
      <c r="HP28" s="83"/>
      <c r="HQ28" s="83"/>
      <c r="HR28" s="83"/>
      <c r="HS28" s="83"/>
      <c r="HT28" s="83"/>
      <c r="HU28" s="83"/>
      <c r="HV28" s="83"/>
      <c r="HW28" s="83"/>
      <c r="HX28" s="83"/>
      <c r="HY28" s="83"/>
      <c r="HZ28" s="83"/>
      <c r="IA28" s="83"/>
      <c r="IB28" s="83"/>
      <c r="IC28" s="83"/>
      <c r="ID28" s="83"/>
      <c r="IE28" s="83"/>
      <c r="IF28" s="83"/>
      <c r="IG28" s="83"/>
      <c r="IH28" s="83"/>
      <c r="II28" s="83"/>
      <c r="IJ28" s="83"/>
      <c r="IK28" s="83"/>
      <c r="IL28" s="83"/>
      <c r="IM28" s="83"/>
      <c r="IN28" s="83"/>
      <c r="IO28" s="83"/>
      <c r="IP28" s="83"/>
      <c r="IQ28" s="83"/>
      <c r="IR28" s="83"/>
      <c r="IS28" s="83"/>
      <c r="IT28" s="83"/>
      <c r="IU28" s="83"/>
      <c r="IV28" s="83"/>
      <c r="IW28" s="83"/>
    </row>
    <row r="29" spans="1:257" ht="33" customHeight="1">
      <c r="B29" s="202" t="str">
        <f>"(h) Attachment 8("&amp;Basic!$B$2&amp;") :"</f>
        <v>(h) Attachment 8(5002005726) :</v>
      </c>
      <c r="C29" s="310"/>
      <c r="D29" s="472" t="s">
        <v>340</v>
      </c>
      <c r="E29" s="391"/>
      <c r="F29" s="391"/>
      <c r="G29" s="192"/>
      <c r="H29" s="192"/>
      <c r="Z29" s="26"/>
      <c r="AA29" s="26"/>
      <c r="AB29" s="286"/>
      <c r="AC29" s="282"/>
      <c r="AD29" s="86"/>
      <c r="AE29" s="86"/>
      <c r="AF29" s="26"/>
      <c r="AG29" s="284">
        <v>29</v>
      </c>
      <c r="AH29" s="284" t="s">
        <v>292</v>
      </c>
      <c r="AI29" s="285"/>
      <c r="AJ29" s="285"/>
      <c r="AK29" s="285"/>
      <c r="AL29" s="285"/>
      <c r="AM29" s="26"/>
      <c r="AN29" s="26"/>
      <c r="AO29" s="26"/>
      <c r="AP29" s="26"/>
      <c r="AQ29" s="26"/>
      <c r="AR29" s="26"/>
      <c r="AS29" s="26"/>
      <c r="AT29" s="26"/>
      <c r="AU29" s="26"/>
      <c r="AV29" s="26"/>
      <c r="AW29" s="26"/>
      <c r="AX29" s="26"/>
      <c r="AY29" s="26"/>
      <c r="AZ29" s="26"/>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c r="CP29" s="83"/>
      <c r="CQ29" s="83"/>
      <c r="CR29" s="83"/>
      <c r="CS29" s="83"/>
      <c r="CT29" s="83"/>
      <c r="CU29" s="83"/>
      <c r="CV29" s="83"/>
      <c r="CW29" s="83"/>
      <c r="CX29" s="83"/>
      <c r="CY29" s="83"/>
      <c r="CZ29" s="83"/>
      <c r="DA29" s="83"/>
      <c r="DB29" s="83"/>
      <c r="DC29" s="83"/>
      <c r="DD29" s="83"/>
      <c r="DE29" s="83"/>
      <c r="DF29" s="83"/>
      <c r="DG29" s="83"/>
      <c r="DH29" s="83"/>
      <c r="DI29" s="83"/>
      <c r="DJ29" s="83"/>
      <c r="DK29" s="83"/>
      <c r="DL29" s="83"/>
      <c r="DM29" s="83"/>
      <c r="DN29" s="83"/>
      <c r="DO29" s="83"/>
      <c r="DP29" s="83"/>
      <c r="DQ29" s="83"/>
      <c r="DR29" s="83"/>
      <c r="DS29" s="83"/>
      <c r="DT29" s="83"/>
      <c r="DU29" s="83"/>
      <c r="DV29" s="83"/>
      <c r="DW29" s="83"/>
      <c r="DX29" s="83"/>
      <c r="DY29" s="83"/>
      <c r="DZ29" s="83"/>
      <c r="EA29" s="83"/>
      <c r="EB29" s="83"/>
      <c r="EC29" s="83"/>
      <c r="ED29" s="83"/>
      <c r="EE29" s="83"/>
      <c r="EF29" s="83"/>
      <c r="EG29" s="83"/>
      <c r="EH29" s="83"/>
      <c r="EI29" s="83"/>
      <c r="EJ29" s="83"/>
      <c r="EK29" s="83"/>
      <c r="EL29" s="83"/>
      <c r="EM29" s="83"/>
      <c r="EN29" s="83"/>
      <c r="EO29" s="83"/>
      <c r="EP29" s="83"/>
      <c r="EQ29" s="83"/>
      <c r="ER29" s="83"/>
      <c r="ES29" s="83"/>
      <c r="ET29" s="83"/>
      <c r="EU29" s="83"/>
      <c r="EV29" s="83"/>
      <c r="EW29" s="83"/>
      <c r="EX29" s="83"/>
      <c r="EY29" s="83"/>
      <c r="EZ29" s="83"/>
      <c r="FA29" s="83"/>
      <c r="FB29" s="83"/>
      <c r="FC29" s="83"/>
      <c r="FD29" s="83"/>
      <c r="FE29" s="83"/>
      <c r="FF29" s="83"/>
      <c r="FG29" s="83"/>
      <c r="FH29" s="83"/>
      <c r="FI29" s="83"/>
      <c r="FJ29" s="83"/>
      <c r="FK29" s="83"/>
      <c r="FL29" s="83"/>
      <c r="FM29" s="83"/>
      <c r="FN29" s="83"/>
      <c r="FO29" s="83"/>
      <c r="FP29" s="83"/>
      <c r="FQ29" s="83"/>
      <c r="FR29" s="83"/>
      <c r="FS29" s="83"/>
      <c r="FT29" s="83"/>
      <c r="FU29" s="83"/>
      <c r="FV29" s="83"/>
      <c r="FW29" s="83"/>
      <c r="FX29" s="83"/>
      <c r="FY29" s="83"/>
      <c r="FZ29" s="83"/>
      <c r="GA29" s="83"/>
      <c r="GB29" s="83"/>
      <c r="GC29" s="83"/>
      <c r="GD29" s="83"/>
      <c r="GE29" s="83"/>
      <c r="GF29" s="83"/>
      <c r="GG29" s="83"/>
      <c r="GH29" s="83"/>
      <c r="GI29" s="83"/>
      <c r="GJ29" s="83"/>
      <c r="GK29" s="83"/>
      <c r="GL29" s="83"/>
      <c r="GM29" s="83"/>
      <c r="GN29" s="83"/>
      <c r="GO29" s="83"/>
      <c r="GP29" s="83"/>
      <c r="GQ29" s="83"/>
      <c r="GR29" s="83"/>
      <c r="GS29" s="83"/>
      <c r="GT29" s="83"/>
      <c r="GU29" s="83"/>
      <c r="GV29" s="83"/>
      <c r="GW29" s="83"/>
      <c r="GX29" s="83"/>
      <c r="GY29" s="83"/>
      <c r="GZ29" s="83"/>
      <c r="HA29" s="83"/>
      <c r="HB29" s="83"/>
      <c r="HC29" s="83"/>
      <c r="HD29" s="83"/>
      <c r="HE29" s="83"/>
      <c r="HF29" s="83"/>
      <c r="HG29" s="83"/>
      <c r="HH29" s="83"/>
      <c r="HI29" s="83"/>
      <c r="HJ29" s="83"/>
      <c r="HK29" s="83"/>
      <c r="HL29" s="83"/>
      <c r="HM29" s="83"/>
      <c r="HN29" s="83"/>
      <c r="HO29" s="83"/>
      <c r="HP29" s="83"/>
      <c r="HQ29" s="83"/>
      <c r="HR29" s="83"/>
      <c r="HS29" s="83"/>
      <c r="HT29" s="83"/>
      <c r="HU29" s="83"/>
      <c r="HV29" s="83"/>
      <c r="HW29" s="83"/>
      <c r="HX29" s="83"/>
      <c r="HY29" s="83"/>
      <c r="HZ29" s="83"/>
      <c r="IA29" s="83"/>
      <c r="IB29" s="83"/>
      <c r="IC29" s="83"/>
      <c r="ID29" s="83"/>
      <c r="IE29" s="83"/>
      <c r="IF29" s="83"/>
      <c r="IG29" s="83"/>
      <c r="IH29" s="83"/>
      <c r="II29" s="83"/>
      <c r="IJ29" s="83"/>
      <c r="IK29" s="83"/>
      <c r="IL29" s="83"/>
      <c r="IM29" s="83"/>
      <c r="IN29" s="83"/>
      <c r="IO29" s="83"/>
      <c r="IP29" s="83"/>
      <c r="IQ29" s="83"/>
      <c r="IR29" s="83"/>
      <c r="IS29" s="83"/>
      <c r="IT29" s="83"/>
      <c r="IU29" s="83"/>
      <c r="IV29" s="83"/>
      <c r="IW29" s="83"/>
    </row>
    <row r="30" spans="1:257" ht="33" customHeight="1">
      <c r="B30" s="202" t="str">
        <f>"(i) Attachment 9("&amp;Basic!$B$2&amp;")  :"</f>
        <v>(i) Attachment 9(5002005726)  :</v>
      </c>
      <c r="C30" s="310"/>
      <c r="D30" s="472" t="s">
        <v>341</v>
      </c>
      <c r="E30" s="391"/>
      <c r="F30" s="391"/>
      <c r="G30" s="192"/>
      <c r="H30" s="192"/>
      <c r="Z30" s="26"/>
      <c r="AA30" s="26"/>
      <c r="AB30" s="286"/>
      <c r="AC30" s="282"/>
      <c r="AD30" s="86"/>
      <c r="AE30" s="86"/>
      <c r="AF30" s="26"/>
      <c r="AG30" s="284">
        <v>30</v>
      </c>
      <c r="AH30" s="284" t="s">
        <v>292</v>
      </c>
      <c r="AI30" s="285"/>
      <c r="AJ30" s="285"/>
      <c r="AK30" s="285"/>
      <c r="AL30" s="285"/>
      <c r="AM30" s="26"/>
      <c r="AN30" s="26"/>
      <c r="AO30" s="26"/>
      <c r="AP30" s="26"/>
      <c r="AQ30" s="26"/>
      <c r="AR30" s="26"/>
      <c r="AS30" s="26"/>
      <c r="AT30" s="26"/>
      <c r="AU30" s="26"/>
      <c r="AV30" s="26"/>
      <c r="AW30" s="26"/>
      <c r="AX30" s="26"/>
      <c r="AY30" s="26"/>
      <c r="AZ30" s="26"/>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c r="CG30" s="83"/>
      <c r="CH30" s="83"/>
      <c r="CI30" s="83"/>
      <c r="CJ30" s="83"/>
      <c r="CK30" s="83"/>
      <c r="CL30" s="83"/>
      <c r="CM30" s="83"/>
      <c r="CN30" s="83"/>
      <c r="CO30" s="83"/>
      <c r="CP30" s="83"/>
      <c r="CQ30" s="83"/>
      <c r="CR30" s="83"/>
      <c r="CS30" s="83"/>
      <c r="CT30" s="83"/>
      <c r="CU30" s="83"/>
      <c r="CV30" s="83"/>
      <c r="CW30" s="83"/>
      <c r="CX30" s="83"/>
      <c r="CY30" s="83"/>
      <c r="CZ30" s="83"/>
      <c r="DA30" s="83"/>
      <c r="DB30" s="83"/>
      <c r="DC30" s="83"/>
      <c r="DD30" s="83"/>
      <c r="DE30" s="83"/>
      <c r="DF30" s="83"/>
      <c r="DG30" s="83"/>
      <c r="DH30" s="83"/>
      <c r="DI30" s="83"/>
      <c r="DJ30" s="83"/>
      <c r="DK30" s="83"/>
      <c r="DL30" s="83"/>
      <c r="DM30" s="83"/>
      <c r="DN30" s="83"/>
      <c r="DO30" s="83"/>
      <c r="DP30" s="83"/>
      <c r="DQ30" s="83"/>
      <c r="DR30" s="83"/>
      <c r="DS30" s="83"/>
      <c r="DT30" s="83"/>
      <c r="DU30" s="83"/>
      <c r="DV30" s="83"/>
      <c r="DW30" s="83"/>
      <c r="DX30" s="83"/>
      <c r="DY30" s="83"/>
      <c r="DZ30" s="83"/>
      <c r="EA30" s="83"/>
      <c r="EB30" s="83"/>
      <c r="EC30" s="83"/>
      <c r="ED30" s="83"/>
      <c r="EE30" s="83"/>
      <c r="EF30" s="83"/>
      <c r="EG30" s="83"/>
      <c r="EH30" s="83"/>
      <c r="EI30" s="83"/>
      <c r="EJ30" s="83"/>
      <c r="EK30" s="83"/>
      <c r="EL30" s="83"/>
      <c r="EM30" s="83"/>
      <c r="EN30" s="83"/>
      <c r="EO30" s="83"/>
      <c r="EP30" s="83"/>
      <c r="EQ30" s="83"/>
      <c r="ER30" s="83"/>
      <c r="ES30" s="83"/>
      <c r="ET30" s="83"/>
      <c r="EU30" s="83"/>
      <c r="EV30" s="83"/>
      <c r="EW30" s="83"/>
      <c r="EX30" s="83"/>
      <c r="EY30" s="83"/>
      <c r="EZ30" s="83"/>
      <c r="FA30" s="83"/>
      <c r="FB30" s="83"/>
      <c r="FC30" s="83"/>
      <c r="FD30" s="83"/>
      <c r="FE30" s="83"/>
      <c r="FF30" s="83"/>
      <c r="FG30" s="83"/>
      <c r="FH30" s="83"/>
      <c r="FI30" s="83"/>
      <c r="FJ30" s="83"/>
      <c r="FK30" s="83"/>
      <c r="FL30" s="83"/>
      <c r="FM30" s="83"/>
      <c r="FN30" s="83"/>
      <c r="FO30" s="83"/>
      <c r="FP30" s="83"/>
      <c r="FQ30" s="83"/>
      <c r="FR30" s="83"/>
      <c r="FS30" s="83"/>
      <c r="FT30" s="83"/>
      <c r="FU30" s="83"/>
      <c r="FV30" s="83"/>
      <c r="FW30" s="83"/>
      <c r="FX30" s="83"/>
      <c r="FY30" s="83"/>
      <c r="FZ30" s="83"/>
      <c r="GA30" s="83"/>
      <c r="GB30" s="83"/>
      <c r="GC30" s="83"/>
      <c r="GD30" s="83"/>
      <c r="GE30" s="83"/>
      <c r="GF30" s="83"/>
      <c r="GG30" s="83"/>
      <c r="GH30" s="83"/>
      <c r="GI30" s="83"/>
      <c r="GJ30" s="83"/>
      <c r="GK30" s="83"/>
      <c r="GL30" s="83"/>
      <c r="GM30" s="83"/>
      <c r="GN30" s="83"/>
      <c r="GO30" s="83"/>
      <c r="GP30" s="83"/>
      <c r="GQ30" s="83"/>
      <c r="GR30" s="83"/>
      <c r="GS30" s="83"/>
      <c r="GT30" s="83"/>
      <c r="GU30" s="83"/>
      <c r="GV30" s="83"/>
      <c r="GW30" s="83"/>
      <c r="GX30" s="83"/>
      <c r="GY30" s="83"/>
      <c r="GZ30" s="83"/>
      <c r="HA30" s="83"/>
      <c r="HB30" s="83"/>
      <c r="HC30" s="83"/>
      <c r="HD30" s="83"/>
      <c r="HE30" s="83"/>
      <c r="HF30" s="83"/>
      <c r="HG30" s="83"/>
      <c r="HH30" s="83"/>
      <c r="HI30" s="83"/>
      <c r="HJ30" s="83"/>
      <c r="HK30" s="83"/>
      <c r="HL30" s="83"/>
      <c r="HM30" s="83"/>
      <c r="HN30" s="83"/>
      <c r="HO30" s="83"/>
      <c r="HP30" s="83"/>
      <c r="HQ30" s="83"/>
      <c r="HR30" s="83"/>
      <c r="HS30" s="83"/>
      <c r="HT30" s="83"/>
      <c r="HU30" s="83"/>
      <c r="HV30" s="83"/>
      <c r="HW30" s="83"/>
      <c r="HX30" s="83"/>
      <c r="HY30" s="83"/>
      <c r="HZ30" s="83"/>
      <c r="IA30" s="83"/>
      <c r="IB30" s="83"/>
      <c r="IC30" s="83"/>
      <c r="ID30" s="83"/>
      <c r="IE30" s="83"/>
      <c r="IF30" s="83"/>
      <c r="IG30" s="83"/>
      <c r="IH30" s="83"/>
      <c r="II30" s="83"/>
      <c r="IJ30" s="83"/>
      <c r="IK30" s="83"/>
      <c r="IL30" s="83"/>
      <c r="IM30" s="83"/>
      <c r="IN30" s="83"/>
      <c r="IO30" s="83"/>
      <c r="IP30" s="83"/>
      <c r="IQ30" s="83"/>
      <c r="IR30" s="83"/>
      <c r="IS30" s="83"/>
      <c r="IT30" s="83"/>
      <c r="IU30" s="83"/>
      <c r="IV30" s="83"/>
      <c r="IW30" s="83"/>
    </row>
    <row r="31" spans="1:257" ht="33" customHeight="1">
      <c r="B31" s="202" t="str">
        <f>"(j) Attachment 10("&amp;Basic!$B$2&amp;"):"</f>
        <v>(j) Attachment 10(5002005726):</v>
      </c>
      <c r="C31" s="310"/>
      <c r="D31" s="472" t="s">
        <v>342</v>
      </c>
      <c r="E31" s="391"/>
      <c r="F31" s="391"/>
      <c r="G31" s="192"/>
      <c r="H31" s="192"/>
      <c r="Z31" s="26"/>
      <c r="AA31" s="26"/>
      <c r="AB31" s="286"/>
      <c r="AC31" s="282"/>
      <c r="AD31" s="86"/>
      <c r="AE31" s="86"/>
      <c r="AF31" s="26"/>
      <c r="AG31" s="284">
        <v>31</v>
      </c>
      <c r="AH31" s="284" t="s">
        <v>282</v>
      </c>
      <c r="AI31" s="285"/>
      <c r="AJ31" s="285"/>
      <c r="AK31" s="285"/>
      <c r="AL31" s="285"/>
      <c r="AM31" s="26"/>
      <c r="AN31" s="26"/>
      <c r="AO31" s="26"/>
      <c r="AP31" s="26"/>
      <c r="AQ31" s="26"/>
      <c r="AR31" s="26"/>
      <c r="AS31" s="26"/>
      <c r="AT31" s="26"/>
      <c r="AU31" s="26"/>
      <c r="AV31" s="26"/>
      <c r="AW31" s="26"/>
      <c r="AX31" s="26"/>
      <c r="AY31" s="26"/>
      <c r="AZ31" s="26"/>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c r="CP31" s="83"/>
      <c r="CQ31" s="83"/>
      <c r="CR31" s="83"/>
      <c r="CS31" s="83"/>
      <c r="CT31" s="83"/>
      <c r="CU31" s="83"/>
      <c r="CV31" s="83"/>
      <c r="CW31" s="83"/>
      <c r="CX31" s="83"/>
      <c r="CY31" s="83"/>
      <c r="CZ31" s="83"/>
      <c r="DA31" s="83"/>
      <c r="DB31" s="83"/>
      <c r="DC31" s="83"/>
      <c r="DD31" s="83"/>
      <c r="DE31" s="83"/>
      <c r="DF31" s="83"/>
      <c r="DG31" s="83"/>
      <c r="DH31" s="83"/>
      <c r="DI31" s="83"/>
      <c r="DJ31" s="83"/>
      <c r="DK31" s="83"/>
      <c r="DL31" s="83"/>
      <c r="DM31" s="83"/>
      <c r="DN31" s="83"/>
      <c r="DO31" s="83"/>
      <c r="DP31" s="83"/>
      <c r="DQ31" s="83"/>
      <c r="DR31" s="83"/>
      <c r="DS31" s="83"/>
      <c r="DT31" s="83"/>
      <c r="DU31" s="83"/>
      <c r="DV31" s="83"/>
      <c r="DW31" s="83"/>
      <c r="DX31" s="83"/>
      <c r="DY31" s="83"/>
      <c r="DZ31" s="83"/>
      <c r="EA31" s="83"/>
      <c r="EB31" s="83"/>
      <c r="EC31" s="83"/>
      <c r="ED31" s="83"/>
      <c r="EE31" s="83"/>
      <c r="EF31" s="83"/>
      <c r="EG31" s="83"/>
      <c r="EH31" s="83"/>
      <c r="EI31" s="83"/>
      <c r="EJ31" s="83"/>
      <c r="EK31" s="83"/>
      <c r="EL31" s="83"/>
      <c r="EM31" s="83"/>
      <c r="EN31" s="83"/>
      <c r="EO31" s="83"/>
      <c r="EP31" s="83"/>
      <c r="EQ31" s="83"/>
      <c r="ER31" s="83"/>
      <c r="ES31" s="83"/>
      <c r="ET31" s="83"/>
      <c r="EU31" s="83"/>
      <c r="EV31" s="83"/>
      <c r="EW31" s="83"/>
      <c r="EX31" s="83"/>
      <c r="EY31" s="83"/>
      <c r="EZ31" s="83"/>
      <c r="FA31" s="83"/>
      <c r="FB31" s="83"/>
      <c r="FC31" s="83"/>
      <c r="FD31" s="83"/>
      <c r="FE31" s="83"/>
      <c r="FF31" s="83"/>
      <c r="FG31" s="83"/>
      <c r="FH31" s="83"/>
      <c r="FI31" s="83"/>
      <c r="FJ31" s="83"/>
      <c r="FK31" s="83"/>
      <c r="FL31" s="83"/>
      <c r="FM31" s="83"/>
      <c r="FN31" s="83"/>
      <c r="FO31" s="83"/>
      <c r="FP31" s="83"/>
      <c r="FQ31" s="83"/>
      <c r="FR31" s="83"/>
      <c r="FS31" s="83"/>
      <c r="FT31" s="83"/>
      <c r="FU31" s="83"/>
      <c r="FV31" s="83"/>
      <c r="FW31" s="83"/>
      <c r="FX31" s="83"/>
      <c r="FY31" s="83"/>
      <c r="FZ31" s="83"/>
      <c r="GA31" s="83"/>
      <c r="GB31" s="83"/>
      <c r="GC31" s="83"/>
      <c r="GD31" s="83"/>
      <c r="GE31" s="83"/>
      <c r="GF31" s="83"/>
      <c r="GG31" s="83"/>
      <c r="GH31" s="83"/>
      <c r="GI31" s="83"/>
      <c r="GJ31" s="83"/>
      <c r="GK31" s="83"/>
      <c r="GL31" s="83"/>
      <c r="GM31" s="83"/>
      <c r="GN31" s="83"/>
      <c r="GO31" s="83"/>
      <c r="GP31" s="83"/>
      <c r="GQ31" s="83"/>
      <c r="GR31" s="83"/>
      <c r="GS31" s="83"/>
      <c r="GT31" s="83"/>
      <c r="GU31" s="83"/>
      <c r="GV31" s="83"/>
      <c r="GW31" s="83"/>
      <c r="GX31" s="83"/>
      <c r="GY31" s="83"/>
      <c r="GZ31" s="83"/>
      <c r="HA31" s="83"/>
      <c r="HB31" s="83"/>
      <c r="HC31" s="83"/>
      <c r="HD31" s="83"/>
      <c r="HE31" s="83"/>
      <c r="HF31" s="83"/>
      <c r="HG31" s="83"/>
      <c r="HH31" s="83"/>
      <c r="HI31" s="83"/>
      <c r="HJ31" s="83"/>
      <c r="HK31" s="83"/>
      <c r="HL31" s="83"/>
      <c r="HM31" s="83"/>
      <c r="HN31" s="83"/>
      <c r="HO31" s="83"/>
      <c r="HP31" s="83"/>
      <c r="HQ31" s="83"/>
      <c r="HR31" s="83"/>
      <c r="HS31" s="83"/>
      <c r="HT31" s="83"/>
      <c r="HU31" s="83"/>
      <c r="HV31" s="83"/>
      <c r="HW31" s="83"/>
      <c r="HX31" s="83"/>
      <c r="HY31" s="83"/>
      <c r="HZ31" s="83"/>
      <c r="IA31" s="83"/>
      <c r="IB31" s="83"/>
      <c r="IC31" s="83"/>
      <c r="ID31" s="83"/>
      <c r="IE31" s="83"/>
      <c r="IF31" s="83"/>
      <c r="IG31" s="83"/>
      <c r="IH31" s="83"/>
      <c r="II31" s="83"/>
      <c r="IJ31" s="83"/>
      <c r="IK31" s="83"/>
      <c r="IL31" s="83"/>
      <c r="IM31" s="83"/>
      <c r="IN31" s="83"/>
      <c r="IO31" s="83"/>
      <c r="IP31" s="83"/>
      <c r="IQ31" s="83"/>
      <c r="IR31" s="83"/>
      <c r="IS31" s="83"/>
      <c r="IT31" s="83"/>
      <c r="IU31" s="83"/>
      <c r="IV31" s="83"/>
      <c r="IW31" s="83"/>
    </row>
    <row r="32" spans="1:257" ht="33" customHeight="1">
      <c r="B32" s="202" t="str">
        <f>"(k) Attachment 11("&amp;Basic!$B$2&amp;"):"</f>
        <v>(k) Attachment 11(5002005726):</v>
      </c>
      <c r="C32" s="310"/>
      <c r="D32" s="472" t="s">
        <v>343</v>
      </c>
      <c r="E32" s="391"/>
      <c r="F32" s="391"/>
      <c r="G32" s="192"/>
      <c r="H32" s="192"/>
      <c r="Z32" s="26"/>
      <c r="AA32" s="26"/>
      <c r="AB32" s="286"/>
      <c r="AC32" s="282"/>
      <c r="AD32" s="86"/>
      <c r="AE32" s="86"/>
      <c r="AF32" s="26"/>
      <c r="AG32" s="26"/>
      <c r="AH32" s="26"/>
      <c r="AI32" s="26"/>
      <c r="AJ32" s="26"/>
      <c r="AK32" s="26"/>
      <c r="AL32" s="26"/>
      <c r="AM32" s="26"/>
      <c r="AN32" s="26"/>
      <c r="AO32" s="26"/>
      <c r="AP32" s="26"/>
      <c r="AQ32" s="26"/>
      <c r="AR32" s="26"/>
      <c r="AS32" s="26"/>
      <c r="AT32" s="26"/>
      <c r="AU32" s="26"/>
      <c r="AV32" s="26"/>
      <c r="AW32" s="26"/>
      <c r="AX32" s="26"/>
      <c r="AY32" s="26"/>
      <c r="AZ32" s="26"/>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c r="CG32" s="83"/>
      <c r="CH32" s="83"/>
      <c r="CI32" s="83"/>
      <c r="CJ32" s="83"/>
      <c r="CK32" s="83"/>
      <c r="CL32" s="83"/>
      <c r="CM32" s="83"/>
      <c r="CN32" s="83"/>
      <c r="CO32" s="83"/>
      <c r="CP32" s="83"/>
      <c r="CQ32" s="83"/>
      <c r="CR32" s="83"/>
      <c r="CS32" s="83"/>
      <c r="CT32" s="83"/>
      <c r="CU32" s="83"/>
      <c r="CV32" s="83"/>
      <c r="CW32" s="83"/>
      <c r="CX32" s="83"/>
      <c r="CY32" s="83"/>
      <c r="CZ32" s="83"/>
      <c r="DA32" s="83"/>
      <c r="DB32" s="83"/>
      <c r="DC32" s="83"/>
      <c r="DD32" s="83"/>
      <c r="DE32" s="83"/>
      <c r="DF32" s="83"/>
      <c r="DG32" s="83"/>
      <c r="DH32" s="83"/>
      <c r="DI32" s="83"/>
      <c r="DJ32" s="83"/>
      <c r="DK32" s="83"/>
      <c r="DL32" s="83"/>
      <c r="DM32" s="83"/>
      <c r="DN32" s="83"/>
      <c r="DO32" s="83"/>
      <c r="DP32" s="83"/>
      <c r="DQ32" s="83"/>
      <c r="DR32" s="83"/>
      <c r="DS32" s="83"/>
      <c r="DT32" s="83"/>
      <c r="DU32" s="83"/>
      <c r="DV32" s="83"/>
      <c r="DW32" s="83"/>
      <c r="DX32" s="83"/>
      <c r="DY32" s="83"/>
      <c r="DZ32" s="83"/>
      <c r="EA32" s="83"/>
      <c r="EB32" s="83"/>
      <c r="EC32" s="83"/>
      <c r="ED32" s="83"/>
      <c r="EE32" s="83"/>
      <c r="EF32" s="83"/>
      <c r="EG32" s="83"/>
      <c r="EH32" s="83"/>
      <c r="EI32" s="83"/>
      <c r="EJ32" s="83"/>
      <c r="EK32" s="83"/>
      <c r="EL32" s="83"/>
      <c r="EM32" s="83"/>
      <c r="EN32" s="83"/>
      <c r="EO32" s="83"/>
      <c r="EP32" s="83"/>
      <c r="EQ32" s="83"/>
      <c r="ER32" s="83"/>
      <c r="ES32" s="83"/>
      <c r="ET32" s="83"/>
      <c r="EU32" s="83"/>
      <c r="EV32" s="83"/>
      <c r="EW32" s="83"/>
      <c r="EX32" s="83"/>
      <c r="EY32" s="83"/>
      <c r="EZ32" s="83"/>
      <c r="FA32" s="83"/>
      <c r="FB32" s="83"/>
      <c r="FC32" s="83"/>
      <c r="FD32" s="83"/>
      <c r="FE32" s="83"/>
      <c r="FF32" s="83"/>
      <c r="FG32" s="83"/>
      <c r="FH32" s="83"/>
      <c r="FI32" s="83"/>
      <c r="FJ32" s="83"/>
      <c r="FK32" s="83"/>
      <c r="FL32" s="83"/>
      <c r="FM32" s="83"/>
      <c r="FN32" s="83"/>
      <c r="FO32" s="83"/>
      <c r="FP32" s="83"/>
      <c r="FQ32" s="83"/>
      <c r="FR32" s="83"/>
      <c r="FS32" s="83"/>
      <c r="FT32" s="83"/>
      <c r="FU32" s="83"/>
      <c r="FV32" s="83"/>
      <c r="FW32" s="83"/>
      <c r="FX32" s="83"/>
      <c r="FY32" s="83"/>
      <c r="FZ32" s="83"/>
      <c r="GA32" s="83"/>
      <c r="GB32" s="83"/>
      <c r="GC32" s="83"/>
      <c r="GD32" s="83"/>
      <c r="GE32" s="83"/>
      <c r="GF32" s="83"/>
      <c r="GG32" s="83"/>
      <c r="GH32" s="83"/>
      <c r="GI32" s="83"/>
      <c r="GJ32" s="83"/>
      <c r="GK32" s="83"/>
      <c r="GL32" s="83"/>
      <c r="GM32" s="83"/>
      <c r="GN32" s="83"/>
      <c r="GO32" s="83"/>
      <c r="GP32" s="83"/>
      <c r="GQ32" s="83"/>
      <c r="GR32" s="83"/>
      <c r="GS32" s="83"/>
      <c r="GT32" s="83"/>
      <c r="GU32" s="83"/>
      <c r="GV32" s="83"/>
      <c r="GW32" s="83"/>
      <c r="GX32" s="83"/>
      <c r="GY32" s="83"/>
      <c r="GZ32" s="83"/>
      <c r="HA32" s="83"/>
      <c r="HB32" s="83"/>
      <c r="HC32" s="83"/>
      <c r="HD32" s="83"/>
      <c r="HE32" s="83"/>
      <c r="HF32" s="83"/>
      <c r="HG32" s="83"/>
      <c r="HH32" s="83"/>
      <c r="HI32" s="83"/>
      <c r="HJ32" s="83"/>
      <c r="HK32" s="83"/>
      <c r="HL32" s="83"/>
      <c r="HM32" s="83"/>
      <c r="HN32" s="83"/>
      <c r="HO32" s="83"/>
      <c r="HP32" s="83"/>
      <c r="HQ32" s="83"/>
      <c r="HR32" s="83"/>
      <c r="HS32" s="83"/>
      <c r="HT32" s="83"/>
      <c r="HU32" s="83"/>
      <c r="HV32" s="83"/>
      <c r="HW32" s="83"/>
      <c r="HX32" s="83"/>
      <c r="HY32" s="83"/>
      <c r="HZ32" s="83"/>
      <c r="IA32" s="83"/>
      <c r="IB32" s="83"/>
      <c r="IC32" s="83"/>
      <c r="ID32" s="83"/>
      <c r="IE32" s="83"/>
      <c r="IF32" s="83"/>
      <c r="IG32" s="83"/>
      <c r="IH32" s="83"/>
      <c r="II32" s="83"/>
      <c r="IJ32" s="83"/>
      <c r="IK32" s="83"/>
      <c r="IL32" s="83"/>
      <c r="IM32" s="83"/>
      <c r="IN32" s="83"/>
      <c r="IO32" s="83"/>
      <c r="IP32" s="83"/>
      <c r="IQ32" s="83"/>
      <c r="IR32" s="83"/>
      <c r="IS32" s="83"/>
      <c r="IT32" s="83"/>
      <c r="IU32" s="83"/>
      <c r="IV32" s="83"/>
      <c r="IW32" s="83"/>
    </row>
    <row r="33" spans="1:257" ht="32.25" customHeight="1">
      <c r="B33" s="202" t="str">
        <f>"(l) Attachment 12("&amp;Basic!$B$2&amp;"):"</f>
        <v>(l) Attachment 12(5002005726):</v>
      </c>
      <c r="C33" s="310"/>
      <c r="D33" s="472" t="s">
        <v>344</v>
      </c>
      <c r="E33" s="391"/>
      <c r="F33" s="391"/>
      <c r="G33" s="192"/>
      <c r="H33" s="192"/>
      <c r="Z33" s="26"/>
      <c r="AA33" s="26"/>
      <c r="AB33" s="286"/>
      <c r="AC33" s="282"/>
      <c r="AD33" s="86"/>
      <c r="AE33" s="86"/>
      <c r="AF33" s="26"/>
      <c r="AG33" s="26"/>
      <c r="AH33" s="26"/>
      <c r="AI33" s="26"/>
      <c r="AJ33" s="26"/>
      <c r="AK33" s="26"/>
      <c r="AL33" s="26"/>
      <c r="AM33" s="26"/>
      <c r="AN33" s="26"/>
      <c r="AO33" s="26"/>
      <c r="AP33" s="26"/>
      <c r="AQ33" s="26"/>
      <c r="AR33" s="26"/>
      <c r="AS33" s="26"/>
      <c r="AT33" s="26"/>
      <c r="AU33" s="26"/>
      <c r="AV33" s="26"/>
      <c r="AW33" s="26"/>
      <c r="AX33" s="26"/>
      <c r="AY33" s="26"/>
      <c r="AZ33" s="26"/>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c r="CG33" s="83"/>
      <c r="CH33" s="83"/>
      <c r="CI33" s="83"/>
      <c r="CJ33" s="83"/>
      <c r="CK33" s="83"/>
      <c r="CL33" s="83"/>
      <c r="CM33" s="83"/>
      <c r="CN33" s="83"/>
      <c r="CO33" s="83"/>
      <c r="CP33" s="83"/>
      <c r="CQ33" s="83"/>
      <c r="CR33" s="83"/>
      <c r="CS33" s="83"/>
      <c r="CT33" s="83"/>
      <c r="CU33" s="83"/>
      <c r="CV33" s="83"/>
      <c r="CW33" s="83"/>
      <c r="CX33" s="83"/>
      <c r="CY33" s="83"/>
      <c r="CZ33" s="83"/>
      <c r="DA33" s="83"/>
      <c r="DB33" s="83"/>
      <c r="DC33" s="83"/>
      <c r="DD33" s="83"/>
      <c r="DE33" s="83"/>
      <c r="DF33" s="83"/>
      <c r="DG33" s="83"/>
      <c r="DH33" s="83"/>
      <c r="DI33" s="83"/>
      <c r="DJ33" s="83"/>
      <c r="DK33" s="83"/>
      <c r="DL33" s="83"/>
      <c r="DM33" s="83"/>
      <c r="DN33" s="83"/>
      <c r="DO33" s="83"/>
      <c r="DP33" s="83"/>
      <c r="DQ33" s="83"/>
      <c r="DR33" s="83"/>
      <c r="DS33" s="83"/>
      <c r="DT33" s="83"/>
      <c r="DU33" s="83"/>
      <c r="DV33" s="83"/>
      <c r="DW33" s="83"/>
      <c r="DX33" s="83"/>
      <c r="DY33" s="83"/>
      <c r="DZ33" s="83"/>
      <c r="EA33" s="83"/>
      <c r="EB33" s="83"/>
      <c r="EC33" s="83"/>
      <c r="ED33" s="83"/>
      <c r="EE33" s="83"/>
      <c r="EF33" s="83"/>
      <c r="EG33" s="83"/>
      <c r="EH33" s="83"/>
      <c r="EI33" s="83"/>
      <c r="EJ33" s="83"/>
      <c r="EK33" s="83"/>
      <c r="EL33" s="83"/>
      <c r="EM33" s="83"/>
      <c r="EN33" s="83"/>
      <c r="EO33" s="83"/>
      <c r="EP33" s="83"/>
      <c r="EQ33" s="83"/>
      <c r="ER33" s="83"/>
      <c r="ES33" s="83"/>
      <c r="ET33" s="83"/>
      <c r="EU33" s="83"/>
      <c r="EV33" s="83"/>
      <c r="EW33" s="83"/>
      <c r="EX33" s="83"/>
      <c r="EY33" s="83"/>
      <c r="EZ33" s="83"/>
      <c r="FA33" s="83"/>
      <c r="FB33" s="83"/>
      <c r="FC33" s="83"/>
      <c r="FD33" s="83"/>
      <c r="FE33" s="83"/>
      <c r="FF33" s="83"/>
      <c r="FG33" s="83"/>
      <c r="FH33" s="83"/>
      <c r="FI33" s="83"/>
      <c r="FJ33" s="83"/>
      <c r="FK33" s="83"/>
      <c r="FL33" s="83"/>
      <c r="FM33" s="83"/>
      <c r="FN33" s="83"/>
      <c r="FO33" s="83"/>
      <c r="FP33" s="83"/>
      <c r="FQ33" s="83"/>
      <c r="FR33" s="83"/>
      <c r="FS33" s="83"/>
      <c r="FT33" s="83"/>
      <c r="FU33" s="83"/>
      <c r="FV33" s="83"/>
      <c r="FW33" s="83"/>
      <c r="FX33" s="83"/>
      <c r="FY33" s="83"/>
      <c r="FZ33" s="83"/>
      <c r="GA33" s="83"/>
      <c r="GB33" s="83"/>
      <c r="GC33" s="83"/>
      <c r="GD33" s="83"/>
      <c r="GE33" s="83"/>
      <c r="GF33" s="83"/>
      <c r="GG33" s="83"/>
      <c r="GH33" s="83"/>
      <c r="GI33" s="83"/>
      <c r="GJ33" s="83"/>
      <c r="GK33" s="83"/>
      <c r="GL33" s="83"/>
      <c r="GM33" s="83"/>
      <c r="GN33" s="83"/>
      <c r="GO33" s="83"/>
      <c r="GP33" s="83"/>
      <c r="GQ33" s="83"/>
      <c r="GR33" s="83"/>
      <c r="GS33" s="83"/>
      <c r="GT33" s="83"/>
      <c r="GU33" s="83"/>
      <c r="GV33" s="83"/>
      <c r="GW33" s="83"/>
      <c r="GX33" s="83"/>
      <c r="GY33" s="83"/>
      <c r="GZ33" s="83"/>
      <c r="HA33" s="83"/>
      <c r="HB33" s="83"/>
      <c r="HC33" s="83"/>
      <c r="HD33" s="83"/>
      <c r="HE33" s="83"/>
      <c r="HF33" s="83"/>
      <c r="HG33" s="83"/>
      <c r="HH33" s="83"/>
      <c r="HI33" s="83"/>
      <c r="HJ33" s="83"/>
      <c r="HK33" s="83"/>
      <c r="HL33" s="83"/>
      <c r="HM33" s="83"/>
      <c r="HN33" s="83"/>
      <c r="HO33" s="83"/>
      <c r="HP33" s="83"/>
      <c r="HQ33" s="83"/>
      <c r="HR33" s="83"/>
      <c r="HS33" s="83"/>
      <c r="HT33" s="83"/>
      <c r="HU33" s="83"/>
      <c r="HV33" s="83"/>
      <c r="HW33" s="83"/>
      <c r="HX33" s="83"/>
      <c r="HY33" s="83"/>
      <c r="HZ33" s="83"/>
      <c r="IA33" s="83"/>
      <c r="IB33" s="83"/>
      <c r="IC33" s="83"/>
      <c r="ID33" s="83"/>
      <c r="IE33" s="83"/>
      <c r="IF33" s="83"/>
      <c r="IG33" s="83"/>
      <c r="IH33" s="83"/>
      <c r="II33" s="83"/>
      <c r="IJ33" s="83"/>
      <c r="IK33" s="83"/>
      <c r="IL33" s="83"/>
      <c r="IM33" s="83"/>
      <c r="IN33" s="83"/>
      <c r="IO33" s="83"/>
      <c r="IP33" s="83"/>
      <c r="IQ33" s="83"/>
      <c r="IR33" s="83"/>
      <c r="IS33" s="83"/>
      <c r="IT33" s="83"/>
      <c r="IU33" s="83"/>
      <c r="IV33" s="83"/>
      <c r="IW33" s="83"/>
    </row>
    <row r="34" spans="1:257" ht="33" customHeight="1">
      <c r="B34" s="202" t="str">
        <f>"(m) Attachment 13("&amp;Basic!$B$2&amp;"):"</f>
        <v>(m) Attachment 13(5002005726):</v>
      </c>
      <c r="C34" s="310"/>
      <c r="D34" s="472" t="s">
        <v>345</v>
      </c>
      <c r="E34" s="391"/>
      <c r="F34" s="391"/>
      <c r="G34" s="192"/>
      <c r="H34" s="192"/>
      <c r="Z34" s="26"/>
      <c r="AA34" s="26"/>
      <c r="AB34" s="286"/>
      <c r="AC34" s="282"/>
      <c r="AD34" s="86"/>
      <c r="AE34" s="86"/>
      <c r="AF34" s="26"/>
      <c r="AG34" s="26"/>
      <c r="AH34" s="26"/>
      <c r="AI34" s="26"/>
      <c r="AJ34" s="26"/>
      <c r="AK34" s="26"/>
      <c r="AL34" s="26"/>
      <c r="AM34" s="26"/>
      <c r="AN34" s="26"/>
      <c r="AO34" s="26"/>
      <c r="AP34" s="26"/>
      <c r="AQ34" s="26"/>
      <c r="AR34" s="26"/>
      <c r="AS34" s="26"/>
      <c r="AT34" s="26"/>
      <c r="AU34" s="26"/>
      <c r="AV34" s="26"/>
      <c r="AW34" s="26"/>
      <c r="AX34" s="26"/>
      <c r="AY34" s="26"/>
      <c r="AZ34" s="26"/>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83"/>
      <c r="DQ34" s="83"/>
      <c r="DR34" s="83"/>
      <c r="DS34" s="83"/>
      <c r="DT34" s="83"/>
      <c r="DU34" s="83"/>
      <c r="DV34" s="83"/>
      <c r="DW34" s="83"/>
      <c r="DX34" s="83"/>
      <c r="DY34" s="83"/>
      <c r="DZ34" s="83"/>
      <c r="EA34" s="83"/>
      <c r="EB34" s="83"/>
      <c r="EC34" s="83"/>
      <c r="ED34" s="83"/>
      <c r="EE34" s="83"/>
      <c r="EF34" s="83"/>
      <c r="EG34" s="83"/>
      <c r="EH34" s="83"/>
      <c r="EI34" s="83"/>
      <c r="EJ34" s="83"/>
      <c r="EK34" s="83"/>
      <c r="EL34" s="83"/>
      <c r="EM34" s="83"/>
      <c r="EN34" s="83"/>
      <c r="EO34" s="83"/>
      <c r="EP34" s="83"/>
      <c r="EQ34" s="83"/>
      <c r="ER34" s="83"/>
      <c r="ES34" s="83"/>
      <c r="ET34" s="83"/>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83"/>
      <c r="FW34" s="83"/>
      <c r="FX34" s="83"/>
      <c r="FY34" s="83"/>
      <c r="FZ34" s="83"/>
      <c r="GA34" s="83"/>
      <c r="GB34" s="83"/>
      <c r="GC34" s="83"/>
      <c r="GD34" s="83"/>
      <c r="GE34" s="83"/>
      <c r="GF34" s="83"/>
      <c r="GG34" s="83"/>
      <c r="GH34" s="83"/>
      <c r="GI34" s="83"/>
      <c r="GJ34" s="83"/>
      <c r="GK34" s="83"/>
      <c r="GL34" s="83"/>
      <c r="GM34" s="83"/>
      <c r="GN34" s="83"/>
      <c r="GO34" s="83"/>
      <c r="GP34" s="83"/>
      <c r="GQ34" s="83"/>
      <c r="GR34" s="83"/>
      <c r="GS34" s="83"/>
      <c r="GT34" s="83"/>
      <c r="GU34" s="83"/>
      <c r="GV34" s="83"/>
      <c r="GW34" s="83"/>
      <c r="GX34" s="83"/>
      <c r="GY34" s="83"/>
      <c r="GZ34" s="83"/>
      <c r="HA34" s="83"/>
      <c r="HB34" s="83"/>
      <c r="HC34" s="83"/>
      <c r="HD34" s="83"/>
      <c r="HE34" s="83"/>
      <c r="HF34" s="83"/>
      <c r="HG34" s="83"/>
      <c r="HH34" s="83"/>
      <c r="HI34" s="83"/>
      <c r="HJ34" s="83"/>
      <c r="HK34" s="83"/>
      <c r="HL34" s="83"/>
      <c r="HM34" s="83"/>
      <c r="HN34" s="83"/>
      <c r="HO34" s="83"/>
      <c r="HP34" s="83"/>
      <c r="HQ34" s="83"/>
      <c r="HR34" s="83"/>
      <c r="HS34" s="83"/>
      <c r="HT34" s="83"/>
      <c r="HU34" s="83"/>
      <c r="HV34" s="83"/>
      <c r="HW34" s="83"/>
      <c r="HX34" s="83"/>
      <c r="HY34" s="83"/>
      <c r="HZ34" s="83"/>
      <c r="IA34" s="83"/>
      <c r="IB34" s="83"/>
      <c r="IC34" s="83"/>
      <c r="ID34" s="83"/>
      <c r="IE34" s="83"/>
      <c r="IF34" s="83"/>
      <c r="IG34" s="83"/>
      <c r="IH34" s="83"/>
      <c r="II34" s="83"/>
      <c r="IJ34" s="83"/>
      <c r="IK34" s="83"/>
      <c r="IL34" s="83"/>
      <c r="IM34" s="83"/>
      <c r="IN34" s="83"/>
      <c r="IO34" s="83"/>
      <c r="IP34" s="83"/>
      <c r="IQ34" s="83"/>
      <c r="IR34" s="83"/>
      <c r="IS34" s="83"/>
      <c r="IT34" s="83"/>
      <c r="IU34" s="83"/>
      <c r="IV34" s="83"/>
      <c r="IW34" s="83"/>
    </row>
    <row r="35" spans="1:257" ht="35.25" customHeight="1">
      <c r="B35" s="202" t="str">
        <f>"(n) Attachment 14("&amp;Basic!$B$2&amp;"):"</f>
        <v>(n) Attachment 14(5002005726):</v>
      </c>
      <c r="C35" s="310"/>
      <c r="D35" s="472" t="s">
        <v>346</v>
      </c>
      <c r="E35" s="391"/>
      <c r="F35" s="391"/>
      <c r="G35" s="192"/>
      <c r="H35" s="192"/>
      <c r="Z35" s="26"/>
      <c r="AA35" s="26"/>
      <c r="AB35" s="286"/>
      <c r="AC35" s="282"/>
      <c r="AD35" s="86"/>
      <c r="AE35" s="86"/>
      <c r="AF35" s="26"/>
      <c r="AG35" s="26"/>
      <c r="AH35" s="26"/>
      <c r="AI35" s="26"/>
      <c r="AJ35" s="26"/>
      <c r="AK35" s="26"/>
      <c r="AL35" s="26"/>
      <c r="AM35" s="26"/>
      <c r="AN35" s="26"/>
      <c r="AO35" s="26"/>
      <c r="AP35" s="26"/>
      <c r="AQ35" s="26"/>
      <c r="AR35" s="26"/>
      <c r="AS35" s="26"/>
      <c r="AT35" s="26"/>
      <c r="AU35" s="26"/>
      <c r="AV35" s="26"/>
      <c r="AW35" s="26"/>
      <c r="AX35" s="26"/>
      <c r="AY35" s="26"/>
      <c r="AZ35" s="26"/>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c r="CG35" s="83"/>
      <c r="CH35" s="83"/>
      <c r="CI35" s="83"/>
      <c r="CJ35" s="83"/>
      <c r="CK35" s="83"/>
      <c r="CL35" s="83"/>
      <c r="CM35" s="83"/>
      <c r="CN35" s="83"/>
      <c r="CO35" s="83"/>
      <c r="CP35" s="83"/>
      <c r="CQ35" s="83"/>
      <c r="CR35" s="83"/>
      <c r="CS35" s="83"/>
      <c r="CT35" s="83"/>
      <c r="CU35" s="83"/>
      <c r="CV35" s="83"/>
      <c r="CW35" s="83"/>
      <c r="CX35" s="83"/>
      <c r="CY35" s="83"/>
      <c r="CZ35" s="83"/>
      <c r="DA35" s="83"/>
      <c r="DB35" s="83"/>
      <c r="DC35" s="83"/>
      <c r="DD35" s="83"/>
      <c r="DE35" s="83"/>
      <c r="DF35" s="83"/>
      <c r="DG35" s="83"/>
      <c r="DH35" s="83"/>
      <c r="DI35" s="83"/>
      <c r="DJ35" s="83"/>
      <c r="DK35" s="83"/>
      <c r="DL35" s="83"/>
      <c r="DM35" s="83"/>
      <c r="DN35" s="83"/>
      <c r="DO35" s="83"/>
      <c r="DP35" s="83"/>
      <c r="DQ35" s="83"/>
      <c r="DR35" s="83"/>
      <c r="DS35" s="83"/>
      <c r="DT35" s="83"/>
      <c r="DU35" s="83"/>
      <c r="DV35" s="83"/>
      <c r="DW35" s="83"/>
      <c r="DX35" s="83"/>
      <c r="DY35" s="83"/>
      <c r="DZ35" s="83"/>
      <c r="EA35" s="83"/>
      <c r="EB35" s="83"/>
      <c r="EC35" s="83"/>
      <c r="ED35" s="83"/>
      <c r="EE35" s="83"/>
      <c r="EF35" s="83"/>
      <c r="EG35" s="83"/>
      <c r="EH35" s="83"/>
      <c r="EI35" s="83"/>
      <c r="EJ35" s="83"/>
      <c r="EK35" s="83"/>
      <c r="EL35" s="83"/>
      <c r="EM35" s="83"/>
      <c r="EN35" s="83"/>
      <c r="EO35" s="83"/>
      <c r="EP35" s="83"/>
      <c r="EQ35" s="83"/>
      <c r="ER35" s="83"/>
      <c r="ES35" s="83"/>
      <c r="ET35" s="83"/>
      <c r="EU35" s="83"/>
      <c r="EV35" s="83"/>
      <c r="EW35" s="83"/>
      <c r="EX35" s="83"/>
      <c r="EY35" s="83"/>
      <c r="EZ35" s="83"/>
      <c r="FA35" s="83"/>
      <c r="FB35" s="83"/>
      <c r="FC35" s="83"/>
      <c r="FD35" s="83"/>
      <c r="FE35" s="83"/>
      <c r="FF35" s="83"/>
      <c r="FG35" s="83"/>
      <c r="FH35" s="83"/>
      <c r="FI35" s="83"/>
      <c r="FJ35" s="83"/>
      <c r="FK35" s="83"/>
      <c r="FL35" s="83"/>
      <c r="FM35" s="83"/>
      <c r="FN35" s="83"/>
      <c r="FO35" s="83"/>
      <c r="FP35" s="83"/>
      <c r="FQ35" s="83"/>
      <c r="FR35" s="83"/>
      <c r="FS35" s="83"/>
      <c r="FT35" s="83"/>
      <c r="FU35" s="83"/>
      <c r="FV35" s="83"/>
      <c r="FW35" s="83"/>
      <c r="FX35" s="83"/>
      <c r="FY35" s="83"/>
      <c r="FZ35" s="83"/>
      <c r="GA35" s="83"/>
      <c r="GB35" s="83"/>
      <c r="GC35" s="83"/>
      <c r="GD35" s="83"/>
      <c r="GE35" s="83"/>
      <c r="GF35" s="83"/>
      <c r="GG35" s="83"/>
      <c r="GH35" s="83"/>
      <c r="GI35" s="83"/>
      <c r="GJ35" s="83"/>
      <c r="GK35" s="83"/>
      <c r="GL35" s="83"/>
      <c r="GM35" s="83"/>
      <c r="GN35" s="83"/>
      <c r="GO35" s="83"/>
      <c r="GP35" s="83"/>
      <c r="GQ35" s="83"/>
      <c r="GR35" s="83"/>
      <c r="GS35" s="83"/>
      <c r="GT35" s="83"/>
      <c r="GU35" s="83"/>
      <c r="GV35" s="83"/>
      <c r="GW35" s="83"/>
      <c r="GX35" s="83"/>
      <c r="GY35" s="83"/>
      <c r="GZ35" s="83"/>
      <c r="HA35" s="83"/>
      <c r="HB35" s="83"/>
      <c r="HC35" s="83"/>
      <c r="HD35" s="83"/>
      <c r="HE35" s="83"/>
      <c r="HF35" s="83"/>
      <c r="HG35" s="83"/>
      <c r="HH35" s="83"/>
      <c r="HI35" s="83"/>
      <c r="HJ35" s="83"/>
      <c r="HK35" s="83"/>
      <c r="HL35" s="83"/>
      <c r="HM35" s="83"/>
      <c r="HN35" s="83"/>
      <c r="HO35" s="83"/>
      <c r="HP35" s="83"/>
      <c r="HQ35" s="83"/>
      <c r="HR35" s="83"/>
      <c r="HS35" s="83"/>
      <c r="HT35" s="83"/>
      <c r="HU35" s="83"/>
      <c r="HV35" s="83"/>
      <c r="HW35" s="83"/>
      <c r="HX35" s="83"/>
      <c r="HY35" s="83"/>
      <c r="HZ35" s="83"/>
      <c r="IA35" s="83"/>
      <c r="IB35" s="83"/>
      <c r="IC35" s="83"/>
      <c r="ID35" s="83"/>
      <c r="IE35" s="83"/>
      <c r="IF35" s="83"/>
      <c r="IG35" s="83"/>
      <c r="IH35" s="83"/>
      <c r="II35" s="83"/>
      <c r="IJ35" s="83"/>
      <c r="IK35" s="83"/>
      <c r="IL35" s="83"/>
      <c r="IM35" s="83"/>
      <c r="IN35" s="83"/>
      <c r="IO35" s="83"/>
      <c r="IP35" s="83"/>
      <c r="IQ35" s="83"/>
      <c r="IR35" s="83"/>
      <c r="IS35" s="83"/>
      <c r="IT35" s="83"/>
      <c r="IU35" s="83"/>
      <c r="IV35" s="83"/>
      <c r="IW35" s="83"/>
    </row>
    <row r="36" spans="1:257" ht="35.25" customHeight="1">
      <c r="B36" s="202" t="str">
        <f>"(o) Attachment 15("&amp;Basic!$B$2&amp;"):"</f>
        <v>(o) Attachment 15(5002005726):</v>
      </c>
      <c r="C36" s="310"/>
      <c r="D36" s="472" t="s">
        <v>347</v>
      </c>
      <c r="E36" s="391"/>
      <c r="F36" s="391"/>
      <c r="G36" s="192"/>
      <c r="H36" s="192"/>
      <c r="Z36" s="26"/>
      <c r="AA36" s="26"/>
      <c r="AB36" s="286"/>
      <c r="AC36" s="282"/>
      <c r="AD36" s="86"/>
      <c r="AE36" s="86"/>
      <c r="AF36" s="26"/>
      <c r="AG36" s="26"/>
      <c r="AH36" s="26"/>
      <c r="AI36" s="26"/>
      <c r="AJ36" s="26"/>
      <c r="AK36" s="26"/>
      <c r="AL36" s="26"/>
      <c r="AM36" s="26"/>
      <c r="AN36" s="26"/>
      <c r="AO36" s="26"/>
      <c r="AP36" s="26"/>
      <c r="AQ36" s="26"/>
      <c r="AR36" s="26"/>
      <c r="AS36" s="26"/>
      <c r="AT36" s="26"/>
      <c r="AU36" s="26"/>
      <c r="AV36" s="26"/>
      <c r="AW36" s="26"/>
      <c r="AX36" s="26"/>
      <c r="AY36" s="26"/>
      <c r="AZ36" s="26"/>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c r="CG36" s="83"/>
      <c r="CH36" s="83"/>
      <c r="CI36" s="83"/>
      <c r="CJ36" s="83"/>
      <c r="CK36" s="83"/>
      <c r="CL36" s="83"/>
      <c r="CM36" s="83"/>
      <c r="CN36" s="83"/>
      <c r="CO36" s="83"/>
      <c r="CP36" s="83"/>
      <c r="CQ36" s="83"/>
      <c r="CR36" s="83"/>
      <c r="CS36" s="83"/>
      <c r="CT36" s="83"/>
      <c r="CU36" s="83"/>
      <c r="CV36" s="83"/>
      <c r="CW36" s="83"/>
      <c r="CX36" s="83"/>
      <c r="CY36" s="83"/>
      <c r="CZ36" s="83"/>
      <c r="DA36" s="83"/>
      <c r="DB36" s="83"/>
      <c r="DC36" s="83"/>
      <c r="DD36" s="83"/>
      <c r="DE36" s="83"/>
      <c r="DF36" s="83"/>
      <c r="DG36" s="83"/>
      <c r="DH36" s="83"/>
      <c r="DI36" s="83"/>
      <c r="DJ36" s="83"/>
      <c r="DK36" s="83"/>
      <c r="DL36" s="83"/>
      <c r="DM36" s="83"/>
      <c r="DN36" s="83"/>
      <c r="DO36" s="83"/>
      <c r="DP36" s="83"/>
      <c r="DQ36" s="83"/>
      <c r="DR36" s="83"/>
      <c r="DS36" s="83"/>
      <c r="DT36" s="83"/>
      <c r="DU36" s="83"/>
      <c r="DV36" s="83"/>
      <c r="DW36" s="83"/>
      <c r="DX36" s="83"/>
      <c r="DY36" s="83"/>
      <c r="DZ36" s="83"/>
      <c r="EA36" s="83"/>
      <c r="EB36" s="83"/>
      <c r="EC36" s="83"/>
      <c r="ED36" s="83"/>
      <c r="EE36" s="83"/>
      <c r="EF36" s="83"/>
      <c r="EG36" s="83"/>
      <c r="EH36" s="83"/>
      <c r="EI36" s="83"/>
      <c r="EJ36" s="83"/>
      <c r="EK36" s="83"/>
      <c r="EL36" s="83"/>
      <c r="EM36" s="83"/>
      <c r="EN36" s="83"/>
      <c r="EO36" s="83"/>
      <c r="EP36" s="83"/>
      <c r="EQ36" s="83"/>
      <c r="ER36" s="83"/>
      <c r="ES36" s="83"/>
      <c r="ET36" s="83"/>
      <c r="EU36" s="83"/>
      <c r="EV36" s="83"/>
      <c r="EW36" s="83"/>
      <c r="EX36" s="83"/>
      <c r="EY36" s="83"/>
      <c r="EZ36" s="83"/>
      <c r="FA36" s="83"/>
      <c r="FB36" s="83"/>
      <c r="FC36" s="83"/>
      <c r="FD36" s="83"/>
      <c r="FE36" s="83"/>
      <c r="FF36" s="83"/>
      <c r="FG36" s="83"/>
      <c r="FH36" s="83"/>
      <c r="FI36" s="83"/>
      <c r="FJ36" s="83"/>
      <c r="FK36" s="83"/>
      <c r="FL36" s="83"/>
      <c r="FM36" s="83"/>
      <c r="FN36" s="83"/>
      <c r="FO36" s="83"/>
      <c r="FP36" s="83"/>
      <c r="FQ36" s="83"/>
      <c r="FR36" s="83"/>
      <c r="FS36" s="83"/>
      <c r="FT36" s="83"/>
      <c r="FU36" s="83"/>
      <c r="FV36" s="83"/>
      <c r="FW36" s="83"/>
      <c r="FX36" s="83"/>
      <c r="FY36" s="83"/>
      <c r="FZ36" s="83"/>
      <c r="GA36" s="83"/>
      <c r="GB36" s="83"/>
      <c r="GC36" s="83"/>
      <c r="GD36" s="83"/>
      <c r="GE36" s="83"/>
      <c r="GF36" s="83"/>
      <c r="GG36" s="83"/>
      <c r="GH36" s="83"/>
      <c r="GI36" s="83"/>
      <c r="GJ36" s="83"/>
      <c r="GK36" s="83"/>
      <c r="GL36" s="83"/>
      <c r="GM36" s="83"/>
      <c r="GN36" s="83"/>
      <c r="GO36" s="83"/>
      <c r="GP36" s="83"/>
      <c r="GQ36" s="83"/>
      <c r="GR36" s="83"/>
      <c r="GS36" s="83"/>
      <c r="GT36" s="83"/>
      <c r="GU36" s="83"/>
      <c r="GV36" s="83"/>
      <c r="GW36" s="83"/>
      <c r="GX36" s="83"/>
      <c r="GY36" s="83"/>
      <c r="GZ36" s="83"/>
      <c r="HA36" s="83"/>
      <c r="HB36" s="83"/>
      <c r="HC36" s="83"/>
      <c r="HD36" s="83"/>
      <c r="HE36" s="83"/>
      <c r="HF36" s="83"/>
      <c r="HG36" s="83"/>
      <c r="HH36" s="83"/>
      <c r="HI36" s="83"/>
      <c r="HJ36" s="83"/>
      <c r="HK36" s="83"/>
      <c r="HL36" s="83"/>
      <c r="HM36" s="83"/>
      <c r="HN36" s="83"/>
      <c r="HO36" s="83"/>
      <c r="HP36" s="83"/>
      <c r="HQ36" s="83"/>
      <c r="HR36" s="83"/>
      <c r="HS36" s="83"/>
      <c r="HT36" s="83"/>
      <c r="HU36" s="83"/>
      <c r="HV36" s="83"/>
      <c r="HW36" s="83"/>
      <c r="HX36" s="83"/>
      <c r="HY36" s="83"/>
      <c r="HZ36" s="83"/>
      <c r="IA36" s="83"/>
      <c r="IB36" s="83"/>
      <c r="IC36" s="83"/>
      <c r="ID36" s="83"/>
      <c r="IE36" s="83"/>
      <c r="IF36" s="83"/>
      <c r="IG36" s="83"/>
      <c r="IH36" s="83"/>
      <c r="II36" s="83"/>
      <c r="IJ36" s="83"/>
      <c r="IK36" s="83"/>
      <c r="IL36" s="83"/>
      <c r="IM36" s="83"/>
      <c r="IN36" s="83"/>
      <c r="IO36" s="83"/>
      <c r="IP36" s="83"/>
      <c r="IQ36" s="83"/>
      <c r="IR36" s="83"/>
      <c r="IS36" s="83"/>
      <c r="IT36" s="83"/>
      <c r="IU36" s="83"/>
      <c r="IV36" s="83"/>
      <c r="IW36" s="83"/>
    </row>
    <row r="37" spans="1:257" ht="33" customHeight="1">
      <c r="B37" s="202" t="str">
        <f>"(p) Attachment 16("&amp;Basic!$B$2&amp;"):"</f>
        <v>(p) Attachment 16(5002005726):</v>
      </c>
      <c r="C37" s="310"/>
      <c r="D37" s="472" t="s">
        <v>348</v>
      </c>
      <c r="E37" s="391"/>
      <c r="F37" s="391"/>
      <c r="G37" s="192"/>
      <c r="H37" s="192"/>
      <c r="Z37" s="26"/>
      <c r="AA37" s="26"/>
      <c r="AB37" s="286"/>
      <c r="AC37" s="282"/>
      <c r="AD37" s="86"/>
      <c r="AE37" s="86"/>
      <c r="AF37" s="26"/>
      <c r="AG37" s="26"/>
      <c r="AH37" s="26"/>
      <c r="AI37" s="26"/>
      <c r="AJ37" s="26"/>
      <c r="AK37" s="26"/>
      <c r="AL37" s="26"/>
      <c r="AM37" s="26"/>
      <c r="AN37" s="26"/>
      <c r="AO37" s="26"/>
      <c r="AP37" s="26"/>
      <c r="AQ37" s="26"/>
      <c r="AR37" s="26"/>
      <c r="AS37" s="26"/>
      <c r="AT37" s="26"/>
      <c r="AU37" s="26"/>
      <c r="AV37" s="26"/>
      <c r="AW37" s="26"/>
      <c r="AX37" s="26"/>
      <c r="AY37" s="26"/>
      <c r="AZ37" s="26"/>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c r="CG37" s="83"/>
      <c r="CH37" s="83"/>
      <c r="CI37" s="83"/>
      <c r="CJ37" s="83"/>
      <c r="CK37" s="83"/>
      <c r="CL37" s="83"/>
      <c r="CM37" s="83"/>
      <c r="CN37" s="83"/>
      <c r="CO37" s="83"/>
      <c r="CP37" s="83"/>
      <c r="CQ37" s="83"/>
      <c r="CR37" s="83"/>
      <c r="CS37" s="83"/>
      <c r="CT37" s="83"/>
      <c r="CU37" s="83"/>
      <c r="CV37" s="83"/>
      <c r="CW37" s="83"/>
      <c r="CX37" s="83"/>
      <c r="CY37" s="83"/>
      <c r="CZ37" s="83"/>
      <c r="DA37" s="83"/>
      <c r="DB37" s="83"/>
      <c r="DC37" s="83"/>
      <c r="DD37" s="83"/>
      <c r="DE37" s="83"/>
      <c r="DF37" s="83"/>
      <c r="DG37" s="83"/>
      <c r="DH37" s="83"/>
      <c r="DI37" s="83"/>
      <c r="DJ37" s="83"/>
      <c r="DK37" s="83"/>
      <c r="DL37" s="83"/>
      <c r="DM37" s="83"/>
      <c r="DN37" s="83"/>
      <c r="DO37" s="83"/>
      <c r="DP37" s="83"/>
      <c r="DQ37" s="83"/>
      <c r="DR37" s="83"/>
      <c r="DS37" s="83"/>
      <c r="DT37" s="83"/>
      <c r="DU37" s="83"/>
      <c r="DV37" s="83"/>
      <c r="DW37" s="83"/>
      <c r="DX37" s="83"/>
      <c r="DY37" s="83"/>
      <c r="DZ37" s="83"/>
      <c r="EA37" s="83"/>
      <c r="EB37" s="83"/>
      <c r="EC37" s="83"/>
      <c r="ED37" s="83"/>
      <c r="EE37" s="83"/>
      <c r="EF37" s="83"/>
      <c r="EG37" s="83"/>
      <c r="EH37" s="83"/>
      <c r="EI37" s="83"/>
      <c r="EJ37" s="83"/>
      <c r="EK37" s="83"/>
      <c r="EL37" s="83"/>
      <c r="EM37" s="83"/>
      <c r="EN37" s="83"/>
      <c r="EO37" s="83"/>
      <c r="EP37" s="83"/>
      <c r="EQ37" s="83"/>
      <c r="ER37" s="83"/>
      <c r="ES37" s="83"/>
      <c r="ET37" s="83"/>
      <c r="EU37" s="83"/>
      <c r="EV37" s="83"/>
      <c r="EW37" s="83"/>
      <c r="EX37" s="83"/>
      <c r="EY37" s="83"/>
      <c r="EZ37" s="83"/>
      <c r="FA37" s="83"/>
      <c r="FB37" s="83"/>
      <c r="FC37" s="83"/>
      <c r="FD37" s="83"/>
      <c r="FE37" s="83"/>
      <c r="FF37" s="83"/>
      <c r="FG37" s="83"/>
      <c r="FH37" s="83"/>
      <c r="FI37" s="83"/>
      <c r="FJ37" s="83"/>
      <c r="FK37" s="83"/>
      <c r="FL37" s="83"/>
      <c r="FM37" s="83"/>
      <c r="FN37" s="83"/>
      <c r="FO37" s="83"/>
      <c r="FP37" s="83"/>
      <c r="FQ37" s="83"/>
      <c r="FR37" s="83"/>
      <c r="FS37" s="83"/>
      <c r="FT37" s="83"/>
      <c r="FU37" s="83"/>
      <c r="FV37" s="83"/>
      <c r="FW37" s="83"/>
      <c r="FX37" s="83"/>
      <c r="FY37" s="83"/>
      <c r="FZ37" s="83"/>
      <c r="GA37" s="83"/>
      <c r="GB37" s="83"/>
      <c r="GC37" s="83"/>
      <c r="GD37" s="83"/>
      <c r="GE37" s="83"/>
      <c r="GF37" s="83"/>
      <c r="GG37" s="83"/>
      <c r="GH37" s="83"/>
      <c r="GI37" s="83"/>
      <c r="GJ37" s="83"/>
      <c r="GK37" s="83"/>
      <c r="GL37" s="83"/>
      <c r="GM37" s="83"/>
      <c r="GN37" s="83"/>
      <c r="GO37" s="83"/>
      <c r="GP37" s="83"/>
      <c r="GQ37" s="83"/>
      <c r="GR37" s="83"/>
      <c r="GS37" s="83"/>
      <c r="GT37" s="83"/>
      <c r="GU37" s="83"/>
      <c r="GV37" s="83"/>
      <c r="GW37" s="83"/>
      <c r="GX37" s="83"/>
      <c r="GY37" s="83"/>
      <c r="GZ37" s="83"/>
      <c r="HA37" s="83"/>
      <c r="HB37" s="83"/>
      <c r="HC37" s="83"/>
      <c r="HD37" s="83"/>
      <c r="HE37" s="83"/>
      <c r="HF37" s="83"/>
      <c r="HG37" s="83"/>
      <c r="HH37" s="83"/>
      <c r="HI37" s="83"/>
      <c r="HJ37" s="83"/>
      <c r="HK37" s="83"/>
      <c r="HL37" s="83"/>
      <c r="HM37" s="83"/>
      <c r="HN37" s="83"/>
      <c r="HO37" s="83"/>
      <c r="HP37" s="83"/>
      <c r="HQ37" s="83"/>
      <c r="HR37" s="83"/>
      <c r="HS37" s="83"/>
      <c r="HT37" s="83"/>
      <c r="HU37" s="83"/>
      <c r="HV37" s="83"/>
      <c r="HW37" s="83"/>
      <c r="HX37" s="83"/>
      <c r="HY37" s="83"/>
      <c r="HZ37" s="83"/>
      <c r="IA37" s="83"/>
      <c r="IB37" s="83"/>
      <c r="IC37" s="83"/>
      <c r="ID37" s="83"/>
      <c r="IE37" s="83"/>
      <c r="IF37" s="83"/>
      <c r="IG37" s="83"/>
      <c r="IH37" s="83"/>
      <c r="II37" s="83"/>
      <c r="IJ37" s="83"/>
      <c r="IK37" s="83"/>
      <c r="IL37" s="83"/>
      <c r="IM37" s="83"/>
      <c r="IN37" s="83"/>
      <c r="IO37" s="83"/>
      <c r="IP37" s="83"/>
      <c r="IQ37" s="83"/>
      <c r="IR37" s="83"/>
      <c r="IS37" s="83"/>
      <c r="IT37" s="83"/>
      <c r="IU37" s="83"/>
      <c r="IV37" s="83"/>
      <c r="IW37" s="83"/>
    </row>
    <row r="38" spans="1:257" ht="33" customHeight="1">
      <c r="B38" s="202" t="str">
        <f>"(q) Attachment 17("&amp;Basic!$B$2&amp;"):"</f>
        <v>(q) Attachment 17(5002005726):</v>
      </c>
      <c r="C38" s="310"/>
      <c r="D38" s="472" t="s">
        <v>349</v>
      </c>
      <c r="E38" s="391"/>
      <c r="F38" s="391"/>
      <c r="G38" s="192"/>
      <c r="H38" s="192"/>
      <c r="Z38" s="26"/>
      <c r="AA38" s="26"/>
      <c r="AB38" s="286"/>
      <c r="AC38" s="282"/>
      <c r="AD38" s="27"/>
      <c r="AE38" s="27"/>
      <c r="AF38" s="28"/>
      <c r="AG38" s="28"/>
      <c r="AH38" s="28"/>
      <c r="AI38" s="28"/>
      <c r="AJ38" s="28"/>
      <c r="AK38" s="28"/>
      <c r="AL38" s="28"/>
      <c r="AM38" s="28"/>
      <c r="AN38" s="28"/>
      <c r="AO38" s="28"/>
      <c r="AP38" s="28"/>
      <c r="AQ38" s="28"/>
      <c r="AR38" s="28"/>
      <c r="AS38" s="28"/>
      <c r="AT38" s="28"/>
      <c r="AU38" s="28"/>
      <c r="AV38" s="28"/>
      <c r="AW38" s="28"/>
      <c r="AX38" s="28"/>
      <c r="AY38" s="28"/>
      <c r="AZ38" s="28"/>
    </row>
    <row r="39" spans="1:257" ht="66" customHeight="1">
      <c r="A39" s="291">
        <v>3</v>
      </c>
      <c r="B39" s="524" t="s">
        <v>350</v>
      </c>
      <c r="C39" s="391"/>
      <c r="D39" s="391"/>
      <c r="E39" s="391"/>
      <c r="F39" s="391"/>
      <c r="G39" s="292"/>
      <c r="H39" s="292"/>
      <c r="Z39" s="26"/>
      <c r="AA39" s="26"/>
      <c r="AB39" s="286"/>
      <c r="AC39" s="282"/>
      <c r="AD39" s="27"/>
      <c r="AE39" s="27"/>
      <c r="AF39" s="28"/>
      <c r="AG39" s="28"/>
      <c r="AH39" s="28"/>
      <c r="AI39" s="28"/>
      <c r="AJ39" s="28"/>
      <c r="AK39" s="28"/>
      <c r="AL39" s="28"/>
      <c r="AM39" s="28"/>
      <c r="AN39" s="28"/>
      <c r="AO39" s="28"/>
      <c r="AP39" s="28"/>
      <c r="AQ39" s="28"/>
      <c r="AR39" s="28"/>
      <c r="AS39" s="28"/>
      <c r="AT39" s="28"/>
      <c r="AU39" s="28"/>
      <c r="AV39" s="28"/>
      <c r="AW39" s="28"/>
      <c r="AX39" s="28"/>
      <c r="AY39" s="28"/>
      <c r="AZ39" s="28"/>
    </row>
    <row r="40" spans="1:257" ht="83.25" customHeight="1">
      <c r="A40" s="291">
        <v>3.1</v>
      </c>
      <c r="B40" s="524" t="s">
        <v>351</v>
      </c>
      <c r="C40" s="391"/>
      <c r="D40" s="391"/>
      <c r="E40" s="391"/>
      <c r="F40" s="391"/>
      <c r="G40" s="292"/>
      <c r="H40" s="292"/>
      <c r="Z40" s="26"/>
      <c r="AA40" s="26"/>
      <c r="AB40" s="286"/>
      <c r="AC40" s="282"/>
      <c r="AD40" s="27"/>
      <c r="AE40" s="27"/>
      <c r="AF40" s="28"/>
      <c r="AG40" s="28"/>
      <c r="AH40" s="28"/>
      <c r="AI40" s="28"/>
      <c r="AJ40" s="28"/>
      <c r="AK40" s="28"/>
      <c r="AL40" s="28"/>
      <c r="AM40" s="28"/>
      <c r="AN40" s="28"/>
      <c r="AO40" s="28"/>
      <c r="AP40" s="28"/>
      <c r="AQ40" s="28"/>
      <c r="AR40" s="28"/>
      <c r="AS40" s="28"/>
      <c r="AT40" s="28"/>
      <c r="AU40" s="28"/>
      <c r="AV40" s="28"/>
      <c r="AW40" s="28"/>
      <c r="AX40" s="28"/>
      <c r="AY40" s="28"/>
      <c r="AZ40" s="28"/>
    </row>
    <row r="41" spans="1:257" ht="69" customHeight="1">
      <c r="A41" s="291">
        <v>3.2</v>
      </c>
      <c r="B41" s="524" t="s">
        <v>352</v>
      </c>
      <c r="C41" s="391"/>
      <c r="D41" s="391"/>
      <c r="E41" s="391"/>
      <c r="F41" s="391"/>
      <c r="G41" s="292"/>
      <c r="H41" s="292"/>
      <c r="Z41" s="26"/>
      <c r="AA41" s="26"/>
      <c r="AB41" s="286"/>
      <c r="AC41" s="282"/>
      <c r="AD41" s="27"/>
      <c r="AE41" s="27"/>
      <c r="AF41" s="28"/>
      <c r="AG41" s="28"/>
      <c r="AH41" s="28"/>
      <c r="AI41" s="28"/>
      <c r="AJ41" s="28"/>
      <c r="AK41" s="28"/>
      <c r="AL41" s="28"/>
      <c r="AM41" s="28"/>
      <c r="AN41" s="28"/>
      <c r="AO41" s="28"/>
      <c r="AP41" s="28"/>
      <c r="AQ41" s="28"/>
      <c r="AR41" s="28"/>
      <c r="AS41" s="28"/>
      <c r="AT41" s="28"/>
      <c r="AU41" s="28"/>
      <c r="AV41" s="28"/>
      <c r="AW41" s="28"/>
      <c r="AX41" s="28"/>
      <c r="AY41" s="28"/>
      <c r="AZ41" s="28"/>
    </row>
    <row r="42" spans="1:257" ht="82.5" customHeight="1">
      <c r="A42" s="291">
        <v>4</v>
      </c>
      <c r="B42" s="524" t="s">
        <v>353</v>
      </c>
      <c r="C42" s="391"/>
      <c r="D42" s="391"/>
      <c r="E42" s="391"/>
      <c r="F42" s="391"/>
      <c r="G42" s="292"/>
      <c r="H42" s="292"/>
      <c r="Z42" s="26"/>
      <c r="AA42" s="26"/>
      <c r="AB42" s="286"/>
      <c r="AC42" s="282"/>
      <c r="AD42" s="86"/>
      <c r="AE42" s="86"/>
      <c r="AF42" s="26"/>
      <c r="AG42" s="26"/>
      <c r="AH42" s="26"/>
      <c r="AI42" s="26"/>
      <c r="AJ42" s="26"/>
      <c r="AK42" s="26"/>
      <c r="AL42" s="26"/>
      <c r="AM42" s="26"/>
      <c r="AN42" s="26"/>
      <c r="AO42" s="26"/>
      <c r="AP42" s="26"/>
      <c r="AQ42" s="26"/>
      <c r="AR42" s="26"/>
      <c r="AS42" s="26"/>
      <c r="AT42" s="26"/>
      <c r="AU42" s="26"/>
      <c r="AV42" s="26"/>
      <c r="AW42" s="26"/>
      <c r="AX42" s="26"/>
      <c r="AY42" s="26"/>
      <c r="AZ42" s="26"/>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c r="CG42" s="83"/>
      <c r="CH42" s="83"/>
      <c r="CI42" s="83"/>
      <c r="CJ42" s="83"/>
      <c r="CK42" s="83"/>
      <c r="CL42" s="83"/>
      <c r="CM42" s="83"/>
      <c r="CN42" s="83"/>
      <c r="CO42" s="83"/>
      <c r="CP42" s="83"/>
      <c r="CQ42" s="83"/>
      <c r="CR42" s="83"/>
      <c r="CS42" s="83"/>
      <c r="CT42" s="83"/>
      <c r="CU42" s="83"/>
      <c r="CV42" s="83"/>
      <c r="CW42" s="83"/>
      <c r="CX42" s="83"/>
      <c r="CY42" s="83"/>
      <c r="CZ42" s="83"/>
      <c r="DA42" s="83"/>
      <c r="DB42" s="83"/>
      <c r="DC42" s="83"/>
      <c r="DD42" s="83"/>
      <c r="DE42" s="83"/>
      <c r="DF42" s="83"/>
      <c r="DG42" s="83"/>
      <c r="DH42" s="83"/>
      <c r="DI42" s="83"/>
      <c r="DJ42" s="83"/>
      <c r="DK42" s="83"/>
      <c r="DL42" s="83"/>
      <c r="DM42" s="83"/>
      <c r="DN42" s="83"/>
      <c r="DO42" s="83"/>
      <c r="DP42" s="83"/>
      <c r="DQ42" s="83"/>
      <c r="DR42" s="83"/>
      <c r="DS42" s="83"/>
      <c r="DT42" s="83"/>
      <c r="DU42" s="83"/>
      <c r="DV42" s="83"/>
      <c r="DW42" s="83"/>
      <c r="DX42" s="83"/>
      <c r="DY42" s="83"/>
      <c r="DZ42" s="83"/>
      <c r="EA42" s="83"/>
      <c r="EB42" s="83"/>
      <c r="EC42" s="83"/>
      <c r="ED42" s="83"/>
      <c r="EE42" s="83"/>
      <c r="EF42" s="83"/>
      <c r="EG42" s="83"/>
      <c r="EH42" s="83"/>
      <c r="EI42" s="83"/>
      <c r="EJ42" s="83"/>
      <c r="EK42" s="83"/>
      <c r="EL42" s="83"/>
      <c r="EM42" s="83"/>
      <c r="EN42" s="83"/>
      <c r="EO42" s="83"/>
      <c r="EP42" s="83"/>
      <c r="EQ42" s="83"/>
      <c r="ER42" s="83"/>
      <c r="ES42" s="83"/>
      <c r="ET42" s="83"/>
      <c r="EU42" s="83"/>
      <c r="EV42" s="83"/>
      <c r="EW42" s="83"/>
      <c r="EX42" s="83"/>
      <c r="EY42" s="83"/>
      <c r="EZ42" s="83"/>
      <c r="FA42" s="83"/>
      <c r="FB42" s="83"/>
      <c r="FC42" s="83"/>
      <c r="FD42" s="83"/>
      <c r="FE42" s="83"/>
      <c r="FF42" s="83"/>
      <c r="FG42" s="83"/>
      <c r="FH42" s="83"/>
      <c r="FI42" s="83"/>
      <c r="FJ42" s="83"/>
      <c r="FK42" s="83"/>
      <c r="FL42" s="83"/>
      <c r="FM42" s="83"/>
      <c r="FN42" s="83"/>
      <c r="FO42" s="83"/>
      <c r="FP42" s="83"/>
      <c r="FQ42" s="83"/>
      <c r="FR42" s="83"/>
      <c r="FS42" s="83"/>
      <c r="FT42" s="83"/>
      <c r="FU42" s="83"/>
      <c r="FV42" s="83"/>
      <c r="FW42" s="83"/>
      <c r="FX42" s="83"/>
      <c r="FY42" s="83"/>
      <c r="FZ42" s="83"/>
      <c r="GA42" s="83"/>
      <c r="GB42" s="83"/>
      <c r="GC42" s="83"/>
      <c r="GD42" s="83"/>
      <c r="GE42" s="83"/>
      <c r="GF42" s="83"/>
      <c r="GG42" s="83"/>
      <c r="GH42" s="83"/>
      <c r="GI42" s="83"/>
      <c r="GJ42" s="83"/>
      <c r="GK42" s="83"/>
      <c r="GL42" s="83"/>
      <c r="GM42" s="83"/>
      <c r="GN42" s="83"/>
      <c r="GO42" s="83"/>
      <c r="GP42" s="83"/>
      <c r="GQ42" s="83"/>
      <c r="GR42" s="83"/>
      <c r="GS42" s="83"/>
      <c r="GT42" s="83"/>
      <c r="GU42" s="83"/>
      <c r="GV42" s="83"/>
      <c r="GW42" s="83"/>
      <c r="GX42" s="83"/>
      <c r="GY42" s="83"/>
      <c r="GZ42" s="83"/>
      <c r="HA42" s="83"/>
      <c r="HB42" s="83"/>
      <c r="HC42" s="83"/>
      <c r="HD42" s="83"/>
      <c r="HE42" s="83"/>
      <c r="HF42" s="83"/>
      <c r="HG42" s="83"/>
      <c r="HH42" s="83"/>
      <c r="HI42" s="83"/>
      <c r="HJ42" s="83"/>
      <c r="HK42" s="83"/>
      <c r="HL42" s="83"/>
      <c r="HM42" s="83"/>
      <c r="HN42" s="83"/>
      <c r="HO42" s="83"/>
      <c r="HP42" s="83"/>
      <c r="HQ42" s="83"/>
      <c r="HR42" s="83"/>
      <c r="HS42" s="83"/>
      <c r="HT42" s="83"/>
      <c r="HU42" s="83"/>
      <c r="HV42" s="83"/>
      <c r="HW42" s="83"/>
      <c r="HX42" s="83"/>
      <c r="HY42" s="83"/>
      <c r="HZ42" s="83"/>
      <c r="IA42" s="83"/>
      <c r="IB42" s="83"/>
      <c r="IC42" s="83"/>
      <c r="ID42" s="83"/>
      <c r="IE42" s="83"/>
      <c r="IF42" s="83"/>
      <c r="IG42" s="83"/>
      <c r="IH42" s="83"/>
      <c r="II42" s="83"/>
      <c r="IJ42" s="83"/>
      <c r="IK42" s="83"/>
      <c r="IL42" s="83"/>
      <c r="IM42" s="83"/>
      <c r="IN42" s="83"/>
      <c r="IO42" s="83"/>
      <c r="IP42" s="83"/>
      <c r="IQ42" s="83"/>
      <c r="IR42" s="83"/>
      <c r="IS42" s="83"/>
      <c r="IT42" s="83"/>
      <c r="IU42" s="83"/>
      <c r="IV42" s="83"/>
      <c r="IW42" s="83"/>
    </row>
    <row r="43" spans="1:257" ht="68.25" customHeight="1">
      <c r="A43" s="291">
        <v>4.0999999999999996</v>
      </c>
      <c r="B43" s="524" t="s">
        <v>354</v>
      </c>
      <c r="C43" s="391"/>
      <c r="D43" s="391"/>
      <c r="E43" s="391"/>
      <c r="F43" s="391"/>
      <c r="G43" s="292"/>
      <c r="H43" s="292"/>
      <c r="Z43" s="26"/>
      <c r="AA43" s="26"/>
      <c r="AB43" s="286"/>
      <c r="AC43" s="282"/>
      <c r="AD43" s="27"/>
      <c r="AE43" s="27"/>
      <c r="AF43" s="28"/>
      <c r="AG43" s="28"/>
      <c r="AH43" s="28"/>
      <c r="AI43" s="28"/>
      <c r="AJ43" s="28"/>
      <c r="AK43" s="28"/>
      <c r="AL43" s="28"/>
      <c r="AM43" s="28"/>
      <c r="AN43" s="28"/>
      <c r="AO43" s="28"/>
      <c r="AP43" s="28"/>
      <c r="AQ43" s="28"/>
      <c r="AR43" s="28"/>
      <c r="AS43" s="28"/>
      <c r="AT43" s="28"/>
      <c r="AU43" s="28"/>
      <c r="AV43" s="28"/>
      <c r="AW43" s="28"/>
      <c r="AX43" s="28"/>
      <c r="AY43" s="28"/>
      <c r="AZ43" s="28"/>
    </row>
    <row r="44" spans="1:257" ht="102" customHeight="1">
      <c r="A44" s="291">
        <v>4.2</v>
      </c>
      <c r="B44" s="524" t="s">
        <v>355</v>
      </c>
      <c r="C44" s="391"/>
      <c r="D44" s="391"/>
      <c r="E44" s="391"/>
      <c r="F44" s="391"/>
      <c r="G44" s="292"/>
      <c r="H44" s="292"/>
      <c r="Z44" s="26"/>
      <c r="AA44" s="26"/>
      <c r="AB44" s="286"/>
      <c r="AC44" s="282"/>
      <c r="AD44" s="27"/>
      <c r="AE44" s="27"/>
      <c r="AF44" s="28"/>
      <c r="AG44" s="28"/>
      <c r="AH44" s="28"/>
      <c r="AI44" s="28"/>
      <c r="AJ44" s="28"/>
      <c r="AK44" s="28"/>
      <c r="AL44" s="28"/>
      <c r="AM44" s="28"/>
      <c r="AN44" s="28"/>
      <c r="AO44" s="28"/>
      <c r="AP44" s="28"/>
      <c r="AQ44" s="28"/>
      <c r="AR44" s="28"/>
      <c r="AS44" s="28"/>
      <c r="AT44" s="28"/>
      <c r="AU44" s="28"/>
      <c r="AV44" s="28"/>
      <c r="AW44" s="28"/>
      <c r="AX44" s="28"/>
      <c r="AY44" s="28"/>
      <c r="AZ44" s="28"/>
    </row>
    <row r="45" spans="1:257" ht="64.5" customHeight="1">
      <c r="A45" s="291">
        <v>4.3</v>
      </c>
      <c r="B45" s="524" t="s">
        <v>356</v>
      </c>
      <c r="C45" s="391"/>
      <c r="D45" s="391"/>
      <c r="E45" s="391"/>
      <c r="F45" s="391"/>
      <c r="G45" s="292"/>
      <c r="H45" s="292"/>
      <c r="Z45" s="26"/>
      <c r="AA45" s="26"/>
      <c r="AB45" s="286"/>
      <c r="AC45" s="282"/>
      <c r="AD45" s="27"/>
      <c r="AE45" s="27"/>
      <c r="AF45" s="28"/>
      <c r="AG45" s="28"/>
      <c r="AH45" s="28"/>
      <c r="AI45" s="28"/>
      <c r="AJ45" s="28"/>
      <c r="AK45" s="28"/>
      <c r="AL45" s="28"/>
      <c r="AM45" s="28"/>
      <c r="AN45" s="28"/>
      <c r="AO45" s="28"/>
      <c r="AP45" s="28"/>
      <c r="AQ45" s="28"/>
      <c r="AR45" s="28"/>
      <c r="AS45" s="28"/>
      <c r="AT45" s="28"/>
      <c r="AU45" s="28"/>
      <c r="AV45" s="28"/>
      <c r="AW45" s="28"/>
      <c r="AX45" s="28"/>
      <c r="AY45" s="28"/>
      <c r="AZ45" s="28"/>
    </row>
    <row r="46" spans="1:257" ht="41.25" customHeight="1">
      <c r="A46" s="291">
        <v>4.4000000000000004</v>
      </c>
      <c r="B46" s="524" t="s">
        <v>357</v>
      </c>
      <c r="C46" s="391"/>
      <c r="D46" s="391"/>
      <c r="E46" s="391"/>
      <c r="F46" s="391"/>
      <c r="G46" s="292"/>
      <c r="H46" s="292"/>
      <c r="Z46" s="26"/>
      <c r="AA46" s="26"/>
      <c r="AB46" s="286"/>
      <c r="AC46" s="282"/>
      <c r="AD46" s="27"/>
      <c r="AE46" s="27"/>
      <c r="AF46" s="28"/>
      <c r="AG46" s="28"/>
      <c r="AH46" s="28"/>
      <c r="AI46" s="28"/>
      <c r="AJ46" s="28"/>
      <c r="AK46" s="28"/>
      <c r="AL46" s="28"/>
      <c r="AM46" s="28"/>
      <c r="AN46" s="28"/>
      <c r="AO46" s="28"/>
      <c r="AP46" s="28"/>
      <c r="AQ46" s="28"/>
      <c r="AR46" s="28"/>
      <c r="AS46" s="28"/>
      <c r="AT46" s="28"/>
      <c r="AU46" s="28"/>
      <c r="AV46" s="28"/>
      <c r="AW46" s="28"/>
      <c r="AX46" s="28"/>
      <c r="AY46" s="28"/>
      <c r="AZ46" s="28"/>
    </row>
    <row r="47" spans="1:257" ht="21" customHeight="1">
      <c r="A47" s="312">
        <v>5</v>
      </c>
      <c r="B47" s="438" t="s">
        <v>358</v>
      </c>
      <c r="C47" s="391"/>
      <c r="D47" s="391"/>
      <c r="E47" s="391"/>
      <c r="F47" s="391"/>
      <c r="G47" s="98"/>
      <c r="H47" s="98"/>
      <c r="Z47" s="26"/>
      <c r="AA47" s="26"/>
      <c r="AB47" s="286"/>
      <c r="AC47" s="282"/>
      <c r="AD47" s="27"/>
      <c r="AE47" s="27"/>
      <c r="AF47" s="28"/>
      <c r="AG47" s="28"/>
      <c r="AH47" s="28"/>
      <c r="AI47" s="28"/>
      <c r="AJ47" s="28"/>
      <c r="AK47" s="28"/>
      <c r="AL47" s="28"/>
      <c r="AM47" s="28"/>
      <c r="AN47" s="28"/>
      <c r="AO47" s="28"/>
      <c r="AP47" s="28"/>
      <c r="AQ47" s="28"/>
      <c r="AR47" s="28"/>
      <c r="AS47" s="28"/>
      <c r="AT47" s="28"/>
      <c r="AU47" s="28"/>
      <c r="AV47" s="28"/>
      <c r="AW47" s="28"/>
      <c r="AX47" s="28"/>
      <c r="AY47" s="28"/>
      <c r="AZ47" s="28"/>
    </row>
    <row r="48" spans="1:257" ht="60.75" customHeight="1">
      <c r="A48" s="291">
        <v>5.0999999999999996</v>
      </c>
      <c r="B48" s="524" t="s">
        <v>359</v>
      </c>
      <c r="C48" s="391"/>
      <c r="D48" s="391"/>
      <c r="E48" s="391"/>
      <c r="F48" s="391"/>
      <c r="G48" s="292"/>
      <c r="H48" s="292"/>
      <c r="Z48" s="26"/>
      <c r="AA48" s="26"/>
      <c r="AB48" s="286"/>
      <c r="AC48" s="282"/>
      <c r="AD48" s="86"/>
      <c r="AE48" s="86"/>
      <c r="AF48" s="26"/>
      <c r="AG48" s="26"/>
      <c r="AH48" s="26"/>
      <c r="AI48" s="26"/>
      <c r="AJ48" s="26"/>
      <c r="AK48" s="26"/>
      <c r="AL48" s="26"/>
      <c r="AM48" s="26"/>
      <c r="AN48" s="26"/>
      <c r="AO48" s="26"/>
      <c r="AP48" s="26"/>
      <c r="AQ48" s="26"/>
      <c r="AR48" s="26"/>
      <c r="AS48" s="26"/>
      <c r="AT48" s="26"/>
      <c r="AU48" s="26"/>
      <c r="AV48" s="26"/>
      <c r="AW48" s="26"/>
      <c r="AX48" s="26"/>
      <c r="AY48" s="26"/>
      <c r="AZ48" s="26"/>
      <c r="BA48" s="83"/>
      <c r="BB48" s="83"/>
      <c r="BC48" s="83"/>
      <c r="BD48" s="83"/>
      <c r="BE48" s="83"/>
      <c r="BF48" s="83"/>
      <c r="BG48" s="83"/>
      <c r="BH48" s="83"/>
      <c r="BI48" s="83"/>
      <c r="BJ48" s="83"/>
      <c r="BK48" s="83"/>
      <c r="BL48" s="83"/>
      <c r="BM48" s="83"/>
      <c r="BN48" s="83"/>
      <c r="BO48" s="83"/>
      <c r="BP48" s="83"/>
      <c r="BQ48" s="83"/>
      <c r="BR48" s="83"/>
      <c r="BS48" s="83"/>
      <c r="BT48" s="83"/>
      <c r="BU48" s="83"/>
      <c r="BV48" s="83"/>
      <c r="BW48" s="83"/>
      <c r="BX48" s="83"/>
      <c r="BY48" s="83"/>
      <c r="BZ48" s="83"/>
      <c r="CA48" s="83"/>
      <c r="CB48" s="83"/>
      <c r="CC48" s="83"/>
      <c r="CD48" s="83"/>
      <c r="CE48" s="83"/>
      <c r="CF48" s="83"/>
      <c r="CG48" s="83"/>
      <c r="CH48" s="83"/>
      <c r="CI48" s="83"/>
      <c r="CJ48" s="83"/>
      <c r="CK48" s="83"/>
      <c r="CL48" s="83"/>
      <c r="CM48" s="83"/>
      <c r="CN48" s="83"/>
      <c r="CO48" s="83"/>
      <c r="CP48" s="83"/>
      <c r="CQ48" s="83"/>
      <c r="CR48" s="83"/>
      <c r="CS48" s="83"/>
      <c r="CT48" s="83"/>
      <c r="CU48" s="83"/>
      <c r="CV48" s="83"/>
      <c r="CW48" s="83"/>
      <c r="CX48" s="83"/>
      <c r="CY48" s="83"/>
      <c r="CZ48" s="83"/>
      <c r="DA48" s="83"/>
      <c r="DB48" s="83"/>
      <c r="DC48" s="83"/>
      <c r="DD48" s="83"/>
      <c r="DE48" s="83"/>
      <c r="DF48" s="83"/>
      <c r="DG48" s="83"/>
      <c r="DH48" s="83"/>
      <c r="DI48" s="83"/>
      <c r="DJ48" s="83"/>
      <c r="DK48" s="83"/>
      <c r="DL48" s="83"/>
      <c r="DM48" s="83"/>
      <c r="DN48" s="83"/>
      <c r="DO48" s="83"/>
      <c r="DP48" s="83"/>
      <c r="DQ48" s="83"/>
      <c r="DR48" s="83"/>
      <c r="DS48" s="83"/>
      <c r="DT48" s="83"/>
      <c r="DU48" s="83"/>
      <c r="DV48" s="83"/>
      <c r="DW48" s="83"/>
      <c r="DX48" s="83"/>
      <c r="DY48" s="83"/>
      <c r="DZ48" s="83"/>
      <c r="EA48" s="83"/>
      <c r="EB48" s="83"/>
      <c r="EC48" s="83"/>
      <c r="ED48" s="83"/>
      <c r="EE48" s="83"/>
      <c r="EF48" s="83"/>
      <c r="EG48" s="83"/>
      <c r="EH48" s="83"/>
      <c r="EI48" s="83"/>
      <c r="EJ48" s="83"/>
      <c r="EK48" s="83"/>
      <c r="EL48" s="83"/>
      <c r="EM48" s="83"/>
      <c r="EN48" s="83"/>
      <c r="EO48" s="83"/>
      <c r="EP48" s="83"/>
      <c r="EQ48" s="83"/>
      <c r="ER48" s="83"/>
      <c r="ES48" s="83"/>
      <c r="ET48" s="83"/>
      <c r="EU48" s="83"/>
      <c r="EV48" s="83"/>
      <c r="EW48" s="83"/>
      <c r="EX48" s="83"/>
      <c r="EY48" s="83"/>
      <c r="EZ48" s="83"/>
      <c r="FA48" s="83"/>
      <c r="FB48" s="83"/>
      <c r="FC48" s="83"/>
      <c r="FD48" s="83"/>
      <c r="FE48" s="83"/>
      <c r="FF48" s="83"/>
      <c r="FG48" s="83"/>
      <c r="FH48" s="83"/>
      <c r="FI48" s="83"/>
      <c r="FJ48" s="83"/>
      <c r="FK48" s="83"/>
      <c r="FL48" s="83"/>
      <c r="FM48" s="83"/>
      <c r="FN48" s="83"/>
      <c r="FO48" s="83"/>
      <c r="FP48" s="83"/>
      <c r="FQ48" s="83"/>
      <c r="FR48" s="83"/>
      <c r="FS48" s="83"/>
      <c r="FT48" s="83"/>
      <c r="FU48" s="83"/>
      <c r="FV48" s="83"/>
      <c r="FW48" s="83"/>
      <c r="FX48" s="83"/>
      <c r="FY48" s="83"/>
      <c r="FZ48" s="83"/>
      <c r="GA48" s="83"/>
      <c r="GB48" s="83"/>
      <c r="GC48" s="83"/>
      <c r="GD48" s="83"/>
      <c r="GE48" s="83"/>
      <c r="GF48" s="83"/>
      <c r="GG48" s="83"/>
      <c r="GH48" s="83"/>
      <c r="GI48" s="83"/>
      <c r="GJ48" s="83"/>
      <c r="GK48" s="83"/>
      <c r="GL48" s="83"/>
      <c r="GM48" s="83"/>
      <c r="GN48" s="83"/>
      <c r="GO48" s="83"/>
      <c r="GP48" s="83"/>
      <c r="GQ48" s="83"/>
      <c r="GR48" s="83"/>
      <c r="GS48" s="83"/>
      <c r="GT48" s="83"/>
      <c r="GU48" s="83"/>
      <c r="GV48" s="83"/>
      <c r="GW48" s="83"/>
      <c r="GX48" s="83"/>
      <c r="GY48" s="83"/>
      <c r="GZ48" s="83"/>
      <c r="HA48" s="83"/>
      <c r="HB48" s="83"/>
      <c r="HC48" s="83"/>
      <c r="HD48" s="83"/>
      <c r="HE48" s="83"/>
      <c r="HF48" s="83"/>
      <c r="HG48" s="83"/>
      <c r="HH48" s="83"/>
      <c r="HI48" s="83"/>
      <c r="HJ48" s="83"/>
      <c r="HK48" s="83"/>
      <c r="HL48" s="83"/>
      <c r="HM48" s="83"/>
      <c r="HN48" s="83"/>
      <c r="HO48" s="83"/>
      <c r="HP48" s="83"/>
      <c r="HQ48" s="83"/>
      <c r="HR48" s="83"/>
      <c r="HS48" s="83"/>
      <c r="HT48" s="83"/>
      <c r="HU48" s="83"/>
      <c r="HV48" s="83"/>
      <c r="HW48" s="83"/>
      <c r="HX48" s="83"/>
      <c r="HY48" s="83"/>
      <c r="HZ48" s="83"/>
      <c r="IA48" s="83"/>
      <c r="IB48" s="83"/>
      <c r="IC48" s="83"/>
      <c r="ID48" s="83"/>
      <c r="IE48" s="83"/>
      <c r="IF48" s="83"/>
      <c r="IG48" s="83"/>
      <c r="IH48" s="83"/>
      <c r="II48" s="83"/>
      <c r="IJ48" s="83"/>
      <c r="IK48" s="83"/>
      <c r="IL48" s="83"/>
      <c r="IM48" s="83"/>
      <c r="IN48" s="83"/>
      <c r="IO48" s="83"/>
      <c r="IP48" s="83"/>
      <c r="IQ48" s="83"/>
      <c r="IR48" s="83"/>
      <c r="IS48" s="83"/>
      <c r="IT48" s="83"/>
      <c r="IU48" s="83"/>
      <c r="IV48" s="83"/>
      <c r="IW48" s="83"/>
    </row>
    <row r="49" spans="1:257" ht="33" customHeight="1">
      <c r="A49" s="291">
        <v>6</v>
      </c>
      <c r="B49" s="524" t="s">
        <v>360</v>
      </c>
      <c r="C49" s="391"/>
      <c r="D49" s="391"/>
      <c r="E49" s="391"/>
      <c r="F49" s="391"/>
      <c r="G49" s="292"/>
      <c r="H49" s="292"/>
      <c r="Z49" s="26"/>
      <c r="AA49" s="26"/>
      <c r="AB49" s="286"/>
      <c r="AC49" s="282"/>
      <c r="AD49" s="86"/>
      <c r="AE49" s="86"/>
      <c r="AF49" s="26"/>
      <c r="AG49" s="26"/>
      <c r="AH49" s="26"/>
      <c r="AI49" s="26"/>
      <c r="AJ49" s="26"/>
      <c r="AK49" s="26"/>
      <c r="AL49" s="26"/>
      <c r="AM49" s="26"/>
      <c r="AN49" s="26"/>
      <c r="AO49" s="26"/>
      <c r="AP49" s="26"/>
      <c r="AQ49" s="26"/>
      <c r="AR49" s="26"/>
      <c r="AS49" s="26"/>
      <c r="AT49" s="26"/>
      <c r="AU49" s="26"/>
      <c r="AV49" s="26"/>
      <c r="AW49" s="26"/>
      <c r="AX49" s="26"/>
      <c r="AY49" s="26"/>
      <c r="AZ49" s="26"/>
      <c r="BA49" s="83"/>
      <c r="BB49" s="83"/>
      <c r="BC49" s="83"/>
      <c r="BD49" s="83"/>
      <c r="BE49" s="83"/>
      <c r="BF49" s="83"/>
      <c r="BG49" s="83"/>
      <c r="BH49" s="83"/>
      <c r="BI49" s="83"/>
      <c r="BJ49" s="83"/>
      <c r="BK49" s="83"/>
      <c r="BL49" s="83"/>
      <c r="BM49" s="83"/>
      <c r="BN49" s="83"/>
      <c r="BO49" s="83"/>
      <c r="BP49" s="83"/>
      <c r="BQ49" s="83"/>
      <c r="BR49" s="83"/>
      <c r="BS49" s="83"/>
      <c r="BT49" s="83"/>
      <c r="BU49" s="83"/>
      <c r="BV49" s="83"/>
      <c r="BW49" s="83"/>
      <c r="BX49" s="83"/>
      <c r="BY49" s="83"/>
      <c r="BZ49" s="83"/>
      <c r="CA49" s="83"/>
      <c r="CB49" s="83"/>
      <c r="CC49" s="83"/>
      <c r="CD49" s="83"/>
      <c r="CE49" s="83"/>
      <c r="CF49" s="83"/>
      <c r="CG49" s="83"/>
      <c r="CH49" s="83"/>
      <c r="CI49" s="83"/>
      <c r="CJ49" s="83"/>
      <c r="CK49" s="83"/>
      <c r="CL49" s="83"/>
      <c r="CM49" s="83"/>
      <c r="CN49" s="83"/>
      <c r="CO49" s="83"/>
      <c r="CP49" s="83"/>
      <c r="CQ49" s="83"/>
      <c r="CR49" s="83"/>
      <c r="CS49" s="83"/>
      <c r="CT49" s="83"/>
      <c r="CU49" s="83"/>
      <c r="CV49" s="83"/>
      <c r="CW49" s="83"/>
      <c r="CX49" s="83"/>
      <c r="CY49" s="83"/>
      <c r="CZ49" s="83"/>
      <c r="DA49" s="83"/>
      <c r="DB49" s="83"/>
      <c r="DC49" s="83"/>
      <c r="DD49" s="83"/>
      <c r="DE49" s="83"/>
      <c r="DF49" s="83"/>
      <c r="DG49" s="83"/>
      <c r="DH49" s="83"/>
      <c r="DI49" s="83"/>
      <c r="DJ49" s="83"/>
      <c r="DK49" s="83"/>
      <c r="DL49" s="83"/>
      <c r="DM49" s="83"/>
      <c r="DN49" s="83"/>
      <c r="DO49" s="83"/>
      <c r="DP49" s="83"/>
      <c r="DQ49" s="83"/>
      <c r="DR49" s="83"/>
      <c r="DS49" s="83"/>
      <c r="DT49" s="83"/>
      <c r="DU49" s="83"/>
      <c r="DV49" s="83"/>
      <c r="DW49" s="83"/>
      <c r="DX49" s="83"/>
      <c r="DY49" s="83"/>
      <c r="DZ49" s="83"/>
      <c r="EA49" s="83"/>
      <c r="EB49" s="83"/>
      <c r="EC49" s="83"/>
      <c r="ED49" s="83"/>
      <c r="EE49" s="83"/>
      <c r="EF49" s="83"/>
      <c r="EG49" s="83"/>
      <c r="EH49" s="83"/>
      <c r="EI49" s="83"/>
      <c r="EJ49" s="83"/>
      <c r="EK49" s="83"/>
      <c r="EL49" s="83"/>
      <c r="EM49" s="83"/>
      <c r="EN49" s="83"/>
      <c r="EO49" s="83"/>
      <c r="EP49" s="83"/>
      <c r="EQ49" s="83"/>
      <c r="ER49" s="83"/>
      <c r="ES49" s="83"/>
      <c r="ET49" s="83"/>
      <c r="EU49" s="83"/>
      <c r="EV49" s="83"/>
      <c r="EW49" s="83"/>
      <c r="EX49" s="83"/>
      <c r="EY49" s="83"/>
      <c r="EZ49" s="83"/>
      <c r="FA49" s="83"/>
      <c r="FB49" s="83"/>
      <c r="FC49" s="83"/>
      <c r="FD49" s="83"/>
      <c r="FE49" s="83"/>
      <c r="FF49" s="83"/>
      <c r="FG49" s="83"/>
      <c r="FH49" s="83"/>
      <c r="FI49" s="83"/>
      <c r="FJ49" s="83"/>
      <c r="FK49" s="83"/>
      <c r="FL49" s="83"/>
      <c r="FM49" s="83"/>
      <c r="FN49" s="83"/>
      <c r="FO49" s="83"/>
      <c r="FP49" s="83"/>
      <c r="FQ49" s="83"/>
      <c r="FR49" s="83"/>
      <c r="FS49" s="83"/>
      <c r="FT49" s="83"/>
      <c r="FU49" s="83"/>
      <c r="FV49" s="83"/>
      <c r="FW49" s="83"/>
      <c r="FX49" s="83"/>
      <c r="FY49" s="83"/>
      <c r="FZ49" s="83"/>
      <c r="GA49" s="83"/>
      <c r="GB49" s="83"/>
      <c r="GC49" s="83"/>
      <c r="GD49" s="83"/>
      <c r="GE49" s="83"/>
      <c r="GF49" s="83"/>
      <c r="GG49" s="83"/>
      <c r="GH49" s="83"/>
      <c r="GI49" s="83"/>
      <c r="GJ49" s="83"/>
      <c r="GK49" s="83"/>
      <c r="GL49" s="83"/>
      <c r="GM49" s="83"/>
      <c r="GN49" s="83"/>
      <c r="GO49" s="83"/>
      <c r="GP49" s="83"/>
      <c r="GQ49" s="83"/>
      <c r="GR49" s="83"/>
      <c r="GS49" s="83"/>
      <c r="GT49" s="83"/>
      <c r="GU49" s="83"/>
      <c r="GV49" s="83"/>
      <c r="GW49" s="83"/>
      <c r="GX49" s="83"/>
      <c r="GY49" s="83"/>
      <c r="GZ49" s="83"/>
      <c r="HA49" s="83"/>
      <c r="HB49" s="83"/>
      <c r="HC49" s="83"/>
      <c r="HD49" s="83"/>
      <c r="HE49" s="83"/>
      <c r="HF49" s="83"/>
      <c r="HG49" s="83"/>
      <c r="HH49" s="83"/>
      <c r="HI49" s="83"/>
      <c r="HJ49" s="83"/>
      <c r="HK49" s="83"/>
      <c r="HL49" s="83"/>
      <c r="HM49" s="83"/>
      <c r="HN49" s="83"/>
      <c r="HO49" s="83"/>
      <c r="HP49" s="83"/>
      <c r="HQ49" s="83"/>
      <c r="HR49" s="83"/>
      <c r="HS49" s="83"/>
      <c r="HT49" s="83"/>
      <c r="HU49" s="83"/>
      <c r="HV49" s="83"/>
      <c r="HW49" s="83"/>
      <c r="HX49" s="83"/>
      <c r="HY49" s="83"/>
      <c r="HZ49" s="83"/>
      <c r="IA49" s="83"/>
      <c r="IB49" s="83"/>
      <c r="IC49" s="83"/>
      <c r="ID49" s="83"/>
      <c r="IE49" s="83"/>
      <c r="IF49" s="83"/>
      <c r="IG49" s="83"/>
      <c r="IH49" s="83"/>
      <c r="II49" s="83"/>
      <c r="IJ49" s="83"/>
      <c r="IK49" s="83"/>
      <c r="IL49" s="83"/>
      <c r="IM49" s="83"/>
      <c r="IN49" s="83"/>
      <c r="IO49" s="83"/>
      <c r="IP49" s="83"/>
      <c r="IQ49" s="83"/>
      <c r="IR49" s="83"/>
      <c r="IS49" s="83"/>
      <c r="IT49" s="83"/>
      <c r="IU49" s="83"/>
      <c r="IV49" s="83"/>
      <c r="IW49" s="83"/>
    </row>
    <row r="50" spans="1:257" ht="26.1" customHeight="1">
      <c r="A50" s="312"/>
      <c r="B50" s="34" t="s">
        <v>110</v>
      </c>
      <c r="C50" s="48" t="s">
        <v>361</v>
      </c>
      <c r="E50" s="313" t="s">
        <v>362</v>
      </c>
      <c r="F50" s="83"/>
      <c r="G50" s="83"/>
      <c r="H50" s="83"/>
      <c r="J50" s="2"/>
      <c r="K50" s="2"/>
      <c r="L50" s="2"/>
      <c r="M50" s="2"/>
      <c r="N50" s="2"/>
      <c r="O50" s="2"/>
      <c r="P50" s="2"/>
      <c r="Q50" s="2"/>
      <c r="R50" s="2"/>
      <c r="S50" s="2"/>
      <c r="T50" s="2"/>
      <c r="U50" s="2"/>
      <c r="V50" s="2"/>
      <c r="W50" s="2"/>
      <c r="X50" s="2"/>
      <c r="Y50" s="2"/>
      <c r="Z50" s="28"/>
      <c r="AA50" s="28"/>
      <c r="AB50" s="283"/>
      <c r="AC50" s="282"/>
      <c r="AD50" s="86"/>
      <c r="AE50" s="86"/>
      <c r="AF50" s="26"/>
      <c r="AG50" s="26"/>
      <c r="AH50" s="26"/>
      <c r="AI50" s="26"/>
      <c r="AJ50" s="26"/>
      <c r="AK50" s="26"/>
      <c r="AL50" s="26"/>
      <c r="AM50" s="26"/>
      <c r="AN50" s="26"/>
      <c r="AO50" s="26"/>
      <c r="AP50" s="26"/>
      <c r="AQ50" s="26"/>
      <c r="AR50" s="26"/>
      <c r="AS50" s="26"/>
      <c r="AT50" s="26"/>
      <c r="AU50" s="26"/>
      <c r="AV50" s="26"/>
      <c r="AW50" s="26"/>
      <c r="AX50" s="26"/>
      <c r="AY50" s="26"/>
      <c r="AZ50" s="26"/>
      <c r="BA50" s="83"/>
      <c r="BB50" s="83"/>
      <c r="BC50" s="83"/>
      <c r="BD50" s="83"/>
      <c r="BE50" s="83"/>
      <c r="BF50" s="83"/>
      <c r="BG50" s="83"/>
      <c r="BH50" s="83"/>
      <c r="BI50" s="83"/>
      <c r="BJ50" s="83"/>
      <c r="BK50" s="83"/>
      <c r="BL50" s="83"/>
      <c r="BM50" s="83"/>
      <c r="BN50" s="83"/>
      <c r="BO50" s="83"/>
      <c r="BP50" s="83"/>
      <c r="BQ50" s="83"/>
      <c r="BR50" s="83"/>
      <c r="BS50" s="83"/>
      <c r="BT50" s="83"/>
      <c r="BU50" s="83"/>
      <c r="BV50" s="83"/>
      <c r="BW50" s="83"/>
      <c r="BX50" s="83"/>
      <c r="BY50" s="83"/>
      <c r="BZ50" s="83"/>
      <c r="CA50" s="83"/>
      <c r="CB50" s="83"/>
      <c r="CC50" s="83"/>
      <c r="CD50" s="83"/>
      <c r="CE50" s="83"/>
      <c r="CF50" s="83"/>
      <c r="CG50" s="83"/>
      <c r="CH50" s="83"/>
      <c r="CI50" s="83"/>
      <c r="CJ50" s="83"/>
      <c r="CK50" s="83"/>
      <c r="CL50" s="83"/>
      <c r="CM50" s="83"/>
      <c r="CN50" s="83"/>
      <c r="CO50" s="83"/>
      <c r="CP50" s="83"/>
      <c r="CQ50" s="83"/>
      <c r="CR50" s="83"/>
      <c r="CS50" s="83"/>
      <c r="CT50" s="83"/>
      <c r="CU50" s="83"/>
      <c r="CV50" s="83"/>
      <c r="CW50" s="83"/>
      <c r="CX50" s="83"/>
      <c r="CY50" s="83"/>
      <c r="CZ50" s="83"/>
      <c r="DA50" s="83"/>
      <c r="DB50" s="83"/>
      <c r="DC50" s="83"/>
      <c r="DD50" s="83"/>
      <c r="DE50" s="83"/>
      <c r="DF50" s="83"/>
      <c r="DG50" s="83"/>
      <c r="DH50" s="83"/>
      <c r="DI50" s="83"/>
      <c r="DJ50" s="83"/>
      <c r="DK50" s="83"/>
      <c r="DL50" s="83"/>
      <c r="DM50" s="83"/>
      <c r="DN50" s="83"/>
      <c r="DO50" s="83"/>
      <c r="DP50" s="83"/>
      <c r="DQ50" s="83"/>
      <c r="DR50" s="83"/>
      <c r="DS50" s="83"/>
      <c r="DT50" s="83"/>
      <c r="DU50" s="83"/>
      <c r="DV50" s="83"/>
      <c r="DW50" s="83"/>
      <c r="DX50" s="83"/>
      <c r="DY50" s="83"/>
      <c r="DZ50" s="83"/>
      <c r="EA50" s="83"/>
      <c r="EB50" s="83"/>
      <c r="EC50" s="83"/>
      <c r="ED50" s="83"/>
      <c r="EE50" s="83"/>
      <c r="EF50" s="83"/>
      <c r="EG50" s="83"/>
      <c r="EH50" s="83"/>
      <c r="EI50" s="83"/>
      <c r="EJ50" s="83"/>
      <c r="EK50" s="83"/>
      <c r="EL50" s="83"/>
      <c r="EM50" s="83"/>
      <c r="EN50" s="83"/>
      <c r="EO50" s="83"/>
      <c r="EP50" s="83"/>
      <c r="EQ50" s="83"/>
      <c r="ER50" s="83"/>
      <c r="ES50" s="83"/>
      <c r="ET50" s="83"/>
      <c r="EU50" s="83"/>
      <c r="EV50" s="83"/>
      <c r="EW50" s="83"/>
      <c r="EX50" s="83"/>
      <c r="EY50" s="83"/>
      <c r="EZ50" s="83"/>
      <c r="FA50" s="83"/>
      <c r="FB50" s="83"/>
      <c r="FC50" s="83"/>
      <c r="FD50" s="83"/>
      <c r="FE50" s="83"/>
      <c r="FF50" s="83"/>
      <c r="FG50" s="83"/>
      <c r="FH50" s="83"/>
      <c r="FI50" s="83"/>
      <c r="FJ50" s="83"/>
      <c r="FK50" s="83"/>
      <c r="FL50" s="83"/>
      <c r="FM50" s="83"/>
      <c r="FN50" s="83"/>
      <c r="FO50" s="83"/>
      <c r="FP50" s="83"/>
      <c r="FQ50" s="83"/>
      <c r="FR50" s="83"/>
      <c r="FS50" s="83"/>
      <c r="FT50" s="83"/>
      <c r="FU50" s="83"/>
      <c r="FV50" s="83"/>
      <c r="FW50" s="83"/>
      <c r="FX50" s="83"/>
      <c r="FY50" s="83"/>
      <c r="FZ50" s="83"/>
      <c r="GA50" s="83"/>
      <c r="GB50" s="83"/>
      <c r="GC50" s="83"/>
      <c r="GD50" s="83"/>
      <c r="GE50" s="83"/>
      <c r="GF50" s="83"/>
      <c r="GG50" s="83"/>
      <c r="GH50" s="83"/>
      <c r="GI50" s="83"/>
      <c r="GJ50" s="83"/>
      <c r="GK50" s="83"/>
      <c r="GL50" s="83"/>
      <c r="GM50" s="83"/>
      <c r="GN50" s="83"/>
      <c r="GO50" s="83"/>
      <c r="GP50" s="83"/>
      <c r="GQ50" s="83"/>
      <c r="GR50" s="83"/>
      <c r="GS50" s="83"/>
      <c r="GT50" s="83"/>
      <c r="GU50" s="83"/>
      <c r="GV50" s="83"/>
      <c r="GW50" s="83"/>
      <c r="GX50" s="83"/>
      <c r="GY50" s="83"/>
      <c r="GZ50" s="83"/>
      <c r="HA50" s="83"/>
      <c r="HB50" s="83"/>
      <c r="HC50" s="83"/>
      <c r="HD50" s="83"/>
      <c r="HE50" s="83"/>
      <c r="HF50" s="83"/>
      <c r="HG50" s="83"/>
      <c r="HH50" s="83"/>
      <c r="HI50" s="83"/>
      <c r="HJ50" s="83"/>
      <c r="HK50" s="83"/>
      <c r="HL50" s="83"/>
      <c r="HM50" s="83"/>
      <c r="HN50" s="83"/>
      <c r="HO50" s="83"/>
      <c r="HP50" s="83"/>
      <c r="HQ50" s="83"/>
      <c r="HR50" s="83"/>
      <c r="HS50" s="83"/>
      <c r="HT50" s="83"/>
      <c r="HU50" s="83"/>
      <c r="HV50" s="83"/>
      <c r="HW50" s="83"/>
      <c r="HX50" s="83"/>
      <c r="HY50" s="83"/>
      <c r="HZ50" s="83"/>
      <c r="IA50" s="83"/>
      <c r="IB50" s="83"/>
      <c r="IC50" s="83"/>
      <c r="ID50" s="83"/>
      <c r="IE50" s="83"/>
      <c r="IF50" s="83"/>
      <c r="IG50" s="83"/>
      <c r="IH50" s="83"/>
      <c r="II50" s="83"/>
      <c r="IJ50" s="83"/>
      <c r="IK50" s="83"/>
      <c r="IL50" s="83"/>
      <c r="IM50" s="83"/>
      <c r="IN50" s="83"/>
      <c r="IO50" s="83"/>
      <c r="IP50" s="83"/>
      <c r="IQ50" s="83"/>
      <c r="IR50" s="83"/>
      <c r="IS50" s="83"/>
      <c r="IT50" s="83"/>
      <c r="IU50" s="83"/>
      <c r="IV50" s="83"/>
      <c r="IW50" s="83"/>
    </row>
    <row r="51" spans="1:257" ht="38.1" customHeight="1">
      <c r="A51" s="312"/>
      <c r="B51" s="34" t="s">
        <v>111</v>
      </c>
      <c r="C51" s="30" t="s">
        <v>363</v>
      </c>
      <c r="E51" s="313" t="s">
        <v>364</v>
      </c>
      <c r="F51" s="83"/>
      <c r="G51" s="83"/>
      <c r="H51" s="83"/>
      <c r="J51" s="2"/>
      <c r="K51" s="2"/>
      <c r="L51" s="2"/>
      <c r="M51" s="2"/>
      <c r="N51" s="2"/>
      <c r="O51" s="2"/>
      <c r="P51" s="2"/>
      <c r="Q51" s="2"/>
      <c r="R51" s="2"/>
      <c r="S51" s="2"/>
      <c r="T51" s="2"/>
      <c r="U51" s="2"/>
      <c r="V51" s="2"/>
      <c r="W51" s="2"/>
      <c r="X51" s="2"/>
      <c r="Y51" s="2"/>
      <c r="Z51" s="28"/>
      <c r="AA51" s="28"/>
      <c r="AB51" s="283"/>
      <c r="AC51" s="282"/>
      <c r="AD51" s="86"/>
      <c r="AE51" s="86"/>
      <c r="AF51" s="26"/>
      <c r="AG51" s="26"/>
      <c r="AH51" s="26"/>
      <c r="AI51" s="26"/>
      <c r="AJ51" s="26"/>
      <c r="AK51" s="26"/>
      <c r="AL51" s="26"/>
      <c r="AM51" s="26"/>
      <c r="AN51" s="26"/>
      <c r="AO51" s="26"/>
      <c r="AP51" s="26"/>
      <c r="AQ51" s="26"/>
      <c r="AR51" s="26"/>
      <c r="AS51" s="26"/>
      <c r="AT51" s="26"/>
      <c r="AU51" s="26"/>
      <c r="AV51" s="26"/>
      <c r="AW51" s="26"/>
      <c r="AX51" s="26"/>
      <c r="AY51" s="26"/>
      <c r="AZ51" s="26"/>
      <c r="BA51" s="83"/>
      <c r="BB51" s="83"/>
      <c r="BC51" s="83"/>
      <c r="BD51" s="83"/>
      <c r="BE51" s="83"/>
      <c r="BF51" s="83"/>
      <c r="BG51" s="83"/>
      <c r="BH51" s="83"/>
      <c r="BI51" s="83"/>
      <c r="BJ51" s="83"/>
      <c r="BK51" s="83"/>
      <c r="BL51" s="83"/>
      <c r="BM51" s="83"/>
      <c r="BN51" s="83"/>
      <c r="BO51" s="83"/>
      <c r="BP51" s="83"/>
      <c r="BQ51" s="83"/>
      <c r="BR51" s="83"/>
      <c r="BS51" s="83"/>
      <c r="BT51" s="83"/>
      <c r="BU51" s="83"/>
      <c r="BV51" s="83"/>
      <c r="BW51" s="83"/>
      <c r="BX51" s="83"/>
      <c r="BY51" s="83"/>
      <c r="BZ51" s="83"/>
      <c r="CA51" s="83"/>
      <c r="CB51" s="83"/>
      <c r="CC51" s="83"/>
      <c r="CD51" s="83"/>
      <c r="CE51" s="83"/>
      <c r="CF51" s="83"/>
      <c r="CG51" s="83"/>
      <c r="CH51" s="83"/>
      <c r="CI51" s="83"/>
      <c r="CJ51" s="83"/>
      <c r="CK51" s="83"/>
      <c r="CL51" s="83"/>
      <c r="CM51" s="83"/>
      <c r="CN51" s="83"/>
      <c r="CO51" s="83"/>
      <c r="CP51" s="83"/>
      <c r="CQ51" s="83"/>
      <c r="CR51" s="83"/>
      <c r="CS51" s="83"/>
      <c r="CT51" s="83"/>
      <c r="CU51" s="83"/>
      <c r="CV51" s="83"/>
      <c r="CW51" s="83"/>
      <c r="CX51" s="83"/>
      <c r="CY51" s="83"/>
      <c r="CZ51" s="83"/>
      <c r="DA51" s="83"/>
      <c r="DB51" s="83"/>
      <c r="DC51" s="83"/>
      <c r="DD51" s="83"/>
      <c r="DE51" s="83"/>
      <c r="DF51" s="83"/>
      <c r="DG51" s="83"/>
      <c r="DH51" s="83"/>
      <c r="DI51" s="83"/>
      <c r="DJ51" s="83"/>
      <c r="DK51" s="83"/>
      <c r="DL51" s="83"/>
      <c r="DM51" s="83"/>
      <c r="DN51" s="83"/>
      <c r="DO51" s="83"/>
      <c r="DP51" s="83"/>
      <c r="DQ51" s="83"/>
      <c r="DR51" s="83"/>
      <c r="DS51" s="83"/>
      <c r="DT51" s="83"/>
      <c r="DU51" s="83"/>
      <c r="DV51" s="83"/>
      <c r="DW51" s="83"/>
      <c r="DX51" s="83"/>
      <c r="DY51" s="83"/>
      <c r="DZ51" s="83"/>
      <c r="EA51" s="83"/>
      <c r="EB51" s="83"/>
      <c r="EC51" s="83"/>
      <c r="ED51" s="83"/>
      <c r="EE51" s="83"/>
      <c r="EF51" s="83"/>
      <c r="EG51" s="83"/>
      <c r="EH51" s="83"/>
      <c r="EI51" s="83"/>
      <c r="EJ51" s="83"/>
      <c r="EK51" s="83"/>
      <c r="EL51" s="83"/>
      <c r="EM51" s="83"/>
      <c r="EN51" s="83"/>
      <c r="EO51" s="83"/>
      <c r="EP51" s="83"/>
      <c r="EQ51" s="83"/>
      <c r="ER51" s="83"/>
      <c r="ES51" s="83"/>
      <c r="ET51" s="83"/>
      <c r="EU51" s="83"/>
      <c r="EV51" s="83"/>
      <c r="EW51" s="83"/>
      <c r="EX51" s="83"/>
      <c r="EY51" s="83"/>
      <c r="EZ51" s="83"/>
      <c r="FA51" s="83"/>
      <c r="FB51" s="83"/>
      <c r="FC51" s="83"/>
      <c r="FD51" s="83"/>
      <c r="FE51" s="83"/>
      <c r="FF51" s="83"/>
      <c r="FG51" s="83"/>
      <c r="FH51" s="83"/>
      <c r="FI51" s="83"/>
      <c r="FJ51" s="83"/>
      <c r="FK51" s="83"/>
      <c r="FL51" s="83"/>
      <c r="FM51" s="83"/>
      <c r="FN51" s="83"/>
      <c r="FO51" s="83"/>
      <c r="FP51" s="83"/>
      <c r="FQ51" s="83"/>
      <c r="FR51" s="83"/>
      <c r="FS51" s="83"/>
      <c r="FT51" s="83"/>
      <c r="FU51" s="83"/>
      <c r="FV51" s="83"/>
      <c r="FW51" s="83"/>
      <c r="FX51" s="83"/>
      <c r="FY51" s="83"/>
      <c r="FZ51" s="83"/>
      <c r="GA51" s="83"/>
      <c r="GB51" s="83"/>
      <c r="GC51" s="83"/>
      <c r="GD51" s="83"/>
      <c r="GE51" s="83"/>
      <c r="GF51" s="83"/>
      <c r="GG51" s="83"/>
      <c r="GH51" s="83"/>
      <c r="GI51" s="83"/>
      <c r="GJ51" s="83"/>
      <c r="GK51" s="83"/>
      <c r="GL51" s="83"/>
      <c r="GM51" s="83"/>
      <c r="GN51" s="83"/>
      <c r="GO51" s="83"/>
      <c r="GP51" s="83"/>
      <c r="GQ51" s="83"/>
      <c r="GR51" s="83"/>
      <c r="GS51" s="83"/>
      <c r="GT51" s="83"/>
      <c r="GU51" s="83"/>
      <c r="GV51" s="83"/>
      <c r="GW51" s="83"/>
      <c r="GX51" s="83"/>
      <c r="GY51" s="83"/>
      <c r="GZ51" s="83"/>
      <c r="HA51" s="83"/>
      <c r="HB51" s="83"/>
      <c r="HC51" s="83"/>
      <c r="HD51" s="83"/>
      <c r="HE51" s="83"/>
      <c r="HF51" s="83"/>
      <c r="HG51" s="83"/>
      <c r="HH51" s="83"/>
      <c r="HI51" s="83"/>
      <c r="HJ51" s="83"/>
      <c r="HK51" s="83"/>
      <c r="HL51" s="83"/>
      <c r="HM51" s="83"/>
      <c r="HN51" s="83"/>
      <c r="HO51" s="83"/>
      <c r="HP51" s="83"/>
      <c r="HQ51" s="83"/>
      <c r="HR51" s="83"/>
      <c r="HS51" s="83"/>
      <c r="HT51" s="83"/>
      <c r="HU51" s="83"/>
      <c r="HV51" s="83"/>
      <c r="HW51" s="83"/>
      <c r="HX51" s="83"/>
      <c r="HY51" s="83"/>
      <c r="HZ51" s="83"/>
      <c r="IA51" s="83"/>
      <c r="IB51" s="83"/>
      <c r="IC51" s="83"/>
      <c r="ID51" s="83"/>
      <c r="IE51" s="83"/>
      <c r="IF51" s="83"/>
      <c r="IG51" s="83"/>
      <c r="IH51" s="83"/>
      <c r="II51" s="83"/>
      <c r="IJ51" s="83"/>
      <c r="IK51" s="83"/>
      <c r="IL51" s="83"/>
      <c r="IM51" s="83"/>
      <c r="IN51" s="83"/>
      <c r="IO51" s="83"/>
      <c r="IP51" s="83"/>
      <c r="IQ51" s="83"/>
      <c r="IR51" s="83"/>
      <c r="IS51" s="83"/>
      <c r="IT51" s="83"/>
      <c r="IU51" s="83"/>
      <c r="IV51" s="83"/>
      <c r="IW51" s="83"/>
    </row>
    <row r="52" spans="1:257" ht="38.1" customHeight="1">
      <c r="A52" s="312"/>
      <c r="B52" s="34" t="s">
        <v>112</v>
      </c>
      <c r="C52" s="30" t="s">
        <v>365</v>
      </c>
      <c r="E52" s="313" t="s">
        <v>366</v>
      </c>
      <c r="F52" s="83"/>
      <c r="G52" s="83"/>
      <c r="H52" s="83"/>
      <c r="Z52" s="26"/>
      <c r="AA52" s="26"/>
      <c r="AB52" s="282"/>
      <c r="AC52" s="282"/>
      <c r="AD52" s="86"/>
      <c r="AE52" s="86"/>
      <c r="AF52" s="26"/>
      <c r="AG52" s="26"/>
      <c r="AH52" s="26"/>
      <c r="AI52" s="26"/>
      <c r="AJ52" s="26"/>
      <c r="AK52" s="26"/>
      <c r="AL52" s="26"/>
      <c r="AM52" s="26"/>
      <c r="AN52" s="26"/>
      <c r="AO52" s="26"/>
      <c r="AP52" s="26"/>
      <c r="AQ52" s="26"/>
      <c r="AR52" s="26"/>
      <c r="AS52" s="26"/>
      <c r="AT52" s="26"/>
      <c r="AU52" s="26"/>
      <c r="AV52" s="26"/>
      <c r="AW52" s="26"/>
      <c r="AX52" s="26"/>
      <c r="AY52" s="26"/>
      <c r="AZ52" s="26"/>
      <c r="BA52" s="83"/>
      <c r="BB52" s="83"/>
      <c r="BC52" s="83"/>
      <c r="BD52" s="83"/>
      <c r="BE52" s="83"/>
      <c r="BF52" s="83"/>
      <c r="BG52" s="83"/>
      <c r="BH52" s="83"/>
      <c r="BI52" s="83"/>
      <c r="BJ52" s="83"/>
      <c r="BK52" s="83"/>
      <c r="BL52" s="83"/>
      <c r="BM52" s="83"/>
      <c r="BN52" s="83"/>
      <c r="BO52" s="83"/>
      <c r="BP52" s="83"/>
      <c r="BQ52" s="83"/>
      <c r="BR52" s="83"/>
      <c r="BS52" s="83"/>
      <c r="BT52" s="83"/>
      <c r="BU52" s="83"/>
      <c r="BV52" s="83"/>
      <c r="BW52" s="83"/>
      <c r="BX52" s="83"/>
      <c r="BY52" s="83"/>
      <c r="BZ52" s="83"/>
      <c r="CA52" s="83"/>
      <c r="CB52" s="83"/>
      <c r="CC52" s="83"/>
      <c r="CD52" s="83"/>
      <c r="CE52" s="83"/>
      <c r="CF52" s="83"/>
      <c r="CG52" s="83"/>
      <c r="CH52" s="83"/>
      <c r="CI52" s="83"/>
      <c r="CJ52" s="83"/>
      <c r="CK52" s="83"/>
      <c r="CL52" s="83"/>
      <c r="CM52" s="83"/>
      <c r="CN52" s="83"/>
      <c r="CO52" s="83"/>
      <c r="CP52" s="83"/>
      <c r="CQ52" s="83"/>
      <c r="CR52" s="83"/>
      <c r="CS52" s="83"/>
      <c r="CT52" s="83"/>
      <c r="CU52" s="83"/>
      <c r="CV52" s="83"/>
      <c r="CW52" s="83"/>
      <c r="CX52" s="83"/>
      <c r="CY52" s="83"/>
      <c r="CZ52" s="83"/>
      <c r="DA52" s="83"/>
      <c r="DB52" s="83"/>
      <c r="DC52" s="83"/>
      <c r="DD52" s="83"/>
      <c r="DE52" s="83"/>
      <c r="DF52" s="83"/>
      <c r="DG52" s="83"/>
      <c r="DH52" s="83"/>
      <c r="DI52" s="83"/>
      <c r="DJ52" s="83"/>
      <c r="DK52" s="83"/>
      <c r="DL52" s="83"/>
      <c r="DM52" s="83"/>
      <c r="DN52" s="83"/>
      <c r="DO52" s="83"/>
      <c r="DP52" s="83"/>
      <c r="DQ52" s="83"/>
      <c r="DR52" s="83"/>
      <c r="DS52" s="83"/>
      <c r="DT52" s="83"/>
      <c r="DU52" s="83"/>
      <c r="DV52" s="83"/>
      <c r="DW52" s="83"/>
      <c r="DX52" s="83"/>
      <c r="DY52" s="83"/>
      <c r="DZ52" s="83"/>
      <c r="EA52" s="83"/>
      <c r="EB52" s="83"/>
      <c r="EC52" s="83"/>
      <c r="ED52" s="83"/>
      <c r="EE52" s="83"/>
      <c r="EF52" s="83"/>
      <c r="EG52" s="83"/>
      <c r="EH52" s="83"/>
      <c r="EI52" s="83"/>
      <c r="EJ52" s="83"/>
      <c r="EK52" s="83"/>
      <c r="EL52" s="83"/>
      <c r="EM52" s="83"/>
      <c r="EN52" s="83"/>
      <c r="EO52" s="83"/>
      <c r="EP52" s="83"/>
      <c r="EQ52" s="83"/>
      <c r="ER52" s="83"/>
      <c r="ES52" s="83"/>
      <c r="ET52" s="83"/>
      <c r="EU52" s="83"/>
      <c r="EV52" s="83"/>
      <c r="EW52" s="83"/>
      <c r="EX52" s="83"/>
      <c r="EY52" s="83"/>
      <c r="EZ52" s="83"/>
      <c r="FA52" s="83"/>
      <c r="FB52" s="83"/>
      <c r="FC52" s="83"/>
      <c r="FD52" s="83"/>
      <c r="FE52" s="83"/>
      <c r="FF52" s="83"/>
      <c r="FG52" s="83"/>
      <c r="FH52" s="83"/>
      <c r="FI52" s="83"/>
      <c r="FJ52" s="83"/>
      <c r="FK52" s="83"/>
      <c r="FL52" s="83"/>
      <c r="FM52" s="83"/>
      <c r="FN52" s="83"/>
      <c r="FO52" s="83"/>
      <c r="FP52" s="83"/>
      <c r="FQ52" s="83"/>
      <c r="FR52" s="83"/>
      <c r="FS52" s="83"/>
      <c r="FT52" s="83"/>
      <c r="FU52" s="83"/>
      <c r="FV52" s="83"/>
      <c r="FW52" s="83"/>
      <c r="FX52" s="83"/>
      <c r="FY52" s="83"/>
      <c r="FZ52" s="83"/>
      <c r="GA52" s="83"/>
      <c r="GB52" s="83"/>
      <c r="GC52" s="83"/>
      <c r="GD52" s="83"/>
      <c r="GE52" s="83"/>
      <c r="GF52" s="83"/>
      <c r="GG52" s="83"/>
      <c r="GH52" s="83"/>
      <c r="GI52" s="83"/>
      <c r="GJ52" s="83"/>
      <c r="GK52" s="83"/>
      <c r="GL52" s="83"/>
      <c r="GM52" s="83"/>
      <c r="GN52" s="83"/>
      <c r="GO52" s="83"/>
      <c r="GP52" s="83"/>
      <c r="GQ52" s="83"/>
      <c r="GR52" s="83"/>
      <c r="GS52" s="83"/>
      <c r="GT52" s="83"/>
      <c r="GU52" s="83"/>
      <c r="GV52" s="83"/>
      <c r="GW52" s="83"/>
      <c r="GX52" s="83"/>
      <c r="GY52" s="83"/>
      <c r="GZ52" s="83"/>
      <c r="HA52" s="83"/>
      <c r="HB52" s="83"/>
      <c r="HC52" s="83"/>
      <c r="HD52" s="83"/>
      <c r="HE52" s="83"/>
      <c r="HF52" s="83"/>
      <c r="HG52" s="83"/>
      <c r="HH52" s="83"/>
      <c r="HI52" s="83"/>
      <c r="HJ52" s="83"/>
      <c r="HK52" s="83"/>
      <c r="HL52" s="83"/>
      <c r="HM52" s="83"/>
      <c r="HN52" s="83"/>
      <c r="HO52" s="83"/>
      <c r="HP52" s="83"/>
      <c r="HQ52" s="83"/>
      <c r="HR52" s="83"/>
      <c r="HS52" s="83"/>
      <c r="HT52" s="83"/>
      <c r="HU52" s="83"/>
      <c r="HV52" s="83"/>
      <c r="HW52" s="83"/>
      <c r="HX52" s="83"/>
      <c r="HY52" s="83"/>
      <c r="HZ52" s="83"/>
      <c r="IA52" s="83"/>
      <c r="IB52" s="83"/>
      <c r="IC52" s="83"/>
      <c r="ID52" s="83"/>
      <c r="IE52" s="83"/>
      <c r="IF52" s="83"/>
      <c r="IG52" s="83"/>
      <c r="IH52" s="83"/>
      <c r="II52" s="83"/>
      <c r="IJ52" s="83"/>
      <c r="IK52" s="83"/>
      <c r="IL52" s="83"/>
      <c r="IM52" s="83"/>
      <c r="IN52" s="83"/>
      <c r="IO52" s="83"/>
      <c r="IP52" s="83"/>
      <c r="IQ52" s="83"/>
      <c r="IR52" s="83"/>
      <c r="IS52" s="83"/>
      <c r="IT52" s="83"/>
      <c r="IU52" s="83"/>
      <c r="IV52" s="83"/>
      <c r="IW52" s="83"/>
    </row>
    <row r="53" spans="1:257" ht="38.1" customHeight="1">
      <c r="A53" s="312"/>
      <c r="B53" s="34" t="s">
        <v>367</v>
      </c>
      <c r="C53" s="30" t="s">
        <v>368</v>
      </c>
      <c r="E53" s="313" t="s">
        <v>369</v>
      </c>
      <c r="F53" s="83"/>
      <c r="G53" s="83"/>
      <c r="H53" s="83"/>
      <c r="Z53" s="26"/>
      <c r="AA53" s="26"/>
      <c r="AB53" s="283"/>
      <c r="AC53" s="282"/>
      <c r="AD53" s="86"/>
      <c r="AE53" s="86"/>
      <c r="AF53" s="26"/>
      <c r="AG53" s="26"/>
      <c r="AH53" s="26"/>
      <c r="AI53" s="26"/>
      <c r="AJ53" s="26"/>
      <c r="AK53" s="26"/>
      <c r="AL53" s="26"/>
      <c r="AM53" s="26"/>
      <c r="AN53" s="26"/>
      <c r="AO53" s="26"/>
      <c r="AP53" s="26"/>
      <c r="AQ53" s="26"/>
      <c r="AR53" s="26"/>
      <c r="AS53" s="26"/>
      <c r="AT53" s="26"/>
      <c r="AU53" s="26"/>
      <c r="AV53" s="26"/>
      <c r="AW53" s="26"/>
      <c r="AX53" s="26"/>
      <c r="AY53" s="26"/>
      <c r="AZ53" s="26"/>
      <c r="BA53" s="83"/>
      <c r="BB53" s="83"/>
      <c r="BC53" s="83"/>
      <c r="BD53" s="83"/>
      <c r="BE53" s="83"/>
      <c r="BF53" s="83"/>
      <c r="BG53" s="83"/>
      <c r="BH53" s="83"/>
      <c r="BI53" s="83"/>
      <c r="BJ53" s="83"/>
      <c r="BK53" s="83"/>
      <c r="BL53" s="83"/>
      <c r="BM53" s="83"/>
      <c r="BN53" s="83"/>
      <c r="BO53" s="83"/>
      <c r="BP53" s="83"/>
      <c r="BQ53" s="83"/>
      <c r="BR53" s="83"/>
      <c r="BS53" s="83"/>
      <c r="BT53" s="83"/>
      <c r="BU53" s="83"/>
      <c r="BV53" s="83"/>
      <c r="BW53" s="83"/>
      <c r="BX53" s="83"/>
      <c r="BY53" s="83"/>
      <c r="BZ53" s="83"/>
      <c r="CA53" s="83"/>
      <c r="CB53" s="83"/>
      <c r="CC53" s="83"/>
      <c r="CD53" s="83"/>
      <c r="CE53" s="83"/>
      <c r="CF53" s="83"/>
      <c r="CG53" s="83"/>
      <c r="CH53" s="83"/>
      <c r="CI53" s="83"/>
      <c r="CJ53" s="83"/>
      <c r="CK53" s="83"/>
      <c r="CL53" s="83"/>
      <c r="CM53" s="83"/>
      <c r="CN53" s="83"/>
      <c r="CO53" s="83"/>
      <c r="CP53" s="83"/>
      <c r="CQ53" s="83"/>
      <c r="CR53" s="83"/>
      <c r="CS53" s="83"/>
      <c r="CT53" s="83"/>
      <c r="CU53" s="83"/>
      <c r="CV53" s="83"/>
      <c r="CW53" s="83"/>
      <c r="CX53" s="83"/>
      <c r="CY53" s="83"/>
      <c r="CZ53" s="83"/>
      <c r="DA53" s="83"/>
      <c r="DB53" s="83"/>
      <c r="DC53" s="83"/>
      <c r="DD53" s="83"/>
      <c r="DE53" s="83"/>
      <c r="DF53" s="83"/>
      <c r="DG53" s="83"/>
      <c r="DH53" s="83"/>
      <c r="DI53" s="83"/>
      <c r="DJ53" s="83"/>
      <c r="DK53" s="83"/>
      <c r="DL53" s="83"/>
      <c r="DM53" s="83"/>
      <c r="DN53" s="83"/>
      <c r="DO53" s="83"/>
      <c r="DP53" s="83"/>
      <c r="DQ53" s="83"/>
      <c r="DR53" s="83"/>
      <c r="DS53" s="83"/>
      <c r="DT53" s="83"/>
      <c r="DU53" s="83"/>
      <c r="DV53" s="83"/>
      <c r="DW53" s="83"/>
      <c r="DX53" s="83"/>
      <c r="DY53" s="83"/>
      <c r="DZ53" s="83"/>
      <c r="EA53" s="83"/>
      <c r="EB53" s="83"/>
      <c r="EC53" s="83"/>
      <c r="ED53" s="83"/>
      <c r="EE53" s="83"/>
      <c r="EF53" s="83"/>
      <c r="EG53" s="83"/>
      <c r="EH53" s="83"/>
      <c r="EI53" s="83"/>
      <c r="EJ53" s="83"/>
      <c r="EK53" s="83"/>
      <c r="EL53" s="83"/>
      <c r="EM53" s="83"/>
      <c r="EN53" s="83"/>
      <c r="EO53" s="83"/>
      <c r="EP53" s="83"/>
      <c r="EQ53" s="83"/>
      <c r="ER53" s="83"/>
      <c r="ES53" s="83"/>
      <c r="ET53" s="83"/>
      <c r="EU53" s="83"/>
      <c r="EV53" s="83"/>
      <c r="EW53" s="83"/>
      <c r="EX53" s="83"/>
      <c r="EY53" s="83"/>
      <c r="EZ53" s="83"/>
      <c r="FA53" s="83"/>
      <c r="FB53" s="83"/>
      <c r="FC53" s="83"/>
      <c r="FD53" s="83"/>
      <c r="FE53" s="83"/>
      <c r="FF53" s="83"/>
      <c r="FG53" s="83"/>
      <c r="FH53" s="83"/>
      <c r="FI53" s="83"/>
      <c r="FJ53" s="83"/>
      <c r="FK53" s="83"/>
      <c r="FL53" s="83"/>
      <c r="FM53" s="83"/>
      <c r="FN53" s="83"/>
      <c r="FO53" s="83"/>
      <c r="FP53" s="83"/>
      <c r="FQ53" s="83"/>
      <c r="FR53" s="83"/>
      <c r="FS53" s="83"/>
      <c r="FT53" s="83"/>
      <c r="FU53" s="83"/>
      <c r="FV53" s="83"/>
      <c r="FW53" s="83"/>
      <c r="FX53" s="83"/>
      <c r="FY53" s="83"/>
      <c r="FZ53" s="83"/>
      <c r="GA53" s="83"/>
      <c r="GB53" s="83"/>
      <c r="GC53" s="83"/>
      <c r="GD53" s="83"/>
      <c r="GE53" s="83"/>
      <c r="GF53" s="83"/>
      <c r="GG53" s="83"/>
      <c r="GH53" s="83"/>
      <c r="GI53" s="83"/>
      <c r="GJ53" s="83"/>
      <c r="GK53" s="83"/>
      <c r="GL53" s="83"/>
      <c r="GM53" s="83"/>
      <c r="GN53" s="83"/>
      <c r="GO53" s="83"/>
      <c r="GP53" s="83"/>
      <c r="GQ53" s="83"/>
      <c r="GR53" s="83"/>
      <c r="GS53" s="83"/>
      <c r="GT53" s="83"/>
      <c r="GU53" s="83"/>
      <c r="GV53" s="83"/>
      <c r="GW53" s="83"/>
      <c r="GX53" s="83"/>
      <c r="GY53" s="83"/>
      <c r="GZ53" s="83"/>
      <c r="HA53" s="83"/>
      <c r="HB53" s="83"/>
      <c r="HC53" s="83"/>
      <c r="HD53" s="83"/>
      <c r="HE53" s="83"/>
      <c r="HF53" s="83"/>
      <c r="HG53" s="83"/>
      <c r="HH53" s="83"/>
      <c r="HI53" s="83"/>
      <c r="HJ53" s="83"/>
      <c r="HK53" s="83"/>
      <c r="HL53" s="83"/>
      <c r="HM53" s="83"/>
      <c r="HN53" s="83"/>
      <c r="HO53" s="83"/>
      <c r="HP53" s="83"/>
      <c r="HQ53" s="83"/>
      <c r="HR53" s="83"/>
      <c r="HS53" s="83"/>
      <c r="HT53" s="83"/>
      <c r="HU53" s="83"/>
      <c r="HV53" s="83"/>
      <c r="HW53" s="83"/>
      <c r="HX53" s="83"/>
      <c r="HY53" s="83"/>
      <c r="HZ53" s="83"/>
      <c r="IA53" s="83"/>
      <c r="IB53" s="83"/>
      <c r="IC53" s="83"/>
      <c r="ID53" s="83"/>
      <c r="IE53" s="83"/>
      <c r="IF53" s="83"/>
      <c r="IG53" s="83"/>
      <c r="IH53" s="83"/>
      <c r="II53" s="83"/>
      <c r="IJ53" s="83"/>
      <c r="IK53" s="83"/>
      <c r="IL53" s="83"/>
      <c r="IM53" s="83"/>
      <c r="IN53" s="83"/>
      <c r="IO53" s="83"/>
      <c r="IP53" s="83"/>
      <c r="IQ53" s="83"/>
      <c r="IR53" s="83"/>
      <c r="IS53" s="83"/>
      <c r="IT53" s="83"/>
      <c r="IU53" s="83"/>
      <c r="IV53" s="83"/>
      <c r="IW53" s="83"/>
    </row>
    <row r="54" spans="1:257" ht="38.1" customHeight="1">
      <c r="A54" s="312"/>
      <c r="B54" s="34" t="s">
        <v>114</v>
      </c>
      <c r="C54" s="30" t="s">
        <v>370</v>
      </c>
      <c r="E54" s="313" t="s">
        <v>371</v>
      </c>
      <c r="F54" s="83"/>
      <c r="G54" s="83"/>
      <c r="H54" s="83"/>
      <c r="J54" s="2"/>
      <c r="K54" s="2"/>
      <c r="L54" s="2"/>
      <c r="M54" s="2"/>
      <c r="N54" s="2"/>
      <c r="O54" s="2"/>
      <c r="P54" s="2"/>
      <c r="Q54" s="2"/>
      <c r="R54" s="2"/>
      <c r="S54" s="2"/>
      <c r="T54" s="2"/>
      <c r="U54" s="2"/>
      <c r="V54" s="2"/>
      <c r="W54" s="2"/>
      <c r="X54" s="2"/>
      <c r="Y54" s="2"/>
      <c r="Z54" s="28"/>
      <c r="AA54" s="28"/>
      <c r="AB54" s="283"/>
      <c r="AC54" s="282"/>
      <c r="AD54" s="86"/>
      <c r="AE54" s="86"/>
      <c r="AF54" s="26"/>
      <c r="AG54" s="26"/>
      <c r="AH54" s="26"/>
      <c r="AI54" s="26"/>
      <c r="AJ54" s="26"/>
      <c r="AK54" s="26"/>
      <c r="AL54" s="26"/>
      <c r="AM54" s="26"/>
      <c r="AN54" s="26"/>
      <c r="AO54" s="26"/>
      <c r="AP54" s="26"/>
      <c r="AQ54" s="26"/>
      <c r="AR54" s="26"/>
      <c r="AS54" s="26"/>
      <c r="AT54" s="26"/>
      <c r="AU54" s="26"/>
      <c r="AV54" s="26"/>
      <c r="AW54" s="26"/>
      <c r="AX54" s="26"/>
      <c r="AY54" s="26"/>
      <c r="AZ54" s="26"/>
      <c r="BA54" s="83"/>
      <c r="BB54" s="83"/>
      <c r="BC54" s="83"/>
      <c r="BD54" s="83"/>
      <c r="BE54" s="83"/>
      <c r="BF54" s="83"/>
      <c r="BG54" s="83"/>
      <c r="BH54" s="83"/>
      <c r="BI54" s="83"/>
      <c r="BJ54" s="83"/>
      <c r="BK54" s="83"/>
      <c r="BL54" s="83"/>
      <c r="BM54" s="83"/>
      <c r="BN54" s="83"/>
      <c r="BO54" s="83"/>
      <c r="BP54" s="83"/>
      <c r="BQ54" s="83"/>
      <c r="BR54" s="83"/>
      <c r="BS54" s="83"/>
      <c r="BT54" s="83"/>
      <c r="BU54" s="83"/>
      <c r="BV54" s="83"/>
      <c r="BW54" s="83"/>
      <c r="BX54" s="83"/>
      <c r="BY54" s="83"/>
      <c r="BZ54" s="83"/>
      <c r="CA54" s="83"/>
      <c r="CB54" s="83"/>
      <c r="CC54" s="83"/>
      <c r="CD54" s="83"/>
      <c r="CE54" s="83"/>
      <c r="CF54" s="83"/>
      <c r="CG54" s="83"/>
      <c r="CH54" s="83"/>
      <c r="CI54" s="83"/>
      <c r="CJ54" s="83"/>
      <c r="CK54" s="83"/>
      <c r="CL54" s="83"/>
      <c r="CM54" s="83"/>
      <c r="CN54" s="83"/>
      <c r="CO54" s="83"/>
      <c r="CP54" s="83"/>
      <c r="CQ54" s="83"/>
      <c r="CR54" s="83"/>
      <c r="CS54" s="83"/>
      <c r="CT54" s="83"/>
      <c r="CU54" s="83"/>
      <c r="CV54" s="83"/>
      <c r="CW54" s="83"/>
      <c r="CX54" s="83"/>
      <c r="CY54" s="83"/>
      <c r="CZ54" s="83"/>
      <c r="DA54" s="83"/>
      <c r="DB54" s="83"/>
      <c r="DC54" s="83"/>
      <c r="DD54" s="83"/>
      <c r="DE54" s="83"/>
      <c r="DF54" s="83"/>
      <c r="DG54" s="83"/>
      <c r="DH54" s="83"/>
      <c r="DI54" s="83"/>
      <c r="DJ54" s="83"/>
      <c r="DK54" s="83"/>
      <c r="DL54" s="83"/>
      <c r="DM54" s="83"/>
      <c r="DN54" s="83"/>
      <c r="DO54" s="83"/>
      <c r="DP54" s="83"/>
      <c r="DQ54" s="83"/>
      <c r="DR54" s="83"/>
      <c r="DS54" s="83"/>
      <c r="DT54" s="83"/>
      <c r="DU54" s="83"/>
      <c r="DV54" s="83"/>
      <c r="DW54" s="83"/>
      <c r="DX54" s="83"/>
      <c r="DY54" s="83"/>
      <c r="DZ54" s="83"/>
      <c r="EA54" s="83"/>
      <c r="EB54" s="83"/>
      <c r="EC54" s="83"/>
      <c r="ED54" s="83"/>
      <c r="EE54" s="83"/>
      <c r="EF54" s="83"/>
      <c r="EG54" s="83"/>
      <c r="EH54" s="83"/>
      <c r="EI54" s="83"/>
      <c r="EJ54" s="83"/>
      <c r="EK54" s="83"/>
      <c r="EL54" s="83"/>
      <c r="EM54" s="83"/>
      <c r="EN54" s="83"/>
      <c r="EO54" s="83"/>
      <c r="EP54" s="83"/>
      <c r="EQ54" s="83"/>
      <c r="ER54" s="83"/>
      <c r="ES54" s="83"/>
      <c r="ET54" s="83"/>
      <c r="EU54" s="83"/>
      <c r="EV54" s="83"/>
      <c r="EW54" s="83"/>
      <c r="EX54" s="83"/>
      <c r="EY54" s="83"/>
      <c r="EZ54" s="83"/>
      <c r="FA54" s="83"/>
      <c r="FB54" s="83"/>
      <c r="FC54" s="83"/>
      <c r="FD54" s="83"/>
      <c r="FE54" s="83"/>
      <c r="FF54" s="83"/>
      <c r="FG54" s="83"/>
      <c r="FH54" s="83"/>
      <c r="FI54" s="83"/>
      <c r="FJ54" s="83"/>
      <c r="FK54" s="83"/>
      <c r="FL54" s="83"/>
      <c r="FM54" s="83"/>
      <c r="FN54" s="83"/>
      <c r="FO54" s="83"/>
      <c r="FP54" s="83"/>
      <c r="FQ54" s="83"/>
      <c r="FR54" s="83"/>
      <c r="FS54" s="83"/>
      <c r="FT54" s="83"/>
      <c r="FU54" s="83"/>
      <c r="FV54" s="83"/>
      <c r="FW54" s="83"/>
      <c r="FX54" s="83"/>
      <c r="FY54" s="83"/>
      <c r="FZ54" s="83"/>
      <c r="GA54" s="83"/>
      <c r="GB54" s="83"/>
      <c r="GC54" s="83"/>
      <c r="GD54" s="83"/>
      <c r="GE54" s="83"/>
      <c r="GF54" s="83"/>
      <c r="GG54" s="83"/>
      <c r="GH54" s="83"/>
      <c r="GI54" s="83"/>
      <c r="GJ54" s="83"/>
      <c r="GK54" s="83"/>
      <c r="GL54" s="83"/>
      <c r="GM54" s="83"/>
      <c r="GN54" s="83"/>
      <c r="GO54" s="83"/>
      <c r="GP54" s="83"/>
      <c r="GQ54" s="83"/>
      <c r="GR54" s="83"/>
      <c r="GS54" s="83"/>
      <c r="GT54" s="83"/>
      <c r="GU54" s="83"/>
      <c r="GV54" s="83"/>
      <c r="GW54" s="83"/>
      <c r="GX54" s="83"/>
      <c r="GY54" s="83"/>
      <c r="GZ54" s="83"/>
      <c r="HA54" s="83"/>
      <c r="HB54" s="83"/>
      <c r="HC54" s="83"/>
      <c r="HD54" s="83"/>
      <c r="HE54" s="83"/>
      <c r="HF54" s="83"/>
      <c r="HG54" s="83"/>
      <c r="HH54" s="83"/>
      <c r="HI54" s="83"/>
      <c r="HJ54" s="83"/>
      <c r="HK54" s="83"/>
      <c r="HL54" s="83"/>
      <c r="HM54" s="83"/>
      <c r="HN54" s="83"/>
      <c r="HO54" s="83"/>
      <c r="HP54" s="83"/>
      <c r="HQ54" s="83"/>
      <c r="HR54" s="83"/>
      <c r="HS54" s="83"/>
      <c r="HT54" s="83"/>
      <c r="HU54" s="83"/>
      <c r="HV54" s="83"/>
      <c r="HW54" s="83"/>
      <c r="HX54" s="83"/>
      <c r="HY54" s="83"/>
      <c r="HZ54" s="83"/>
      <c r="IA54" s="83"/>
      <c r="IB54" s="83"/>
      <c r="IC54" s="83"/>
      <c r="ID54" s="83"/>
      <c r="IE54" s="83"/>
      <c r="IF54" s="83"/>
      <c r="IG54" s="83"/>
      <c r="IH54" s="83"/>
      <c r="II54" s="83"/>
      <c r="IJ54" s="83"/>
      <c r="IK54" s="83"/>
      <c r="IL54" s="83"/>
      <c r="IM54" s="83"/>
      <c r="IN54" s="83"/>
      <c r="IO54" s="83"/>
      <c r="IP54" s="83"/>
      <c r="IQ54" s="83"/>
      <c r="IR54" s="83"/>
      <c r="IS54" s="83"/>
      <c r="IT54" s="83"/>
      <c r="IU54" s="83"/>
      <c r="IV54" s="83"/>
      <c r="IW54" s="83"/>
    </row>
    <row r="55" spans="1:257" ht="38.1" customHeight="1">
      <c r="A55" s="312"/>
      <c r="B55" s="34" t="s">
        <v>122</v>
      </c>
      <c r="C55" s="30" t="s">
        <v>372</v>
      </c>
      <c r="E55" s="313" t="s">
        <v>373</v>
      </c>
      <c r="F55" s="83"/>
      <c r="G55" s="83"/>
      <c r="H55" s="83"/>
      <c r="Z55" s="26"/>
      <c r="AA55" s="26"/>
      <c r="AB55" s="283"/>
      <c r="AC55" s="282"/>
      <c r="AD55" s="86"/>
      <c r="AE55" s="86"/>
      <c r="AF55" s="26"/>
      <c r="AG55" s="26"/>
      <c r="AH55" s="26"/>
      <c r="AI55" s="26"/>
      <c r="AJ55" s="26"/>
      <c r="AK55" s="26"/>
      <c r="AL55" s="26"/>
      <c r="AM55" s="26"/>
      <c r="AN55" s="26"/>
      <c r="AO55" s="26"/>
      <c r="AP55" s="26"/>
      <c r="AQ55" s="26"/>
      <c r="AR55" s="26"/>
      <c r="AS55" s="26"/>
      <c r="AT55" s="26"/>
      <c r="AU55" s="26"/>
      <c r="AV55" s="26"/>
      <c r="AW55" s="26"/>
      <c r="AX55" s="26"/>
      <c r="AY55" s="26"/>
      <c r="AZ55" s="26"/>
      <c r="BA55" s="83"/>
      <c r="BB55" s="83"/>
      <c r="BC55" s="83"/>
      <c r="BD55" s="83"/>
      <c r="BE55" s="83"/>
      <c r="BF55" s="83"/>
      <c r="BG55" s="83"/>
      <c r="BH55" s="83"/>
      <c r="BI55" s="83"/>
      <c r="BJ55" s="83"/>
      <c r="BK55" s="83"/>
      <c r="BL55" s="83"/>
      <c r="BM55" s="83"/>
      <c r="BN55" s="83"/>
      <c r="BO55" s="83"/>
      <c r="BP55" s="83"/>
      <c r="BQ55" s="83"/>
      <c r="BR55" s="83"/>
      <c r="BS55" s="83"/>
      <c r="BT55" s="83"/>
      <c r="BU55" s="83"/>
      <c r="BV55" s="83"/>
      <c r="BW55" s="83"/>
      <c r="BX55" s="83"/>
      <c r="BY55" s="83"/>
      <c r="BZ55" s="83"/>
      <c r="CA55" s="83"/>
      <c r="CB55" s="83"/>
      <c r="CC55" s="83"/>
      <c r="CD55" s="83"/>
      <c r="CE55" s="83"/>
      <c r="CF55" s="83"/>
      <c r="CG55" s="83"/>
      <c r="CH55" s="83"/>
      <c r="CI55" s="83"/>
      <c r="CJ55" s="83"/>
      <c r="CK55" s="83"/>
      <c r="CL55" s="83"/>
      <c r="CM55" s="83"/>
      <c r="CN55" s="83"/>
      <c r="CO55" s="83"/>
      <c r="CP55" s="83"/>
      <c r="CQ55" s="83"/>
      <c r="CR55" s="83"/>
      <c r="CS55" s="83"/>
      <c r="CT55" s="83"/>
      <c r="CU55" s="83"/>
      <c r="CV55" s="83"/>
      <c r="CW55" s="83"/>
      <c r="CX55" s="83"/>
      <c r="CY55" s="83"/>
      <c r="CZ55" s="83"/>
      <c r="DA55" s="83"/>
      <c r="DB55" s="83"/>
      <c r="DC55" s="83"/>
      <c r="DD55" s="83"/>
      <c r="DE55" s="83"/>
      <c r="DF55" s="83"/>
      <c r="DG55" s="83"/>
      <c r="DH55" s="83"/>
      <c r="DI55" s="83"/>
      <c r="DJ55" s="83"/>
      <c r="DK55" s="83"/>
      <c r="DL55" s="83"/>
      <c r="DM55" s="83"/>
      <c r="DN55" s="83"/>
      <c r="DO55" s="83"/>
      <c r="DP55" s="83"/>
      <c r="DQ55" s="83"/>
      <c r="DR55" s="83"/>
      <c r="DS55" s="83"/>
      <c r="DT55" s="83"/>
      <c r="DU55" s="83"/>
      <c r="DV55" s="83"/>
      <c r="DW55" s="83"/>
      <c r="DX55" s="83"/>
      <c r="DY55" s="83"/>
      <c r="DZ55" s="83"/>
      <c r="EA55" s="83"/>
      <c r="EB55" s="83"/>
      <c r="EC55" s="83"/>
      <c r="ED55" s="83"/>
      <c r="EE55" s="83"/>
      <c r="EF55" s="83"/>
      <c r="EG55" s="83"/>
      <c r="EH55" s="83"/>
      <c r="EI55" s="83"/>
      <c r="EJ55" s="83"/>
      <c r="EK55" s="83"/>
      <c r="EL55" s="83"/>
      <c r="EM55" s="83"/>
      <c r="EN55" s="83"/>
      <c r="EO55" s="83"/>
      <c r="EP55" s="83"/>
      <c r="EQ55" s="83"/>
      <c r="ER55" s="83"/>
      <c r="ES55" s="83"/>
      <c r="ET55" s="83"/>
      <c r="EU55" s="83"/>
      <c r="EV55" s="83"/>
      <c r="EW55" s="83"/>
      <c r="EX55" s="83"/>
      <c r="EY55" s="83"/>
      <c r="EZ55" s="83"/>
      <c r="FA55" s="83"/>
      <c r="FB55" s="83"/>
      <c r="FC55" s="83"/>
      <c r="FD55" s="83"/>
      <c r="FE55" s="83"/>
      <c r="FF55" s="83"/>
      <c r="FG55" s="83"/>
      <c r="FH55" s="83"/>
      <c r="FI55" s="83"/>
      <c r="FJ55" s="83"/>
      <c r="FK55" s="83"/>
      <c r="FL55" s="83"/>
      <c r="FM55" s="83"/>
      <c r="FN55" s="83"/>
      <c r="FO55" s="83"/>
      <c r="FP55" s="83"/>
      <c r="FQ55" s="83"/>
      <c r="FR55" s="83"/>
      <c r="FS55" s="83"/>
      <c r="FT55" s="83"/>
      <c r="FU55" s="83"/>
      <c r="FV55" s="83"/>
      <c r="FW55" s="83"/>
      <c r="FX55" s="83"/>
      <c r="FY55" s="83"/>
      <c r="FZ55" s="83"/>
      <c r="GA55" s="83"/>
      <c r="GB55" s="83"/>
      <c r="GC55" s="83"/>
      <c r="GD55" s="83"/>
      <c r="GE55" s="83"/>
      <c r="GF55" s="83"/>
      <c r="GG55" s="83"/>
      <c r="GH55" s="83"/>
      <c r="GI55" s="83"/>
      <c r="GJ55" s="83"/>
      <c r="GK55" s="83"/>
      <c r="GL55" s="83"/>
      <c r="GM55" s="83"/>
      <c r="GN55" s="83"/>
      <c r="GO55" s="83"/>
      <c r="GP55" s="83"/>
      <c r="GQ55" s="83"/>
      <c r="GR55" s="83"/>
      <c r="GS55" s="83"/>
      <c r="GT55" s="83"/>
      <c r="GU55" s="83"/>
      <c r="GV55" s="83"/>
      <c r="GW55" s="83"/>
      <c r="GX55" s="83"/>
      <c r="GY55" s="83"/>
      <c r="GZ55" s="83"/>
      <c r="HA55" s="83"/>
      <c r="HB55" s="83"/>
      <c r="HC55" s="83"/>
      <c r="HD55" s="83"/>
      <c r="HE55" s="83"/>
      <c r="HF55" s="83"/>
      <c r="HG55" s="83"/>
      <c r="HH55" s="83"/>
      <c r="HI55" s="83"/>
      <c r="HJ55" s="83"/>
      <c r="HK55" s="83"/>
      <c r="HL55" s="83"/>
      <c r="HM55" s="83"/>
      <c r="HN55" s="83"/>
      <c r="HO55" s="83"/>
      <c r="HP55" s="83"/>
      <c r="HQ55" s="83"/>
      <c r="HR55" s="83"/>
      <c r="HS55" s="83"/>
      <c r="HT55" s="83"/>
      <c r="HU55" s="83"/>
      <c r="HV55" s="83"/>
      <c r="HW55" s="83"/>
      <c r="HX55" s="83"/>
      <c r="HY55" s="83"/>
      <c r="HZ55" s="83"/>
      <c r="IA55" s="83"/>
      <c r="IB55" s="83"/>
      <c r="IC55" s="83"/>
      <c r="ID55" s="83"/>
      <c r="IE55" s="83"/>
      <c r="IF55" s="83"/>
      <c r="IG55" s="83"/>
      <c r="IH55" s="83"/>
      <c r="II55" s="83"/>
      <c r="IJ55" s="83"/>
      <c r="IK55" s="83"/>
      <c r="IL55" s="83"/>
      <c r="IM55" s="83"/>
      <c r="IN55" s="83"/>
      <c r="IO55" s="83"/>
      <c r="IP55" s="83"/>
      <c r="IQ55" s="83"/>
      <c r="IR55" s="83"/>
      <c r="IS55" s="83"/>
      <c r="IT55" s="83"/>
      <c r="IU55" s="83"/>
      <c r="IV55" s="83"/>
      <c r="IW55" s="83"/>
    </row>
    <row r="56" spans="1:257" ht="38.1" customHeight="1">
      <c r="A56" s="312"/>
      <c r="B56" s="34" t="s">
        <v>374</v>
      </c>
      <c r="C56" s="30" t="s">
        <v>375</v>
      </c>
      <c r="E56" s="313" t="s">
        <v>376</v>
      </c>
      <c r="F56" s="83"/>
      <c r="G56" s="83"/>
      <c r="H56" s="83"/>
      <c r="Z56" s="26"/>
      <c r="AA56" s="26"/>
      <c r="AB56" s="283"/>
      <c r="AC56" s="282"/>
      <c r="AD56" s="86"/>
      <c r="AE56" s="86"/>
      <c r="AF56" s="26"/>
      <c r="AG56" s="26"/>
      <c r="AH56" s="26"/>
      <c r="AI56" s="26"/>
      <c r="AJ56" s="26"/>
      <c r="AK56" s="26"/>
      <c r="AL56" s="26"/>
      <c r="AM56" s="26"/>
      <c r="AN56" s="26"/>
      <c r="AO56" s="26"/>
      <c r="AP56" s="26"/>
      <c r="AQ56" s="26"/>
      <c r="AR56" s="26"/>
      <c r="AS56" s="26"/>
      <c r="AT56" s="26"/>
      <c r="AU56" s="26"/>
      <c r="AV56" s="26"/>
      <c r="AW56" s="26"/>
      <c r="AX56" s="26"/>
      <c r="AY56" s="26"/>
      <c r="AZ56" s="26"/>
      <c r="BA56" s="83"/>
      <c r="BB56" s="83"/>
      <c r="BC56" s="83"/>
      <c r="BD56" s="83"/>
      <c r="BE56" s="83"/>
      <c r="BF56" s="83"/>
      <c r="BG56" s="83"/>
      <c r="BH56" s="83"/>
      <c r="BI56" s="83"/>
      <c r="BJ56" s="83"/>
      <c r="BK56" s="83"/>
      <c r="BL56" s="83"/>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c r="CK56" s="83"/>
      <c r="CL56" s="83"/>
      <c r="CM56" s="83"/>
      <c r="CN56" s="83"/>
      <c r="CO56" s="83"/>
      <c r="CP56" s="83"/>
      <c r="CQ56" s="83"/>
      <c r="CR56" s="83"/>
      <c r="CS56" s="83"/>
      <c r="CT56" s="83"/>
      <c r="CU56" s="83"/>
      <c r="CV56" s="83"/>
      <c r="CW56" s="83"/>
      <c r="CX56" s="83"/>
      <c r="CY56" s="83"/>
      <c r="CZ56" s="83"/>
      <c r="DA56" s="83"/>
      <c r="DB56" s="83"/>
      <c r="DC56" s="83"/>
      <c r="DD56" s="83"/>
      <c r="DE56" s="83"/>
      <c r="DF56" s="83"/>
      <c r="DG56" s="83"/>
      <c r="DH56" s="83"/>
      <c r="DI56" s="83"/>
      <c r="DJ56" s="83"/>
      <c r="DK56" s="83"/>
      <c r="DL56" s="83"/>
      <c r="DM56" s="83"/>
      <c r="DN56" s="83"/>
      <c r="DO56" s="83"/>
      <c r="DP56" s="83"/>
      <c r="DQ56" s="83"/>
      <c r="DR56" s="83"/>
      <c r="DS56" s="83"/>
      <c r="DT56" s="83"/>
      <c r="DU56" s="83"/>
      <c r="DV56" s="83"/>
      <c r="DW56" s="83"/>
      <c r="DX56" s="83"/>
      <c r="DY56" s="83"/>
      <c r="DZ56" s="83"/>
      <c r="EA56" s="83"/>
      <c r="EB56" s="83"/>
      <c r="EC56" s="83"/>
      <c r="ED56" s="83"/>
      <c r="EE56" s="83"/>
      <c r="EF56" s="83"/>
      <c r="EG56" s="83"/>
      <c r="EH56" s="83"/>
      <c r="EI56" s="83"/>
      <c r="EJ56" s="83"/>
      <c r="EK56" s="83"/>
      <c r="EL56" s="83"/>
      <c r="EM56" s="83"/>
      <c r="EN56" s="83"/>
      <c r="EO56" s="83"/>
      <c r="EP56" s="83"/>
      <c r="EQ56" s="83"/>
      <c r="ER56" s="83"/>
      <c r="ES56" s="83"/>
      <c r="ET56" s="83"/>
      <c r="EU56" s="83"/>
      <c r="EV56" s="83"/>
      <c r="EW56" s="83"/>
      <c r="EX56" s="83"/>
      <c r="EY56" s="83"/>
      <c r="EZ56" s="83"/>
      <c r="FA56" s="83"/>
      <c r="FB56" s="83"/>
      <c r="FC56" s="83"/>
      <c r="FD56" s="83"/>
      <c r="FE56" s="83"/>
      <c r="FF56" s="83"/>
      <c r="FG56" s="83"/>
      <c r="FH56" s="83"/>
      <c r="FI56" s="83"/>
      <c r="FJ56" s="83"/>
      <c r="FK56" s="83"/>
      <c r="FL56" s="83"/>
      <c r="FM56" s="83"/>
      <c r="FN56" s="83"/>
      <c r="FO56" s="83"/>
      <c r="FP56" s="83"/>
      <c r="FQ56" s="83"/>
      <c r="FR56" s="83"/>
      <c r="FS56" s="83"/>
      <c r="FT56" s="83"/>
      <c r="FU56" s="83"/>
      <c r="FV56" s="83"/>
      <c r="FW56" s="83"/>
      <c r="FX56" s="83"/>
      <c r="FY56" s="83"/>
      <c r="FZ56" s="83"/>
      <c r="GA56" s="83"/>
      <c r="GB56" s="83"/>
      <c r="GC56" s="83"/>
      <c r="GD56" s="83"/>
      <c r="GE56" s="83"/>
      <c r="GF56" s="83"/>
      <c r="GG56" s="83"/>
      <c r="GH56" s="83"/>
      <c r="GI56" s="83"/>
      <c r="GJ56" s="83"/>
      <c r="GK56" s="83"/>
      <c r="GL56" s="83"/>
      <c r="GM56" s="83"/>
      <c r="GN56" s="83"/>
      <c r="GO56" s="83"/>
      <c r="GP56" s="83"/>
      <c r="GQ56" s="83"/>
      <c r="GR56" s="83"/>
      <c r="GS56" s="83"/>
      <c r="GT56" s="83"/>
      <c r="GU56" s="83"/>
      <c r="GV56" s="83"/>
      <c r="GW56" s="83"/>
      <c r="GX56" s="83"/>
      <c r="GY56" s="83"/>
      <c r="GZ56" s="83"/>
      <c r="HA56" s="83"/>
      <c r="HB56" s="83"/>
      <c r="HC56" s="83"/>
      <c r="HD56" s="83"/>
      <c r="HE56" s="83"/>
      <c r="HF56" s="83"/>
      <c r="HG56" s="83"/>
      <c r="HH56" s="83"/>
      <c r="HI56" s="83"/>
      <c r="HJ56" s="83"/>
      <c r="HK56" s="83"/>
      <c r="HL56" s="83"/>
      <c r="HM56" s="83"/>
      <c r="HN56" s="83"/>
      <c r="HO56" s="83"/>
      <c r="HP56" s="83"/>
      <c r="HQ56" s="83"/>
      <c r="HR56" s="83"/>
      <c r="HS56" s="83"/>
      <c r="HT56" s="83"/>
      <c r="HU56" s="83"/>
      <c r="HV56" s="83"/>
      <c r="HW56" s="83"/>
      <c r="HX56" s="83"/>
      <c r="HY56" s="83"/>
      <c r="HZ56" s="83"/>
      <c r="IA56" s="83"/>
      <c r="IB56" s="83"/>
      <c r="IC56" s="83"/>
      <c r="ID56" s="83"/>
      <c r="IE56" s="83"/>
      <c r="IF56" s="83"/>
      <c r="IG56" s="83"/>
      <c r="IH56" s="83"/>
      <c r="II56" s="83"/>
      <c r="IJ56" s="83"/>
      <c r="IK56" s="83"/>
      <c r="IL56" s="83"/>
      <c r="IM56" s="83"/>
      <c r="IN56" s="83"/>
      <c r="IO56" s="83"/>
      <c r="IP56" s="83"/>
      <c r="IQ56" s="83"/>
      <c r="IR56" s="83"/>
      <c r="IS56" s="83"/>
      <c r="IT56" s="83"/>
      <c r="IU56" s="83"/>
      <c r="IV56" s="83"/>
      <c r="IW56" s="83"/>
    </row>
    <row r="57" spans="1:257" ht="38.1" customHeight="1">
      <c r="A57" s="34"/>
      <c r="B57" s="34" t="s">
        <v>377</v>
      </c>
      <c r="C57" s="30" t="s">
        <v>378</v>
      </c>
      <c r="E57" s="313" t="s">
        <v>379</v>
      </c>
      <c r="F57" s="2"/>
      <c r="G57" s="2"/>
      <c r="H57" s="2"/>
      <c r="J57" s="2"/>
      <c r="K57" s="2"/>
      <c r="L57" s="2"/>
      <c r="M57" s="2"/>
      <c r="N57" s="2"/>
      <c r="O57" s="2"/>
      <c r="P57" s="2"/>
      <c r="Q57" s="2"/>
      <c r="R57" s="2"/>
      <c r="S57" s="2"/>
      <c r="T57" s="2"/>
      <c r="U57" s="2"/>
      <c r="V57" s="2"/>
      <c r="W57" s="2"/>
      <c r="X57" s="2"/>
      <c r="Y57" s="2"/>
      <c r="Z57" s="28"/>
      <c r="AA57" s="28"/>
      <c r="AB57" s="283"/>
      <c r="AC57" s="282"/>
      <c r="AD57" s="27"/>
      <c r="AE57" s="27"/>
      <c r="AF57" s="28"/>
      <c r="AG57" s="28"/>
      <c r="AH57" s="28"/>
      <c r="AI57" s="28"/>
      <c r="AJ57" s="28"/>
      <c r="AK57" s="28"/>
      <c r="AL57" s="28"/>
      <c r="AM57" s="28"/>
      <c r="AN57" s="28"/>
      <c r="AO57" s="28"/>
      <c r="AP57" s="28"/>
      <c r="AQ57" s="28"/>
      <c r="AR57" s="28"/>
      <c r="AS57" s="28"/>
      <c r="AT57" s="28"/>
      <c r="AU57" s="28"/>
      <c r="AV57" s="28"/>
      <c r="AW57" s="28"/>
      <c r="AX57" s="28"/>
      <c r="AY57" s="28"/>
      <c r="AZ57" s="28"/>
    </row>
    <row r="58" spans="1:257" ht="38.1" customHeight="1">
      <c r="A58" s="34"/>
      <c r="B58" s="34" t="s">
        <v>380</v>
      </c>
      <c r="C58" s="30" t="s">
        <v>381</v>
      </c>
      <c r="E58" s="313" t="s">
        <v>382</v>
      </c>
      <c r="F58" s="2"/>
      <c r="G58" s="2"/>
      <c r="H58" s="2"/>
      <c r="J58" s="2"/>
      <c r="K58" s="2"/>
      <c r="L58" s="2"/>
      <c r="M58" s="2"/>
      <c r="N58" s="2"/>
      <c r="O58" s="2"/>
      <c r="P58" s="2"/>
      <c r="Q58" s="2"/>
      <c r="R58" s="2"/>
      <c r="S58" s="2"/>
      <c r="T58" s="2"/>
      <c r="U58" s="2"/>
      <c r="V58" s="2"/>
      <c r="W58" s="2"/>
      <c r="X58" s="2"/>
      <c r="Y58" s="2"/>
      <c r="Z58" s="28"/>
      <c r="AA58" s="28"/>
      <c r="AB58" s="283"/>
      <c r="AC58" s="282"/>
      <c r="AD58" s="27"/>
      <c r="AE58" s="27"/>
      <c r="AF58" s="28"/>
      <c r="AG58" s="28"/>
      <c r="AH58" s="28"/>
      <c r="AI58" s="28"/>
      <c r="AJ58" s="28"/>
      <c r="AK58" s="28"/>
      <c r="AL58" s="28"/>
      <c r="AM58" s="28"/>
      <c r="AN58" s="28"/>
      <c r="AO58" s="28"/>
      <c r="AP58" s="28"/>
      <c r="AQ58" s="28"/>
      <c r="AR58" s="28"/>
      <c r="AS58" s="28"/>
      <c r="AT58" s="28"/>
      <c r="AU58" s="28"/>
      <c r="AV58" s="28"/>
      <c r="AW58" s="28"/>
      <c r="AX58" s="28"/>
      <c r="AY58" s="28"/>
      <c r="AZ58" s="28"/>
    </row>
    <row r="59" spans="1:257" ht="38.1" customHeight="1">
      <c r="A59" s="34"/>
      <c r="B59" s="34" t="s">
        <v>383</v>
      </c>
      <c r="C59" s="30" t="s">
        <v>384</v>
      </c>
      <c r="E59" s="313" t="s">
        <v>385</v>
      </c>
      <c r="F59" s="2"/>
      <c r="G59" s="2"/>
      <c r="H59" s="2"/>
      <c r="J59" s="2"/>
      <c r="K59" s="2"/>
      <c r="L59" s="2"/>
      <c r="M59" s="2"/>
      <c r="N59" s="2"/>
      <c r="O59" s="2"/>
      <c r="P59" s="2"/>
      <c r="Q59" s="2"/>
      <c r="R59" s="2"/>
      <c r="S59" s="2"/>
      <c r="T59" s="2"/>
      <c r="U59" s="2"/>
      <c r="V59" s="2"/>
      <c r="W59" s="2"/>
      <c r="X59" s="2"/>
      <c r="Y59" s="2"/>
      <c r="Z59" s="28"/>
      <c r="AA59" s="28"/>
      <c r="AB59" s="283"/>
      <c r="AC59" s="282"/>
      <c r="AD59" s="27"/>
      <c r="AE59" s="27"/>
      <c r="AF59" s="28"/>
      <c r="AG59" s="28"/>
      <c r="AH59" s="28"/>
      <c r="AI59" s="28"/>
      <c r="AJ59" s="28"/>
      <c r="AK59" s="28"/>
      <c r="AL59" s="28"/>
      <c r="AM59" s="28"/>
      <c r="AN59" s="28"/>
      <c r="AO59" s="28"/>
      <c r="AP59" s="28"/>
      <c r="AQ59" s="28"/>
      <c r="AR59" s="28"/>
      <c r="AS59" s="28"/>
      <c r="AT59" s="28"/>
      <c r="AU59" s="28"/>
      <c r="AV59" s="28"/>
      <c r="AW59" s="28"/>
      <c r="AX59" s="28"/>
      <c r="AY59" s="28"/>
      <c r="AZ59" s="28"/>
    </row>
    <row r="60" spans="1:257" ht="38.1" customHeight="1">
      <c r="A60" s="34"/>
      <c r="B60" s="34" t="s">
        <v>386</v>
      </c>
      <c r="C60" s="30" t="s">
        <v>387</v>
      </c>
      <c r="E60" s="313" t="s">
        <v>388</v>
      </c>
      <c r="F60" s="2"/>
      <c r="G60" s="2"/>
      <c r="H60" s="2"/>
      <c r="J60" s="2"/>
      <c r="K60" s="2"/>
      <c r="L60" s="2"/>
      <c r="M60" s="2"/>
      <c r="N60" s="2"/>
      <c r="O60" s="2"/>
      <c r="P60" s="2"/>
      <c r="Q60" s="2"/>
      <c r="R60" s="2"/>
      <c r="S60" s="2"/>
      <c r="T60" s="2"/>
      <c r="U60" s="2"/>
      <c r="V60" s="2"/>
      <c r="W60" s="2"/>
      <c r="X60" s="2"/>
      <c r="Y60" s="2"/>
      <c r="Z60" s="28"/>
      <c r="AA60" s="28"/>
      <c r="AB60" s="283"/>
      <c r="AC60" s="282"/>
      <c r="AD60" s="27"/>
      <c r="AE60" s="27"/>
      <c r="AF60" s="28"/>
      <c r="AG60" s="28"/>
      <c r="AH60" s="28"/>
      <c r="AI60" s="28"/>
      <c r="AJ60" s="28"/>
      <c r="AK60" s="28"/>
      <c r="AL60" s="28"/>
      <c r="AM60" s="28"/>
      <c r="AN60" s="28"/>
      <c r="AO60" s="28"/>
      <c r="AP60" s="28"/>
      <c r="AQ60" s="28"/>
      <c r="AR60" s="28"/>
      <c r="AS60" s="28"/>
      <c r="AT60" s="28"/>
      <c r="AU60" s="28"/>
      <c r="AV60" s="28"/>
      <c r="AW60" s="28"/>
      <c r="AX60" s="28"/>
      <c r="AY60" s="28"/>
      <c r="AZ60" s="28"/>
    </row>
    <row r="61" spans="1:257" ht="41.25" customHeight="1">
      <c r="B61" s="291" t="s">
        <v>389</v>
      </c>
      <c r="C61" s="471" t="s">
        <v>390</v>
      </c>
      <c r="D61" s="391"/>
      <c r="E61" s="314" t="s">
        <v>391</v>
      </c>
      <c r="F61" s="2"/>
      <c r="G61" s="2"/>
      <c r="H61" s="2"/>
      <c r="Z61" s="26"/>
      <c r="AA61" s="26"/>
      <c r="AB61" s="286"/>
      <c r="AC61" s="282"/>
      <c r="AD61" s="27"/>
      <c r="AE61" s="27"/>
      <c r="AF61" s="28"/>
      <c r="AG61" s="28"/>
      <c r="AH61" s="28"/>
      <c r="AI61" s="28"/>
      <c r="AJ61" s="28"/>
      <c r="AK61" s="28"/>
      <c r="AL61" s="28"/>
      <c r="AM61" s="28"/>
      <c r="AN61" s="28"/>
      <c r="AO61" s="28"/>
      <c r="AP61" s="28"/>
      <c r="AQ61" s="28"/>
      <c r="AR61" s="28"/>
      <c r="AS61" s="28"/>
      <c r="AT61" s="28"/>
      <c r="AU61" s="28"/>
      <c r="AV61" s="28"/>
      <c r="AW61" s="28"/>
      <c r="AX61" s="28"/>
      <c r="AY61" s="28"/>
      <c r="AZ61" s="28"/>
    </row>
    <row r="62" spans="1:257" ht="34.5" customHeight="1">
      <c r="B62" s="524" t="s">
        <v>392</v>
      </c>
      <c r="C62" s="391"/>
      <c r="D62" s="391"/>
      <c r="E62" s="391"/>
      <c r="F62" s="391"/>
      <c r="G62" s="292"/>
      <c r="H62" s="292"/>
      <c r="Z62" s="26"/>
      <c r="AA62" s="26"/>
      <c r="AB62" s="286"/>
      <c r="AC62" s="282"/>
      <c r="AD62" s="27"/>
      <c r="AE62" s="27"/>
      <c r="AF62" s="28"/>
      <c r="AG62" s="28"/>
      <c r="AH62" s="28"/>
      <c r="AI62" s="28"/>
      <c r="AJ62" s="28"/>
      <c r="AK62" s="28"/>
      <c r="AL62" s="28"/>
      <c r="AM62" s="28"/>
      <c r="AN62" s="28"/>
      <c r="AO62" s="28"/>
      <c r="AP62" s="28"/>
      <c r="AQ62" s="28"/>
      <c r="AR62" s="28"/>
      <c r="AS62" s="28"/>
      <c r="AT62" s="28"/>
      <c r="AU62" s="28"/>
      <c r="AV62" s="28"/>
      <c r="AW62" s="28"/>
      <c r="AX62" s="28"/>
      <c r="AY62" s="28"/>
      <c r="AZ62" s="28"/>
    </row>
    <row r="63" spans="1:257" ht="53.25" customHeight="1">
      <c r="A63" s="291">
        <v>7</v>
      </c>
      <c r="B63" s="524" t="s">
        <v>393</v>
      </c>
      <c r="C63" s="391"/>
      <c r="D63" s="391"/>
      <c r="E63" s="391"/>
      <c r="F63" s="391"/>
      <c r="G63" s="292"/>
      <c r="H63" s="292"/>
      <c r="Z63" s="26"/>
      <c r="AA63" s="26"/>
      <c r="AB63" s="286"/>
      <c r="AC63" s="282"/>
      <c r="AD63" s="27"/>
      <c r="AE63" s="27"/>
      <c r="AF63" s="28"/>
      <c r="AG63" s="28"/>
      <c r="AH63" s="28"/>
      <c r="AI63" s="28"/>
      <c r="AJ63" s="28"/>
      <c r="AK63" s="28"/>
      <c r="AL63" s="28"/>
      <c r="AM63" s="28"/>
      <c r="AN63" s="28"/>
      <c r="AO63" s="28"/>
      <c r="AP63" s="28"/>
      <c r="AQ63" s="28"/>
      <c r="AR63" s="28"/>
      <c r="AS63" s="28"/>
      <c r="AT63" s="28"/>
      <c r="AU63" s="28"/>
      <c r="AV63" s="28"/>
      <c r="AW63" s="28"/>
      <c r="AX63" s="28"/>
      <c r="AY63" s="28"/>
      <c r="AZ63" s="28"/>
    </row>
    <row r="64" spans="1:257" ht="53.25" customHeight="1">
      <c r="A64" s="291">
        <v>8</v>
      </c>
      <c r="B64" s="524" t="s">
        <v>394</v>
      </c>
      <c r="C64" s="391"/>
      <c r="D64" s="391"/>
      <c r="E64" s="391"/>
      <c r="F64" s="391"/>
      <c r="G64" s="292"/>
      <c r="H64" s="292"/>
      <c r="Z64" s="26"/>
      <c r="AA64" s="26"/>
      <c r="AB64" s="286"/>
      <c r="AC64" s="282"/>
      <c r="AD64" s="27"/>
      <c r="AE64" s="27"/>
      <c r="AF64" s="28"/>
      <c r="AG64" s="28"/>
      <c r="AH64" s="28"/>
      <c r="AI64" s="28"/>
      <c r="AJ64" s="28"/>
      <c r="AK64" s="28"/>
      <c r="AL64" s="28"/>
      <c r="AM64" s="28"/>
      <c r="AN64" s="28"/>
      <c r="AO64" s="28"/>
      <c r="AP64" s="28"/>
      <c r="AQ64" s="28"/>
      <c r="AR64" s="28"/>
      <c r="AS64" s="28"/>
      <c r="AT64" s="28"/>
      <c r="AU64" s="28"/>
      <c r="AV64" s="28"/>
      <c r="AW64" s="28"/>
      <c r="AX64" s="28"/>
      <c r="AY64" s="28"/>
      <c r="AZ64" s="28"/>
    </row>
    <row r="65" spans="1:52" ht="57.75" customHeight="1">
      <c r="A65" s="291">
        <v>9</v>
      </c>
      <c r="B65" s="524" t="s">
        <v>395</v>
      </c>
      <c r="C65" s="391"/>
      <c r="D65" s="391"/>
      <c r="E65" s="391"/>
      <c r="F65" s="391"/>
      <c r="G65" s="292"/>
      <c r="H65" s="292"/>
      <c r="Z65" s="26"/>
      <c r="AA65" s="26"/>
      <c r="AB65" s="286"/>
      <c r="AC65" s="282"/>
      <c r="AD65" s="27"/>
      <c r="AE65" s="27"/>
      <c r="AF65" s="28"/>
      <c r="AG65" s="28"/>
      <c r="AH65" s="28"/>
      <c r="AI65" s="28"/>
      <c r="AJ65" s="28"/>
      <c r="AK65" s="28"/>
      <c r="AL65" s="28"/>
      <c r="AM65" s="28"/>
      <c r="AN65" s="28"/>
      <c r="AO65" s="28"/>
      <c r="AP65" s="28"/>
      <c r="AQ65" s="28"/>
      <c r="AR65" s="28"/>
      <c r="AS65" s="28"/>
      <c r="AT65" s="28"/>
      <c r="AU65" s="28"/>
      <c r="AV65" s="28"/>
      <c r="AW65" s="28"/>
      <c r="AX65" s="28"/>
      <c r="AY65" s="28"/>
      <c r="AZ65" s="28"/>
    </row>
    <row r="66" spans="1:52" ht="56.25" customHeight="1">
      <c r="A66" s="291">
        <v>10</v>
      </c>
      <c r="B66" s="524" t="s">
        <v>396</v>
      </c>
      <c r="C66" s="391"/>
      <c r="D66" s="391"/>
      <c r="E66" s="391"/>
      <c r="F66" s="391"/>
      <c r="G66" s="292"/>
      <c r="H66" s="292"/>
      <c r="Z66" s="26"/>
      <c r="AA66" s="26"/>
      <c r="AB66" s="286"/>
      <c r="AC66" s="282"/>
      <c r="AD66" s="27"/>
      <c r="AE66" s="27"/>
      <c r="AF66" s="28"/>
      <c r="AG66" s="28"/>
      <c r="AH66" s="28"/>
      <c r="AI66" s="28"/>
      <c r="AJ66" s="28"/>
      <c r="AK66" s="28"/>
      <c r="AL66" s="28"/>
      <c r="AM66" s="28"/>
      <c r="AN66" s="28"/>
      <c r="AO66" s="28"/>
      <c r="AP66" s="28"/>
      <c r="AQ66" s="28"/>
      <c r="AR66" s="28"/>
      <c r="AS66" s="28"/>
      <c r="AT66" s="28"/>
      <c r="AU66" s="28"/>
      <c r="AV66" s="28"/>
      <c r="AW66" s="28"/>
      <c r="AX66" s="28"/>
      <c r="AY66" s="28"/>
      <c r="AZ66" s="28"/>
    </row>
    <row r="67" spans="1:52" ht="30.75" customHeight="1">
      <c r="A67" s="291">
        <v>11</v>
      </c>
      <c r="B67" s="524" t="s">
        <v>397</v>
      </c>
      <c r="C67" s="391"/>
      <c r="D67" s="391"/>
      <c r="E67" s="391"/>
      <c r="F67" s="391"/>
      <c r="G67" s="292"/>
      <c r="H67" s="292"/>
      <c r="Z67" s="26"/>
      <c r="AA67" s="26"/>
      <c r="AB67" s="286"/>
      <c r="AC67" s="282"/>
      <c r="AD67" s="27"/>
      <c r="AE67" s="27"/>
      <c r="AF67" s="28"/>
      <c r="AG67" s="28"/>
      <c r="AH67" s="28"/>
      <c r="AI67" s="28"/>
      <c r="AJ67" s="28"/>
      <c r="AK67" s="28"/>
      <c r="AL67" s="28"/>
      <c r="AM67" s="28"/>
      <c r="AN67" s="28"/>
      <c r="AO67" s="28"/>
      <c r="AP67" s="28"/>
      <c r="AQ67" s="28"/>
      <c r="AR67" s="28"/>
      <c r="AS67" s="28"/>
      <c r="AT67" s="28"/>
      <c r="AU67" s="28"/>
      <c r="AV67" s="28"/>
      <c r="AW67" s="28"/>
      <c r="AX67" s="28"/>
      <c r="AY67" s="28"/>
      <c r="AZ67" s="28"/>
    </row>
    <row r="68" spans="1:52" ht="36.75" customHeight="1">
      <c r="A68" s="291">
        <v>12</v>
      </c>
      <c r="B68" s="524" t="s">
        <v>398</v>
      </c>
      <c r="C68" s="391"/>
      <c r="D68" s="391"/>
      <c r="E68" s="391"/>
      <c r="F68" s="391"/>
      <c r="G68" s="292"/>
      <c r="H68" s="292"/>
      <c r="Z68" s="26"/>
      <c r="AA68" s="26"/>
      <c r="AB68" s="286"/>
      <c r="AC68" s="282"/>
      <c r="AD68" s="27"/>
      <c r="AE68" s="27"/>
      <c r="AF68" s="28"/>
      <c r="AG68" s="28"/>
      <c r="AH68" s="28"/>
      <c r="AI68" s="28"/>
      <c r="AJ68" s="28"/>
      <c r="AK68" s="28"/>
      <c r="AL68" s="28"/>
      <c r="AM68" s="28"/>
      <c r="AN68" s="28"/>
      <c r="AO68" s="28"/>
      <c r="AP68" s="28"/>
      <c r="AQ68" s="28"/>
      <c r="AR68" s="28"/>
      <c r="AS68" s="28"/>
      <c r="AT68" s="28"/>
      <c r="AU68" s="28"/>
      <c r="AV68" s="28"/>
      <c r="AW68" s="28"/>
      <c r="AX68" s="28"/>
      <c r="AY68" s="28"/>
      <c r="AZ68" s="28"/>
    </row>
    <row r="69" spans="1:52" ht="45" customHeight="1">
      <c r="A69" s="312"/>
      <c r="B69" s="464" t="s">
        <v>399</v>
      </c>
      <c r="C69" s="465"/>
      <c r="D69" s="464" t="s">
        <v>400</v>
      </c>
      <c r="E69" s="465"/>
      <c r="F69" s="162" t="s">
        <v>401</v>
      </c>
      <c r="G69" s="239"/>
      <c r="H69" s="239"/>
      <c r="Z69" s="26"/>
      <c r="AA69" s="26"/>
      <c r="AB69" s="286"/>
      <c r="AC69" s="282"/>
      <c r="AD69" s="27"/>
      <c r="AE69" s="27"/>
      <c r="AF69" s="28"/>
      <c r="AG69" s="28"/>
      <c r="AH69" s="28"/>
      <c r="AI69" s="28"/>
      <c r="AJ69" s="28"/>
      <c r="AK69" s="28"/>
      <c r="AL69" s="28"/>
      <c r="AM69" s="28"/>
      <c r="AN69" s="28"/>
      <c r="AO69" s="28"/>
      <c r="AP69" s="28"/>
      <c r="AQ69" s="28"/>
      <c r="AR69" s="28"/>
      <c r="AS69" s="28"/>
      <c r="AT69" s="28"/>
      <c r="AU69" s="28"/>
      <c r="AV69" s="28"/>
      <c r="AW69" s="28"/>
      <c r="AX69" s="28"/>
      <c r="AY69" s="28"/>
      <c r="AZ69" s="28"/>
    </row>
    <row r="70" spans="1:52" ht="35.1" customHeight="1">
      <c r="A70" s="312"/>
      <c r="B70" s="504"/>
      <c r="C70" s="376"/>
      <c r="D70" s="458"/>
      <c r="E70" s="376"/>
      <c r="F70" s="250"/>
      <c r="G70" s="239"/>
      <c r="H70" s="239"/>
      <c r="Z70" s="26"/>
      <c r="AA70" s="26"/>
      <c r="AB70" s="286"/>
      <c r="AC70" s="282"/>
      <c r="AD70" s="27"/>
      <c r="AE70" s="27"/>
      <c r="AF70" s="28"/>
      <c r="AG70" s="28"/>
      <c r="AH70" s="28"/>
      <c r="AI70" s="28"/>
      <c r="AJ70" s="28"/>
      <c r="AK70" s="28"/>
      <c r="AL70" s="28"/>
      <c r="AM70" s="28"/>
      <c r="AN70" s="28"/>
      <c r="AO70" s="28"/>
      <c r="AP70" s="28"/>
      <c r="AQ70" s="28"/>
      <c r="AR70" s="28"/>
      <c r="AS70" s="28"/>
      <c r="AT70" s="28"/>
      <c r="AU70" s="28"/>
      <c r="AV70" s="28"/>
      <c r="AW70" s="28"/>
      <c r="AX70" s="28"/>
      <c r="AY70" s="28"/>
      <c r="AZ70" s="28"/>
    </row>
    <row r="71" spans="1:52" ht="35.1" customHeight="1">
      <c r="A71" s="312"/>
      <c r="B71" s="504"/>
      <c r="C71" s="376"/>
      <c r="D71" s="458"/>
      <c r="E71" s="376"/>
      <c r="F71" s="250"/>
      <c r="G71" s="239"/>
      <c r="H71" s="239"/>
      <c r="Z71" s="26"/>
      <c r="AA71" s="26"/>
      <c r="AB71" s="286"/>
      <c r="AC71" s="282"/>
      <c r="AD71" s="27"/>
      <c r="AE71" s="27"/>
      <c r="AF71" s="28"/>
      <c r="AG71" s="28"/>
      <c r="AH71" s="28"/>
      <c r="AI71" s="28"/>
      <c r="AJ71" s="28"/>
      <c r="AK71" s="28"/>
      <c r="AL71" s="28"/>
      <c r="AM71" s="28"/>
      <c r="AN71" s="28"/>
      <c r="AO71" s="28"/>
      <c r="AP71" s="28"/>
      <c r="AQ71" s="28"/>
      <c r="AR71" s="28"/>
      <c r="AS71" s="28"/>
      <c r="AT71" s="28"/>
      <c r="AU71" s="28"/>
      <c r="AV71" s="28"/>
      <c r="AW71" s="28"/>
      <c r="AX71" s="28"/>
      <c r="AY71" s="28"/>
      <c r="AZ71" s="28"/>
    </row>
    <row r="72" spans="1:52" ht="35.1" customHeight="1">
      <c r="A72" s="312"/>
      <c r="B72" s="504"/>
      <c r="C72" s="376"/>
      <c r="D72" s="458"/>
      <c r="E72" s="376"/>
      <c r="F72" s="250"/>
      <c r="G72" s="239"/>
      <c r="H72" s="239"/>
      <c r="Z72" s="26"/>
      <c r="AA72" s="26"/>
      <c r="AB72" s="286"/>
      <c r="AC72" s="282"/>
      <c r="AD72" s="27"/>
      <c r="AE72" s="27"/>
      <c r="AF72" s="28"/>
      <c r="AG72" s="28"/>
      <c r="AH72" s="28"/>
      <c r="AI72" s="28"/>
      <c r="AJ72" s="28"/>
      <c r="AK72" s="28"/>
      <c r="AL72" s="28"/>
      <c r="AM72" s="28"/>
      <c r="AN72" s="28"/>
      <c r="AO72" s="28"/>
      <c r="AP72" s="28"/>
      <c r="AQ72" s="28"/>
      <c r="AR72" s="28"/>
      <c r="AS72" s="28"/>
      <c r="AT72" s="28"/>
      <c r="AU72" s="28"/>
      <c r="AV72" s="28"/>
      <c r="AW72" s="28"/>
      <c r="AX72" s="28"/>
      <c r="AY72" s="28"/>
      <c r="AZ72" s="28"/>
    </row>
    <row r="73" spans="1:52" ht="33" customHeight="1">
      <c r="A73" s="312"/>
      <c r="B73" s="528" t="s">
        <v>402</v>
      </c>
      <c r="C73" s="400"/>
      <c r="D73" s="525"/>
      <c r="E73" s="391"/>
      <c r="F73" s="239"/>
      <c r="G73" s="239"/>
      <c r="H73" s="239"/>
      <c r="Z73" s="26"/>
      <c r="AA73" s="26"/>
      <c r="AB73" s="286"/>
      <c r="AC73" s="282"/>
      <c r="AD73" s="27"/>
      <c r="AE73" s="27"/>
      <c r="AF73" s="28"/>
      <c r="AG73" s="28"/>
      <c r="AH73" s="28"/>
      <c r="AI73" s="28"/>
      <c r="AJ73" s="28"/>
      <c r="AK73" s="28"/>
      <c r="AL73" s="28"/>
      <c r="AM73" s="28"/>
      <c r="AN73" s="28"/>
      <c r="AO73" s="28"/>
      <c r="AP73" s="28"/>
      <c r="AQ73" s="28"/>
      <c r="AR73" s="28"/>
      <c r="AS73" s="28"/>
      <c r="AT73" s="28"/>
      <c r="AU73" s="28"/>
      <c r="AV73" s="28"/>
      <c r="AW73" s="28"/>
      <c r="AX73" s="28"/>
      <c r="AY73" s="28"/>
      <c r="AZ73" s="28"/>
    </row>
    <row r="74" spans="1:52" ht="100.5" customHeight="1">
      <c r="A74" s="314">
        <v>13</v>
      </c>
      <c r="B74" s="524" t="s">
        <v>403</v>
      </c>
      <c r="C74" s="391"/>
      <c r="D74" s="391"/>
      <c r="E74" s="391"/>
      <c r="F74" s="391"/>
      <c r="G74" s="292"/>
      <c r="H74" s="292"/>
      <c r="Z74" s="26"/>
      <c r="AA74" s="26"/>
      <c r="AB74" s="286"/>
      <c r="AC74" s="282"/>
      <c r="AD74" s="27"/>
      <c r="AE74" s="27"/>
      <c r="AF74" s="28"/>
      <c r="AG74" s="28"/>
      <c r="AH74" s="28"/>
      <c r="AI74" s="28"/>
      <c r="AJ74" s="28"/>
      <c r="AK74" s="28"/>
      <c r="AL74" s="28"/>
      <c r="AM74" s="28"/>
      <c r="AN74" s="28"/>
      <c r="AO74" s="28"/>
      <c r="AP74" s="28"/>
      <c r="AQ74" s="28"/>
      <c r="AR74" s="28"/>
      <c r="AS74" s="28"/>
      <c r="AT74" s="28"/>
      <c r="AU74" s="28"/>
      <c r="AV74" s="28"/>
      <c r="AW74" s="28"/>
      <c r="AX74" s="28"/>
      <c r="AY74" s="28"/>
      <c r="AZ74" s="28"/>
    </row>
    <row r="75" spans="1:52" ht="30" customHeight="1">
      <c r="A75" s="315"/>
      <c r="B75" s="23" t="str">
        <f>IF(ISERROR("Dated this "&amp;AI6&amp;LOOKUP(AI6,AG1:AG31,AH1:AH31)&amp;" day of "&amp;AI8&amp;" "&amp;AI9),"","Dated this "&amp;AI6&amp;LOOKUP(AI6,AG1:AG31,AH1:AH31)&amp;" day of "&amp;AI8&amp;" "&amp;AI9)</f>
        <v/>
      </c>
      <c r="E75" s="239"/>
      <c r="F75" s="239"/>
      <c r="G75" s="239"/>
      <c r="H75" s="239"/>
      <c r="Z75" s="26"/>
      <c r="AA75" s="26"/>
      <c r="AB75" s="286"/>
      <c r="AC75" s="282"/>
      <c r="AD75" s="27"/>
      <c r="AE75" s="27"/>
      <c r="AF75" s="28"/>
      <c r="AG75" s="28"/>
      <c r="AH75" s="28"/>
      <c r="AI75" s="28"/>
      <c r="AJ75" s="28"/>
      <c r="AK75" s="28"/>
      <c r="AL75" s="28"/>
      <c r="AM75" s="28"/>
      <c r="AN75" s="28"/>
      <c r="AO75" s="28"/>
      <c r="AP75" s="28"/>
      <c r="AQ75" s="28"/>
      <c r="AR75" s="28"/>
      <c r="AS75" s="28"/>
      <c r="AT75" s="28"/>
      <c r="AU75" s="28"/>
      <c r="AV75" s="28"/>
      <c r="AW75" s="28"/>
      <c r="AX75" s="28"/>
      <c r="AY75" s="28"/>
      <c r="AZ75" s="28"/>
    </row>
    <row r="76" spans="1:52" ht="30" customHeight="1">
      <c r="A76" s="315"/>
      <c r="B76" s="48" t="s">
        <v>404</v>
      </c>
      <c r="C76" s="2"/>
      <c r="D76" s="30"/>
      <c r="E76" s="30"/>
      <c r="F76" s="30"/>
      <c r="G76" s="30"/>
      <c r="H76" s="30"/>
      <c r="Z76" s="26"/>
      <c r="AA76" s="26"/>
      <c r="AB76" s="286"/>
      <c r="AC76" s="282"/>
      <c r="AD76" s="27"/>
      <c r="AE76" s="27"/>
      <c r="AF76" s="28"/>
      <c r="AG76" s="28"/>
      <c r="AH76" s="28"/>
      <c r="AI76" s="28"/>
      <c r="AJ76" s="28"/>
      <c r="AK76" s="28"/>
      <c r="AL76" s="28"/>
      <c r="AM76" s="28"/>
      <c r="AN76" s="28"/>
      <c r="AO76" s="28"/>
      <c r="AP76" s="28"/>
      <c r="AQ76" s="28"/>
      <c r="AR76" s="28"/>
      <c r="AS76" s="28"/>
      <c r="AT76" s="28"/>
      <c r="AU76" s="28"/>
      <c r="AV76" s="28"/>
      <c r="AW76" s="28"/>
      <c r="AX76" s="28"/>
      <c r="AY76" s="28"/>
      <c r="AZ76" s="28"/>
    </row>
    <row r="77" spans="1:52" ht="15.95" customHeight="1">
      <c r="A77" s="315"/>
      <c r="B77" s="312"/>
      <c r="C77" s="30"/>
      <c r="D77" s="30"/>
      <c r="E77" s="30"/>
      <c r="F77" s="30"/>
      <c r="G77" s="30"/>
      <c r="H77" s="30"/>
      <c r="Z77" s="26"/>
      <c r="AA77" s="26"/>
      <c r="AB77" s="286"/>
      <c r="AC77" s="282"/>
      <c r="AD77" s="27"/>
      <c r="AE77" s="27"/>
      <c r="AF77" s="28"/>
      <c r="AG77" s="28"/>
      <c r="AH77" s="28"/>
      <c r="AI77" s="28"/>
      <c r="AJ77" s="28"/>
      <c r="AK77" s="28"/>
      <c r="AL77" s="28"/>
      <c r="AM77" s="28"/>
      <c r="AN77" s="28"/>
      <c r="AO77" s="28"/>
      <c r="AP77" s="28"/>
      <c r="AQ77" s="28"/>
      <c r="AR77" s="28"/>
      <c r="AS77" s="28"/>
      <c r="AT77" s="28"/>
      <c r="AU77" s="28"/>
      <c r="AV77" s="28"/>
      <c r="AW77" s="28"/>
      <c r="AX77" s="28"/>
      <c r="AY77" s="28"/>
      <c r="AZ77" s="28"/>
    </row>
    <row r="78" spans="1:52" ht="21" customHeight="1">
      <c r="A78" s="315"/>
      <c r="B78" s="312"/>
      <c r="C78" s="30"/>
      <c r="D78" s="30"/>
      <c r="F78" s="255" t="s">
        <v>405</v>
      </c>
      <c r="G78" s="255"/>
      <c r="H78" s="255"/>
      <c r="Z78" s="26"/>
      <c r="AA78" s="26"/>
      <c r="AB78" s="286"/>
      <c r="AC78" s="282"/>
      <c r="AD78" s="27"/>
      <c r="AE78" s="27"/>
      <c r="AF78" s="28"/>
      <c r="AG78" s="28"/>
      <c r="AH78" s="28"/>
      <c r="AI78" s="28"/>
      <c r="AJ78" s="28"/>
      <c r="AK78" s="28"/>
      <c r="AL78" s="28"/>
      <c r="AM78" s="28"/>
      <c r="AN78" s="28"/>
      <c r="AO78" s="28"/>
      <c r="AP78" s="28"/>
      <c r="AQ78" s="28"/>
      <c r="AR78" s="28"/>
      <c r="AS78" s="28"/>
      <c r="AT78" s="28"/>
      <c r="AU78" s="28"/>
      <c r="AV78" s="28"/>
      <c r="AW78" s="28"/>
      <c r="AX78" s="28"/>
      <c r="AY78" s="28"/>
      <c r="AZ78" s="28"/>
    </row>
    <row r="79" spans="1:52" ht="21" customHeight="1">
      <c r="A79" s="315"/>
      <c r="B79" s="312"/>
      <c r="C79" s="30"/>
      <c r="F79" s="255" t="str">
        <f>"For and on behalf of "&amp;'Attach 3(JV)'!B9</f>
        <v xml:space="preserve">For and on behalf of </v>
      </c>
      <c r="G79" s="255"/>
      <c r="H79" s="255"/>
      <c r="Z79" s="26"/>
      <c r="AA79" s="26"/>
      <c r="AB79" s="286"/>
      <c r="AC79" s="282"/>
      <c r="AD79" s="27"/>
      <c r="AE79" s="27"/>
      <c r="AF79" s="28"/>
      <c r="AG79" s="28"/>
      <c r="AH79" s="28"/>
      <c r="AI79" s="28"/>
      <c r="AJ79" s="28"/>
      <c r="AK79" s="28"/>
      <c r="AL79" s="28"/>
      <c r="AM79" s="28"/>
      <c r="AN79" s="28"/>
      <c r="AO79" s="28"/>
      <c r="AP79" s="28"/>
      <c r="AQ79" s="28"/>
      <c r="AR79" s="28"/>
      <c r="AS79" s="28"/>
      <c r="AT79" s="28"/>
      <c r="AU79" s="28"/>
      <c r="AV79" s="28"/>
      <c r="AW79" s="28"/>
      <c r="AX79" s="28"/>
      <c r="AY79" s="28"/>
      <c r="AZ79" s="28"/>
    </row>
    <row r="80" spans="1:52" ht="27.95" customHeight="1">
      <c r="A80" s="316"/>
      <c r="D80" s="256"/>
      <c r="E80" s="256"/>
      <c r="F80" s="48"/>
      <c r="G80" s="48"/>
      <c r="H80" s="48"/>
      <c r="Z80" s="26"/>
      <c r="AA80" s="26"/>
      <c r="AB80" s="282"/>
      <c r="AC80" s="283"/>
      <c r="AD80" s="27"/>
      <c r="AE80" s="27"/>
      <c r="AF80" s="28"/>
      <c r="AG80" s="28"/>
      <c r="AH80" s="28"/>
      <c r="AI80" s="28"/>
      <c r="AJ80" s="28"/>
      <c r="AK80" s="28"/>
      <c r="AL80" s="28"/>
      <c r="AM80" s="28"/>
      <c r="AN80" s="28"/>
      <c r="AO80" s="28"/>
      <c r="AP80" s="28"/>
      <c r="AQ80" s="28"/>
      <c r="AR80" s="28"/>
      <c r="AS80" s="28"/>
      <c r="AT80" s="28"/>
      <c r="AU80" s="28"/>
      <c r="AV80" s="28"/>
      <c r="AW80" s="28"/>
      <c r="AX80" s="28"/>
      <c r="AY80" s="28"/>
      <c r="AZ80" s="28"/>
    </row>
    <row r="81" spans="1:257" ht="27.95" customHeight="1">
      <c r="A81" s="317" t="s">
        <v>67</v>
      </c>
      <c r="B81" s="98"/>
      <c r="C81" s="240" t="str">
        <f>'Attach 3(JV)'!B24</f>
        <v/>
      </c>
      <c r="D81" s="256" t="s">
        <v>68</v>
      </c>
      <c r="E81" s="98" t="str">
        <f>'Attach 3(JV)'!E24</f>
        <v/>
      </c>
      <c r="G81" s="98"/>
      <c r="H81" s="98"/>
      <c r="Z81" s="26"/>
      <c r="AA81" s="26"/>
      <c r="AB81" s="282"/>
      <c r="AC81" s="283"/>
      <c r="AD81" s="27"/>
      <c r="AE81" s="27"/>
      <c r="AF81" s="28"/>
      <c r="AG81" s="28"/>
      <c r="AH81" s="28"/>
      <c r="AI81" s="28"/>
      <c r="AJ81" s="28"/>
      <c r="AK81" s="28"/>
      <c r="AL81" s="28"/>
      <c r="AM81" s="28"/>
      <c r="AN81" s="28"/>
      <c r="AO81" s="28"/>
      <c r="AP81" s="28"/>
      <c r="AQ81" s="28"/>
      <c r="AR81" s="28"/>
      <c r="AS81" s="28"/>
      <c r="AT81" s="28"/>
      <c r="AU81" s="28"/>
      <c r="AV81" s="28"/>
      <c r="AW81" s="28"/>
      <c r="AX81" s="28"/>
      <c r="AY81" s="28"/>
      <c r="AZ81" s="28"/>
    </row>
    <row r="82" spans="1:257" ht="27.95" customHeight="1">
      <c r="A82" s="317" t="s">
        <v>69</v>
      </c>
      <c r="B82" s="98"/>
      <c r="C82" s="98" t="str">
        <f>'Attach 3(JV)'!B25</f>
        <v/>
      </c>
      <c r="D82" s="256" t="s">
        <v>70</v>
      </c>
      <c r="E82" s="98" t="str">
        <f>'Attach 3(JV)'!E25</f>
        <v/>
      </c>
      <c r="G82" s="98"/>
      <c r="H82" s="98"/>
      <c r="Z82" s="26"/>
      <c r="AA82" s="26"/>
      <c r="AB82" s="282"/>
      <c r="AC82" s="283"/>
      <c r="AD82" s="27"/>
      <c r="AE82" s="27"/>
      <c r="AF82" s="28"/>
      <c r="AG82" s="28"/>
      <c r="AH82" s="28"/>
      <c r="AI82" s="28"/>
      <c r="AJ82" s="28"/>
      <c r="AK82" s="28"/>
      <c r="AL82" s="28"/>
      <c r="AM82" s="28"/>
      <c r="AN82" s="28"/>
      <c r="AO82" s="28"/>
      <c r="AP82" s="28"/>
      <c r="AQ82" s="28"/>
      <c r="AR82" s="28"/>
      <c r="AS82" s="28"/>
      <c r="AT82" s="28"/>
      <c r="AU82" s="28"/>
      <c r="AV82" s="28"/>
      <c r="AW82" s="28"/>
      <c r="AX82" s="28"/>
      <c r="AY82" s="28"/>
      <c r="AZ82" s="28"/>
    </row>
    <row r="83" spans="1:257" ht="27.95" customHeight="1">
      <c r="D83" s="256"/>
      <c r="E83" s="256"/>
      <c r="Z83" s="26"/>
      <c r="AA83" s="26"/>
      <c r="AB83" s="282"/>
      <c r="AC83" s="283"/>
      <c r="AD83" s="27"/>
      <c r="AE83" s="27"/>
      <c r="AF83" s="28"/>
      <c r="AG83" s="28"/>
      <c r="AH83" s="28"/>
      <c r="AI83" s="28"/>
      <c r="AJ83" s="28"/>
      <c r="AK83" s="28"/>
      <c r="AL83" s="28"/>
      <c r="AM83" s="28"/>
      <c r="AN83" s="28"/>
      <c r="AO83" s="28"/>
      <c r="AP83" s="28"/>
      <c r="AQ83" s="28"/>
      <c r="AR83" s="28"/>
      <c r="AS83" s="28"/>
      <c r="AT83" s="28"/>
      <c r="AU83" s="28"/>
      <c r="AV83" s="28"/>
      <c r="AW83" s="28"/>
      <c r="AX83" s="28"/>
      <c r="AY83" s="28"/>
      <c r="AZ83" s="28"/>
    </row>
    <row r="84" spans="1:257" ht="27.95" customHeight="1">
      <c r="A84" s="317"/>
      <c r="B84" s="98"/>
      <c r="C84" s="101"/>
      <c r="E84" s="256"/>
      <c r="Z84" s="26"/>
      <c r="AA84" s="26"/>
      <c r="AB84" s="282"/>
      <c r="AC84" s="283"/>
      <c r="AD84" s="27"/>
      <c r="AE84" s="27"/>
      <c r="AF84" s="28"/>
      <c r="AG84" s="28"/>
      <c r="AH84" s="28"/>
      <c r="AI84" s="28"/>
      <c r="AJ84" s="28"/>
      <c r="AK84" s="28"/>
      <c r="AL84" s="28"/>
      <c r="AM84" s="28"/>
      <c r="AN84" s="28"/>
      <c r="AO84" s="28"/>
      <c r="AP84" s="28"/>
      <c r="AQ84" s="28"/>
      <c r="AR84" s="28"/>
      <c r="AS84" s="28"/>
      <c r="AT84" s="28"/>
      <c r="AU84" s="28"/>
      <c r="AV84" s="28"/>
      <c r="AW84" s="28"/>
      <c r="AX84" s="28"/>
      <c r="AY84" s="28"/>
      <c r="AZ84" s="28"/>
    </row>
    <row r="85" spans="1:257" ht="33" customHeight="1">
      <c r="A85" s="313" t="s">
        <v>406</v>
      </c>
      <c r="B85" s="98"/>
      <c r="C85" s="101"/>
      <c r="E85" s="255"/>
      <c r="F85" s="318"/>
      <c r="Z85" s="26"/>
      <c r="AA85" s="26"/>
      <c r="AB85" s="282"/>
      <c r="AC85" s="283"/>
      <c r="AD85" s="27"/>
      <c r="AE85" s="27"/>
      <c r="AF85" s="28"/>
      <c r="AG85" s="28"/>
      <c r="AH85" s="28"/>
      <c r="AI85" s="28"/>
      <c r="AJ85" s="28"/>
      <c r="AK85" s="28"/>
      <c r="AL85" s="28"/>
      <c r="AM85" s="28"/>
      <c r="AN85" s="28"/>
      <c r="AO85" s="28"/>
      <c r="AP85" s="28"/>
      <c r="AQ85" s="28"/>
      <c r="AR85" s="28"/>
      <c r="AS85" s="28"/>
      <c r="AT85" s="28"/>
      <c r="AU85" s="28"/>
      <c r="AV85" s="28"/>
      <c r="AW85" s="28"/>
      <c r="AX85" s="28"/>
      <c r="AY85" s="28"/>
      <c r="AZ85" s="28"/>
    </row>
    <row r="86" spans="1:257" ht="21" customHeight="1">
      <c r="A86" s="529" t="s">
        <v>407</v>
      </c>
      <c r="B86" s="490"/>
      <c r="C86" s="490"/>
      <c r="D86" s="521"/>
      <c r="E86" s="509"/>
      <c r="F86" s="509"/>
      <c r="Z86" s="26"/>
      <c r="AA86" s="26"/>
      <c r="AB86" s="282"/>
      <c r="AC86" s="282"/>
      <c r="AD86" s="86"/>
      <c r="AE86" s="86"/>
      <c r="AF86" s="26"/>
      <c r="AG86" s="26"/>
      <c r="AH86" s="26"/>
      <c r="AI86" s="26"/>
      <c r="AJ86" s="26"/>
      <c r="AK86" s="26"/>
      <c r="AL86" s="26"/>
      <c r="AM86" s="26"/>
      <c r="AN86" s="26"/>
      <c r="AO86" s="26"/>
      <c r="AP86" s="26"/>
      <c r="AQ86" s="26"/>
      <c r="AR86" s="26"/>
      <c r="AS86" s="26"/>
      <c r="AT86" s="26"/>
      <c r="AU86" s="26"/>
      <c r="AV86" s="26"/>
      <c r="AW86" s="26"/>
      <c r="AX86" s="26"/>
      <c r="AY86" s="26"/>
      <c r="AZ86" s="26"/>
      <c r="BA86" s="83"/>
      <c r="BB86" s="83"/>
      <c r="BC86" s="83"/>
      <c r="BD86" s="83"/>
      <c r="BE86" s="83"/>
      <c r="BF86" s="83"/>
      <c r="BG86" s="83"/>
      <c r="BH86" s="83"/>
      <c r="BI86" s="83"/>
      <c r="BJ86" s="83"/>
      <c r="BK86" s="83"/>
      <c r="BL86" s="83"/>
      <c r="BM86" s="83"/>
      <c r="BN86" s="83"/>
      <c r="BO86" s="83"/>
      <c r="BP86" s="83"/>
      <c r="BQ86" s="83"/>
      <c r="BR86" s="83"/>
      <c r="BS86" s="83"/>
      <c r="BT86" s="83"/>
      <c r="BU86" s="83"/>
      <c r="BV86" s="83"/>
      <c r="BW86" s="83"/>
      <c r="BX86" s="83"/>
      <c r="BY86" s="83"/>
      <c r="BZ86" s="83"/>
      <c r="CA86" s="83"/>
      <c r="CB86" s="83"/>
      <c r="CC86" s="83"/>
      <c r="CD86" s="83"/>
      <c r="CE86" s="83"/>
      <c r="CF86" s="83"/>
      <c r="CG86" s="83"/>
      <c r="CH86" s="83"/>
      <c r="CI86" s="83"/>
      <c r="CJ86" s="83"/>
      <c r="CK86" s="83"/>
      <c r="CL86" s="83"/>
      <c r="CM86" s="83"/>
      <c r="CN86" s="83"/>
      <c r="CO86" s="83"/>
      <c r="CP86" s="83"/>
      <c r="CQ86" s="83"/>
      <c r="CR86" s="83"/>
      <c r="CS86" s="83"/>
      <c r="CT86" s="83"/>
      <c r="CU86" s="83"/>
      <c r="CV86" s="83"/>
      <c r="CW86" s="83"/>
      <c r="CX86" s="83"/>
      <c r="CY86" s="83"/>
      <c r="CZ86" s="83"/>
      <c r="DA86" s="83"/>
      <c r="DB86" s="83"/>
      <c r="DC86" s="83"/>
      <c r="DD86" s="83"/>
      <c r="DE86" s="83"/>
      <c r="DF86" s="83"/>
      <c r="DG86" s="83"/>
      <c r="DH86" s="83"/>
      <c r="DI86" s="83"/>
      <c r="DJ86" s="83"/>
      <c r="DK86" s="83"/>
      <c r="DL86" s="83"/>
      <c r="DM86" s="83"/>
      <c r="DN86" s="83"/>
      <c r="DO86" s="83"/>
      <c r="DP86" s="83"/>
      <c r="DQ86" s="83"/>
      <c r="DR86" s="83"/>
      <c r="DS86" s="83"/>
      <c r="DT86" s="83"/>
      <c r="DU86" s="83"/>
      <c r="DV86" s="83"/>
      <c r="DW86" s="83"/>
      <c r="DX86" s="83"/>
      <c r="DY86" s="83"/>
      <c r="DZ86" s="83"/>
      <c r="EA86" s="83"/>
      <c r="EB86" s="83"/>
      <c r="EC86" s="83"/>
      <c r="ED86" s="83"/>
      <c r="EE86" s="83"/>
      <c r="EF86" s="83"/>
      <c r="EG86" s="83"/>
      <c r="EH86" s="83"/>
      <c r="EI86" s="83"/>
      <c r="EJ86" s="83"/>
      <c r="EK86" s="83"/>
      <c r="EL86" s="83"/>
      <c r="EM86" s="83"/>
      <c r="EN86" s="83"/>
      <c r="EO86" s="83"/>
      <c r="EP86" s="83"/>
      <c r="EQ86" s="83"/>
      <c r="ER86" s="83"/>
      <c r="ES86" s="83"/>
      <c r="ET86" s="83"/>
      <c r="EU86" s="83"/>
      <c r="EV86" s="83"/>
      <c r="EW86" s="83"/>
      <c r="EX86" s="83"/>
      <c r="EY86" s="83"/>
      <c r="EZ86" s="83"/>
      <c r="FA86" s="83"/>
      <c r="FB86" s="83"/>
      <c r="FC86" s="83"/>
      <c r="FD86" s="83"/>
      <c r="FE86" s="83"/>
      <c r="FF86" s="83"/>
      <c r="FG86" s="83"/>
      <c r="FH86" s="83"/>
      <c r="FI86" s="83"/>
      <c r="FJ86" s="83"/>
      <c r="FK86" s="83"/>
      <c r="FL86" s="83"/>
      <c r="FM86" s="83"/>
      <c r="FN86" s="83"/>
      <c r="FO86" s="83"/>
      <c r="FP86" s="83"/>
      <c r="FQ86" s="83"/>
      <c r="FR86" s="83"/>
      <c r="FS86" s="83"/>
      <c r="FT86" s="83"/>
      <c r="FU86" s="83"/>
      <c r="FV86" s="83"/>
      <c r="FW86" s="83"/>
      <c r="FX86" s="83"/>
      <c r="FY86" s="83"/>
      <c r="FZ86" s="83"/>
      <c r="GA86" s="83"/>
      <c r="GB86" s="83"/>
      <c r="GC86" s="83"/>
      <c r="GD86" s="83"/>
      <c r="GE86" s="83"/>
      <c r="GF86" s="83"/>
      <c r="GG86" s="83"/>
      <c r="GH86" s="83"/>
      <c r="GI86" s="83"/>
      <c r="GJ86" s="83"/>
      <c r="GK86" s="83"/>
      <c r="GL86" s="83"/>
      <c r="GM86" s="83"/>
      <c r="GN86" s="83"/>
      <c r="GO86" s="83"/>
      <c r="GP86" s="83"/>
      <c r="GQ86" s="83"/>
      <c r="GR86" s="83"/>
      <c r="GS86" s="83"/>
      <c r="GT86" s="83"/>
      <c r="GU86" s="83"/>
      <c r="GV86" s="83"/>
      <c r="GW86" s="83"/>
      <c r="GX86" s="83"/>
      <c r="GY86" s="83"/>
      <c r="GZ86" s="83"/>
      <c r="HA86" s="83"/>
      <c r="HB86" s="83"/>
      <c r="HC86" s="83"/>
      <c r="HD86" s="83"/>
      <c r="HE86" s="83"/>
      <c r="HF86" s="83"/>
      <c r="HG86" s="83"/>
      <c r="HH86" s="83"/>
      <c r="HI86" s="83"/>
      <c r="HJ86" s="83"/>
      <c r="HK86" s="83"/>
      <c r="HL86" s="83"/>
      <c r="HM86" s="83"/>
      <c r="HN86" s="83"/>
      <c r="HO86" s="83"/>
      <c r="HP86" s="83"/>
      <c r="HQ86" s="83"/>
      <c r="HR86" s="83"/>
      <c r="HS86" s="83"/>
      <c r="HT86" s="83"/>
      <c r="HU86" s="83"/>
      <c r="HV86" s="83"/>
      <c r="HW86" s="83"/>
      <c r="HX86" s="83"/>
      <c r="HY86" s="83"/>
      <c r="HZ86" s="83"/>
      <c r="IA86" s="83"/>
      <c r="IB86" s="83"/>
      <c r="IC86" s="83"/>
      <c r="ID86" s="83"/>
      <c r="IE86" s="83"/>
      <c r="IF86" s="83"/>
      <c r="IG86" s="83"/>
      <c r="IH86" s="83"/>
      <c r="II86" s="83"/>
      <c r="IJ86" s="83"/>
      <c r="IK86" s="83"/>
      <c r="IL86" s="83"/>
      <c r="IM86" s="83"/>
      <c r="IN86" s="83"/>
      <c r="IO86" s="83"/>
      <c r="IP86" s="83"/>
      <c r="IQ86" s="83"/>
      <c r="IR86" s="83"/>
      <c r="IS86" s="83"/>
      <c r="IT86" s="83"/>
      <c r="IU86" s="83"/>
      <c r="IV86" s="83"/>
      <c r="IW86" s="83"/>
    </row>
    <row r="87" spans="1:257" ht="21" customHeight="1">
      <c r="A87" s="526"/>
      <c r="B87" s="391"/>
      <c r="C87" s="391"/>
      <c r="D87" s="319"/>
      <c r="E87" s="319"/>
      <c r="F87" s="319"/>
      <c r="Z87" s="26"/>
      <c r="AA87" s="26"/>
      <c r="AB87" s="282"/>
      <c r="AC87" s="282"/>
      <c r="AD87" s="86"/>
      <c r="AE87" s="86"/>
      <c r="AF87" s="26"/>
      <c r="AG87" s="26"/>
      <c r="AH87" s="26"/>
      <c r="AI87" s="26"/>
      <c r="AJ87" s="26"/>
      <c r="AK87" s="26"/>
      <c r="AL87" s="26"/>
      <c r="AM87" s="26"/>
      <c r="AN87" s="26"/>
      <c r="AO87" s="26"/>
      <c r="AP87" s="26"/>
      <c r="AQ87" s="26"/>
      <c r="AR87" s="26"/>
      <c r="AS87" s="26"/>
      <c r="AT87" s="26"/>
      <c r="AU87" s="26"/>
      <c r="AV87" s="26"/>
      <c r="AW87" s="26"/>
      <c r="AX87" s="26"/>
      <c r="AY87" s="26"/>
      <c r="AZ87" s="26"/>
      <c r="BA87" s="83"/>
      <c r="BB87" s="83"/>
      <c r="BC87" s="83"/>
      <c r="BD87" s="83"/>
      <c r="BE87" s="83"/>
      <c r="BF87" s="83"/>
      <c r="BG87" s="83"/>
      <c r="BH87" s="83"/>
      <c r="BI87" s="83"/>
      <c r="BJ87" s="83"/>
      <c r="BK87" s="83"/>
      <c r="BL87" s="83"/>
      <c r="BM87" s="83"/>
      <c r="BN87" s="83"/>
      <c r="BO87" s="83"/>
      <c r="BP87" s="83"/>
      <c r="BQ87" s="83"/>
      <c r="BR87" s="83"/>
      <c r="BS87" s="83"/>
      <c r="BT87" s="83"/>
      <c r="BU87" s="83"/>
      <c r="BV87" s="83"/>
      <c r="BW87" s="83"/>
      <c r="BX87" s="83"/>
      <c r="BY87" s="83"/>
      <c r="BZ87" s="83"/>
      <c r="CA87" s="83"/>
      <c r="CB87" s="83"/>
      <c r="CC87" s="83"/>
      <c r="CD87" s="83"/>
      <c r="CE87" s="83"/>
      <c r="CF87" s="83"/>
      <c r="CG87" s="83"/>
      <c r="CH87" s="83"/>
      <c r="CI87" s="83"/>
      <c r="CJ87" s="83"/>
      <c r="CK87" s="83"/>
      <c r="CL87" s="83"/>
      <c r="CM87" s="83"/>
      <c r="CN87" s="83"/>
      <c r="CO87" s="83"/>
      <c r="CP87" s="83"/>
      <c r="CQ87" s="83"/>
      <c r="CR87" s="83"/>
      <c r="CS87" s="83"/>
      <c r="CT87" s="83"/>
      <c r="CU87" s="83"/>
      <c r="CV87" s="83"/>
      <c r="CW87" s="83"/>
      <c r="CX87" s="83"/>
      <c r="CY87" s="83"/>
      <c r="CZ87" s="83"/>
      <c r="DA87" s="83"/>
      <c r="DB87" s="83"/>
      <c r="DC87" s="83"/>
      <c r="DD87" s="83"/>
      <c r="DE87" s="83"/>
      <c r="DF87" s="83"/>
      <c r="DG87" s="83"/>
      <c r="DH87" s="83"/>
      <c r="DI87" s="83"/>
      <c r="DJ87" s="83"/>
      <c r="DK87" s="83"/>
      <c r="DL87" s="83"/>
      <c r="DM87" s="83"/>
      <c r="DN87" s="83"/>
      <c r="DO87" s="83"/>
      <c r="DP87" s="83"/>
      <c r="DQ87" s="83"/>
      <c r="DR87" s="83"/>
      <c r="DS87" s="83"/>
      <c r="DT87" s="83"/>
      <c r="DU87" s="83"/>
      <c r="DV87" s="83"/>
      <c r="DW87" s="83"/>
      <c r="DX87" s="83"/>
      <c r="DY87" s="83"/>
      <c r="DZ87" s="83"/>
      <c r="EA87" s="83"/>
      <c r="EB87" s="83"/>
      <c r="EC87" s="83"/>
      <c r="ED87" s="83"/>
      <c r="EE87" s="83"/>
      <c r="EF87" s="83"/>
      <c r="EG87" s="83"/>
      <c r="EH87" s="83"/>
      <c r="EI87" s="83"/>
      <c r="EJ87" s="83"/>
      <c r="EK87" s="83"/>
      <c r="EL87" s="83"/>
      <c r="EM87" s="83"/>
      <c r="EN87" s="83"/>
      <c r="EO87" s="83"/>
      <c r="EP87" s="83"/>
      <c r="EQ87" s="83"/>
      <c r="ER87" s="83"/>
      <c r="ES87" s="83"/>
      <c r="ET87" s="83"/>
      <c r="EU87" s="83"/>
      <c r="EV87" s="83"/>
      <c r="EW87" s="83"/>
      <c r="EX87" s="83"/>
      <c r="EY87" s="83"/>
      <c r="EZ87" s="83"/>
      <c r="FA87" s="83"/>
      <c r="FB87" s="83"/>
      <c r="FC87" s="83"/>
      <c r="FD87" s="83"/>
      <c r="FE87" s="83"/>
      <c r="FF87" s="83"/>
      <c r="FG87" s="83"/>
      <c r="FH87" s="83"/>
      <c r="FI87" s="83"/>
      <c r="FJ87" s="83"/>
      <c r="FK87" s="83"/>
      <c r="FL87" s="83"/>
      <c r="FM87" s="83"/>
      <c r="FN87" s="83"/>
      <c r="FO87" s="83"/>
      <c r="FP87" s="83"/>
      <c r="FQ87" s="83"/>
      <c r="FR87" s="83"/>
      <c r="FS87" s="83"/>
      <c r="FT87" s="83"/>
      <c r="FU87" s="83"/>
      <c r="FV87" s="83"/>
      <c r="FW87" s="83"/>
      <c r="FX87" s="83"/>
      <c r="FY87" s="83"/>
      <c r="FZ87" s="83"/>
      <c r="GA87" s="83"/>
      <c r="GB87" s="83"/>
      <c r="GC87" s="83"/>
      <c r="GD87" s="83"/>
      <c r="GE87" s="83"/>
      <c r="GF87" s="83"/>
      <c r="GG87" s="83"/>
      <c r="GH87" s="83"/>
      <c r="GI87" s="83"/>
      <c r="GJ87" s="83"/>
      <c r="GK87" s="83"/>
      <c r="GL87" s="83"/>
      <c r="GM87" s="83"/>
      <c r="GN87" s="83"/>
      <c r="GO87" s="83"/>
      <c r="GP87" s="83"/>
      <c r="GQ87" s="83"/>
      <c r="GR87" s="83"/>
      <c r="GS87" s="83"/>
      <c r="GT87" s="83"/>
      <c r="GU87" s="83"/>
      <c r="GV87" s="83"/>
      <c r="GW87" s="83"/>
      <c r="GX87" s="83"/>
      <c r="GY87" s="83"/>
      <c r="GZ87" s="83"/>
      <c r="HA87" s="83"/>
      <c r="HB87" s="83"/>
      <c r="HC87" s="83"/>
      <c r="HD87" s="83"/>
      <c r="HE87" s="83"/>
      <c r="HF87" s="83"/>
      <c r="HG87" s="83"/>
      <c r="HH87" s="83"/>
      <c r="HI87" s="83"/>
      <c r="HJ87" s="83"/>
      <c r="HK87" s="83"/>
      <c r="HL87" s="83"/>
      <c r="HM87" s="83"/>
      <c r="HN87" s="83"/>
      <c r="HO87" s="83"/>
      <c r="HP87" s="83"/>
      <c r="HQ87" s="83"/>
      <c r="HR87" s="83"/>
      <c r="HS87" s="83"/>
      <c r="HT87" s="83"/>
      <c r="HU87" s="83"/>
      <c r="HV87" s="83"/>
      <c r="HW87" s="83"/>
      <c r="HX87" s="83"/>
      <c r="HY87" s="83"/>
      <c r="HZ87" s="83"/>
      <c r="IA87" s="83"/>
      <c r="IB87" s="83"/>
      <c r="IC87" s="83"/>
      <c r="ID87" s="83"/>
      <c r="IE87" s="83"/>
      <c r="IF87" s="83"/>
      <c r="IG87" s="83"/>
      <c r="IH87" s="83"/>
      <c r="II87" s="83"/>
      <c r="IJ87" s="83"/>
      <c r="IK87" s="83"/>
      <c r="IL87" s="83"/>
      <c r="IM87" s="83"/>
      <c r="IN87" s="83"/>
      <c r="IO87" s="83"/>
      <c r="IP87" s="83"/>
      <c r="IQ87" s="83"/>
      <c r="IR87" s="83"/>
      <c r="IS87" s="83"/>
      <c r="IT87" s="83"/>
      <c r="IU87" s="83"/>
      <c r="IV87" s="83"/>
      <c r="IW87" s="83"/>
    </row>
    <row r="88" spans="1:257" ht="21" customHeight="1">
      <c r="A88" s="522"/>
      <c r="B88" s="414"/>
      <c r="C88" s="414"/>
      <c r="D88" s="319"/>
      <c r="E88" s="319"/>
      <c r="F88" s="319"/>
      <c r="Z88" s="26"/>
      <c r="AA88" s="26"/>
      <c r="AB88" s="282"/>
      <c r="AC88" s="282"/>
      <c r="AD88" s="86"/>
      <c r="AE88" s="86"/>
      <c r="AF88" s="26"/>
      <c r="AG88" s="26"/>
      <c r="AH88" s="26"/>
      <c r="AI88" s="26"/>
      <c r="AJ88" s="26"/>
      <c r="AK88" s="26"/>
      <c r="AL88" s="26"/>
      <c r="AM88" s="26"/>
      <c r="AN88" s="26"/>
      <c r="AO88" s="26"/>
      <c r="AP88" s="26"/>
      <c r="AQ88" s="26"/>
      <c r="AR88" s="26"/>
      <c r="AS88" s="26"/>
      <c r="AT88" s="26"/>
      <c r="AU88" s="26"/>
      <c r="AV88" s="26"/>
      <c r="AW88" s="26"/>
      <c r="AX88" s="26"/>
      <c r="AY88" s="26"/>
      <c r="AZ88" s="26"/>
      <c r="BA88" s="83"/>
      <c r="BB88" s="83"/>
      <c r="BC88" s="83"/>
      <c r="BD88" s="83"/>
      <c r="BE88" s="83"/>
      <c r="BF88" s="83"/>
      <c r="BG88" s="83"/>
      <c r="BH88" s="83"/>
      <c r="BI88" s="83"/>
      <c r="BJ88" s="83"/>
      <c r="BK88" s="83"/>
      <c r="BL88" s="83"/>
      <c r="BM88" s="83"/>
      <c r="BN88" s="83"/>
      <c r="BO88" s="83"/>
      <c r="BP88" s="83"/>
      <c r="BQ88" s="83"/>
      <c r="BR88" s="83"/>
      <c r="BS88" s="83"/>
      <c r="BT88" s="83"/>
      <c r="BU88" s="83"/>
      <c r="BV88" s="83"/>
      <c r="BW88" s="83"/>
      <c r="BX88" s="83"/>
      <c r="BY88" s="83"/>
      <c r="BZ88" s="83"/>
      <c r="CA88" s="83"/>
      <c r="CB88" s="83"/>
      <c r="CC88" s="83"/>
      <c r="CD88" s="83"/>
      <c r="CE88" s="83"/>
      <c r="CF88" s="83"/>
      <c r="CG88" s="83"/>
      <c r="CH88" s="83"/>
      <c r="CI88" s="83"/>
      <c r="CJ88" s="83"/>
      <c r="CK88" s="83"/>
      <c r="CL88" s="83"/>
      <c r="CM88" s="83"/>
      <c r="CN88" s="83"/>
      <c r="CO88" s="83"/>
      <c r="CP88" s="83"/>
      <c r="CQ88" s="83"/>
      <c r="CR88" s="83"/>
      <c r="CS88" s="83"/>
      <c r="CT88" s="83"/>
      <c r="CU88" s="83"/>
      <c r="CV88" s="83"/>
      <c r="CW88" s="83"/>
      <c r="CX88" s="83"/>
      <c r="CY88" s="83"/>
      <c r="CZ88" s="83"/>
      <c r="DA88" s="83"/>
      <c r="DB88" s="83"/>
      <c r="DC88" s="83"/>
      <c r="DD88" s="83"/>
      <c r="DE88" s="83"/>
      <c r="DF88" s="83"/>
      <c r="DG88" s="83"/>
      <c r="DH88" s="83"/>
      <c r="DI88" s="83"/>
      <c r="DJ88" s="83"/>
      <c r="DK88" s="83"/>
      <c r="DL88" s="83"/>
      <c r="DM88" s="83"/>
      <c r="DN88" s="83"/>
      <c r="DO88" s="83"/>
      <c r="DP88" s="83"/>
      <c r="DQ88" s="83"/>
      <c r="DR88" s="83"/>
      <c r="DS88" s="83"/>
      <c r="DT88" s="83"/>
      <c r="DU88" s="83"/>
      <c r="DV88" s="83"/>
      <c r="DW88" s="83"/>
      <c r="DX88" s="83"/>
      <c r="DY88" s="83"/>
      <c r="DZ88" s="83"/>
      <c r="EA88" s="83"/>
      <c r="EB88" s="83"/>
      <c r="EC88" s="83"/>
      <c r="ED88" s="83"/>
      <c r="EE88" s="83"/>
      <c r="EF88" s="83"/>
      <c r="EG88" s="83"/>
      <c r="EH88" s="83"/>
      <c r="EI88" s="83"/>
      <c r="EJ88" s="83"/>
      <c r="EK88" s="83"/>
      <c r="EL88" s="83"/>
      <c r="EM88" s="83"/>
      <c r="EN88" s="83"/>
      <c r="EO88" s="83"/>
      <c r="EP88" s="83"/>
      <c r="EQ88" s="83"/>
      <c r="ER88" s="83"/>
      <c r="ES88" s="83"/>
      <c r="ET88" s="83"/>
      <c r="EU88" s="83"/>
      <c r="EV88" s="83"/>
      <c r="EW88" s="83"/>
      <c r="EX88" s="83"/>
      <c r="EY88" s="83"/>
      <c r="EZ88" s="83"/>
      <c r="FA88" s="83"/>
      <c r="FB88" s="83"/>
      <c r="FC88" s="83"/>
      <c r="FD88" s="83"/>
      <c r="FE88" s="83"/>
      <c r="FF88" s="83"/>
      <c r="FG88" s="83"/>
      <c r="FH88" s="83"/>
      <c r="FI88" s="83"/>
      <c r="FJ88" s="83"/>
      <c r="FK88" s="83"/>
      <c r="FL88" s="83"/>
      <c r="FM88" s="83"/>
      <c r="FN88" s="83"/>
      <c r="FO88" s="83"/>
      <c r="FP88" s="83"/>
      <c r="FQ88" s="83"/>
      <c r="FR88" s="83"/>
      <c r="FS88" s="83"/>
      <c r="FT88" s="83"/>
      <c r="FU88" s="83"/>
      <c r="FV88" s="83"/>
      <c r="FW88" s="83"/>
      <c r="FX88" s="83"/>
      <c r="FY88" s="83"/>
      <c r="FZ88" s="83"/>
      <c r="GA88" s="83"/>
      <c r="GB88" s="83"/>
      <c r="GC88" s="83"/>
      <c r="GD88" s="83"/>
      <c r="GE88" s="83"/>
      <c r="GF88" s="83"/>
      <c r="GG88" s="83"/>
      <c r="GH88" s="83"/>
      <c r="GI88" s="83"/>
      <c r="GJ88" s="83"/>
      <c r="GK88" s="83"/>
      <c r="GL88" s="83"/>
      <c r="GM88" s="83"/>
      <c r="GN88" s="83"/>
      <c r="GO88" s="83"/>
      <c r="GP88" s="83"/>
      <c r="GQ88" s="83"/>
      <c r="GR88" s="83"/>
      <c r="GS88" s="83"/>
      <c r="GT88" s="83"/>
      <c r="GU88" s="83"/>
      <c r="GV88" s="83"/>
      <c r="GW88" s="83"/>
      <c r="GX88" s="83"/>
      <c r="GY88" s="83"/>
      <c r="GZ88" s="83"/>
      <c r="HA88" s="83"/>
      <c r="HB88" s="83"/>
      <c r="HC88" s="83"/>
      <c r="HD88" s="83"/>
      <c r="HE88" s="83"/>
      <c r="HF88" s="83"/>
      <c r="HG88" s="83"/>
      <c r="HH88" s="83"/>
      <c r="HI88" s="83"/>
      <c r="HJ88" s="83"/>
      <c r="HK88" s="83"/>
      <c r="HL88" s="83"/>
      <c r="HM88" s="83"/>
      <c r="HN88" s="83"/>
      <c r="HO88" s="83"/>
      <c r="HP88" s="83"/>
      <c r="HQ88" s="83"/>
      <c r="HR88" s="83"/>
      <c r="HS88" s="83"/>
      <c r="HT88" s="83"/>
      <c r="HU88" s="83"/>
      <c r="HV88" s="83"/>
      <c r="HW88" s="83"/>
      <c r="HX88" s="83"/>
      <c r="HY88" s="83"/>
      <c r="HZ88" s="83"/>
      <c r="IA88" s="83"/>
      <c r="IB88" s="83"/>
      <c r="IC88" s="83"/>
      <c r="ID88" s="83"/>
      <c r="IE88" s="83"/>
      <c r="IF88" s="83"/>
      <c r="IG88" s="83"/>
      <c r="IH88" s="83"/>
      <c r="II88" s="83"/>
      <c r="IJ88" s="83"/>
      <c r="IK88" s="83"/>
      <c r="IL88" s="83"/>
      <c r="IM88" s="83"/>
      <c r="IN88" s="83"/>
      <c r="IO88" s="83"/>
      <c r="IP88" s="83"/>
      <c r="IQ88" s="83"/>
      <c r="IR88" s="83"/>
      <c r="IS88" s="83"/>
      <c r="IT88" s="83"/>
      <c r="IU88" s="83"/>
      <c r="IV88" s="83"/>
      <c r="IW88" s="83"/>
    </row>
    <row r="89" spans="1:257" ht="21" customHeight="1">
      <c r="A89" s="530" t="s">
        <v>408</v>
      </c>
      <c r="B89" s="398"/>
      <c r="C89" s="398"/>
      <c r="D89" s="521"/>
      <c r="E89" s="509"/>
      <c r="F89" s="509"/>
      <c r="Z89" s="26"/>
      <c r="AA89" s="26"/>
      <c r="AB89" s="282"/>
      <c r="AC89" s="282"/>
      <c r="AD89" s="86"/>
      <c r="AE89" s="86"/>
      <c r="AF89" s="26"/>
      <c r="AG89" s="26"/>
      <c r="AH89" s="26"/>
      <c r="AI89" s="26"/>
      <c r="AJ89" s="26"/>
      <c r="AK89" s="26"/>
      <c r="AL89" s="26"/>
      <c r="AM89" s="26"/>
      <c r="AN89" s="26"/>
      <c r="AO89" s="26"/>
      <c r="AP89" s="26"/>
      <c r="AQ89" s="26"/>
      <c r="AR89" s="26"/>
      <c r="AS89" s="26"/>
      <c r="AT89" s="26"/>
      <c r="AU89" s="26"/>
      <c r="AV89" s="26"/>
      <c r="AW89" s="26"/>
      <c r="AX89" s="26"/>
      <c r="AY89" s="26"/>
      <c r="AZ89" s="26"/>
      <c r="BA89" s="83"/>
      <c r="BB89" s="83"/>
      <c r="BC89" s="83"/>
      <c r="BD89" s="83"/>
      <c r="BE89" s="83"/>
      <c r="BF89" s="83"/>
      <c r="BG89" s="83"/>
      <c r="BH89" s="83"/>
      <c r="BI89" s="83"/>
      <c r="BJ89" s="83"/>
      <c r="BK89" s="83"/>
      <c r="BL89" s="83"/>
      <c r="BM89" s="83"/>
      <c r="BN89" s="83"/>
      <c r="BO89" s="83"/>
      <c r="BP89" s="83"/>
      <c r="BQ89" s="83"/>
      <c r="BR89" s="83"/>
      <c r="BS89" s="83"/>
      <c r="BT89" s="83"/>
      <c r="BU89" s="83"/>
      <c r="BV89" s="83"/>
      <c r="BW89" s="83"/>
      <c r="BX89" s="83"/>
      <c r="BY89" s="83"/>
      <c r="BZ89" s="83"/>
      <c r="CA89" s="83"/>
      <c r="CB89" s="83"/>
      <c r="CC89" s="83"/>
      <c r="CD89" s="83"/>
      <c r="CE89" s="83"/>
      <c r="CF89" s="83"/>
      <c r="CG89" s="83"/>
      <c r="CH89" s="83"/>
      <c r="CI89" s="83"/>
      <c r="CJ89" s="83"/>
      <c r="CK89" s="83"/>
      <c r="CL89" s="83"/>
      <c r="CM89" s="83"/>
      <c r="CN89" s="83"/>
      <c r="CO89" s="83"/>
      <c r="CP89" s="83"/>
      <c r="CQ89" s="83"/>
      <c r="CR89" s="83"/>
      <c r="CS89" s="83"/>
      <c r="CT89" s="83"/>
      <c r="CU89" s="83"/>
      <c r="CV89" s="83"/>
      <c r="CW89" s="83"/>
      <c r="CX89" s="83"/>
      <c r="CY89" s="83"/>
      <c r="CZ89" s="83"/>
      <c r="DA89" s="83"/>
      <c r="DB89" s="83"/>
      <c r="DC89" s="83"/>
      <c r="DD89" s="83"/>
      <c r="DE89" s="83"/>
      <c r="DF89" s="83"/>
      <c r="DG89" s="83"/>
      <c r="DH89" s="83"/>
      <c r="DI89" s="83"/>
      <c r="DJ89" s="83"/>
      <c r="DK89" s="83"/>
      <c r="DL89" s="83"/>
      <c r="DM89" s="83"/>
      <c r="DN89" s="83"/>
      <c r="DO89" s="83"/>
      <c r="DP89" s="83"/>
      <c r="DQ89" s="83"/>
      <c r="DR89" s="83"/>
      <c r="DS89" s="83"/>
      <c r="DT89" s="83"/>
      <c r="DU89" s="83"/>
      <c r="DV89" s="83"/>
      <c r="DW89" s="83"/>
      <c r="DX89" s="83"/>
      <c r="DY89" s="83"/>
      <c r="DZ89" s="83"/>
      <c r="EA89" s="83"/>
      <c r="EB89" s="83"/>
      <c r="EC89" s="83"/>
      <c r="ED89" s="83"/>
      <c r="EE89" s="83"/>
      <c r="EF89" s="83"/>
      <c r="EG89" s="83"/>
      <c r="EH89" s="83"/>
      <c r="EI89" s="83"/>
      <c r="EJ89" s="83"/>
      <c r="EK89" s="83"/>
      <c r="EL89" s="83"/>
      <c r="EM89" s="83"/>
      <c r="EN89" s="83"/>
      <c r="EO89" s="83"/>
      <c r="EP89" s="83"/>
      <c r="EQ89" s="83"/>
      <c r="ER89" s="83"/>
      <c r="ES89" s="83"/>
      <c r="ET89" s="83"/>
      <c r="EU89" s="83"/>
      <c r="EV89" s="83"/>
      <c r="EW89" s="83"/>
      <c r="EX89" s="83"/>
      <c r="EY89" s="83"/>
      <c r="EZ89" s="83"/>
      <c r="FA89" s="83"/>
      <c r="FB89" s="83"/>
      <c r="FC89" s="83"/>
      <c r="FD89" s="83"/>
      <c r="FE89" s="83"/>
      <c r="FF89" s="83"/>
      <c r="FG89" s="83"/>
      <c r="FH89" s="83"/>
      <c r="FI89" s="83"/>
      <c r="FJ89" s="83"/>
      <c r="FK89" s="83"/>
      <c r="FL89" s="83"/>
      <c r="FM89" s="83"/>
      <c r="FN89" s="83"/>
      <c r="FO89" s="83"/>
      <c r="FP89" s="83"/>
      <c r="FQ89" s="83"/>
      <c r="FR89" s="83"/>
      <c r="FS89" s="83"/>
      <c r="FT89" s="83"/>
      <c r="FU89" s="83"/>
      <c r="FV89" s="83"/>
      <c r="FW89" s="83"/>
      <c r="FX89" s="83"/>
      <c r="FY89" s="83"/>
      <c r="FZ89" s="83"/>
      <c r="GA89" s="83"/>
      <c r="GB89" s="83"/>
      <c r="GC89" s="83"/>
      <c r="GD89" s="83"/>
      <c r="GE89" s="83"/>
      <c r="GF89" s="83"/>
      <c r="GG89" s="83"/>
      <c r="GH89" s="83"/>
      <c r="GI89" s="83"/>
      <c r="GJ89" s="83"/>
      <c r="GK89" s="83"/>
      <c r="GL89" s="83"/>
      <c r="GM89" s="83"/>
      <c r="GN89" s="83"/>
      <c r="GO89" s="83"/>
      <c r="GP89" s="83"/>
      <c r="GQ89" s="83"/>
      <c r="GR89" s="83"/>
      <c r="GS89" s="83"/>
      <c r="GT89" s="83"/>
      <c r="GU89" s="83"/>
      <c r="GV89" s="83"/>
      <c r="GW89" s="83"/>
      <c r="GX89" s="83"/>
      <c r="GY89" s="83"/>
      <c r="GZ89" s="83"/>
      <c r="HA89" s="83"/>
      <c r="HB89" s="83"/>
      <c r="HC89" s="83"/>
      <c r="HD89" s="83"/>
      <c r="HE89" s="83"/>
      <c r="HF89" s="83"/>
      <c r="HG89" s="83"/>
      <c r="HH89" s="83"/>
      <c r="HI89" s="83"/>
      <c r="HJ89" s="83"/>
      <c r="HK89" s="83"/>
      <c r="HL89" s="83"/>
      <c r="HM89" s="83"/>
      <c r="HN89" s="83"/>
      <c r="HO89" s="83"/>
      <c r="HP89" s="83"/>
      <c r="HQ89" s="83"/>
      <c r="HR89" s="83"/>
      <c r="HS89" s="83"/>
      <c r="HT89" s="83"/>
      <c r="HU89" s="83"/>
      <c r="HV89" s="83"/>
      <c r="HW89" s="83"/>
      <c r="HX89" s="83"/>
      <c r="HY89" s="83"/>
      <c r="HZ89" s="83"/>
      <c r="IA89" s="83"/>
      <c r="IB89" s="83"/>
      <c r="IC89" s="83"/>
      <c r="ID89" s="83"/>
      <c r="IE89" s="83"/>
      <c r="IF89" s="83"/>
      <c r="IG89" s="83"/>
      <c r="IH89" s="83"/>
      <c r="II89" s="83"/>
      <c r="IJ89" s="83"/>
      <c r="IK89" s="83"/>
      <c r="IL89" s="83"/>
      <c r="IM89" s="83"/>
      <c r="IN89" s="83"/>
      <c r="IO89" s="83"/>
      <c r="IP89" s="83"/>
      <c r="IQ89" s="83"/>
      <c r="IR89" s="83"/>
      <c r="IS89" s="83"/>
      <c r="IT89" s="83"/>
      <c r="IU89" s="83"/>
      <c r="IV89" s="83"/>
      <c r="IW89" s="83"/>
    </row>
    <row r="90" spans="1:257" ht="21" customHeight="1">
      <c r="A90" s="530" t="s">
        <v>409</v>
      </c>
      <c r="B90" s="398"/>
      <c r="C90" s="398"/>
      <c r="D90" s="521"/>
      <c r="E90" s="509"/>
      <c r="F90" s="509"/>
      <c r="Z90" s="26"/>
      <c r="AA90" s="26"/>
      <c r="AB90" s="282"/>
      <c r="AC90" s="282"/>
      <c r="AD90" s="86"/>
      <c r="AE90" s="86"/>
      <c r="AF90" s="26"/>
      <c r="AG90" s="26"/>
      <c r="AH90" s="26"/>
      <c r="AI90" s="26"/>
      <c r="AJ90" s="26"/>
      <c r="AK90" s="26"/>
      <c r="AL90" s="26"/>
      <c r="AM90" s="26"/>
      <c r="AN90" s="26"/>
      <c r="AO90" s="26"/>
      <c r="AP90" s="26"/>
      <c r="AQ90" s="26"/>
      <c r="AR90" s="26"/>
      <c r="AS90" s="26"/>
      <c r="AT90" s="26"/>
      <c r="AU90" s="26"/>
      <c r="AV90" s="26"/>
      <c r="AW90" s="26"/>
      <c r="AX90" s="26"/>
      <c r="AY90" s="26"/>
      <c r="AZ90" s="26"/>
      <c r="BA90" s="83"/>
      <c r="BB90" s="83"/>
      <c r="BC90" s="83"/>
      <c r="BD90" s="83"/>
      <c r="BE90" s="83"/>
      <c r="BF90" s="83"/>
      <c r="BG90" s="83"/>
      <c r="BH90" s="83"/>
      <c r="BI90" s="83"/>
      <c r="BJ90" s="83"/>
      <c r="BK90" s="83"/>
      <c r="BL90" s="83"/>
      <c r="BM90" s="83"/>
      <c r="BN90" s="83"/>
      <c r="BO90" s="83"/>
      <c r="BP90" s="83"/>
      <c r="BQ90" s="83"/>
      <c r="BR90" s="83"/>
      <c r="BS90" s="83"/>
      <c r="BT90" s="83"/>
      <c r="BU90" s="83"/>
      <c r="BV90" s="83"/>
      <c r="BW90" s="83"/>
      <c r="BX90" s="83"/>
      <c r="BY90" s="83"/>
      <c r="BZ90" s="83"/>
      <c r="CA90" s="83"/>
      <c r="CB90" s="83"/>
      <c r="CC90" s="83"/>
      <c r="CD90" s="83"/>
      <c r="CE90" s="83"/>
      <c r="CF90" s="83"/>
      <c r="CG90" s="83"/>
      <c r="CH90" s="83"/>
      <c r="CI90" s="83"/>
      <c r="CJ90" s="83"/>
      <c r="CK90" s="83"/>
      <c r="CL90" s="83"/>
      <c r="CM90" s="83"/>
      <c r="CN90" s="83"/>
      <c r="CO90" s="83"/>
      <c r="CP90" s="83"/>
      <c r="CQ90" s="83"/>
      <c r="CR90" s="83"/>
      <c r="CS90" s="83"/>
      <c r="CT90" s="83"/>
      <c r="CU90" s="83"/>
      <c r="CV90" s="83"/>
      <c r="CW90" s="83"/>
      <c r="CX90" s="83"/>
      <c r="CY90" s="83"/>
      <c r="CZ90" s="83"/>
      <c r="DA90" s="83"/>
      <c r="DB90" s="83"/>
      <c r="DC90" s="83"/>
      <c r="DD90" s="83"/>
      <c r="DE90" s="83"/>
      <c r="DF90" s="83"/>
      <c r="DG90" s="83"/>
      <c r="DH90" s="83"/>
      <c r="DI90" s="83"/>
      <c r="DJ90" s="83"/>
      <c r="DK90" s="83"/>
      <c r="DL90" s="83"/>
      <c r="DM90" s="83"/>
      <c r="DN90" s="83"/>
      <c r="DO90" s="83"/>
      <c r="DP90" s="83"/>
      <c r="DQ90" s="83"/>
      <c r="DR90" s="83"/>
      <c r="DS90" s="83"/>
      <c r="DT90" s="83"/>
      <c r="DU90" s="83"/>
      <c r="DV90" s="83"/>
      <c r="DW90" s="83"/>
      <c r="DX90" s="83"/>
      <c r="DY90" s="83"/>
      <c r="DZ90" s="83"/>
      <c r="EA90" s="83"/>
      <c r="EB90" s="83"/>
      <c r="EC90" s="83"/>
      <c r="ED90" s="83"/>
      <c r="EE90" s="83"/>
      <c r="EF90" s="83"/>
      <c r="EG90" s="83"/>
      <c r="EH90" s="83"/>
      <c r="EI90" s="83"/>
      <c r="EJ90" s="83"/>
      <c r="EK90" s="83"/>
      <c r="EL90" s="83"/>
      <c r="EM90" s="83"/>
      <c r="EN90" s="83"/>
      <c r="EO90" s="83"/>
      <c r="EP90" s="83"/>
      <c r="EQ90" s="83"/>
      <c r="ER90" s="83"/>
      <c r="ES90" s="83"/>
      <c r="ET90" s="83"/>
      <c r="EU90" s="83"/>
      <c r="EV90" s="83"/>
      <c r="EW90" s="83"/>
      <c r="EX90" s="83"/>
      <c r="EY90" s="83"/>
      <c r="EZ90" s="83"/>
      <c r="FA90" s="83"/>
      <c r="FB90" s="83"/>
      <c r="FC90" s="83"/>
      <c r="FD90" s="83"/>
      <c r="FE90" s="83"/>
      <c r="FF90" s="83"/>
      <c r="FG90" s="83"/>
      <c r="FH90" s="83"/>
      <c r="FI90" s="83"/>
      <c r="FJ90" s="83"/>
      <c r="FK90" s="83"/>
      <c r="FL90" s="83"/>
      <c r="FM90" s="83"/>
      <c r="FN90" s="83"/>
      <c r="FO90" s="83"/>
      <c r="FP90" s="83"/>
      <c r="FQ90" s="83"/>
      <c r="FR90" s="83"/>
      <c r="FS90" s="83"/>
      <c r="FT90" s="83"/>
      <c r="FU90" s="83"/>
      <c r="FV90" s="83"/>
      <c r="FW90" s="83"/>
      <c r="FX90" s="83"/>
      <c r="FY90" s="83"/>
      <c r="FZ90" s="83"/>
      <c r="GA90" s="83"/>
      <c r="GB90" s="83"/>
      <c r="GC90" s="83"/>
      <c r="GD90" s="83"/>
      <c r="GE90" s="83"/>
      <c r="GF90" s="83"/>
      <c r="GG90" s="83"/>
      <c r="GH90" s="83"/>
      <c r="GI90" s="83"/>
      <c r="GJ90" s="83"/>
      <c r="GK90" s="83"/>
      <c r="GL90" s="83"/>
      <c r="GM90" s="83"/>
      <c r="GN90" s="83"/>
      <c r="GO90" s="83"/>
      <c r="GP90" s="83"/>
      <c r="GQ90" s="83"/>
      <c r="GR90" s="83"/>
      <c r="GS90" s="83"/>
      <c r="GT90" s="83"/>
      <c r="GU90" s="83"/>
      <c r="GV90" s="83"/>
      <c r="GW90" s="83"/>
      <c r="GX90" s="83"/>
      <c r="GY90" s="83"/>
      <c r="GZ90" s="83"/>
      <c r="HA90" s="83"/>
      <c r="HB90" s="83"/>
      <c r="HC90" s="83"/>
      <c r="HD90" s="83"/>
      <c r="HE90" s="83"/>
      <c r="HF90" s="83"/>
      <c r="HG90" s="83"/>
      <c r="HH90" s="83"/>
      <c r="HI90" s="83"/>
      <c r="HJ90" s="83"/>
      <c r="HK90" s="83"/>
      <c r="HL90" s="83"/>
      <c r="HM90" s="83"/>
      <c r="HN90" s="83"/>
      <c r="HO90" s="83"/>
      <c r="HP90" s="83"/>
      <c r="HQ90" s="83"/>
      <c r="HR90" s="83"/>
      <c r="HS90" s="83"/>
      <c r="HT90" s="83"/>
      <c r="HU90" s="83"/>
      <c r="HV90" s="83"/>
      <c r="HW90" s="83"/>
      <c r="HX90" s="83"/>
      <c r="HY90" s="83"/>
      <c r="HZ90" s="83"/>
      <c r="IA90" s="83"/>
      <c r="IB90" s="83"/>
      <c r="IC90" s="83"/>
      <c r="ID90" s="83"/>
      <c r="IE90" s="83"/>
      <c r="IF90" s="83"/>
      <c r="IG90" s="83"/>
      <c r="IH90" s="83"/>
      <c r="II90" s="83"/>
      <c r="IJ90" s="83"/>
      <c r="IK90" s="83"/>
      <c r="IL90" s="83"/>
      <c r="IM90" s="83"/>
      <c r="IN90" s="83"/>
      <c r="IO90" s="83"/>
      <c r="IP90" s="83"/>
      <c r="IQ90" s="83"/>
      <c r="IR90" s="83"/>
      <c r="IS90" s="83"/>
      <c r="IT90" s="83"/>
      <c r="IU90" s="83"/>
      <c r="IV90" s="83"/>
      <c r="IW90" s="83"/>
    </row>
    <row r="91" spans="1:257" ht="52.5" customHeight="1">
      <c r="A91" s="530" t="s">
        <v>410</v>
      </c>
      <c r="B91" s="398"/>
      <c r="C91" s="398"/>
      <c r="D91" s="521"/>
      <c r="E91" s="509"/>
      <c r="F91" s="509"/>
      <c r="G91" s="320"/>
      <c r="H91" s="320"/>
      <c r="Z91" s="26"/>
      <c r="AA91" s="26"/>
      <c r="AB91" s="282"/>
      <c r="AC91" s="282"/>
      <c r="AD91" s="86"/>
      <c r="AE91" s="86"/>
      <c r="AF91" s="26"/>
      <c r="AG91" s="26"/>
      <c r="AH91" s="26"/>
      <c r="AI91" s="26"/>
      <c r="AJ91" s="26"/>
      <c r="AK91" s="26"/>
      <c r="AL91" s="26"/>
      <c r="AM91" s="26"/>
      <c r="AN91" s="26"/>
      <c r="AO91" s="26"/>
      <c r="AP91" s="26"/>
      <c r="AQ91" s="26"/>
      <c r="AR91" s="26"/>
      <c r="AS91" s="26"/>
      <c r="AT91" s="26"/>
      <c r="AU91" s="26"/>
      <c r="AV91" s="26"/>
      <c r="AW91" s="26"/>
      <c r="AX91" s="26"/>
      <c r="AY91" s="26"/>
      <c r="AZ91" s="26"/>
      <c r="BA91" s="83"/>
      <c r="BB91" s="83"/>
      <c r="BC91" s="83"/>
      <c r="BD91" s="83"/>
      <c r="BE91" s="83"/>
      <c r="BF91" s="83"/>
      <c r="BG91" s="83"/>
      <c r="BH91" s="83"/>
      <c r="BI91" s="83"/>
      <c r="BJ91" s="83"/>
      <c r="BK91" s="83"/>
      <c r="BL91" s="83"/>
      <c r="BM91" s="83"/>
      <c r="BN91" s="83"/>
      <c r="BO91" s="83"/>
      <c r="BP91" s="83"/>
      <c r="BQ91" s="83"/>
      <c r="BR91" s="83"/>
      <c r="BS91" s="83"/>
      <c r="BT91" s="83"/>
      <c r="BU91" s="83"/>
      <c r="BV91" s="83"/>
      <c r="BW91" s="83"/>
      <c r="BX91" s="83"/>
      <c r="BY91" s="83"/>
      <c r="BZ91" s="83"/>
      <c r="CA91" s="83"/>
      <c r="CB91" s="83"/>
      <c r="CC91" s="83"/>
      <c r="CD91" s="83"/>
      <c r="CE91" s="83"/>
      <c r="CF91" s="83"/>
      <c r="CG91" s="83"/>
      <c r="CH91" s="83"/>
      <c r="CI91" s="83"/>
      <c r="CJ91" s="83"/>
      <c r="CK91" s="83"/>
      <c r="CL91" s="83"/>
      <c r="CM91" s="83"/>
      <c r="CN91" s="83"/>
      <c r="CO91" s="83"/>
      <c r="CP91" s="83"/>
      <c r="CQ91" s="83"/>
      <c r="CR91" s="83"/>
      <c r="CS91" s="83"/>
      <c r="CT91" s="83"/>
      <c r="CU91" s="83"/>
      <c r="CV91" s="83"/>
      <c r="CW91" s="83"/>
      <c r="CX91" s="83"/>
      <c r="CY91" s="83"/>
      <c r="CZ91" s="83"/>
      <c r="DA91" s="83"/>
      <c r="DB91" s="83"/>
      <c r="DC91" s="83"/>
      <c r="DD91" s="83"/>
      <c r="DE91" s="83"/>
      <c r="DF91" s="83"/>
      <c r="DG91" s="83"/>
      <c r="DH91" s="83"/>
      <c r="DI91" s="83"/>
      <c r="DJ91" s="83"/>
      <c r="DK91" s="83"/>
      <c r="DL91" s="83"/>
      <c r="DM91" s="83"/>
      <c r="DN91" s="83"/>
      <c r="DO91" s="83"/>
      <c r="DP91" s="83"/>
      <c r="DQ91" s="83"/>
      <c r="DR91" s="83"/>
      <c r="DS91" s="83"/>
      <c r="DT91" s="83"/>
      <c r="DU91" s="83"/>
      <c r="DV91" s="83"/>
      <c r="DW91" s="83"/>
      <c r="DX91" s="83"/>
      <c r="DY91" s="83"/>
      <c r="DZ91" s="83"/>
      <c r="EA91" s="83"/>
      <c r="EB91" s="83"/>
      <c r="EC91" s="83"/>
      <c r="ED91" s="83"/>
      <c r="EE91" s="83"/>
      <c r="EF91" s="83"/>
      <c r="EG91" s="83"/>
      <c r="EH91" s="83"/>
      <c r="EI91" s="83"/>
      <c r="EJ91" s="83"/>
      <c r="EK91" s="83"/>
      <c r="EL91" s="83"/>
      <c r="EM91" s="83"/>
      <c r="EN91" s="83"/>
      <c r="EO91" s="83"/>
      <c r="EP91" s="83"/>
      <c r="EQ91" s="83"/>
      <c r="ER91" s="83"/>
      <c r="ES91" s="83"/>
      <c r="ET91" s="83"/>
      <c r="EU91" s="83"/>
      <c r="EV91" s="83"/>
      <c r="EW91" s="83"/>
      <c r="EX91" s="83"/>
      <c r="EY91" s="83"/>
      <c r="EZ91" s="83"/>
      <c r="FA91" s="83"/>
      <c r="FB91" s="83"/>
      <c r="FC91" s="83"/>
      <c r="FD91" s="83"/>
      <c r="FE91" s="83"/>
      <c r="FF91" s="83"/>
      <c r="FG91" s="83"/>
      <c r="FH91" s="83"/>
      <c r="FI91" s="83"/>
      <c r="FJ91" s="83"/>
      <c r="FK91" s="83"/>
      <c r="FL91" s="83"/>
      <c r="FM91" s="83"/>
      <c r="FN91" s="83"/>
      <c r="FO91" s="83"/>
      <c r="FP91" s="83"/>
      <c r="FQ91" s="83"/>
      <c r="FR91" s="83"/>
      <c r="FS91" s="83"/>
      <c r="FT91" s="83"/>
      <c r="FU91" s="83"/>
      <c r="FV91" s="83"/>
      <c r="FW91" s="83"/>
      <c r="FX91" s="83"/>
      <c r="FY91" s="83"/>
      <c r="FZ91" s="83"/>
      <c r="GA91" s="83"/>
      <c r="GB91" s="83"/>
      <c r="GC91" s="83"/>
      <c r="GD91" s="83"/>
      <c r="GE91" s="83"/>
      <c r="GF91" s="83"/>
      <c r="GG91" s="83"/>
      <c r="GH91" s="83"/>
      <c r="GI91" s="83"/>
      <c r="GJ91" s="83"/>
      <c r="GK91" s="83"/>
      <c r="GL91" s="83"/>
      <c r="GM91" s="83"/>
      <c r="GN91" s="83"/>
      <c r="GO91" s="83"/>
      <c r="GP91" s="83"/>
      <c r="GQ91" s="83"/>
      <c r="GR91" s="83"/>
      <c r="GS91" s="83"/>
      <c r="GT91" s="83"/>
      <c r="GU91" s="83"/>
      <c r="GV91" s="83"/>
      <c r="GW91" s="83"/>
      <c r="GX91" s="83"/>
      <c r="GY91" s="83"/>
      <c r="GZ91" s="83"/>
      <c r="HA91" s="83"/>
      <c r="HB91" s="83"/>
      <c r="HC91" s="83"/>
      <c r="HD91" s="83"/>
      <c r="HE91" s="83"/>
      <c r="HF91" s="83"/>
      <c r="HG91" s="83"/>
      <c r="HH91" s="83"/>
      <c r="HI91" s="83"/>
      <c r="HJ91" s="83"/>
      <c r="HK91" s="83"/>
      <c r="HL91" s="83"/>
      <c r="HM91" s="83"/>
      <c r="HN91" s="83"/>
      <c r="HO91" s="83"/>
      <c r="HP91" s="83"/>
      <c r="HQ91" s="83"/>
      <c r="HR91" s="83"/>
      <c r="HS91" s="83"/>
      <c r="HT91" s="83"/>
      <c r="HU91" s="83"/>
      <c r="HV91" s="83"/>
      <c r="HW91" s="83"/>
      <c r="HX91" s="83"/>
      <c r="HY91" s="83"/>
      <c r="HZ91" s="83"/>
      <c r="IA91" s="83"/>
      <c r="IB91" s="83"/>
      <c r="IC91" s="83"/>
      <c r="ID91" s="83"/>
      <c r="IE91" s="83"/>
      <c r="IF91" s="83"/>
      <c r="IG91" s="83"/>
      <c r="IH91" s="83"/>
      <c r="II91" s="83"/>
      <c r="IJ91" s="83"/>
      <c r="IK91" s="83"/>
      <c r="IL91" s="83"/>
      <c r="IM91" s="83"/>
      <c r="IN91" s="83"/>
      <c r="IO91" s="83"/>
      <c r="IP91" s="83"/>
      <c r="IQ91" s="83"/>
      <c r="IR91" s="83"/>
      <c r="IS91" s="83"/>
      <c r="IT91" s="83"/>
      <c r="IU91" s="83"/>
      <c r="IV91" s="83"/>
      <c r="IW91" s="83"/>
    </row>
    <row r="92" spans="1:257" ht="21" customHeight="1">
      <c r="A92" s="529" t="s">
        <v>411</v>
      </c>
      <c r="B92" s="490"/>
      <c r="C92" s="490"/>
      <c r="D92" s="319"/>
      <c r="E92" s="319"/>
      <c r="F92" s="319"/>
      <c r="AC92" s="279"/>
      <c r="AD92" s="302"/>
      <c r="AE92" s="302"/>
      <c r="AF92" s="83"/>
      <c r="AG92" s="83"/>
      <c r="AH92" s="83"/>
      <c r="AI92" s="83"/>
      <c r="AJ92" s="83"/>
      <c r="AK92" s="83"/>
      <c r="AL92" s="83"/>
      <c r="AM92" s="83"/>
      <c r="AN92" s="83"/>
      <c r="AO92" s="83"/>
      <c r="AP92" s="83"/>
      <c r="AQ92" s="83"/>
      <c r="AR92" s="83"/>
      <c r="AS92" s="83"/>
      <c r="AT92" s="83"/>
      <c r="AU92" s="83"/>
      <c r="AV92" s="83"/>
      <c r="AW92" s="83"/>
      <c r="AX92" s="83"/>
      <c r="AY92" s="83"/>
      <c r="AZ92" s="83"/>
      <c r="BA92" s="83"/>
      <c r="BB92" s="83"/>
      <c r="BC92" s="83"/>
      <c r="BD92" s="83"/>
      <c r="BE92" s="83"/>
      <c r="BF92" s="83"/>
      <c r="BG92" s="83"/>
      <c r="BH92" s="83"/>
      <c r="BI92" s="83"/>
      <c r="BJ92" s="83"/>
      <c r="BK92" s="83"/>
      <c r="BL92" s="83"/>
      <c r="BM92" s="83"/>
      <c r="BN92" s="83"/>
      <c r="BO92" s="83"/>
      <c r="BP92" s="83"/>
      <c r="BQ92" s="83"/>
      <c r="BR92" s="83"/>
      <c r="BS92" s="83"/>
      <c r="BT92" s="83"/>
      <c r="BU92" s="83"/>
      <c r="BV92" s="83"/>
      <c r="BW92" s="83"/>
      <c r="BX92" s="83"/>
      <c r="BY92" s="83"/>
      <c r="BZ92" s="83"/>
      <c r="CA92" s="83"/>
      <c r="CB92" s="83"/>
      <c r="CC92" s="83"/>
      <c r="CD92" s="83"/>
      <c r="CE92" s="83"/>
      <c r="CF92" s="83"/>
      <c r="CG92" s="83"/>
      <c r="CH92" s="83"/>
      <c r="CI92" s="83"/>
      <c r="CJ92" s="83"/>
      <c r="CK92" s="83"/>
      <c r="CL92" s="83"/>
      <c r="CM92" s="83"/>
      <c r="CN92" s="83"/>
      <c r="CO92" s="83"/>
      <c r="CP92" s="83"/>
      <c r="CQ92" s="83"/>
      <c r="CR92" s="83"/>
      <c r="CS92" s="83"/>
      <c r="CT92" s="83"/>
      <c r="CU92" s="83"/>
      <c r="CV92" s="83"/>
      <c r="CW92" s="83"/>
      <c r="CX92" s="83"/>
      <c r="CY92" s="83"/>
      <c r="CZ92" s="83"/>
      <c r="DA92" s="83"/>
      <c r="DB92" s="83"/>
      <c r="DC92" s="83"/>
      <c r="DD92" s="83"/>
      <c r="DE92" s="83"/>
      <c r="DF92" s="83"/>
      <c r="DG92" s="83"/>
      <c r="DH92" s="83"/>
      <c r="DI92" s="83"/>
      <c r="DJ92" s="83"/>
      <c r="DK92" s="83"/>
      <c r="DL92" s="83"/>
      <c r="DM92" s="83"/>
      <c r="DN92" s="83"/>
      <c r="DO92" s="83"/>
      <c r="DP92" s="83"/>
      <c r="DQ92" s="83"/>
      <c r="DR92" s="83"/>
      <c r="DS92" s="83"/>
      <c r="DT92" s="83"/>
      <c r="DU92" s="83"/>
      <c r="DV92" s="83"/>
      <c r="DW92" s="83"/>
      <c r="DX92" s="83"/>
      <c r="DY92" s="83"/>
      <c r="DZ92" s="83"/>
      <c r="EA92" s="83"/>
      <c r="EB92" s="83"/>
      <c r="EC92" s="83"/>
      <c r="ED92" s="83"/>
      <c r="EE92" s="83"/>
      <c r="EF92" s="83"/>
      <c r="EG92" s="83"/>
      <c r="EH92" s="83"/>
      <c r="EI92" s="83"/>
      <c r="EJ92" s="83"/>
      <c r="EK92" s="83"/>
      <c r="EL92" s="83"/>
      <c r="EM92" s="83"/>
      <c r="EN92" s="83"/>
      <c r="EO92" s="83"/>
      <c r="EP92" s="83"/>
      <c r="EQ92" s="83"/>
      <c r="ER92" s="83"/>
      <c r="ES92" s="83"/>
      <c r="ET92" s="83"/>
      <c r="EU92" s="83"/>
      <c r="EV92" s="83"/>
      <c r="EW92" s="83"/>
      <c r="EX92" s="83"/>
      <c r="EY92" s="83"/>
      <c r="EZ92" s="83"/>
      <c r="FA92" s="83"/>
      <c r="FB92" s="83"/>
      <c r="FC92" s="83"/>
      <c r="FD92" s="83"/>
      <c r="FE92" s="83"/>
      <c r="FF92" s="83"/>
      <c r="FG92" s="83"/>
      <c r="FH92" s="83"/>
      <c r="FI92" s="83"/>
      <c r="FJ92" s="83"/>
      <c r="FK92" s="83"/>
      <c r="FL92" s="83"/>
      <c r="FM92" s="83"/>
      <c r="FN92" s="83"/>
      <c r="FO92" s="83"/>
      <c r="FP92" s="83"/>
      <c r="FQ92" s="83"/>
      <c r="FR92" s="83"/>
      <c r="FS92" s="83"/>
      <c r="FT92" s="83"/>
      <c r="FU92" s="83"/>
      <c r="FV92" s="83"/>
      <c r="FW92" s="83"/>
      <c r="FX92" s="83"/>
      <c r="FY92" s="83"/>
      <c r="FZ92" s="83"/>
      <c r="GA92" s="83"/>
      <c r="GB92" s="83"/>
      <c r="GC92" s="83"/>
      <c r="GD92" s="83"/>
      <c r="GE92" s="83"/>
      <c r="GF92" s="83"/>
      <c r="GG92" s="83"/>
      <c r="GH92" s="83"/>
      <c r="GI92" s="83"/>
      <c r="GJ92" s="83"/>
      <c r="GK92" s="83"/>
      <c r="GL92" s="83"/>
      <c r="GM92" s="83"/>
      <c r="GN92" s="83"/>
      <c r="GO92" s="83"/>
      <c r="GP92" s="83"/>
      <c r="GQ92" s="83"/>
      <c r="GR92" s="83"/>
      <c r="GS92" s="83"/>
      <c r="GT92" s="83"/>
      <c r="GU92" s="83"/>
      <c r="GV92" s="83"/>
      <c r="GW92" s="83"/>
      <c r="GX92" s="83"/>
      <c r="GY92" s="83"/>
      <c r="GZ92" s="83"/>
      <c r="HA92" s="83"/>
      <c r="HB92" s="83"/>
      <c r="HC92" s="83"/>
      <c r="HD92" s="83"/>
      <c r="HE92" s="83"/>
      <c r="HF92" s="83"/>
      <c r="HG92" s="83"/>
      <c r="HH92" s="83"/>
      <c r="HI92" s="83"/>
      <c r="HJ92" s="83"/>
      <c r="HK92" s="83"/>
      <c r="HL92" s="83"/>
      <c r="HM92" s="83"/>
      <c r="HN92" s="83"/>
      <c r="HO92" s="83"/>
      <c r="HP92" s="83"/>
      <c r="HQ92" s="83"/>
      <c r="HR92" s="83"/>
      <c r="HS92" s="83"/>
      <c r="HT92" s="83"/>
      <c r="HU92" s="83"/>
      <c r="HV92" s="83"/>
      <c r="HW92" s="83"/>
      <c r="HX92" s="83"/>
      <c r="HY92" s="83"/>
      <c r="HZ92" s="83"/>
      <c r="IA92" s="83"/>
      <c r="IB92" s="83"/>
      <c r="IC92" s="83"/>
      <c r="ID92" s="83"/>
      <c r="IE92" s="83"/>
      <c r="IF92" s="83"/>
      <c r="IG92" s="83"/>
      <c r="IH92" s="83"/>
      <c r="II92" s="83"/>
      <c r="IJ92" s="83"/>
      <c r="IK92" s="83"/>
      <c r="IL92" s="83"/>
      <c r="IM92" s="83"/>
      <c r="IN92" s="83"/>
      <c r="IO92" s="83"/>
      <c r="IP92" s="83"/>
      <c r="IQ92" s="83"/>
      <c r="IR92" s="83"/>
      <c r="IS92" s="83"/>
      <c r="IT92" s="83"/>
      <c r="IU92" s="83"/>
      <c r="IV92" s="83"/>
      <c r="IW92" s="83"/>
    </row>
    <row r="93" spans="1:257" ht="21" customHeight="1">
      <c r="A93" s="526"/>
      <c r="B93" s="391"/>
      <c r="C93" s="391"/>
      <c r="D93" s="319"/>
      <c r="E93" s="319"/>
      <c r="F93" s="319"/>
      <c r="AC93" s="279"/>
      <c r="AD93" s="302"/>
      <c r="AE93" s="302"/>
      <c r="AF93" s="83"/>
      <c r="AG93" s="83"/>
      <c r="AH93" s="83"/>
      <c r="AI93" s="83"/>
      <c r="AJ93" s="83"/>
      <c r="AK93" s="83"/>
      <c r="AL93" s="83"/>
      <c r="AM93" s="83"/>
      <c r="AN93" s="83"/>
      <c r="AO93" s="83"/>
      <c r="AP93" s="83"/>
      <c r="AQ93" s="83"/>
      <c r="AR93" s="83"/>
      <c r="AS93" s="83"/>
      <c r="AT93" s="83"/>
      <c r="AU93" s="83"/>
      <c r="AV93" s="83"/>
      <c r="AW93" s="83"/>
      <c r="AX93" s="83"/>
      <c r="AY93" s="83"/>
      <c r="AZ93" s="83"/>
      <c r="BA93" s="83"/>
      <c r="BB93" s="83"/>
      <c r="BC93" s="83"/>
      <c r="BD93" s="83"/>
      <c r="BE93" s="83"/>
      <c r="BF93" s="83"/>
      <c r="BG93" s="83"/>
      <c r="BH93" s="83"/>
      <c r="BI93" s="83"/>
      <c r="BJ93" s="83"/>
      <c r="BK93" s="83"/>
      <c r="BL93" s="83"/>
      <c r="BM93" s="83"/>
      <c r="BN93" s="83"/>
      <c r="BO93" s="83"/>
      <c r="BP93" s="83"/>
      <c r="BQ93" s="83"/>
      <c r="BR93" s="83"/>
      <c r="BS93" s="83"/>
      <c r="BT93" s="83"/>
      <c r="BU93" s="83"/>
      <c r="BV93" s="83"/>
      <c r="BW93" s="83"/>
      <c r="BX93" s="83"/>
      <c r="BY93" s="83"/>
      <c r="BZ93" s="83"/>
      <c r="CA93" s="83"/>
      <c r="CB93" s="83"/>
      <c r="CC93" s="83"/>
      <c r="CD93" s="83"/>
      <c r="CE93" s="83"/>
      <c r="CF93" s="83"/>
      <c r="CG93" s="83"/>
      <c r="CH93" s="83"/>
      <c r="CI93" s="83"/>
      <c r="CJ93" s="83"/>
      <c r="CK93" s="83"/>
      <c r="CL93" s="83"/>
      <c r="CM93" s="83"/>
      <c r="CN93" s="83"/>
      <c r="CO93" s="83"/>
      <c r="CP93" s="83"/>
      <c r="CQ93" s="83"/>
      <c r="CR93" s="83"/>
      <c r="CS93" s="83"/>
      <c r="CT93" s="83"/>
      <c r="CU93" s="83"/>
      <c r="CV93" s="83"/>
      <c r="CW93" s="83"/>
      <c r="CX93" s="83"/>
      <c r="CY93" s="83"/>
      <c r="CZ93" s="83"/>
      <c r="DA93" s="83"/>
      <c r="DB93" s="83"/>
      <c r="DC93" s="83"/>
      <c r="DD93" s="83"/>
      <c r="DE93" s="83"/>
      <c r="DF93" s="83"/>
      <c r="DG93" s="83"/>
      <c r="DH93" s="83"/>
      <c r="DI93" s="83"/>
      <c r="DJ93" s="83"/>
      <c r="DK93" s="83"/>
      <c r="DL93" s="83"/>
      <c r="DM93" s="83"/>
      <c r="DN93" s="83"/>
      <c r="DO93" s="83"/>
      <c r="DP93" s="83"/>
      <c r="DQ93" s="83"/>
      <c r="DR93" s="83"/>
      <c r="DS93" s="83"/>
      <c r="DT93" s="83"/>
      <c r="DU93" s="83"/>
      <c r="DV93" s="83"/>
      <c r="DW93" s="83"/>
      <c r="DX93" s="83"/>
      <c r="DY93" s="83"/>
      <c r="DZ93" s="83"/>
      <c r="EA93" s="83"/>
      <c r="EB93" s="83"/>
      <c r="EC93" s="83"/>
      <c r="ED93" s="83"/>
      <c r="EE93" s="83"/>
      <c r="EF93" s="83"/>
      <c r="EG93" s="83"/>
      <c r="EH93" s="83"/>
      <c r="EI93" s="83"/>
      <c r="EJ93" s="83"/>
      <c r="EK93" s="83"/>
      <c r="EL93" s="83"/>
      <c r="EM93" s="83"/>
      <c r="EN93" s="83"/>
      <c r="EO93" s="83"/>
      <c r="EP93" s="83"/>
      <c r="EQ93" s="83"/>
      <c r="ER93" s="83"/>
      <c r="ES93" s="83"/>
      <c r="ET93" s="83"/>
      <c r="EU93" s="83"/>
      <c r="EV93" s="83"/>
      <c r="EW93" s="83"/>
      <c r="EX93" s="83"/>
      <c r="EY93" s="83"/>
      <c r="EZ93" s="83"/>
      <c r="FA93" s="83"/>
      <c r="FB93" s="83"/>
      <c r="FC93" s="83"/>
      <c r="FD93" s="83"/>
      <c r="FE93" s="83"/>
      <c r="FF93" s="83"/>
      <c r="FG93" s="83"/>
      <c r="FH93" s="83"/>
      <c r="FI93" s="83"/>
      <c r="FJ93" s="83"/>
      <c r="FK93" s="83"/>
      <c r="FL93" s="83"/>
      <c r="FM93" s="83"/>
      <c r="FN93" s="83"/>
      <c r="FO93" s="83"/>
      <c r="FP93" s="83"/>
      <c r="FQ93" s="83"/>
      <c r="FR93" s="83"/>
      <c r="FS93" s="83"/>
      <c r="FT93" s="83"/>
      <c r="FU93" s="83"/>
      <c r="FV93" s="83"/>
      <c r="FW93" s="83"/>
      <c r="FX93" s="83"/>
      <c r="FY93" s="83"/>
      <c r="FZ93" s="83"/>
      <c r="GA93" s="83"/>
      <c r="GB93" s="83"/>
      <c r="GC93" s="83"/>
      <c r="GD93" s="83"/>
      <c r="GE93" s="83"/>
      <c r="GF93" s="83"/>
      <c r="GG93" s="83"/>
      <c r="GH93" s="83"/>
      <c r="GI93" s="83"/>
      <c r="GJ93" s="83"/>
      <c r="GK93" s="83"/>
      <c r="GL93" s="83"/>
      <c r="GM93" s="83"/>
      <c r="GN93" s="83"/>
      <c r="GO93" s="83"/>
      <c r="GP93" s="83"/>
      <c r="GQ93" s="83"/>
      <c r="GR93" s="83"/>
      <c r="GS93" s="83"/>
      <c r="GT93" s="83"/>
      <c r="GU93" s="83"/>
      <c r="GV93" s="83"/>
      <c r="GW93" s="83"/>
      <c r="GX93" s="83"/>
      <c r="GY93" s="83"/>
      <c r="GZ93" s="83"/>
      <c r="HA93" s="83"/>
      <c r="HB93" s="83"/>
      <c r="HC93" s="83"/>
      <c r="HD93" s="83"/>
      <c r="HE93" s="83"/>
      <c r="HF93" s="83"/>
      <c r="HG93" s="83"/>
      <c r="HH93" s="83"/>
      <c r="HI93" s="83"/>
      <c r="HJ93" s="83"/>
      <c r="HK93" s="83"/>
      <c r="HL93" s="83"/>
      <c r="HM93" s="83"/>
      <c r="HN93" s="83"/>
      <c r="HO93" s="83"/>
      <c r="HP93" s="83"/>
      <c r="HQ93" s="83"/>
      <c r="HR93" s="83"/>
      <c r="HS93" s="83"/>
      <c r="HT93" s="83"/>
      <c r="HU93" s="83"/>
      <c r="HV93" s="83"/>
      <c r="HW93" s="83"/>
      <c r="HX93" s="83"/>
      <c r="HY93" s="83"/>
      <c r="HZ93" s="83"/>
      <c r="IA93" s="83"/>
      <c r="IB93" s="83"/>
      <c r="IC93" s="83"/>
      <c r="ID93" s="83"/>
      <c r="IE93" s="83"/>
      <c r="IF93" s="83"/>
      <c r="IG93" s="83"/>
      <c r="IH93" s="83"/>
      <c r="II93" s="83"/>
      <c r="IJ93" s="83"/>
      <c r="IK93" s="83"/>
      <c r="IL93" s="83"/>
      <c r="IM93" s="83"/>
      <c r="IN93" s="83"/>
      <c r="IO93" s="83"/>
      <c r="IP93" s="83"/>
      <c r="IQ93" s="83"/>
      <c r="IR93" s="83"/>
      <c r="IS93" s="83"/>
      <c r="IT93" s="83"/>
      <c r="IU93" s="83"/>
      <c r="IV93" s="83"/>
      <c r="IW93" s="83"/>
    </row>
    <row r="94" spans="1:257" ht="16.5" customHeight="1">
      <c r="A94" s="522"/>
      <c r="B94" s="414"/>
      <c r="C94" s="414"/>
      <c r="D94" s="521"/>
      <c r="E94" s="509"/>
      <c r="F94" s="509"/>
    </row>
    <row r="95" spans="1:257" ht="16.5" customHeight="1">
      <c r="A95" s="313"/>
      <c r="B95" s="313"/>
      <c r="C95" s="313"/>
      <c r="D95" s="321"/>
      <c r="E95" s="321"/>
      <c r="F95" s="321"/>
    </row>
    <row r="96" spans="1:257" ht="47.25" customHeight="1">
      <c r="A96" s="501" t="str">
        <f>"Note: Bidders may note that no prescribed proforma has been enclosed for Attachment 2 ("&amp;Basic!B2&amp;") : Power of Attorney. Bidders may use their own proforma for furnishing the required information with the bid."</f>
        <v>Note: Bidders may note that no prescribed proforma has been enclosed for Attachment 2 (5002005726) : Power of Attorney. Bidders may use their own proforma for furnishing the required information with the bid.</v>
      </c>
      <c r="B96" s="391"/>
      <c r="C96" s="391"/>
      <c r="D96" s="391"/>
      <c r="E96" s="391"/>
      <c r="F96" s="391"/>
    </row>
  </sheetData>
  <mergeCells count="73">
    <mergeCell ref="A3:F3"/>
    <mergeCell ref="B71:C71"/>
    <mergeCell ref="A86:C86"/>
    <mergeCell ref="D21:F21"/>
    <mergeCell ref="B43:F43"/>
    <mergeCell ref="B70:C70"/>
    <mergeCell ref="D28:F28"/>
    <mergeCell ref="B39:F39"/>
    <mergeCell ref="D37:F37"/>
    <mergeCell ref="B48:F48"/>
    <mergeCell ref="B42:F42"/>
    <mergeCell ref="B67:F67"/>
    <mergeCell ref="C5:F5"/>
    <mergeCell ref="B65:F65"/>
    <mergeCell ref="B68:F68"/>
    <mergeCell ref="D69:E69"/>
    <mergeCell ref="G19:J19"/>
    <mergeCell ref="B40:F40"/>
    <mergeCell ref="D34:F34"/>
    <mergeCell ref="B74:F74"/>
    <mergeCell ref="B49:F49"/>
    <mergeCell ref="D27:F27"/>
    <mergeCell ref="B47:F47"/>
    <mergeCell ref="B62:F62"/>
    <mergeCell ref="B72:C72"/>
    <mergeCell ref="D32:F32"/>
    <mergeCell ref="B66:F66"/>
    <mergeCell ref="B46:F46"/>
    <mergeCell ref="C15:F15"/>
    <mergeCell ref="A91:C91"/>
    <mergeCell ref="D70:E70"/>
    <mergeCell ref="D30:F30"/>
    <mergeCell ref="D25:F25"/>
    <mergeCell ref="B17:F17"/>
    <mergeCell ref="D33:F33"/>
    <mergeCell ref="D23:F23"/>
    <mergeCell ref="B19:F19"/>
    <mergeCell ref="D20:F20"/>
    <mergeCell ref="D91:F91"/>
    <mergeCell ref="A90:C90"/>
    <mergeCell ref="A89:C89"/>
    <mergeCell ref="A96:F96"/>
    <mergeCell ref="D24:F24"/>
    <mergeCell ref="B44:F44"/>
    <mergeCell ref="B69:C69"/>
    <mergeCell ref="D38:F38"/>
    <mergeCell ref="B73:C73"/>
    <mergeCell ref="D89:F89"/>
    <mergeCell ref="D29:F29"/>
    <mergeCell ref="D72:E72"/>
    <mergeCell ref="A93:C93"/>
    <mergeCell ref="D94:F94"/>
    <mergeCell ref="D35:F35"/>
    <mergeCell ref="D26:F26"/>
    <mergeCell ref="C61:D61"/>
    <mergeCell ref="A92:C92"/>
    <mergeCell ref="D71:E71"/>
    <mergeCell ref="B6:C6"/>
    <mergeCell ref="D90:F90"/>
    <mergeCell ref="A94:C94"/>
    <mergeCell ref="G16:H16"/>
    <mergeCell ref="B64:F64"/>
    <mergeCell ref="D31:F31"/>
    <mergeCell ref="D73:E73"/>
    <mergeCell ref="D22:F22"/>
    <mergeCell ref="A88:C88"/>
    <mergeCell ref="D36:F36"/>
    <mergeCell ref="B45:F45"/>
    <mergeCell ref="B63:F63"/>
    <mergeCell ref="A87:C87"/>
    <mergeCell ref="D86:F86"/>
    <mergeCell ref="B41:F41"/>
    <mergeCell ref="G21:J21"/>
  </mergeCells>
  <conditionalFormatting sqref="D23:F23 H23">
    <cfRule type="expression" dxfId="5" priority="4">
      <formula>$H$23="Sole Bidder"</formula>
    </cfRule>
  </conditionalFormatting>
  <conditionalFormatting sqref="D24:F24">
    <cfRule type="expression" dxfId="4" priority="5">
      <formula>$G$24="No"</formula>
    </cfRule>
  </conditionalFormatting>
  <conditionalFormatting sqref="H24">
    <cfRule type="expression" dxfId="3" priority="3">
      <formula>$G$24="Not Applicable"</formula>
    </cfRule>
  </conditionalFormatting>
  <conditionalFormatting sqref="Z22">
    <cfRule type="expression" dxfId="2" priority="2">
      <formula>"if(right($I$21,1)=""."")"</formula>
    </cfRule>
  </conditionalFormatting>
  <dataValidations count="3">
    <dataValidation type="list" allowBlank="1" showErrorMessage="1" sqref="G20" xr:uid="{00000000-0002-0000-1700-000000000000}">
      <formula1>$AC$18:$AC$21</formula1>
      <formula2>0</formula2>
    </dataValidation>
    <dataValidation type="whole" allowBlank="1" showErrorMessage="1" error="Enter numeric figure between 1 to 20 only !" sqref="J20" xr:uid="{00000000-0002-0000-1700-000001000000}">
      <formula1>1</formula1>
      <formula2>20</formula2>
    </dataValidation>
    <dataValidation type="whole" allowBlank="1" showErrorMessage="1" error="Enter numeric figure only !" sqref="I20" xr:uid="{00000000-0002-0000-1700-000002000000}">
      <formula1>0</formula1>
      <formula2>990000000</formula2>
    </dataValidation>
  </dataValidations>
  <pageMargins left="0.75" right="0.62986111111111098" top="0.6" bottom="0.72013888888888899" header="0.511811023622047" footer="0.35"/>
  <pageSetup scale="98" orientation="portrait" horizontalDpi="300" verticalDpi="300" r:id="rId1"/>
  <headerFooter>
    <oddHeader>&amp;C&amp;"Aptos"&amp;12&amp;KFF0000 डेटा वर्गीकरण : प्रतिबंधित/RESTRICTED&amp;1#_x000D_</oddHeader>
    <oddFooter>&amp;R&amp;"Book Antiqua,Bold"&amp;8 Page &amp;P of &amp;N</oddFooter>
  </headerFooter>
  <rowBreaks count="1" manualBreakCount="1">
    <brk id="84"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W65"/>
  <sheetViews>
    <sheetView showGridLines="0" zoomScaleNormal="100" workbookViewId="0">
      <selection activeCell="K42" sqref="K42:N42"/>
    </sheetView>
  </sheetViews>
  <sheetFormatPr defaultColWidth="9.140625" defaultRowHeight="16.5" customHeight="1"/>
  <cols>
    <col min="1" max="1" width="5.140625" style="23" customWidth="1"/>
    <col min="2" max="2" width="4.7109375" style="23" customWidth="1"/>
    <col min="3" max="13" width="9.140625" style="23" customWidth="1"/>
    <col min="14" max="14" width="9.140625" style="10" customWidth="1"/>
    <col min="15" max="15" width="19" style="322" customWidth="1"/>
    <col min="16" max="25" width="9.140625" style="11" customWidth="1"/>
    <col min="26" max="26" width="18.42578125" style="11" customWidth="1"/>
    <col min="27" max="257" width="9.140625" style="11" customWidth="1"/>
  </cols>
  <sheetData>
    <row r="1" spans="1:26" ht="16.5" customHeight="1">
      <c r="D1" s="323"/>
      <c r="E1" s="323"/>
      <c r="F1" s="323"/>
      <c r="G1" s="323"/>
      <c r="H1" s="323"/>
      <c r="I1" s="323"/>
      <c r="J1" s="323"/>
      <c r="K1" s="323"/>
      <c r="L1" s="323"/>
      <c r="M1" s="323"/>
      <c r="Z1" s="324" t="e">
        <f>'Attach 3(JV)'!Z1</f>
        <v>#REF!</v>
      </c>
    </row>
    <row r="2" spans="1:26" ht="16.5" customHeight="1">
      <c r="D2" s="325"/>
      <c r="E2" s="325"/>
      <c r="F2" s="325"/>
      <c r="G2" s="325"/>
      <c r="H2" s="325"/>
      <c r="I2" s="325"/>
      <c r="J2" s="325"/>
      <c r="K2" s="325"/>
      <c r="L2" s="325"/>
      <c r="M2" s="325"/>
      <c r="Z2" s="324" t="e">
        <f>'Attach 3(JV)'!Z2</f>
        <v>#REF!</v>
      </c>
    </row>
    <row r="3" spans="1:26" ht="16.5" customHeight="1">
      <c r="D3" s="325"/>
      <c r="E3" s="325"/>
      <c r="F3" s="325"/>
      <c r="G3" s="325"/>
      <c r="H3" s="325"/>
      <c r="I3" s="325"/>
      <c r="J3" s="325"/>
      <c r="K3" s="325"/>
      <c r="L3" s="325"/>
      <c r="M3" s="325"/>
    </row>
    <row r="4" spans="1:26" ht="16.5" customHeight="1">
      <c r="D4" s="326"/>
      <c r="E4" s="326"/>
      <c r="F4" s="326"/>
      <c r="G4" s="326"/>
      <c r="H4" s="326"/>
      <c r="I4" s="326"/>
      <c r="J4" s="326"/>
      <c r="K4" s="326"/>
      <c r="L4" s="326"/>
      <c r="M4" s="326"/>
    </row>
    <row r="5" spans="1:26" ht="15.95" customHeight="1"/>
    <row r="6" spans="1:26" ht="15.95" customHeight="1">
      <c r="A6" s="551"/>
      <c r="B6" s="391"/>
      <c r="C6" s="391"/>
      <c r="D6" s="391"/>
      <c r="E6" s="391"/>
      <c r="F6" s="391"/>
      <c r="G6" s="391"/>
      <c r="H6" s="391"/>
      <c r="I6" s="391"/>
      <c r="J6" s="391"/>
      <c r="K6" s="391"/>
      <c r="L6" s="391"/>
      <c r="M6" s="391"/>
      <c r="N6" s="391"/>
    </row>
    <row r="7" spans="1:26" ht="15.95" customHeight="1"/>
    <row r="8" spans="1:26" ht="15.95" customHeight="1">
      <c r="A8" s="553"/>
      <c r="B8" s="391"/>
      <c r="C8" s="391"/>
      <c r="D8" s="391"/>
      <c r="E8" s="391"/>
      <c r="F8" s="391"/>
      <c r="G8" s="391"/>
      <c r="H8" s="391"/>
      <c r="I8" s="391"/>
      <c r="J8" s="391"/>
      <c r="K8" s="391"/>
      <c r="L8" s="391"/>
      <c r="M8" s="391"/>
      <c r="N8" s="391"/>
    </row>
    <row r="9" spans="1:26" ht="15.95" customHeight="1"/>
    <row r="10" spans="1:26" ht="15.95" customHeight="1">
      <c r="A10" s="555"/>
      <c r="B10" s="391"/>
      <c r="C10" s="391"/>
      <c r="D10" s="391"/>
      <c r="E10" s="391"/>
      <c r="F10" s="391"/>
      <c r="G10" s="391"/>
      <c r="H10" s="391"/>
      <c r="I10" s="391"/>
      <c r="J10" s="391"/>
      <c r="K10" s="391"/>
      <c r="L10" s="391"/>
      <c r="M10" s="391"/>
      <c r="N10" s="391"/>
    </row>
    <row r="11" spans="1:26" ht="15.95" customHeight="1"/>
    <row r="12" spans="1:26" ht="15.95" customHeight="1">
      <c r="A12" s="327"/>
      <c r="B12" s="327"/>
      <c r="C12" s="327"/>
      <c r="D12" s="327"/>
      <c r="E12" s="327"/>
      <c r="F12" s="327"/>
      <c r="G12" s="327"/>
      <c r="H12" s="327"/>
      <c r="I12" s="327"/>
      <c r="J12" s="327"/>
      <c r="K12" s="327"/>
      <c r="L12" s="327"/>
      <c r="M12" s="327"/>
      <c r="N12" s="327"/>
    </row>
    <row r="13" spans="1:26" ht="15.95" customHeight="1"/>
    <row r="14" spans="1:26" ht="15.95" customHeight="1">
      <c r="A14" s="552" t="s">
        <v>412</v>
      </c>
      <c r="B14" s="409"/>
      <c r="C14" s="409"/>
      <c r="D14" s="409"/>
      <c r="E14" s="409"/>
      <c r="F14" s="409"/>
      <c r="G14" s="409"/>
      <c r="H14" s="409"/>
      <c r="I14" s="409"/>
      <c r="J14" s="409"/>
      <c r="K14" s="409"/>
      <c r="L14" s="409"/>
      <c r="M14" s="409"/>
      <c r="N14" s="465"/>
    </row>
    <row r="15" spans="1:26" ht="15.95" customHeight="1">
      <c r="A15" s="556" t="s">
        <v>413</v>
      </c>
      <c r="B15" s="409"/>
      <c r="C15" s="409"/>
      <c r="D15" s="409"/>
      <c r="E15" s="409"/>
      <c r="F15" s="409"/>
      <c r="G15" s="409"/>
      <c r="H15" s="409"/>
      <c r="I15" s="409"/>
      <c r="J15" s="409"/>
      <c r="K15" s="409"/>
      <c r="L15" s="409"/>
      <c r="M15" s="409"/>
      <c r="N15" s="465"/>
    </row>
    <row r="16" spans="1:26" ht="15.95" customHeight="1"/>
    <row r="17" spans="1:15" ht="15.95" customHeight="1">
      <c r="A17" s="325"/>
      <c r="B17" s="325"/>
      <c r="C17" s="325"/>
      <c r="D17" s="325"/>
      <c r="E17" s="325"/>
      <c r="F17" s="325"/>
      <c r="G17" s="325"/>
      <c r="H17" s="325"/>
      <c r="I17" s="325"/>
      <c r="J17" s="325"/>
      <c r="K17" s="325"/>
      <c r="L17" s="325"/>
      <c r="M17" s="325"/>
      <c r="N17" s="325"/>
    </row>
    <row r="18" spans="1:15" ht="15.95" customHeight="1">
      <c r="O18" s="328"/>
    </row>
    <row r="19" spans="1:15" ht="15.95" customHeight="1">
      <c r="A19" s="554" t="s">
        <v>414</v>
      </c>
      <c r="B19" s="391"/>
      <c r="C19" s="391"/>
      <c r="D19" s="391"/>
      <c r="E19" s="391"/>
      <c r="F19" s="391"/>
      <c r="G19" s="391"/>
      <c r="H19" s="391"/>
      <c r="I19" s="391"/>
      <c r="J19" s="391"/>
      <c r="K19" s="391"/>
      <c r="L19" s="391"/>
      <c r="M19" s="391"/>
      <c r="N19" s="391"/>
    </row>
    <row r="20" spans="1:15" ht="15.95" customHeight="1"/>
    <row r="21" spans="1:15" ht="15.95" customHeight="1">
      <c r="A21" s="549" t="s">
        <v>415</v>
      </c>
      <c r="B21" s="391"/>
      <c r="C21" s="391"/>
      <c r="D21" s="391"/>
      <c r="E21" s="391"/>
      <c r="F21" s="391"/>
      <c r="G21" s="391"/>
      <c r="H21" s="391"/>
      <c r="I21" s="391"/>
      <c r="J21" s="391"/>
      <c r="K21" s="391"/>
      <c r="L21" s="391"/>
      <c r="M21" s="391"/>
      <c r="N21" s="391"/>
    </row>
    <row r="22" spans="1:15" ht="15.95" customHeight="1">
      <c r="I22" s="35"/>
      <c r="J22" s="35"/>
      <c r="K22" s="35"/>
      <c r="L22" s="35"/>
    </row>
    <row r="23" spans="1:15" ht="15.95" customHeight="1">
      <c r="B23" s="488" t="s">
        <v>416</v>
      </c>
      <c r="C23" s="409"/>
      <c r="D23" s="409"/>
      <c r="E23" s="465"/>
      <c r="F23" s="488" t="s">
        <v>417</v>
      </c>
      <c r="G23" s="409"/>
      <c r="H23" s="409"/>
      <c r="I23" s="409"/>
      <c r="J23" s="409"/>
      <c r="K23" s="409"/>
      <c r="L23" s="409"/>
      <c r="M23" s="409"/>
      <c r="N23" s="465"/>
    </row>
    <row r="24" spans="1:15" ht="15.95" customHeight="1">
      <c r="B24" s="488" t="s">
        <v>418</v>
      </c>
      <c r="C24" s="409"/>
      <c r="D24" s="409"/>
      <c r="E24" s="465"/>
      <c r="F24" s="488" t="s">
        <v>419</v>
      </c>
      <c r="G24" s="409"/>
      <c r="H24" s="409"/>
      <c r="I24" s="409"/>
      <c r="J24" s="409"/>
      <c r="K24" s="409"/>
      <c r="L24" s="409"/>
      <c r="M24" s="409"/>
      <c r="N24" s="465"/>
    </row>
    <row r="25" spans="1:15" ht="15.95" customHeight="1">
      <c r="B25" s="488" t="s">
        <v>420</v>
      </c>
      <c r="C25" s="409"/>
      <c r="D25" s="409"/>
      <c r="E25" s="465"/>
      <c r="F25" s="488" t="s">
        <v>421</v>
      </c>
      <c r="G25" s="409"/>
      <c r="H25" s="409"/>
      <c r="I25" s="409"/>
      <c r="J25" s="409"/>
      <c r="K25" s="409"/>
      <c r="L25" s="409"/>
      <c r="M25" s="409"/>
      <c r="N25" s="465"/>
    </row>
    <row r="26" spans="1:15" ht="15.95" customHeight="1">
      <c r="B26" s="488" t="s">
        <v>422</v>
      </c>
      <c r="C26" s="409"/>
      <c r="D26" s="409"/>
      <c r="E26" s="465"/>
      <c r="F26" s="488" t="str">
        <f>"Tower Package "&amp;Basic!B2&amp;" "&amp;Basic!A3&amp;" "&amp;Basic!B3</f>
        <v>Tower Package 5002005726 Specification No. : CC/NT/S-VHCLE/DOM/A17/26/13660</v>
      </c>
      <c r="G26" s="409"/>
      <c r="H26" s="409"/>
      <c r="I26" s="409"/>
      <c r="J26" s="409"/>
      <c r="K26" s="409"/>
      <c r="L26" s="409"/>
      <c r="M26" s="409"/>
      <c r="N26" s="465"/>
    </row>
    <row r="27" spans="1:15" ht="15.95" customHeight="1"/>
    <row r="28" spans="1:15" ht="15.95" customHeight="1">
      <c r="A28" s="545" t="s">
        <v>423</v>
      </c>
      <c r="B28" s="391"/>
      <c r="C28" s="325"/>
    </row>
    <row r="29" spans="1:15" ht="15.95" customHeight="1"/>
    <row r="30" spans="1:15" ht="44.25" customHeight="1">
      <c r="A30" s="439" t="str">
        <f>Basic!B1</f>
        <v>EMPANELMENT OF TRANSPORT AGENCIES FOR DAY-TO-DAY HIRING OF VEHICLES AT CORPORATE CENTRE, GURGAON</v>
      </c>
      <c r="B30" s="391"/>
      <c r="C30" s="391"/>
      <c r="D30" s="391"/>
      <c r="E30" s="391"/>
      <c r="F30" s="391"/>
      <c r="G30" s="391"/>
      <c r="H30" s="391"/>
      <c r="I30" s="391"/>
      <c r="J30" s="391"/>
      <c r="K30" s="391"/>
      <c r="L30" s="391"/>
      <c r="M30" s="391"/>
      <c r="N30" s="391"/>
    </row>
    <row r="31" spans="1:15" ht="15.95" customHeight="1">
      <c r="A31" s="329"/>
      <c r="B31" s="438" t="s">
        <v>424</v>
      </c>
      <c r="C31" s="391"/>
      <c r="D31" s="391"/>
      <c r="E31" s="391"/>
      <c r="F31" s="391"/>
      <c r="G31" s="496" t="e">
        <f>IF(#REF!="Sole Bidder",'Attach 3(JV)'!B9,'Attach 3(JV)'!A8)</f>
        <v>#REF!</v>
      </c>
      <c r="H31" s="409"/>
      <c r="I31" s="409"/>
      <c r="J31" s="409"/>
      <c r="K31" s="409"/>
      <c r="L31" s="409"/>
      <c r="M31" s="409"/>
      <c r="N31" s="465"/>
    </row>
    <row r="32" spans="1:15" ht="15.95" customHeight="1">
      <c r="A32" s="329"/>
      <c r="B32" s="48"/>
      <c r="C32" s="48"/>
      <c r="D32" s="48"/>
      <c r="E32" s="48"/>
      <c r="F32" s="48"/>
      <c r="G32" s="48"/>
      <c r="H32" s="48"/>
      <c r="I32" s="48"/>
      <c r="J32" s="48"/>
      <c r="K32" s="48"/>
      <c r="L32" s="48"/>
      <c r="M32" s="48"/>
    </row>
    <row r="33" spans="1:18" ht="15.95" customHeight="1">
      <c r="A33" s="329"/>
      <c r="B33" s="48"/>
      <c r="C33" s="48"/>
      <c r="D33" s="48"/>
      <c r="E33" s="48"/>
      <c r="F33" s="48"/>
      <c r="G33" s="48"/>
      <c r="H33" s="48"/>
      <c r="I33" s="48"/>
      <c r="J33" s="48"/>
      <c r="K33" s="48"/>
      <c r="L33" s="48"/>
      <c r="M33" s="48"/>
    </row>
    <row r="34" spans="1:18" ht="15.95" customHeight="1">
      <c r="A34" s="545" t="s">
        <v>425</v>
      </c>
      <c r="B34" s="391"/>
      <c r="C34" s="391"/>
      <c r="D34" s="391"/>
      <c r="E34" s="391"/>
      <c r="F34" s="325"/>
      <c r="P34" s="330"/>
      <c r="Q34" s="330"/>
      <c r="R34" s="330"/>
    </row>
    <row r="35" spans="1:18" ht="15.95" customHeight="1">
      <c r="A35" s="331"/>
      <c r="B35" s="331"/>
      <c r="C35" s="331"/>
      <c r="D35" s="331"/>
      <c r="E35" s="331"/>
      <c r="P35" s="330"/>
      <c r="Q35" s="330"/>
      <c r="R35" s="330"/>
    </row>
    <row r="36" spans="1:18" ht="15.95" customHeight="1">
      <c r="A36" s="331"/>
      <c r="B36" s="331"/>
      <c r="C36" s="331"/>
      <c r="D36" s="331"/>
      <c r="E36" s="331"/>
      <c r="N36" s="332"/>
      <c r="P36" s="330"/>
      <c r="Q36" s="330"/>
      <c r="R36" s="330"/>
    </row>
    <row r="37" spans="1:18" ht="21" customHeight="1">
      <c r="A37" s="333" t="s">
        <v>426</v>
      </c>
      <c r="B37" s="34">
        <v>1</v>
      </c>
      <c r="C37" s="92" t="s">
        <v>427</v>
      </c>
      <c r="K37" s="334"/>
      <c r="L37" s="334"/>
      <c r="M37" s="550" t="str">
        <f>IF(K38="No","If you do not submit Itegrity Pact properly, your bid will be rejectect","")</f>
        <v/>
      </c>
      <c r="N37" s="391"/>
      <c r="O37" s="11"/>
    </row>
    <row r="38" spans="1:18" ht="21" customHeight="1">
      <c r="A38" s="335"/>
      <c r="B38" s="336"/>
      <c r="C38" s="52" t="s">
        <v>428</v>
      </c>
      <c r="D38" s="335"/>
      <c r="E38" s="335"/>
      <c r="F38" s="335"/>
      <c r="G38" s="335"/>
      <c r="H38" s="335"/>
      <c r="I38" s="335"/>
      <c r="J38" s="335"/>
      <c r="K38" s="534" t="s">
        <v>429</v>
      </c>
      <c r="L38" s="387"/>
      <c r="M38" s="405"/>
      <c r="N38" s="405"/>
      <c r="O38" s="11"/>
    </row>
    <row r="39" spans="1:18" ht="21" customHeight="1">
      <c r="A39" s="333" t="s">
        <v>426</v>
      </c>
      <c r="B39" s="34">
        <v>2</v>
      </c>
      <c r="C39" s="92" t="s">
        <v>430</v>
      </c>
      <c r="K39" s="337"/>
      <c r="M39" s="542" t="str">
        <f>IF(K40="No","If you do not submit Bid Security properly, your bid will be rejectect","")</f>
        <v/>
      </c>
      <c r="N39" s="400"/>
      <c r="O39" s="11"/>
    </row>
    <row r="40" spans="1:18" ht="21" customHeight="1">
      <c r="A40" s="338"/>
      <c r="B40" s="339"/>
      <c r="C40" s="334" t="s">
        <v>431</v>
      </c>
      <c r="D40" s="338"/>
      <c r="E40" s="338"/>
      <c r="F40" s="338"/>
      <c r="G40" s="338"/>
      <c r="H40" s="338"/>
      <c r="I40" s="338"/>
      <c r="J40" s="338"/>
      <c r="K40" s="538" t="s">
        <v>429</v>
      </c>
      <c r="L40" s="539"/>
      <c r="M40" s="414"/>
      <c r="N40" s="414"/>
      <c r="O40" s="11"/>
    </row>
    <row r="41" spans="1:18" ht="21" customHeight="1">
      <c r="A41" s="333" t="s">
        <v>426</v>
      </c>
      <c r="B41" s="34"/>
      <c r="C41" s="23" t="s">
        <v>432</v>
      </c>
      <c r="K41" s="543"/>
      <c r="L41" s="509"/>
      <c r="M41" s="509"/>
      <c r="N41" s="509"/>
      <c r="O41" s="11"/>
    </row>
    <row r="42" spans="1:18" ht="21" customHeight="1">
      <c r="A42" s="333" t="s">
        <v>426</v>
      </c>
      <c r="B42" s="34"/>
      <c r="C42" s="23" t="s">
        <v>433</v>
      </c>
      <c r="K42" s="546"/>
      <c r="L42" s="547"/>
      <c r="M42" s="547"/>
      <c r="N42" s="547"/>
      <c r="O42" s="11"/>
    </row>
    <row r="43" spans="1:18" ht="21" customHeight="1">
      <c r="A43" s="340" t="s">
        <v>426</v>
      </c>
      <c r="B43" s="341"/>
      <c r="C43" s="342" t="s">
        <v>434</v>
      </c>
      <c r="D43" s="342"/>
      <c r="E43" s="342"/>
      <c r="F43" s="342"/>
      <c r="G43" s="342"/>
      <c r="H43" s="342"/>
      <c r="I43" s="342"/>
      <c r="J43" s="343" t="str">
        <f>'Bid Form 1st Envelope'!H20</f>
        <v>…(Name of Currency)..</v>
      </c>
      <c r="K43" s="540">
        <f>'Bid Form 1st Envelope'!I20</f>
        <v>0</v>
      </c>
      <c r="L43" s="490"/>
      <c r="M43" s="344"/>
      <c r="N43" s="344"/>
      <c r="O43" s="11"/>
    </row>
    <row r="44" spans="1:18" ht="21" customHeight="1">
      <c r="A44" s="345" t="s">
        <v>426</v>
      </c>
      <c r="B44" s="346"/>
      <c r="C44" s="347" t="s">
        <v>435</v>
      </c>
      <c r="D44" s="347"/>
      <c r="E44" s="347"/>
      <c r="F44" s="347"/>
      <c r="G44" s="347"/>
      <c r="H44" s="347"/>
      <c r="I44" s="347"/>
      <c r="J44" s="347"/>
      <c r="K44" s="544"/>
      <c r="L44" s="519"/>
      <c r="M44" s="519"/>
      <c r="N44" s="519"/>
      <c r="O44" s="11"/>
    </row>
    <row r="45" spans="1:18" ht="15.95" customHeight="1"/>
    <row r="46" spans="1:18" ht="15.95" customHeight="1">
      <c r="A46" s="549" t="s">
        <v>436</v>
      </c>
      <c r="B46" s="391"/>
      <c r="C46" s="391"/>
    </row>
    <row r="47" spans="1:18" ht="15.95" customHeight="1"/>
    <row r="48" spans="1:18" ht="15.95" customHeight="1">
      <c r="A48" s="333" t="s">
        <v>426</v>
      </c>
      <c r="B48" s="11"/>
      <c r="C48" s="92" t="s">
        <v>437</v>
      </c>
      <c r="F48" s="202"/>
      <c r="G48" s="202"/>
      <c r="H48" s="202"/>
      <c r="I48" s="202"/>
      <c r="J48" s="202"/>
      <c r="K48" s="202"/>
      <c r="L48" s="202"/>
      <c r="M48" s="202"/>
      <c r="N48" s="202"/>
    </row>
    <row r="49" spans="1:15" ht="21" customHeight="1">
      <c r="A49" s="340"/>
      <c r="B49" s="341"/>
      <c r="C49" s="342" t="s">
        <v>438</v>
      </c>
      <c r="D49" s="342"/>
      <c r="E49" s="342"/>
      <c r="F49" s="342"/>
      <c r="G49" s="342"/>
      <c r="H49" s="342"/>
      <c r="I49" s="342"/>
      <c r="J49" s="342"/>
      <c r="K49" s="535" t="str">
        <f>'Attach 3(JV)'!E24</f>
        <v/>
      </c>
      <c r="L49" s="398"/>
      <c r="M49" s="398"/>
      <c r="N49" s="398"/>
      <c r="O49" s="11"/>
    </row>
    <row r="50" spans="1:15" ht="21" customHeight="1">
      <c r="A50" s="340"/>
      <c r="B50" s="341"/>
      <c r="C50" s="342" t="s">
        <v>439</v>
      </c>
      <c r="D50" s="342"/>
      <c r="E50" s="342"/>
      <c r="F50" s="342"/>
      <c r="G50" s="342"/>
      <c r="H50" s="342"/>
      <c r="I50" s="342"/>
      <c r="J50" s="342"/>
      <c r="K50" s="535" t="str">
        <f>'Attach 3(JV)'!E25</f>
        <v/>
      </c>
      <c r="L50" s="398"/>
      <c r="M50" s="398"/>
      <c r="N50" s="398"/>
      <c r="O50" s="11"/>
    </row>
    <row r="51" spans="1:15" ht="21" customHeight="1">
      <c r="A51" s="340"/>
      <c r="B51" s="341"/>
      <c r="C51" s="342" t="s">
        <v>440</v>
      </c>
      <c r="D51" s="342"/>
      <c r="E51" s="342"/>
      <c r="F51" s="342"/>
      <c r="G51" s="342"/>
      <c r="H51" s="342"/>
      <c r="I51" s="342"/>
      <c r="J51" s="342"/>
      <c r="K51" s="541"/>
      <c r="L51" s="490"/>
      <c r="M51" s="490"/>
      <c r="N51" s="490"/>
      <c r="O51" s="11"/>
    </row>
    <row r="52" spans="1:15" ht="21" customHeight="1">
      <c r="A52" s="333"/>
      <c r="B52" s="34"/>
      <c r="C52" s="537" t="str">
        <f>'Attach 3(JV)'!B10</f>
        <v/>
      </c>
      <c r="D52" s="490"/>
      <c r="E52" s="490"/>
      <c r="F52" s="490"/>
      <c r="G52" s="490"/>
      <c r="H52" s="490"/>
      <c r="I52" s="490"/>
      <c r="J52" s="490"/>
      <c r="K52" s="490"/>
      <c r="L52" s="490"/>
      <c r="M52" s="490"/>
      <c r="N52" s="490"/>
      <c r="O52" s="11"/>
    </row>
    <row r="53" spans="1:15" ht="21" customHeight="1">
      <c r="A53" s="333"/>
      <c r="B53" s="34"/>
      <c r="C53" s="537" t="str">
        <f>'Attach 3(JV)'!B11</f>
        <v/>
      </c>
      <c r="D53" s="490"/>
      <c r="E53" s="490"/>
      <c r="F53" s="490"/>
      <c r="G53" s="490"/>
      <c r="H53" s="490"/>
      <c r="I53" s="490"/>
      <c r="J53" s="490"/>
      <c r="K53" s="490"/>
      <c r="L53" s="490"/>
      <c r="M53" s="490"/>
      <c r="N53" s="490"/>
      <c r="O53" s="11"/>
    </row>
    <row r="54" spans="1:15" ht="21" customHeight="1">
      <c r="A54" s="348"/>
      <c r="B54" s="336"/>
      <c r="C54" s="548" t="str">
        <f>'Attach 3(JV)'!B12</f>
        <v/>
      </c>
      <c r="D54" s="493"/>
      <c r="E54" s="493"/>
      <c r="F54" s="493"/>
      <c r="G54" s="493"/>
      <c r="H54" s="493"/>
      <c r="I54" s="493"/>
      <c r="J54" s="493"/>
      <c r="K54" s="493"/>
      <c r="L54" s="493"/>
      <c r="M54" s="493"/>
      <c r="N54" s="493"/>
      <c r="O54" s="11"/>
    </row>
    <row r="55" spans="1:15" ht="21" customHeight="1">
      <c r="C55" s="92" t="s">
        <v>441</v>
      </c>
    </row>
    <row r="56" spans="1:15" ht="21" customHeight="1">
      <c r="C56" s="92" t="s">
        <v>442</v>
      </c>
    </row>
    <row r="57" spans="1:15" ht="21" customHeight="1">
      <c r="A57" s="340"/>
      <c r="B57" s="341"/>
      <c r="C57" s="342" t="s">
        <v>443</v>
      </c>
      <c r="D57" s="342"/>
      <c r="E57" s="342"/>
      <c r="F57" s="342"/>
      <c r="G57" s="342"/>
      <c r="H57" s="342"/>
      <c r="I57" s="342"/>
      <c r="J57" s="342"/>
      <c r="K57" s="535" t="e">
        <f>'Attach 3(JV)'!B17&amp;" / "&amp;'Attach 3(JV)'!E17</f>
        <v>#REF!</v>
      </c>
      <c r="L57" s="398"/>
      <c r="M57" s="398"/>
      <c r="N57" s="398"/>
    </row>
    <row r="58" spans="1:15" ht="21" customHeight="1">
      <c r="A58" s="340"/>
      <c r="B58" s="341"/>
      <c r="C58" s="342" t="s">
        <v>444</v>
      </c>
      <c r="D58" s="342"/>
      <c r="E58" s="342"/>
      <c r="F58" s="342"/>
      <c r="G58" s="342"/>
      <c r="H58" s="342"/>
      <c r="I58" s="342"/>
      <c r="J58" s="342"/>
      <c r="K58" s="535" t="e">
        <f>IF(Z1="Sole Bidder","",IF(Z2=1,#REF!,#REF!&amp;" / "&amp;#REF!))</f>
        <v>#REF!</v>
      </c>
      <c r="L58" s="398"/>
      <c r="M58" s="398"/>
      <c r="N58" s="398"/>
    </row>
    <row r="59" spans="1:15" ht="21" customHeight="1">
      <c r="A59" s="349"/>
      <c r="B59" s="350"/>
      <c r="C59" s="351" t="s">
        <v>445</v>
      </c>
      <c r="D59" s="351"/>
      <c r="E59" s="351"/>
      <c r="F59" s="351"/>
      <c r="G59" s="351"/>
      <c r="H59" s="351"/>
      <c r="I59" s="351"/>
      <c r="J59" s="351"/>
      <c r="K59" s="535"/>
      <c r="L59" s="398"/>
      <c r="M59" s="398"/>
      <c r="N59" s="398"/>
    </row>
    <row r="60" spans="1:15" ht="21" customHeight="1">
      <c r="C60" s="533" t="e">
        <f>'Attach 3(JV)'!B18</f>
        <v>#REF!</v>
      </c>
      <c r="D60" s="398"/>
      <c r="E60" s="398"/>
      <c r="F60" s="398"/>
      <c r="G60" s="398"/>
      <c r="H60" s="398"/>
      <c r="I60" s="352" t="e">
        <f>IF($Z$2=2," / ","")</f>
        <v>#REF!</v>
      </c>
      <c r="J60" s="536" t="e">
        <f>'Attach 3(JV)'!E18</f>
        <v>#REF!</v>
      </c>
      <c r="K60" s="398"/>
      <c r="L60" s="398"/>
      <c r="M60" s="398"/>
      <c r="N60" s="398"/>
    </row>
    <row r="61" spans="1:15" ht="21" customHeight="1">
      <c r="C61" s="533" t="e">
        <f>'Attach 3(JV)'!B19</f>
        <v>#REF!</v>
      </c>
      <c r="D61" s="398"/>
      <c r="E61" s="398"/>
      <c r="F61" s="398"/>
      <c r="G61" s="398"/>
      <c r="H61" s="398"/>
      <c r="I61" s="352" t="e">
        <f>IF($Z$2=2," / ","")</f>
        <v>#REF!</v>
      </c>
      <c r="J61" s="536" t="e">
        <f>'Attach 3(JV)'!E19</f>
        <v>#REF!</v>
      </c>
      <c r="K61" s="398"/>
      <c r="L61" s="398"/>
      <c r="M61" s="398"/>
      <c r="N61" s="398"/>
    </row>
    <row r="62" spans="1:15" ht="21" customHeight="1">
      <c r="C62" s="533" t="e">
        <f>'Attach 3(JV)'!B20</f>
        <v>#REF!</v>
      </c>
      <c r="D62" s="398"/>
      <c r="E62" s="398"/>
      <c r="F62" s="398"/>
      <c r="G62" s="398"/>
      <c r="H62" s="398"/>
      <c r="I62" s="352" t="e">
        <f>IF($Z$2=2," / ","")</f>
        <v>#REF!</v>
      </c>
      <c r="J62" s="536" t="e">
        <f>'Attach 3(JV)'!E20</f>
        <v>#REF!</v>
      </c>
      <c r="K62" s="398"/>
      <c r="L62" s="398"/>
      <c r="M62" s="398"/>
      <c r="N62" s="398"/>
    </row>
    <row r="63" spans="1:15" ht="15" customHeight="1"/>
    <row r="64" spans="1:15" ht="15" customHeight="1"/>
    <row r="65" ht="15" customHeight="1"/>
  </sheetData>
  <mergeCells count="44">
    <mergeCell ref="B26:E26"/>
    <mergeCell ref="A6:N6"/>
    <mergeCell ref="C60:H60"/>
    <mergeCell ref="F23:N23"/>
    <mergeCell ref="K49:N49"/>
    <mergeCell ref="A21:N21"/>
    <mergeCell ref="A14:N14"/>
    <mergeCell ref="B23:E23"/>
    <mergeCell ref="A8:N8"/>
    <mergeCell ref="A19:N19"/>
    <mergeCell ref="A10:N10"/>
    <mergeCell ref="F24:N24"/>
    <mergeCell ref="A15:N15"/>
    <mergeCell ref="F26:N26"/>
    <mergeCell ref="B31:F31"/>
    <mergeCell ref="B24:E24"/>
    <mergeCell ref="K41:N41"/>
    <mergeCell ref="K50:N50"/>
    <mergeCell ref="K44:N44"/>
    <mergeCell ref="A28:B28"/>
    <mergeCell ref="J60:N60"/>
    <mergeCell ref="K57:N57"/>
    <mergeCell ref="K42:N42"/>
    <mergeCell ref="A34:E34"/>
    <mergeCell ref="C54:N54"/>
    <mergeCell ref="A46:C46"/>
    <mergeCell ref="A30:N30"/>
    <mergeCell ref="M37:N38"/>
    <mergeCell ref="C62:H62"/>
    <mergeCell ref="F25:N25"/>
    <mergeCell ref="K38:L38"/>
    <mergeCell ref="K58:N58"/>
    <mergeCell ref="K59:N59"/>
    <mergeCell ref="J62:N62"/>
    <mergeCell ref="J61:N61"/>
    <mergeCell ref="G31:N31"/>
    <mergeCell ref="C61:H61"/>
    <mergeCell ref="B25:E25"/>
    <mergeCell ref="C52:N52"/>
    <mergeCell ref="K40:L40"/>
    <mergeCell ref="K43:L43"/>
    <mergeCell ref="K51:N51"/>
    <mergeCell ref="C53:N53"/>
    <mergeCell ref="M39:N40"/>
  </mergeCells>
  <conditionalFormatting sqref="J60:N62">
    <cfRule type="expression" dxfId="1" priority="3">
      <formula>$Z$2&lt;2</formula>
    </cfRule>
  </conditionalFormatting>
  <conditionalFormatting sqref="K57:N57 C60:H62">
    <cfRule type="expression" dxfId="0" priority="2">
      <formula>$Z$2=0</formula>
    </cfRule>
  </conditionalFormatting>
  <dataValidations count="1">
    <dataValidation type="list" allowBlank="1" showErrorMessage="1" sqref="K38:L38 K40:L40" xr:uid="{00000000-0002-0000-1800-000000000000}">
      <formula1>"Yes,No"</formula1>
      <formula2>0</formula2>
    </dataValidation>
  </dataValidations>
  <printOptions horizontalCentered="1"/>
  <pageMargins left="0.75" right="0.87986111111111098" top="0.6" bottom="0.57013888888888897" header="0.511811023622047" footer="0.511811023622047"/>
  <pageSetup orientation="landscape" horizontalDpi="300" verticalDpi="300"/>
  <headerFooter>
    <oddHeader>&amp;C&amp;"Aptos"&amp;12&amp;KFF0000 डेटा वर्गीकरण : प्रतिबंधित/RESTRICTED&amp;1#_x000D_</oddHeader>
  </headerFooter>
  <rowBreaks count="1" manualBreakCount="1">
    <brk id="33" max="16383" man="1"/>
  </rowBreaks>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0000"/>
  </sheetPr>
  <dimension ref="A1:IW112"/>
  <sheetViews>
    <sheetView zoomScaleNormal="100" workbookViewId="0">
      <selection sqref="A1:B1"/>
    </sheetView>
  </sheetViews>
  <sheetFormatPr defaultColWidth="9.140625" defaultRowHeight="12.75" customHeight="1"/>
  <cols>
    <col min="1" max="1" width="13.28515625" style="11" customWidth="1"/>
    <col min="2" max="2" width="11.85546875" style="11" customWidth="1"/>
    <col min="3" max="257" width="9.140625" style="11" customWidth="1"/>
  </cols>
  <sheetData>
    <row r="1" spans="1:257" ht="30" customHeight="1">
      <c r="A1" s="557">
        <f>'Bid Form 1st Envelope'!I20</f>
        <v>0</v>
      </c>
      <c r="B1" s="391"/>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c r="IQ1" s="10"/>
      <c r="IR1" s="10"/>
      <c r="IS1" s="10"/>
      <c r="IT1" s="10"/>
      <c r="IU1" s="10"/>
      <c r="IV1" s="10"/>
      <c r="IW1" s="10"/>
    </row>
    <row r="2" spans="1:257" ht="30" customHeight="1">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c r="IL2" s="10"/>
      <c r="IM2" s="10"/>
      <c r="IN2" s="10"/>
      <c r="IO2" s="10"/>
      <c r="IP2" s="10"/>
      <c r="IQ2" s="10"/>
      <c r="IR2" s="10"/>
      <c r="IS2" s="10"/>
      <c r="IT2" s="10"/>
      <c r="IU2" s="10"/>
      <c r="IV2" s="10"/>
      <c r="IW2" s="10"/>
    </row>
    <row r="3" spans="1:257" ht="12.75" customHeight="1">
      <c r="A3" s="10"/>
    </row>
    <row r="4" spans="1:257" ht="12.75" customHeight="1">
      <c r="A4" s="353" t="str">
        <f>IF(OR((A1&gt;9999999999),(A1&lt;0)),"Invalid Entry - More than 1000 crore OR -ve value",IF(A1=0,"Rs. Zero Only ",+CONCATENATE("Rs. ",B11,D11,B10,D10,B9,D9,B8,D8,B7,D7,B6," Only")))</f>
        <v xml:space="preserve">Rs. Zero Only </v>
      </c>
      <c r="B4" s="354"/>
    </row>
    <row r="5" spans="1:257" ht="12.75" customHeight="1">
      <c r="A5" s="355"/>
      <c r="B5" s="354"/>
    </row>
    <row r="6" spans="1:257" ht="12.75" customHeight="1">
      <c r="A6" s="356">
        <f>-INT(A1/100)*100+ROUND(A1,0)</f>
        <v>0</v>
      </c>
      <c r="B6" s="354" t="str">
        <f t="shared" ref="B6:B11" si="0">IF(A6=0,"",LOOKUP(A6,$A$13:$A$112,$B$13:$B$112))</f>
        <v/>
      </c>
      <c r="D6" s="357"/>
    </row>
    <row r="7" spans="1:257" ht="12.75" customHeight="1">
      <c r="A7" s="356">
        <f>-INT(A1/1000)*10+INT(A1/100)</f>
        <v>0</v>
      </c>
      <c r="B7" s="354" t="str">
        <f t="shared" si="0"/>
        <v/>
      </c>
      <c r="D7" s="357" t="str">
        <f>+IF(B7="",""," Hundred ")</f>
        <v/>
      </c>
    </row>
    <row r="8" spans="1:257" ht="12.75" customHeight="1">
      <c r="A8" s="356">
        <f>-INT(A1/100000)*100+INT(A1/1000)</f>
        <v>0</v>
      </c>
      <c r="B8" s="354" t="str">
        <f t="shared" si="0"/>
        <v/>
      </c>
      <c r="D8" s="357" t="str">
        <f>IF((B8=""),IF(C8="",""," Thousand ")," Thousand ")</f>
        <v/>
      </c>
    </row>
    <row r="9" spans="1:257" ht="12.75" customHeight="1">
      <c r="A9" s="356">
        <f>-INT(A1/10000000)*100+INT(A1/100000)</f>
        <v>0</v>
      </c>
      <c r="B9" s="354" t="str">
        <f t="shared" si="0"/>
        <v/>
      </c>
      <c r="D9" s="357" t="str">
        <f>IF((B9=""),IF(C9="",""," Lac ")," Lac ")</f>
        <v/>
      </c>
    </row>
    <row r="10" spans="1:257" ht="12.75" customHeight="1">
      <c r="A10" s="356">
        <f>-INT(A1/1000000000)*100+INT(A1/10000000)</f>
        <v>0</v>
      </c>
      <c r="B10" s="358" t="str">
        <f t="shared" si="0"/>
        <v/>
      </c>
      <c r="D10" s="357" t="str">
        <f>IF((B10=""),IF(C10="",""," Crore ")," Crore ")</f>
        <v/>
      </c>
    </row>
    <row r="11" spans="1:257" ht="12.75" customHeight="1">
      <c r="A11" s="359">
        <f>-INT(A1/10000000000)*1000+INT(A1/1000000000)</f>
        <v>0</v>
      </c>
      <c r="B11" s="358" t="str">
        <f t="shared" si="0"/>
        <v/>
      </c>
      <c r="D11" s="357" t="str">
        <f>IF((B11=""),IF(C11="",""," Hundred ")," Hundred ")</f>
        <v/>
      </c>
    </row>
    <row r="12" spans="1:257" ht="12.75" customHeight="1">
      <c r="A12" s="354"/>
      <c r="B12" s="354"/>
    </row>
    <row r="13" spans="1:257" ht="12.75" customHeight="1">
      <c r="A13" s="359">
        <v>1</v>
      </c>
      <c r="B13" s="354" t="s">
        <v>446</v>
      </c>
    </row>
    <row r="14" spans="1:257" ht="12.75" customHeight="1">
      <c r="A14" s="359">
        <v>2</v>
      </c>
      <c r="B14" s="354" t="s">
        <v>447</v>
      </c>
    </row>
    <row r="15" spans="1:257" ht="12.75" customHeight="1">
      <c r="A15" s="359">
        <v>3</v>
      </c>
      <c r="B15" s="354" t="s">
        <v>448</v>
      </c>
    </row>
    <row r="16" spans="1:257" ht="12.75" customHeight="1">
      <c r="A16" s="359">
        <v>4</v>
      </c>
      <c r="B16" s="354" t="s">
        <v>449</v>
      </c>
    </row>
    <row r="17" spans="1:2" ht="12.75" customHeight="1">
      <c r="A17" s="359">
        <v>5</v>
      </c>
      <c r="B17" s="354" t="s">
        <v>450</v>
      </c>
    </row>
    <row r="18" spans="1:2" ht="12.75" customHeight="1">
      <c r="A18" s="359">
        <v>6</v>
      </c>
      <c r="B18" s="354" t="s">
        <v>451</v>
      </c>
    </row>
    <row r="19" spans="1:2" ht="12.75" customHeight="1">
      <c r="A19" s="359">
        <v>7</v>
      </c>
      <c r="B19" s="354" t="s">
        <v>452</v>
      </c>
    </row>
    <row r="20" spans="1:2" ht="12.75" customHeight="1">
      <c r="A20" s="359">
        <v>8</v>
      </c>
      <c r="B20" s="354" t="s">
        <v>453</v>
      </c>
    </row>
    <row r="21" spans="1:2" ht="12.75" customHeight="1">
      <c r="A21" s="359">
        <v>9</v>
      </c>
      <c r="B21" s="354" t="s">
        <v>454</v>
      </c>
    </row>
    <row r="22" spans="1:2" ht="12.75" customHeight="1">
      <c r="A22" s="359">
        <v>10</v>
      </c>
      <c r="B22" s="354" t="s">
        <v>455</v>
      </c>
    </row>
    <row r="23" spans="1:2" ht="12.75" customHeight="1">
      <c r="A23" s="359">
        <v>11</v>
      </c>
      <c r="B23" s="354" t="s">
        <v>456</v>
      </c>
    </row>
    <row r="24" spans="1:2" ht="12.75" customHeight="1">
      <c r="A24" s="359">
        <v>12</v>
      </c>
      <c r="B24" s="354" t="s">
        <v>457</v>
      </c>
    </row>
    <row r="25" spans="1:2" ht="12.75" customHeight="1">
      <c r="A25" s="359">
        <v>13</v>
      </c>
      <c r="B25" s="354" t="s">
        <v>458</v>
      </c>
    </row>
    <row r="26" spans="1:2" ht="12.75" customHeight="1">
      <c r="A26" s="359">
        <v>14</v>
      </c>
      <c r="B26" s="354" t="s">
        <v>459</v>
      </c>
    </row>
    <row r="27" spans="1:2" ht="12.75" customHeight="1">
      <c r="A27" s="359">
        <v>15</v>
      </c>
      <c r="B27" s="354" t="s">
        <v>460</v>
      </c>
    </row>
    <row r="28" spans="1:2" ht="12.75" customHeight="1">
      <c r="A28" s="359">
        <v>16</v>
      </c>
      <c r="B28" s="354" t="s">
        <v>461</v>
      </c>
    </row>
    <row r="29" spans="1:2" ht="12.75" customHeight="1">
      <c r="A29" s="359">
        <v>17</v>
      </c>
      <c r="B29" s="354" t="s">
        <v>462</v>
      </c>
    </row>
    <row r="30" spans="1:2" ht="12.75" customHeight="1">
      <c r="A30" s="359">
        <v>18</v>
      </c>
      <c r="B30" s="354" t="s">
        <v>463</v>
      </c>
    </row>
    <row r="31" spans="1:2" ht="12.75" customHeight="1">
      <c r="A31" s="359">
        <v>19</v>
      </c>
      <c r="B31" s="354" t="s">
        <v>464</v>
      </c>
    </row>
    <row r="32" spans="1:2" ht="12.75" customHeight="1">
      <c r="A32" s="359">
        <v>20</v>
      </c>
      <c r="B32" s="354" t="s">
        <v>465</v>
      </c>
    </row>
    <row r="33" spans="1:2" ht="12.75" customHeight="1">
      <c r="A33" s="359">
        <v>21</v>
      </c>
      <c r="B33" s="354" t="s">
        <v>466</v>
      </c>
    </row>
    <row r="34" spans="1:2" ht="12.75" customHeight="1">
      <c r="A34" s="359">
        <v>22</v>
      </c>
      <c r="B34" s="354" t="s">
        <v>467</v>
      </c>
    </row>
    <row r="35" spans="1:2" ht="12.75" customHeight="1">
      <c r="A35" s="359">
        <v>23</v>
      </c>
      <c r="B35" s="354" t="s">
        <v>468</v>
      </c>
    </row>
    <row r="36" spans="1:2" ht="12.75" customHeight="1">
      <c r="A36" s="359">
        <v>24</v>
      </c>
      <c r="B36" s="354" t="s">
        <v>469</v>
      </c>
    </row>
    <row r="37" spans="1:2" ht="12.75" customHeight="1">
      <c r="A37" s="359">
        <v>25</v>
      </c>
      <c r="B37" s="354" t="s">
        <v>470</v>
      </c>
    </row>
    <row r="38" spans="1:2" ht="12.75" customHeight="1">
      <c r="A38" s="359">
        <v>26</v>
      </c>
      <c r="B38" s="354" t="s">
        <v>471</v>
      </c>
    </row>
    <row r="39" spans="1:2" ht="12.75" customHeight="1">
      <c r="A39" s="359">
        <v>27</v>
      </c>
      <c r="B39" s="354" t="s">
        <v>472</v>
      </c>
    </row>
    <row r="40" spans="1:2" ht="12.75" customHeight="1">
      <c r="A40" s="359">
        <v>28</v>
      </c>
      <c r="B40" s="354" t="s">
        <v>473</v>
      </c>
    </row>
    <row r="41" spans="1:2" ht="12.75" customHeight="1">
      <c r="A41" s="359">
        <v>29</v>
      </c>
      <c r="B41" s="354" t="s">
        <v>474</v>
      </c>
    </row>
    <row r="42" spans="1:2" ht="12.75" customHeight="1">
      <c r="A42" s="359">
        <v>30</v>
      </c>
      <c r="B42" s="354" t="s">
        <v>475</v>
      </c>
    </row>
    <row r="43" spans="1:2" ht="12.75" customHeight="1">
      <c r="A43" s="359">
        <v>31</v>
      </c>
      <c r="B43" s="354" t="s">
        <v>476</v>
      </c>
    </row>
    <row r="44" spans="1:2" ht="12.75" customHeight="1">
      <c r="A44" s="359">
        <v>32</v>
      </c>
      <c r="B44" s="354" t="s">
        <v>477</v>
      </c>
    </row>
    <row r="45" spans="1:2" ht="12.75" customHeight="1">
      <c r="A45" s="359">
        <v>33</v>
      </c>
      <c r="B45" s="354" t="s">
        <v>478</v>
      </c>
    </row>
    <row r="46" spans="1:2" ht="12.75" customHeight="1">
      <c r="A46" s="359">
        <v>34</v>
      </c>
      <c r="B46" s="354" t="s">
        <v>479</v>
      </c>
    </row>
    <row r="47" spans="1:2" ht="12.75" customHeight="1">
      <c r="A47" s="359">
        <v>35</v>
      </c>
      <c r="B47" s="354" t="s">
        <v>480</v>
      </c>
    </row>
    <row r="48" spans="1:2" ht="12.75" customHeight="1">
      <c r="A48" s="359">
        <v>36</v>
      </c>
      <c r="B48" s="354" t="s">
        <v>481</v>
      </c>
    </row>
    <row r="49" spans="1:2" ht="12.75" customHeight="1">
      <c r="A49" s="359">
        <v>37</v>
      </c>
      <c r="B49" s="354" t="s">
        <v>482</v>
      </c>
    </row>
    <row r="50" spans="1:2" ht="12.75" customHeight="1">
      <c r="A50" s="359">
        <v>38</v>
      </c>
      <c r="B50" s="354" t="s">
        <v>483</v>
      </c>
    </row>
    <row r="51" spans="1:2" ht="12.75" customHeight="1">
      <c r="A51" s="359">
        <v>39</v>
      </c>
      <c r="B51" s="354" t="s">
        <v>484</v>
      </c>
    </row>
    <row r="52" spans="1:2" ht="12.75" customHeight="1">
      <c r="A52" s="359">
        <v>40</v>
      </c>
      <c r="B52" s="354" t="s">
        <v>485</v>
      </c>
    </row>
    <row r="53" spans="1:2" ht="12.75" customHeight="1">
      <c r="A53" s="359">
        <v>41</v>
      </c>
      <c r="B53" s="354" t="s">
        <v>486</v>
      </c>
    </row>
    <row r="54" spans="1:2" ht="12.75" customHeight="1">
      <c r="A54" s="359">
        <v>42</v>
      </c>
      <c r="B54" s="354" t="s">
        <v>487</v>
      </c>
    </row>
    <row r="55" spans="1:2" ht="12.75" customHeight="1">
      <c r="A55" s="359">
        <v>43</v>
      </c>
      <c r="B55" s="354" t="s">
        <v>488</v>
      </c>
    </row>
    <row r="56" spans="1:2" ht="12.75" customHeight="1">
      <c r="A56" s="359">
        <v>44</v>
      </c>
      <c r="B56" s="354" t="s">
        <v>489</v>
      </c>
    </row>
    <row r="57" spans="1:2" ht="12.75" customHeight="1">
      <c r="A57" s="359">
        <v>45</v>
      </c>
      <c r="B57" s="354" t="s">
        <v>490</v>
      </c>
    </row>
    <row r="58" spans="1:2" ht="12.75" customHeight="1">
      <c r="A58" s="359">
        <v>46</v>
      </c>
      <c r="B58" s="354" t="s">
        <v>491</v>
      </c>
    </row>
    <row r="59" spans="1:2" ht="12.75" customHeight="1">
      <c r="A59" s="359">
        <v>47</v>
      </c>
      <c r="B59" s="354" t="s">
        <v>492</v>
      </c>
    </row>
    <row r="60" spans="1:2" ht="12.75" customHeight="1">
      <c r="A60" s="359">
        <v>48</v>
      </c>
      <c r="B60" s="354" t="s">
        <v>493</v>
      </c>
    </row>
    <row r="61" spans="1:2" ht="12.75" customHeight="1">
      <c r="A61" s="359">
        <v>49</v>
      </c>
      <c r="B61" s="354" t="s">
        <v>494</v>
      </c>
    </row>
    <row r="62" spans="1:2" ht="12.75" customHeight="1">
      <c r="A62" s="359">
        <v>50</v>
      </c>
      <c r="B62" s="354" t="s">
        <v>495</v>
      </c>
    </row>
    <row r="63" spans="1:2" ht="12.75" customHeight="1">
      <c r="A63" s="359">
        <v>51</v>
      </c>
      <c r="B63" s="354" t="s">
        <v>496</v>
      </c>
    </row>
    <row r="64" spans="1:2" ht="12.75" customHeight="1">
      <c r="A64" s="359">
        <v>52</v>
      </c>
      <c r="B64" s="354" t="s">
        <v>497</v>
      </c>
    </row>
    <row r="65" spans="1:2" ht="12.75" customHeight="1">
      <c r="A65" s="359">
        <v>53</v>
      </c>
      <c r="B65" s="354" t="s">
        <v>498</v>
      </c>
    </row>
    <row r="66" spans="1:2" ht="12.75" customHeight="1">
      <c r="A66" s="359">
        <v>54</v>
      </c>
      <c r="B66" s="354" t="s">
        <v>499</v>
      </c>
    </row>
    <row r="67" spans="1:2" ht="12.75" customHeight="1">
      <c r="A67" s="359">
        <v>55</v>
      </c>
      <c r="B67" s="354" t="s">
        <v>500</v>
      </c>
    </row>
    <row r="68" spans="1:2" ht="12.75" customHeight="1">
      <c r="A68" s="359">
        <v>56</v>
      </c>
      <c r="B68" s="354" t="s">
        <v>501</v>
      </c>
    </row>
    <row r="69" spans="1:2" ht="12.75" customHeight="1">
      <c r="A69" s="359">
        <v>57</v>
      </c>
      <c r="B69" s="354" t="s">
        <v>502</v>
      </c>
    </row>
    <row r="70" spans="1:2" ht="12.75" customHeight="1">
      <c r="A70" s="359">
        <v>58</v>
      </c>
      <c r="B70" s="354" t="s">
        <v>503</v>
      </c>
    </row>
    <row r="71" spans="1:2" ht="12.75" customHeight="1">
      <c r="A71" s="359">
        <v>59</v>
      </c>
      <c r="B71" s="354" t="s">
        <v>504</v>
      </c>
    </row>
    <row r="72" spans="1:2" ht="12.75" customHeight="1">
      <c r="A72" s="359">
        <v>60</v>
      </c>
      <c r="B72" s="354" t="s">
        <v>505</v>
      </c>
    </row>
    <row r="73" spans="1:2" ht="12.75" customHeight="1">
      <c r="A73" s="359">
        <v>61</v>
      </c>
      <c r="B73" s="354" t="s">
        <v>506</v>
      </c>
    </row>
    <row r="74" spans="1:2" ht="12.75" customHeight="1">
      <c r="A74" s="359">
        <v>62</v>
      </c>
      <c r="B74" s="354" t="s">
        <v>507</v>
      </c>
    </row>
    <row r="75" spans="1:2" ht="12.75" customHeight="1">
      <c r="A75" s="359">
        <v>63</v>
      </c>
      <c r="B75" s="354" t="s">
        <v>508</v>
      </c>
    </row>
    <row r="76" spans="1:2" ht="12.75" customHeight="1">
      <c r="A76" s="359">
        <v>64</v>
      </c>
      <c r="B76" s="354" t="s">
        <v>509</v>
      </c>
    </row>
    <row r="77" spans="1:2" ht="12.75" customHeight="1">
      <c r="A77" s="359">
        <v>65</v>
      </c>
      <c r="B77" s="354" t="s">
        <v>510</v>
      </c>
    </row>
    <row r="78" spans="1:2" ht="12.75" customHeight="1">
      <c r="A78" s="359">
        <v>66</v>
      </c>
      <c r="B78" s="354" t="s">
        <v>511</v>
      </c>
    </row>
    <row r="79" spans="1:2" ht="12.75" customHeight="1">
      <c r="A79" s="359">
        <v>67</v>
      </c>
      <c r="B79" s="354" t="s">
        <v>512</v>
      </c>
    </row>
    <row r="80" spans="1:2" ht="12.75" customHeight="1">
      <c r="A80" s="359">
        <v>68</v>
      </c>
      <c r="B80" s="354" t="s">
        <v>513</v>
      </c>
    </row>
    <row r="81" spans="1:2" ht="12.75" customHeight="1">
      <c r="A81" s="359">
        <v>69</v>
      </c>
      <c r="B81" s="354" t="s">
        <v>514</v>
      </c>
    </row>
    <row r="82" spans="1:2" ht="12.75" customHeight="1">
      <c r="A82" s="359">
        <v>70</v>
      </c>
      <c r="B82" s="354" t="s">
        <v>515</v>
      </c>
    </row>
    <row r="83" spans="1:2" ht="12.75" customHeight="1">
      <c r="A83" s="359">
        <v>71</v>
      </c>
      <c r="B83" s="354" t="s">
        <v>516</v>
      </c>
    </row>
    <row r="84" spans="1:2" ht="12.75" customHeight="1">
      <c r="A84" s="359">
        <v>72</v>
      </c>
      <c r="B84" s="354" t="s">
        <v>517</v>
      </c>
    </row>
    <row r="85" spans="1:2" ht="12.75" customHeight="1">
      <c r="A85" s="359">
        <v>73</v>
      </c>
      <c r="B85" s="354" t="s">
        <v>518</v>
      </c>
    </row>
    <row r="86" spans="1:2" ht="12.75" customHeight="1">
      <c r="A86" s="359">
        <v>74</v>
      </c>
      <c r="B86" s="354" t="s">
        <v>519</v>
      </c>
    </row>
    <row r="87" spans="1:2" ht="12.75" customHeight="1">
      <c r="A87" s="359">
        <v>75</v>
      </c>
      <c r="B87" s="354" t="s">
        <v>520</v>
      </c>
    </row>
    <row r="88" spans="1:2" ht="12.75" customHeight="1">
      <c r="A88" s="359">
        <v>76</v>
      </c>
      <c r="B88" s="354" t="s">
        <v>521</v>
      </c>
    </row>
    <row r="89" spans="1:2" ht="12.75" customHeight="1">
      <c r="A89" s="359">
        <v>77</v>
      </c>
      <c r="B89" s="354" t="s">
        <v>522</v>
      </c>
    </row>
    <row r="90" spans="1:2" ht="12.75" customHeight="1">
      <c r="A90" s="359">
        <v>78</v>
      </c>
      <c r="B90" s="354" t="s">
        <v>523</v>
      </c>
    </row>
    <row r="91" spans="1:2" ht="12.75" customHeight="1">
      <c r="A91" s="359">
        <v>79</v>
      </c>
      <c r="B91" s="354" t="s">
        <v>524</v>
      </c>
    </row>
    <row r="92" spans="1:2" ht="12.75" customHeight="1">
      <c r="A92" s="359">
        <v>80</v>
      </c>
      <c r="B92" s="354" t="s">
        <v>525</v>
      </c>
    </row>
    <row r="93" spans="1:2" ht="12.75" customHeight="1">
      <c r="A93" s="359">
        <v>81</v>
      </c>
      <c r="B93" s="354" t="s">
        <v>526</v>
      </c>
    </row>
    <row r="94" spans="1:2" ht="12.75" customHeight="1">
      <c r="A94" s="359">
        <v>82</v>
      </c>
      <c r="B94" s="354" t="s">
        <v>527</v>
      </c>
    </row>
    <row r="95" spans="1:2" ht="12.75" customHeight="1">
      <c r="A95" s="359">
        <v>83</v>
      </c>
      <c r="B95" s="354" t="s">
        <v>528</v>
      </c>
    </row>
    <row r="96" spans="1:2" ht="12.75" customHeight="1">
      <c r="A96" s="359">
        <v>84</v>
      </c>
      <c r="B96" s="354" t="s">
        <v>529</v>
      </c>
    </row>
    <row r="97" spans="1:2" ht="12.75" customHeight="1">
      <c r="A97" s="359">
        <v>85</v>
      </c>
      <c r="B97" s="354" t="s">
        <v>530</v>
      </c>
    </row>
    <row r="98" spans="1:2" ht="12.75" customHeight="1">
      <c r="A98" s="359">
        <v>86</v>
      </c>
      <c r="B98" s="354" t="s">
        <v>531</v>
      </c>
    </row>
    <row r="99" spans="1:2" ht="12.75" customHeight="1">
      <c r="A99" s="359">
        <v>87</v>
      </c>
      <c r="B99" s="354" t="s">
        <v>532</v>
      </c>
    </row>
    <row r="100" spans="1:2" ht="12.75" customHeight="1">
      <c r="A100" s="359">
        <v>88</v>
      </c>
      <c r="B100" s="354" t="s">
        <v>533</v>
      </c>
    </row>
    <row r="101" spans="1:2" ht="12.75" customHeight="1">
      <c r="A101" s="359">
        <v>89</v>
      </c>
      <c r="B101" s="354" t="s">
        <v>534</v>
      </c>
    </row>
    <row r="102" spans="1:2" ht="12.75" customHeight="1">
      <c r="A102" s="359">
        <v>90</v>
      </c>
      <c r="B102" s="354" t="s">
        <v>535</v>
      </c>
    </row>
    <row r="103" spans="1:2" ht="12.75" customHeight="1">
      <c r="A103" s="359">
        <v>91</v>
      </c>
      <c r="B103" s="354" t="s">
        <v>536</v>
      </c>
    </row>
    <row r="104" spans="1:2" ht="12.75" customHeight="1">
      <c r="A104" s="359">
        <v>92</v>
      </c>
      <c r="B104" s="354" t="s">
        <v>537</v>
      </c>
    </row>
    <row r="105" spans="1:2" ht="12.75" customHeight="1">
      <c r="A105" s="359">
        <v>93</v>
      </c>
      <c r="B105" s="354" t="s">
        <v>538</v>
      </c>
    </row>
    <row r="106" spans="1:2" ht="12.75" customHeight="1">
      <c r="A106" s="359">
        <v>94</v>
      </c>
      <c r="B106" s="354" t="s">
        <v>539</v>
      </c>
    </row>
    <row r="107" spans="1:2" ht="12.75" customHeight="1">
      <c r="A107" s="359">
        <v>95</v>
      </c>
      <c r="B107" s="354" t="s">
        <v>540</v>
      </c>
    </row>
    <row r="108" spans="1:2" ht="12.75" customHeight="1">
      <c r="A108" s="359">
        <v>96</v>
      </c>
      <c r="B108" s="354" t="s">
        <v>541</v>
      </c>
    </row>
    <row r="109" spans="1:2" ht="12.75" customHeight="1">
      <c r="A109" s="359">
        <v>97</v>
      </c>
      <c r="B109" s="354" t="s">
        <v>542</v>
      </c>
    </row>
    <row r="110" spans="1:2" ht="12.75" customHeight="1">
      <c r="A110" s="359">
        <v>98</v>
      </c>
      <c r="B110" s="354" t="s">
        <v>543</v>
      </c>
    </row>
    <row r="111" spans="1:2" ht="12.75" customHeight="1">
      <c r="A111" s="359">
        <v>99</v>
      </c>
      <c r="B111" s="354" t="s">
        <v>544</v>
      </c>
    </row>
    <row r="112" spans="1:2" ht="12.75" customHeight="1">
      <c r="A112" s="359">
        <v>100</v>
      </c>
      <c r="B112" s="354" t="s">
        <v>545</v>
      </c>
    </row>
  </sheetData>
  <mergeCells count="1">
    <mergeCell ref="A1:B1"/>
  </mergeCells>
  <pageMargins left="0.75" right="0.75" top="1" bottom="1" header="0.511811023622047" footer="0.511811023622047"/>
  <pageSetup orientation="portrait" horizontalDpi="300" verticalDpi="300"/>
  <headerFooter>
    <oddHeader>&amp;C&amp;"Aptos"&amp;12&amp;KFF0000 डेटा वर्गीकरण : प्रतिबंधित/RESTRICTED&amp;1#_x000D_</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34"/>
  <sheetViews>
    <sheetView topLeftCell="A16" zoomScaleNormal="100" workbookViewId="0">
      <selection activeCell="C20" sqref="C20"/>
    </sheetView>
  </sheetViews>
  <sheetFormatPr defaultColWidth="9" defaultRowHeight="13.5" customHeight="1"/>
  <cols>
    <col min="1" max="1" width="5.140625" customWidth="1"/>
    <col min="2" max="2" width="41.28515625" customWidth="1"/>
    <col min="3" max="3" width="50.140625" customWidth="1"/>
  </cols>
  <sheetData>
    <row r="1" spans="1:5" ht="16.5" customHeight="1">
      <c r="A1" s="8" t="str">
        <f>'Attach 3(JV)'!A1</f>
        <v>Specification No. :CC/NT/S-VHCLE/DOM/A17/26/13660</v>
      </c>
      <c r="B1" s="52"/>
      <c r="C1" s="52"/>
      <c r="D1" s="52"/>
      <c r="E1" s="141" t="str">
        <f>"Attachment-15 "&amp;'Attach 3(JV)'!AT1</f>
        <v>Attachment-15 5002005726</v>
      </c>
    </row>
    <row r="2" spans="1:5" ht="16.5" customHeight="1">
      <c r="A2" s="23"/>
      <c r="B2" s="23"/>
      <c r="C2" s="23"/>
      <c r="D2" s="23"/>
      <c r="E2" s="23"/>
    </row>
    <row r="3" spans="1:5" ht="42.75" customHeight="1">
      <c r="A3" s="419" t="str">
        <f>'Attach 3(JV)'!A3</f>
        <v>EMPANELMENT OF TRANSPORT AGENCIES FOR DAY-TO-DAY HIRING OF VEHICLES AT CORPORATE CENTRE, GURGAON</v>
      </c>
      <c r="B3" s="391"/>
      <c r="C3" s="391"/>
      <c r="D3" s="391"/>
      <c r="E3" s="391"/>
    </row>
    <row r="4" spans="1:5" ht="16.5" customHeight="1">
      <c r="A4" s="29"/>
      <c r="B4" s="23"/>
      <c r="C4" s="23"/>
      <c r="D4" s="23"/>
      <c r="E4" s="23"/>
    </row>
    <row r="5" spans="1:5" ht="15" customHeight="1">
      <c r="A5" s="485" t="s">
        <v>195</v>
      </c>
      <c r="B5" s="391"/>
      <c r="C5" s="391"/>
      <c r="D5" s="391"/>
      <c r="E5" s="391"/>
    </row>
    <row r="6" spans="1:5" ht="13.5" customHeight="1">
      <c r="A6" s="30"/>
      <c r="B6" s="23"/>
      <c r="C6" s="23"/>
      <c r="D6" s="23"/>
      <c r="E6" s="23"/>
    </row>
    <row r="7" spans="1:5" ht="67.5" customHeight="1">
      <c r="A7" s="92" t="str">
        <f>'Attach 3(JV)'!A7</f>
        <v>Bidder’s Name and Address (Lead Partner) :</v>
      </c>
      <c r="B7" s="23"/>
      <c r="C7" s="23"/>
      <c r="D7" s="23"/>
      <c r="E7" s="93" t="str">
        <f>'Attach 3(JV)'!E7</f>
        <v>To:</v>
      </c>
    </row>
    <row r="8" spans="1:5" ht="16.5" customHeight="1">
      <c r="A8" s="439" t="str">
        <f>'Attach 3(JV)'!A8</f>
        <v/>
      </c>
      <c r="B8" s="391"/>
      <c r="C8" s="391"/>
      <c r="D8" s="391"/>
      <c r="E8" s="95" t="str">
        <f>'Attach 3(JV)'!E8</f>
        <v>Corporate Materials Management</v>
      </c>
    </row>
    <row r="9" spans="1:5" ht="16.5" customHeight="1">
      <c r="A9" s="92" t="s">
        <v>25</v>
      </c>
      <c r="B9" s="463" t="str">
        <f>'Attach 3(JV)'!B9</f>
        <v/>
      </c>
      <c r="C9" s="391"/>
      <c r="D9" s="391"/>
      <c r="E9" s="95" t="str">
        <f>'Attach 3(JV)'!E9</f>
        <v>Power Grid Corporation of India Ltd.,</v>
      </c>
    </row>
    <row r="10" spans="1:5" ht="16.5" customHeight="1">
      <c r="A10" s="92" t="s">
        <v>27</v>
      </c>
      <c r="B10" s="463" t="str">
        <f>'Attach 3(JV)'!B10</f>
        <v/>
      </c>
      <c r="C10" s="391"/>
      <c r="D10" s="391"/>
      <c r="E10" s="95" t="str">
        <f>'Attach 3(JV)'!E10</f>
        <v>"Saudamini", Plot No. 2, Sector 29</v>
      </c>
    </row>
    <row r="11" spans="1:5" ht="16.5" customHeight="1">
      <c r="A11" s="23"/>
      <c r="B11" s="463" t="str">
        <f>'Attach 3(JV)'!B11</f>
        <v/>
      </c>
      <c r="C11" s="391"/>
      <c r="D11" s="391"/>
      <c r="E11" s="95" t="str">
        <f>'Attach 3(JV)'!E11</f>
        <v>Gurgaon (Haryana) - 122001</v>
      </c>
    </row>
    <row r="12" spans="1:5" ht="16.5" customHeight="1">
      <c r="A12" s="30"/>
      <c r="B12" s="463" t="str">
        <f>'Attach 3(JV)'!B12</f>
        <v/>
      </c>
      <c r="C12" s="391"/>
      <c r="D12" s="391"/>
      <c r="E12" s="95"/>
    </row>
    <row r="13" spans="1:5" ht="16.5" customHeight="1">
      <c r="A13" s="30"/>
      <c r="B13" s="97"/>
      <c r="C13" s="97"/>
      <c r="D13" s="97"/>
      <c r="E13" s="23"/>
    </row>
    <row r="14" spans="1:5" ht="16.5" customHeight="1">
      <c r="A14" s="23" t="s">
        <v>31</v>
      </c>
      <c r="B14" s="23"/>
      <c r="C14" s="23"/>
      <c r="D14" s="23"/>
      <c r="E14" s="23"/>
    </row>
    <row r="15" spans="1:5" ht="16.5" customHeight="1">
      <c r="A15" s="186"/>
      <c r="B15" s="186"/>
      <c r="C15" s="186"/>
      <c r="D15" s="186"/>
      <c r="E15" s="186"/>
    </row>
    <row r="16" spans="1:5" ht="82.5" customHeight="1">
      <c r="A16" s="500" t="s">
        <v>196</v>
      </c>
      <c r="B16" s="405"/>
      <c r="C16" s="405"/>
      <c r="D16" s="405"/>
      <c r="E16" s="405"/>
    </row>
    <row r="17" spans="2:3" ht="78.75" customHeight="1">
      <c r="B17" s="360" t="s">
        <v>546</v>
      </c>
      <c r="C17" s="361"/>
    </row>
    <row r="18" spans="2:3" ht="66" customHeight="1">
      <c r="B18" s="362" t="s">
        <v>547</v>
      </c>
      <c r="C18" s="361"/>
    </row>
    <row r="19" spans="2:3" ht="16.5" customHeight="1">
      <c r="B19" s="363" t="s">
        <v>548</v>
      </c>
      <c r="C19" s="364" t="s">
        <v>549</v>
      </c>
    </row>
    <row r="20" spans="2:3" ht="16.5" customHeight="1">
      <c r="B20" s="363" t="s">
        <v>550</v>
      </c>
      <c r="C20" s="365"/>
    </row>
    <row r="21" spans="2:3" ht="15.75" customHeight="1">
      <c r="B21" s="363" t="s">
        <v>551</v>
      </c>
      <c r="C21" s="366"/>
    </row>
    <row r="22" spans="2:3" ht="15.75" customHeight="1">
      <c r="B22" s="363" t="s">
        <v>552</v>
      </c>
      <c r="C22" s="366"/>
    </row>
    <row r="23" spans="2:3" ht="82.5" customHeight="1">
      <c r="B23" s="367" t="s">
        <v>553</v>
      </c>
      <c r="C23" s="66"/>
    </row>
    <row r="24" spans="2:3" ht="33" customHeight="1">
      <c r="B24" s="363" t="s">
        <v>548</v>
      </c>
      <c r="C24" s="364" t="s">
        <v>554</v>
      </c>
    </row>
    <row r="25" spans="2:3" ht="16.5" customHeight="1">
      <c r="B25" s="363" t="s">
        <v>550</v>
      </c>
      <c r="C25" s="365"/>
    </row>
    <row r="26" spans="2:3" ht="16.5" customHeight="1">
      <c r="B26" s="363" t="s">
        <v>551</v>
      </c>
      <c r="C26" s="365"/>
    </row>
    <row r="27" spans="2:3" ht="17.25" customHeight="1">
      <c r="B27" s="363" t="s">
        <v>552</v>
      </c>
      <c r="C27" s="365"/>
    </row>
    <row r="28" spans="2:3" ht="47.25" customHeight="1">
      <c r="B28" s="368" t="s">
        <v>555</v>
      </c>
      <c r="C28" s="369"/>
    </row>
    <row r="29" spans="2:3" ht="48.75" customHeight="1">
      <c r="B29" s="363" t="s">
        <v>548</v>
      </c>
      <c r="C29" s="367"/>
    </row>
    <row r="30" spans="2:3" ht="48.75" customHeight="1">
      <c r="B30" s="363" t="s">
        <v>556</v>
      </c>
      <c r="C30" s="365" t="s">
        <v>429</v>
      </c>
    </row>
    <row r="31" spans="2:3" ht="16.5" customHeight="1">
      <c r="B31" s="363" t="s">
        <v>550</v>
      </c>
      <c r="C31" s="365"/>
    </row>
    <row r="32" spans="2:3" ht="16.5" customHeight="1">
      <c r="B32" s="363" t="s">
        <v>551</v>
      </c>
      <c r="C32" s="365"/>
    </row>
    <row r="33" spans="2:3" ht="17.25" customHeight="1">
      <c r="B33" s="363" t="s">
        <v>552</v>
      </c>
      <c r="C33" s="365"/>
    </row>
    <row r="34" spans="2:3" ht="106.5" customHeight="1">
      <c r="B34" s="362" t="s">
        <v>557</v>
      </c>
      <c r="C34" s="365" t="s">
        <v>558</v>
      </c>
    </row>
  </sheetData>
  <mergeCells count="8">
    <mergeCell ref="A16:E16"/>
    <mergeCell ref="B9:D9"/>
    <mergeCell ref="A5:E5"/>
    <mergeCell ref="B12:D12"/>
    <mergeCell ref="A3:E3"/>
    <mergeCell ref="B10:D10"/>
    <mergeCell ref="B11:D11"/>
    <mergeCell ref="A8:D8"/>
  </mergeCells>
  <dataValidations count="1">
    <dataValidation type="list" showErrorMessage="1" sqref="C30 C34" xr:uid="{00000000-0002-0000-1A00-000000000000}">
      <formula1>"Yes,No"</formula1>
      <formula2>0</formula2>
    </dataValidation>
  </dataValidations>
  <pageMargins left="0.7" right="0.7" top="0.75" bottom="0.75" header="0.511811023622047" footer="0.511811023622047"/>
  <pageSetup paperSize="9" orientation="portrait" horizontalDpi="300" verticalDpi="300"/>
  <headerFooter>
    <oddHeader>&amp;C&amp;"Aptos"&amp;12&amp;KFF0000 डेटा वर्गीकरण : प्रतिबंधित/RESTRICTED&amp;1#_x000D_</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36"/>
  <sheetViews>
    <sheetView zoomScaleNormal="100" workbookViewId="0">
      <selection activeCell="B37" sqref="B37"/>
    </sheetView>
  </sheetViews>
  <sheetFormatPr defaultColWidth="9" defaultRowHeight="13.5" customHeight="1"/>
  <cols>
    <col min="1" max="1" width="66.28515625" customWidth="1"/>
  </cols>
  <sheetData>
    <row r="1" spans="1:6" ht="13.5" customHeight="1">
      <c r="A1" s="559"/>
      <c r="B1" s="560"/>
      <c r="C1" s="560"/>
      <c r="D1" s="560"/>
      <c r="E1" s="560"/>
      <c r="F1" s="560"/>
    </row>
    <row r="2" spans="1:6" ht="16.5" customHeight="1">
      <c r="A2" s="108" t="str">
        <f>"ENQUIRY NO.: "&amp;Basic!$B$3</f>
        <v>ENQUIRY NO.: CC/NT/S-VHCLE/DOM/A17/26/13660</v>
      </c>
      <c r="C2" s="564" t="str">
        <f>"E-Payment Details"</f>
        <v>E-Payment Details</v>
      </c>
      <c r="D2" s="560"/>
      <c r="E2" s="560"/>
    </row>
    <row r="6" spans="1:6" ht="18.75" customHeight="1">
      <c r="A6" s="561" t="s">
        <v>559</v>
      </c>
      <c r="B6" s="560"/>
      <c r="C6" s="560"/>
      <c r="D6" s="560"/>
      <c r="E6" s="560"/>
    </row>
    <row r="7" spans="1:6" ht="15.75" customHeight="1">
      <c r="A7" s="106"/>
      <c r="B7" s="106"/>
      <c r="C7" s="106"/>
      <c r="D7" s="106"/>
    </row>
    <row r="8" spans="1:6" ht="15.75" customHeight="1">
      <c r="A8" s="106"/>
      <c r="B8" s="106"/>
      <c r="C8" s="106"/>
      <c r="D8" s="106"/>
    </row>
    <row r="9" spans="1:6" ht="15.75" customHeight="1">
      <c r="A9" s="106"/>
      <c r="B9" s="106"/>
      <c r="C9" s="106"/>
      <c r="D9" s="106"/>
    </row>
    <row r="10" spans="1:6" ht="15.75" customHeight="1">
      <c r="A10" s="117" t="s">
        <v>560</v>
      </c>
      <c r="B10" s="558" t="s">
        <v>561</v>
      </c>
      <c r="C10" s="375"/>
      <c r="D10" s="375"/>
      <c r="E10" s="376"/>
    </row>
    <row r="11" spans="1:6" ht="15.75" customHeight="1">
      <c r="A11" s="117" t="s">
        <v>15</v>
      </c>
      <c r="B11" s="558" t="s">
        <v>561</v>
      </c>
      <c r="C11" s="375"/>
      <c r="D11" s="375"/>
      <c r="E11" s="376"/>
    </row>
    <row r="12" spans="1:6" ht="15.75" customHeight="1">
      <c r="A12" s="117"/>
      <c r="B12" s="558" t="s">
        <v>561</v>
      </c>
      <c r="C12" s="375"/>
      <c r="D12" s="375"/>
      <c r="E12" s="376"/>
    </row>
    <row r="13" spans="1:6" ht="15.75" customHeight="1">
      <c r="A13" s="117"/>
      <c r="B13" s="558" t="s">
        <v>561</v>
      </c>
      <c r="C13" s="375"/>
      <c r="D13" s="375"/>
      <c r="E13" s="376"/>
    </row>
    <row r="14" spans="1:6" ht="15.75" customHeight="1">
      <c r="A14" s="117" t="s">
        <v>562</v>
      </c>
      <c r="B14" s="562" t="s">
        <v>561</v>
      </c>
      <c r="C14" s="375"/>
      <c r="D14" s="375"/>
      <c r="E14" s="376"/>
    </row>
    <row r="15" spans="1:6" ht="15.75" customHeight="1">
      <c r="A15" s="117" t="s">
        <v>563</v>
      </c>
      <c r="B15" s="562" t="s">
        <v>561</v>
      </c>
      <c r="C15" s="375"/>
      <c r="D15" s="375"/>
      <c r="E15" s="376"/>
    </row>
    <row r="16" spans="1:6" ht="15.75" customHeight="1">
      <c r="A16" s="117"/>
      <c r="B16" s="562" t="s">
        <v>561</v>
      </c>
      <c r="C16" s="375"/>
      <c r="D16" s="375"/>
      <c r="E16" s="376"/>
    </row>
    <row r="17" spans="1:5" ht="15.75" customHeight="1">
      <c r="A17" s="117"/>
      <c r="B17" s="563"/>
      <c r="C17" s="427"/>
      <c r="D17" s="427"/>
      <c r="E17" s="428"/>
    </row>
    <row r="18" spans="1:5" ht="15.75" customHeight="1">
      <c r="A18" s="117"/>
      <c r="B18" s="558"/>
      <c r="C18" s="375"/>
      <c r="D18" s="375"/>
      <c r="E18" s="376"/>
    </row>
    <row r="19" spans="1:5" ht="15.75" customHeight="1">
      <c r="A19" s="117" t="s">
        <v>564</v>
      </c>
      <c r="B19" s="558" t="s">
        <v>561</v>
      </c>
      <c r="C19" s="375"/>
      <c r="D19" s="375"/>
      <c r="E19" s="376"/>
    </row>
    <row r="20" spans="1:5" ht="15.75" customHeight="1">
      <c r="A20" s="117"/>
      <c r="B20" s="558" t="s">
        <v>561</v>
      </c>
      <c r="C20" s="375"/>
      <c r="D20" s="375"/>
      <c r="E20" s="376"/>
    </row>
    <row r="21" spans="1:5" ht="15.75" customHeight="1">
      <c r="A21" s="117"/>
      <c r="B21" s="558" t="s">
        <v>561</v>
      </c>
      <c r="C21" s="375"/>
      <c r="D21" s="375"/>
      <c r="E21" s="376"/>
    </row>
    <row r="22" spans="1:5" ht="15.75" customHeight="1">
      <c r="A22" s="117" t="s">
        <v>565</v>
      </c>
      <c r="B22" s="562" t="s">
        <v>561</v>
      </c>
      <c r="C22" s="375"/>
      <c r="D22" s="375"/>
      <c r="E22" s="376"/>
    </row>
    <row r="23" spans="1:5" ht="15.75" customHeight="1">
      <c r="A23" s="117" t="s">
        <v>566</v>
      </c>
      <c r="B23" s="558" t="s">
        <v>561</v>
      </c>
      <c r="C23" s="375"/>
      <c r="D23" s="375"/>
      <c r="E23" s="376"/>
    </row>
    <row r="24" spans="1:5" ht="15.75" customHeight="1">
      <c r="A24" s="117" t="s">
        <v>567</v>
      </c>
      <c r="B24" s="558" t="s">
        <v>561</v>
      </c>
      <c r="C24" s="375"/>
      <c r="D24" s="375"/>
      <c r="E24" s="376"/>
    </row>
    <row r="25" spans="1:5" ht="15.75" customHeight="1">
      <c r="A25" s="117" t="s">
        <v>568</v>
      </c>
      <c r="B25" s="563"/>
      <c r="C25" s="427"/>
      <c r="D25" s="427"/>
      <c r="E25" s="428"/>
    </row>
    <row r="26" spans="1:5" ht="15.75" customHeight="1">
      <c r="A26" s="117" t="s">
        <v>569</v>
      </c>
      <c r="B26" s="558" t="s">
        <v>561</v>
      </c>
      <c r="C26" s="375"/>
      <c r="D26" s="375"/>
      <c r="E26" s="376"/>
    </row>
    <row r="27" spans="1:5" ht="15.75" customHeight="1">
      <c r="A27" s="117" t="s">
        <v>570</v>
      </c>
      <c r="B27" s="558" t="s">
        <v>561</v>
      </c>
      <c r="C27" s="375"/>
      <c r="D27" s="375"/>
      <c r="E27" s="376"/>
    </row>
    <row r="28" spans="1:5" ht="15.75" customHeight="1">
      <c r="A28" s="117"/>
      <c r="B28" s="558" t="s">
        <v>561</v>
      </c>
      <c r="C28" s="375"/>
      <c r="D28" s="375"/>
      <c r="E28" s="376"/>
    </row>
    <row r="29" spans="1:5" ht="15.75" customHeight="1">
      <c r="A29" s="117"/>
      <c r="B29" s="558" t="s">
        <v>561</v>
      </c>
      <c r="C29" s="375"/>
      <c r="D29" s="375"/>
      <c r="E29" s="376"/>
    </row>
    <row r="30" spans="1:5" ht="15.75" customHeight="1">
      <c r="A30" s="117" t="s">
        <v>571</v>
      </c>
      <c r="B30" s="562" t="s">
        <v>572</v>
      </c>
      <c r="C30" s="375"/>
      <c r="D30" s="375"/>
      <c r="E30" s="376"/>
    </row>
    <row r="31" spans="1:5" ht="15.75" customHeight="1">
      <c r="A31" s="117" t="s">
        <v>573</v>
      </c>
      <c r="B31" s="562" t="s">
        <v>574</v>
      </c>
      <c r="C31" s="375"/>
      <c r="D31" s="375"/>
      <c r="E31" s="376"/>
    </row>
    <row r="32" spans="1:5" ht="15.75" customHeight="1">
      <c r="A32" s="117" t="s">
        <v>575</v>
      </c>
      <c r="B32" s="562" t="s">
        <v>572</v>
      </c>
      <c r="C32" s="375"/>
      <c r="D32" s="375"/>
      <c r="E32" s="376"/>
    </row>
    <row r="33" spans="1:5" ht="15.75" customHeight="1">
      <c r="A33" s="117" t="s">
        <v>576</v>
      </c>
      <c r="B33" s="562" t="s">
        <v>574</v>
      </c>
      <c r="C33" s="375"/>
      <c r="D33" s="375"/>
      <c r="E33" s="376"/>
    </row>
    <row r="34" spans="1:5" ht="15.75" customHeight="1">
      <c r="A34" s="117" t="s">
        <v>577</v>
      </c>
      <c r="B34" s="558"/>
      <c r="C34" s="375"/>
      <c r="D34" s="375"/>
      <c r="E34" s="376"/>
    </row>
    <row r="35" spans="1:5" ht="15.75" customHeight="1">
      <c r="A35" s="117" t="s">
        <v>19</v>
      </c>
      <c r="B35" s="558"/>
      <c r="C35" s="375"/>
      <c r="D35" s="375"/>
      <c r="E35" s="376"/>
    </row>
    <row r="36" spans="1:5" ht="15.75" customHeight="1">
      <c r="A36" s="117" t="s">
        <v>20</v>
      </c>
      <c r="B36" s="558"/>
      <c r="C36" s="375"/>
      <c r="D36" s="375"/>
      <c r="E36" s="376"/>
    </row>
  </sheetData>
  <sheetProtection algorithmName="SHA-512" hashValue="vphfR9HnOfD7LHw4BPtrlXK4tMiQaiiUusFrAvh1+YqLpu4aPFLsWja03C9fUdN2lW/dGyOzhfHhk5Mh/Mm1OQ==" saltValue="PFLDAQIiF7If9A9XuKHWVA==" spinCount="100000" sheet="1" objects="1" scenarios="1"/>
  <mergeCells count="30">
    <mergeCell ref="B36:E36"/>
    <mergeCell ref="B32:E32"/>
    <mergeCell ref="C2:E2"/>
    <mergeCell ref="B26:E26"/>
    <mergeCell ref="B35:E35"/>
    <mergeCell ref="B16:E16"/>
    <mergeCell ref="B25:E25"/>
    <mergeCell ref="B22:E22"/>
    <mergeCell ref="B31:E31"/>
    <mergeCell ref="B18:E18"/>
    <mergeCell ref="B27:E27"/>
    <mergeCell ref="B12:E12"/>
    <mergeCell ref="B21:E21"/>
    <mergeCell ref="B11:E11"/>
    <mergeCell ref="B14:E14"/>
    <mergeCell ref="B30:E30"/>
    <mergeCell ref="B13:E13"/>
    <mergeCell ref="A1:F1"/>
    <mergeCell ref="B29:E29"/>
    <mergeCell ref="B19:E19"/>
    <mergeCell ref="B34:E34"/>
    <mergeCell ref="B10:E10"/>
    <mergeCell ref="B28:E28"/>
    <mergeCell ref="A6:E6"/>
    <mergeCell ref="B15:E15"/>
    <mergeCell ref="B33:E33"/>
    <mergeCell ref="B24:E24"/>
    <mergeCell ref="B20:E20"/>
    <mergeCell ref="B17:E17"/>
    <mergeCell ref="B23:E23"/>
  </mergeCells>
  <dataValidations count="1">
    <dataValidation type="list" allowBlank="1" showErrorMessage="1" sqref="B34:E34" xr:uid="{00000000-0002-0000-1B00-000000000000}">
      <formula1>"YES,NO"</formula1>
      <formula2>0</formula2>
    </dataValidation>
  </dataValidations>
  <pageMargins left="0.7" right="0.7" top="0.75" bottom="0.75" header="0.511811023622047" footer="0.511811023622047"/>
  <pageSetup paperSize="9" scale="87" orientation="portrait" horizontalDpi="300" verticalDpi="300"/>
  <headerFooter>
    <oddHeader>&amp;C&amp;"Aptos"&amp;12&amp;KFF0000 डेटा वर्गीकरण : प्रतिबंधित/RESTRICTED&amp;1#_x000D_</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00FF"/>
  </sheetPr>
  <dimension ref="A1:IW38"/>
  <sheetViews>
    <sheetView showGridLines="0" zoomScaleNormal="100" zoomScalePageLayoutView="80" workbookViewId="0">
      <selection activeCell="B17" sqref="B17"/>
    </sheetView>
  </sheetViews>
  <sheetFormatPr defaultColWidth="9.140625" defaultRowHeight="16.5" customHeight="1"/>
  <cols>
    <col min="1" max="1" width="12.140625" style="50" customWidth="1"/>
    <col min="2" max="2" width="34.42578125" style="50" customWidth="1"/>
    <col min="3" max="3" width="26.140625" style="50" customWidth="1"/>
    <col min="4" max="4" width="28" style="50" customWidth="1"/>
    <col min="5" max="5" width="39.28515625" style="50" customWidth="1"/>
    <col min="6" max="8" width="9.140625" style="51" customWidth="1"/>
    <col min="9" max="257" width="9.140625" customWidth="1"/>
  </cols>
  <sheetData>
    <row r="1" spans="1:257" ht="16.5" customHeight="1">
      <c r="A1" s="8" t="str">
        <f>'Check List'!$A$1</f>
        <v>ENQUIRY NO.: CC/NT/S-VHCLE/DOM/A17/26/13660</v>
      </c>
      <c r="B1" s="52"/>
      <c r="C1" s="52"/>
      <c r="D1" s="52"/>
      <c r="E1" s="201"/>
    </row>
    <row r="3" spans="1:257" ht="39" customHeight="1">
      <c r="A3" s="379" t="str">
        <f>Basic!$B$1</f>
        <v>EMPANELMENT OF TRANSPORT AGENCIES FOR DAY-TO-DAY HIRING OF VEHICLES AT CORPORATE CENTRE, GURGAON</v>
      </c>
      <c r="B3" s="378"/>
      <c r="C3" s="378"/>
      <c r="D3" s="378"/>
      <c r="E3" s="378"/>
      <c r="F3" s="54"/>
      <c r="G3" s="55"/>
      <c r="H3" s="54"/>
    </row>
    <row r="4" spans="1:257" ht="20.100000000000001" customHeight="1">
      <c r="A4" s="380" t="s">
        <v>578</v>
      </c>
      <c r="B4" s="378"/>
      <c r="C4" s="378"/>
      <c r="D4" s="378"/>
      <c r="E4" s="378"/>
      <c r="F4" s="58"/>
      <c r="H4" s="57"/>
      <c r="I4" s="50"/>
    </row>
    <row r="5" spans="1:257" ht="20.100000000000001" customHeight="1">
      <c r="A5" s="59"/>
      <c r="H5" s="57"/>
      <c r="I5" s="50"/>
    </row>
    <row r="6" spans="1:257" ht="20.100000000000001" customHeight="1">
      <c r="A6" s="60" t="str">
        <f>'Attach 3(JV)'!A7</f>
        <v>Bidder’s Name and Address (Lead Partner) :</v>
      </c>
      <c r="E6" s="61" t="str">
        <f>'Attach 3(JV)'!E7</f>
        <v>To:</v>
      </c>
      <c r="H6" s="57"/>
      <c r="I6" s="50"/>
    </row>
    <row r="7" spans="1:257" ht="36" customHeight="1">
      <c r="A7" s="389" t="str">
        <f>'Attach 3(JV)'!A8</f>
        <v/>
      </c>
      <c r="B7" s="378"/>
      <c r="C7" s="378"/>
      <c r="D7" s="378"/>
      <c r="E7" s="130" t="str">
        <f>'Attach 3(JV)'!E8</f>
        <v>Corporate Materials Management</v>
      </c>
      <c r="H7" s="57"/>
      <c r="I7" s="50"/>
    </row>
    <row r="8" spans="1:257" ht="16.5" customHeight="1">
      <c r="A8" s="60" t="s">
        <v>25</v>
      </c>
      <c r="B8" s="565" t="str">
        <f>'Attach 3(JV)'!B9</f>
        <v/>
      </c>
      <c r="C8" s="378"/>
      <c r="D8" s="378"/>
      <c r="E8" s="130" t="str">
        <f>'Attach 3(JV)'!E9</f>
        <v>Power Grid Corporation of India Ltd.,</v>
      </c>
      <c r="H8" s="57"/>
      <c r="I8" s="50"/>
    </row>
    <row r="9" spans="1:257" ht="16.5" customHeight="1">
      <c r="A9" s="60" t="s">
        <v>27</v>
      </c>
      <c r="B9" s="565" t="str">
        <f>'Attach 3(JV)'!B10</f>
        <v/>
      </c>
      <c r="C9" s="378"/>
      <c r="D9" s="378"/>
      <c r="E9" s="130" t="str">
        <f>'Attach 3(JV)'!E10</f>
        <v>"Saudamini", Plot No. 2, Sector 29</v>
      </c>
      <c r="H9" s="57"/>
      <c r="I9" s="50"/>
    </row>
    <row r="10" spans="1:257" ht="16.5" customHeight="1">
      <c r="B10" s="565" t="str">
        <f>'Attach 3(JV)'!B11</f>
        <v/>
      </c>
      <c r="C10" s="378"/>
      <c r="D10" s="378"/>
      <c r="E10" s="130" t="str">
        <f>'Attach 3(JV)'!E11</f>
        <v>Gurgaon (Haryana) - 122001</v>
      </c>
    </row>
    <row r="11" spans="1:257" ht="16.5" customHeight="1">
      <c r="A11" s="59"/>
      <c r="B11" s="565" t="str">
        <f>'Attach 3(JV)'!B12</f>
        <v/>
      </c>
      <c r="C11" s="378"/>
      <c r="D11" s="378"/>
      <c r="E11" s="130"/>
    </row>
    <row r="12" spans="1:257" ht="20.100000000000001" customHeight="1">
      <c r="A12" s="50" t="s">
        <v>31</v>
      </c>
    </row>
    <row r="13" spans="1:257" ht="20.100000000000001" customHeight="1">
      <c r="A13" s="59"/>
    </row>
    <row r="14" spans="1:257" ht="43.5" customHeight="1">
      <c r="A14" s="377" t="s">
        <v>579</v>
      </c>
      <c r="B14" s="378"/>
      <c r="C14" s="378"/>
      <c r="D14" s="378"/>
      <c r="F14" s="64"/>
      <c r="G14" s="64"/>
      <c r="H14" s="64"/>
    </row>
    <row r="15" spans="1:257" ht="20.100000000000001" customHeight="1">
      <c r="A15" s="59"/>
    </row>
    <row r="16" spans="1:257" ht="46.5" customHeight="1">
      <c r="A16" s="370" t="s">
        <v>92</v>
      </c>
      <c r="B16" s="371" t="s">
        <v>580</v>
      </c>
      <c r="C16" s="76" t="s">
        <v>581</v>
      </c>
      <c r="D16" s="371" t="s">
        <v>582</v>
      </c>
      <c r="E16" s="372"/>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c r="IV16" s="51"/>
      <c r="IW16" s="51"/>
    </row>
    <row r="17" spans="1:257" ht="20.100000000000001" customHeight="1">
      <c r="A17" s="373">
        <v>1</v>
      </c>
      <c r="B17" s="123"/>
      <c r="C17" s="123"/>
      <c r="D17" s="123"/>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c r="IV17" s="51"/>
      <c r="IW17" s="51"/>
    </row>
    <row r="18" spans="1:257" ht="20.100000000000001" customHeight="1">
      <c r="A18" s="373">
        <v>2</v>
      </c>
      <c r="B18" s="123"/>
      <c r="C18" s="123"/>
      <c r="D18" s="123"/>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c r="IV18" s="51"/>
      <c r="IW18" s="51"/>
    </row>
    <row r="19" spans="1:257" ht="20.100000000000001" customHeight="1">
      <c r="A19" s="373">
        <v>3</v>
      </c>
      <c r="B19" s="123"/>
      <c r="C19" s="123"/>
      <c r="D19" s="123"/>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c r="IV19" s="51"/>
      <c r="IW19" s="51"/>
    </row>
    <row r="20" spans="1:257" ht="20.100000000000001" customHeight="1">
      <c r="A20" s="373">
        <v>4</v>
      </c>
      <c r="B20" s="123"/>
      <c r="C20" s="123"/>
      <c r="D20" s="123"/>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c r="IV20" s="51"/>
      <c r="IW20" s="51"/>
    </row>
    <row r="21" spans="1:257" ht="25.5" customHeight="1">
      <c r="A21" s="373">
        <v>5</v>
      </c>
      <c r="B21" s="123"/>
      <c r="C21" s="123"/>
      <c r="D21" s="123"/>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c r="IR21" s="51"/>
      <c r="IS21" s="51"/>
      <c r="IT21" s="51"/>
      <c r="IU21" s="51"/>
      <c r="IV21" s="51"/>
      <c r="IW21" s="51"/>
    </row>
    <row r="22" spans="1:257" ht="33" customHeight="1">
      <c r="A22" s="81"/>
      <c r="B22" s="139"/>
      <c r="C22" s="60"/>
      <c r="D22" s="80"/>
      <c r="E22" s="140" t="str">
        <f>'Attach 3(JV)'!E24</f>
        <v/>
      </c>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c r="IW22" s="51"/>
    </row>
    <row r="23" spans="1:257" ht="33" customHeight="1">
      <c r="A23" s="98" t="s">
        <v>67</v>
      </c>
      <c r="B23" s="123"/>
      <c r="C23" s="100" t="s">
        <v>68</v>
      </c>
      <c r="D23" s="63"/>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c r="IV23" s="51"/>
      <c r="IW23" s="51"/>
    </row>
    <row r="24" spans="1:257" ht="33" customHeight="1">
      <c r="A24" s="98" t="s">
        <v>69</v>
      </c>
      <c r="B24" s="123"/>
      <c r="C24" s="100" t="s">
        <v>70</v>
      </c>
      <c r="D24" s="63"/>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c r="IW24" s="51"/>
    </row>
    <row r="25" spans="1:257" ht="33" customHeight="1">
      <c r="A25" s="60"/>
      <c r="B25" s="60"/>
      <c r="C25" s="60"/>
      <c r="D25" s="80"/>
      <c r="E25" s="60"/>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c r="IR25" s="51"/>
      <c r="IS25" s="51"/>
      <c r="IT25" s="51"/>
      <c r="IU25" s="51"/>
      <c r="IV25" s="51"/>
      <c r="IW25" s="51"/>
    </row>
    <row r="26" spans="1:257" ht="20.100000000000001" customHeight="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c r="IR26" s="51"/>
      <c r="IS26" s="51"/>
      <c r="IT26" s="51"/>
      <c r="IU26" s="51"/>
      <c r="IV26" s="51"/>
      <c r="IW26" s="51"/>
    </row>
    <row r="27" spans="1:257" ht="20.100000000000001" customHeight="1">
      <c r="A27" s="204"/>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c r="IQ27" s="51"/>
      <c r="IR27" s="51"/>
      <c r="IS27" s="51"/>
      <c r="IT27" s="51"/>
      <c r="IU27" s="51"/>
      <c r="IV27" s="51"/>
      <c r="IW27" s="51"/>
    </row>
    <row r="28" spans="1:257" ht="20.100000000000001" customHeight="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51"/>
      <c r="HH28" s="51"/>
      <c r="HI28" s="51"/>
      <c r="HJ28" s="51"/>
      <c r="HK28" s="51"/>
      <c r="HL28" s="51"/>
      <c r="HM28" s="51"/>
      <c r="HN28" s="51"/>
      <c r="HO28" s="51"/>
      <c r="HP28" s="51"/>
      <c r="HQ28" s="51"/>
      <c r="HR28" s="51"/>
      <c r="HS28" s="51"/>
      <c r="HT28" s="51"/>
      <c r="HU28" s="51"/>
      <c r="HV28" s="51"/>
      <c r="HW28" s="51"/>
      <c r="HX28" s="51"/>
      <c r="HY28" s="51"/>
      <c r="HZ28" s="51"/>
      <c r="IA28" s="51"/>
      <c r="IB28" s="51"/>
      <c r="IC28" s="51"/>
      <c r="ID28" s="51"/>
      <c r="IE28" s="51"/>
      <c r="IF28" s="51"/>
      <c r="IG28" s="51"/>
      <c r="IH28" s="51"/>
      <c r="II28" s="51"/>
      <c r="IJ28" s="51"/>
      <c r="IK28" s="51"/>
      <c r="IL28" s="51"/>
      <c r="IM28" s="51"/>
      <c r="IN28" s="51"/>
      <c r="IO28" s="51"/>
      <c r="IP28" s="51"/>
      <c r="IQ28" s="51"/>
      <c r="IR28" s="51"/>
      <c r="IS28" s="51"/>
      <c r="IT28" s="51"/>
      <c r="IU28" s="51"/>
      <c r="IV28" s="51"/>
      <c r="IW28" s="51"/>
    </row>
    <row r="29" spans="1:257" ht="20.100000000000001" customHeight="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c r="EG29" s="51"/>
      <c r="EH29" s="51"/>
      <c r="EI29" s="51"/>
      <c r="EJ29" s="51"/>
      <c r="EK29" s="51"/>
      <c r="EL29" s="51"/>
      <c r="EM29" s="51"/>
      <c r="EN29" s="51"/>
      <c r="EO29" s="51"/>
      <c r="EP29" s="51"/>
      <c r="EQ29" s="51"/>
      <c r="ER29" s="51"/>
      <c r="ES29" s="51"/>
      <c r="ET29" s="51"/>
      <c r="EU29" s="51"/>
      <c r="EV29" s="51"/>
      <c r="EW29" s="51"/>
      <c r="EX29" s="51"/>
      <c r="EY29" s="51"/>
      <c r="EZ29" s="51"/>
      <c r="FA29" s="51"/>
      <c r="FB29" s="51"/>
      <c r="FC29" s="51"/>
      <c r="FD29" s="51"/>
      <c r="FE29" s="51"/>
      <c r="FF29" s="51"/>
      <c r="FG29" s="51"/>
      <c r="FH29" s="51"/>
      <c r="FI29" s="51"/>
      <c r="FJ29" s="51"/>
      <c r="FK29" s="51"/>
      <c r="FL29" s="51"/>
      <c r="FM29" s="51"/>
      <c r="FN29" s="51"/>
      <c r="FO29" s="51"/>
      <c r="FP29" s="51"/>
      <c r="FQ29" s="51"/>
      <c r="FR29" s="51"/>
      <c r="FS29" s="51"/>
      <c r="FT29" s="51"/>
      <c r="FU29" s="51"/>
      <c r="FV29" s="51"/>
      <c r="FW29" s="51"/>
      <c r="FX29" s="51"/>
      <c r="FY29" s="51"/>
      <c r="FZ29" s="51"/>
      <c r="GA29" s="51"/>
      <c r="GB29" s="51"/>
      <c r="GC29" s="51"/>
      <c r="GD29" s="51"/>
      <c r="GE29" s="51"/>
      <c r="GF29" s="51"/>
      <c r="GG29" s="51"/>
      <c r="GH29" s="51"/>
      <c r="GI29" s="51"/>
      <c r="GJ29" s="51"/>
      <c r="GK29" s="51"/>
      <c r="GL29" s="51"/>
      <c r="GM29" s="51"/>
      <c r="GN29" s="51"/>
      <c r="GO29" s="51"/>
      <c r="GP29" s="51"/>
      <c r="GQ29" s="51"/>
      <c r="GR29" s="51"/>
      <c r="GS29" s="51"/>
      <c r="GT29" s="51"/>
      <c r="GU29" s="51"/>
      <c r="GV29" s="51"/>
      <c r="GW29" s="51"/>
      <c r="GX29" s="51"/>
      <c r="GY29" s="51"/>
      <c r="GZ29" s="51"/>
      <c r="HA29" s="51"/>
      <c r="HB29" s="51"/>
      <c r="HC29" s="51"/>
      <c r="HD29" s="51"/>
      <c r="HE29" s="51"/>
      <c r="HF29" s="51"/>
      <c r="HG29" s="51"/>
      <c r="HH29" s="51"/>
      <c r="HI29" s="51"/>
      <c r="HJ29" s="51"/>
      <c r="HK29" s="51"/>
      <c r="HL29" s="51"/>
      <c r="HM29" s="51"/>
      <c r="HN29" s="51"/>
      <c r="HO29" s="51"/>
      <c r="HP29" s="51"/>
      <c r="HQ29" s="51"/>
      <c r="HR29" s="51"/>
      <c r="HS29" s="51"/>
      <c r="HT29" s="51"/>
      <c r="HU29" s="51"/>
      <c r="HV29" s="51"/>
      <c r="HW29" s="51"/>
      <c r="HX29" s="51"/>
      <c r="HY29" s="51"/>
      <c r="HZ29" s="51"/>
      <c r="IA29" s="51"/>
      <c r="IB29" s="51"/>
      <c r="IC29" s="51"/>
      <c r="ID29" s="51"/>
      <c r="IE29" s="51"/>
      <c r="IF29" s="51"/>
      <c r="IG29" s="51"/>
      <c r="IH29" s="51"/>
      <c r="II29" s="51"/>
      <c r="IJ29" s="51"/>
      <c r="IK29" s="51"/>
      <c r="IL29" s="51"/>
      <c r="IM29" s="51"/>
      <c r="IN29" s="51"/>
      <c r="IO29" s="51"/>
      <c r="IP29" s="51"/>
      <c r="IQ29" s="51"/>
      <c r="IR29" s="51"/>
      <c r="IS29" s="51"/>
      <c r="IT29" s="51"/>
      <c r="IU29" s="51"/>
      <c r="IV29" s="51"/>
      <c r="IW29" s="51"/>
    </row>
    <row r="30" spans="1:257" ht="20.100000000000001" customHeight="1">
      <c r="A30" s="204"/>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1"/>
      <c r="GC30" s="51"/>
      <c r="GD30" s="51"/>
      <c r="GE30" s="51"/>
      <c r="GF30" s="51"/>
      <c r="GG30" s="51"/>
      <c r="GH30" s="51"/>
      <c r="GI30" s="51"/>
      <c r="GJ30" s="51"/>
      <c r="GK30" s="51"/>
      <c r="GL30" s="51"/>
      <c r="GM30" s="51"/>
      <c r="GN30" s="51"/>
      <c r="GO30" s="51"/>
      <c r="GP30" s="51"/>
      <c r="GQ30" s="51"/>
      <c r="GR30" s="51"/>
      <c r="GS30" s="51"/>
      <c r="GT30" s="51"/>
      <c r="GU30" s="51"/>
      <c r="GV30" s="51"/>
      <c r="GW30" s="51"/>
      <c r="GX30" s="51"/>
      <c r="GY30" s="51"/>
      <c r="GZ30" s="51"/>
      <c r="HA30" s="51"/>
      <c r="HB30" s="51"/>
      <c r="HC30" s="51"/>
      <c r="HD30" s="51"/>
      <c r="HE30" s="51"/>
      <c r="HF30" s="51"/>
      <c r="HG30" s="51"/>
      <c r="HH30" s="51"/>
      <c r="HI30" s="51"/>
      <c r="HJ30" s="51"/>
      <c r="HK30" s="51"/>
      <c r="HL30" s="51"/>
      <c r="HM30" s="51"/>
      <c r="HN30" s="51"/>
      <c r="HO30" s="51"/>
      <c r="HP30" s="51"/>
      <c r="HQ30" s="51"/>
      <c r="HR30" s="51"/>
      <c r="HS30" s="51"/>
      <c r="HT30" s="51"/>
      <c r="HU30" s="51"/>
      <c r="HV30" s="51"/>
      <c r="HW30" s="51"/>
      <c r="HX30" s="51"/>
      <c r="HY30" s="51"/>
      <c r="HZ30" s="51"/>
      <c r="IA30" s="51"/>
      <c r="IB30" s="51"/>
      <c r="IC30" s="51"/>
      <c r="ID30" s="51"/>
      <c r="IE30" s="51"/>
      <c r="IF30" s="51"/>
      <c r="IG30" s="51"/>
      <c r="IH30" s="51"/>
      <c r="II30" s="51"/>
      <c r="IJ30" s="51"/>
      <c r="IK30" s="51"/>
      <c r="IL30" s="51"/>
      <c r="IM30" s="51"/>
      <c r="IN30" s="51"/>
      <c r="IO30" s="51"/>
      <c r="IP30" s="51"/>
      <c r="IQ30" s="51"/>
      <c r="IR30" s="51"/>
      <c r="IS30" s="51"/>
      <c r="IT30" s="51"/>
      <c r="IU30" s="51"/>
      <c r="IV30" s="51"/>
      <c r="IW30" s="51"/>
    </row>
    <row r="31" spans="1:257" ht="20.100000000000001" customHeight="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c r="DL31" s="51"/>
      <c r="DM31" s="51"/>
      <c r="DN31" s="51"/>
      <c r="DO31" s="51"/>
      <c r="DP31" s="51"/>
      <c r="DQ31" s="51"/>
      <c r="DR31" s="51"/>
      <c r="DS31" s="51"/>
      <c r="DT31" s="51"/>
      <c r="DU31" s="51"/>
      <c r="DV31" s="51"/>
      <c r="DW31" s="51"/>
      <c r="DX31" s="51"/>
      <c r="DY31" s="51"/>
      <c r="DZ31" s="51"/>
      <c r="EA31" s="51"/>
      <c r="EB31" s="51"/>
      <c r="EC31" s="51"/>
      <c r="ED31" s="51"/>
      <c r="EE31" s="51"/>
      <c r="EF31" s="51"/>
      <c r="EG31" s="51"/>
      <c r="EH31" s="51"/>
      <c r="EI31" s="51"/>
      <c r="EJ31" s="51"/>
      <c r="EK31" s="51"/>
      <c r="EL31" s="51"/>
      <c r="EM31" s="51"/>
      <c r="EN31" s="51"/>
      <c r="EO31" s="51"/>
      <c r="EP31" s="51"/>
      <c r="EQ31" s="51"/>
      <c r="ER31" s="51"/>
      <c r="ES31" s="51"/>
      <c r="ET31" s="51"/>
      <c r="EU31" s="51"/>
      <c r="EV31" s="51"/>
      <c r="EW31" s="51"/>
      <c r="EX31" s="51"/>
      <c r="EY31" s="51"/>
      <c r="EZ31" s="51"/>
      <c r="FA31" s="51"/>
      <c r="FB31" s="51"/>
      <c r="FC31" s="51"/>
      <c r="FD31" s="51"/>
      <c r="FE31" s="51"/>
      <c r="FF31" s="51"/>
      <c r="FG31" s="51"/>
      <c r="FH31" s="51"/>
      <c r="FI31" s="51"/>
      <c r="FJ31" s="51"/>
      <c r="FK31" s="51"/>
      <c r="FL31" s="51"/>
      <c r="FM31" s="51"/>
      <c r="FN31" s="51"/>
      <c r="FO31" s="51"/>
      <c r="FP31" s="51"/>
      <c r="FQ31" s="51"/>
      <c r="FR31" s="51"/>
      <c r="FS31" s="51"/>
      <c r="FT31" s="51"/>
      <c r="FU31" s="51"/>
      <c r="FV31" s="51"/>
      <c r="FW31" s="51"/>
      <c r="FX31" s="51"/>
      <c r="FY31" s="51"/>
      <c r="FZ31" s="51"/>
      <c r="GA31" s="51"/>
      <c r="GB31" s="51"/>
      <c r="GC31" s="51"/>
      <c r="GD31" s="51"/>
      <c r="GE31" s="51"/>
      <c r="GF31" s="51"/>
      <c r="GG31" s="51"/>
      <c r="GH31" s="51"/>
      <c r="GI31" s="51"/>
      <c r="GJ31" s="51"/>
      <c r="GK31" s="51"/>
      <c r="GL31" s="51"/>
      <c r="GM31" s="51"/>
      <c r="GN31" s="51"/>
      <c r="GO31" s="51"/>
      <c r="GP31" s="51"/>
      <c r="GQ31" s="51"/>
      <c r="GR31" s="51"/>
      <c r="GS31" s="51"/>
      <c r="GT31" s="51"/>
      <c r="GU31" s="51"/>
      <c r="GV31" s="51"/>
      <c r="GW31" s="51"/>
      <c r="GX31" s="51"/>
      <c r="GY31" s="51"/>
      <c r="GZ31" s="51"/>
      <c r="HA31" s="51"/>
      <c r="HB31" s="51"/>
      <c r="HC31" s="51"/>
      <c r="HD31" s="51"/>
      <c r="HE31" s="51"/>
      <c r="HF31" s="51"/>
      <c r="HG31" s="51"/>
      <c r="HH31" s="51"/>
      <c r="HI31" s="51"/>
      <c r="HJ31" s="51"/>
      <c r="HK31" s="51"/>
      <c r="HL31" s="51"/>
      <c r="HM31" s="51"/>
      <c r="HN31" s="51"/>
      <c r="HO31" s="51"/>
      <c r="HP31" s="51"/>
      <c r="HQ31" s="51"/>
      <c r="HR31" s="51"/>
      <c r="HS31" s="51"/>
      <c r="HT31" s="51"/>
      <c r="HU31" s="51"/>
      <c r="HV31" s="51"/>
      <c r="HW31" s="51"/>
      <c r="HX31" s="51"/>
      <c r="HY31" s="51"/>
      <c r="HZ31" s="51"/>
      <c r="IA31" s="51"/>
      <c r="IB31" s="51"/>
      <c r="IC31" s="51"/>
      <c r="ID31" s="51"/>
      <c r="IE31" s="51"/>
      <c r="IF31" s="51"/>
      <c r="IG31" s="51"/>
      <c r="IH31" s="51"/>
      <c r="II31" s="51"/>
      <c r="IJ31" s="51"/>
      <c r="IK31" s="51"/>
      <c r="IL31" s="51"/>
      <c r="IM31" s="51"/>
      <c r="IN31" s="51"/>
      <c r="IO31" s="51"/>
      <c r="IP31" s="51"/>
      <c r="IQ31" s="51"/>
      <c r="IR31" s="51"/>
      <c r="IS31" s="51"/>
      <c r="IT31" s="51"/>
      <c r="IU31" s="51"/>
      <c r="IV31" s="51"/>
      <c r="IW31" s="51"/>
    </row>
    <row r="32" spans="1:257" ht="20.100000000000001" customHeight="1">
      <c r="A32" s="204"/>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c r="DL32" s="51"/>
      <c r="DM32" s="51"/>
      <c r="DN32" s="51"/>
      <c r="DO32" s="51"/>
      <c r="DP32" s="51"/>
      <c r="DQ32" s="51"/>
      <c r="DR32" s="51"/>
      <c r="DS32" s="51"/>
      <c r="DT32" s="51"/>
      <c r="DU32" s="51"/>
      <c r="DV32" s="51"/>
      <c r="DW32" s="51"/>
      <c r="DX32" s="51"/>
      <c r="DY32" s="51"/>
      <c r="DZ32" s="51"/>
      <c r="EA32" s="51"/>
      <c r="EB32" s="51"/>
      <c r="EC32" s="51"/>
      <c r="ED32" s="51"/>
      <c r="EE32" s="51"/>
      <c r="EF32" s="51"/>
      <c r="EG32" s="51"/>
      <c r="EH32" s="51"/>
      <c r="EI32" s="51"/>
      <c r="EJ32" s="51"/>
      <c r="EK32" s="51"/>
      <c r="EL32" s="51"/>
      <c r="EM32" s="51"/>
      <c r="EN32" s="51"/>
      <c r="EO32" s="51"/>
      <c r="EP32" s="51"/>
      <c r="EQ32" s="51"/>
      <c r="ER32" s="51"/>
      <c r="ES32" s="51"/>
      <c r="ET32" s="51"/>
      <c r="EU32" s="51"/>
      <c r="EV32" s="51"/>
      <c r="EW32" s="51"/>
      <c r="EX32" s="51"/>
      <c r="EY32" s="51"/>
      <c r="EZ32" s="51"/>
      <c r="FA32" s="51"/>
      <c r="FB32" s="51"/>
      <c r="FC32" s="51"/>
      <c r="FD32" s="51"/>
      <c r="FE32" s="51"/>
      <c r="FF32" s="51"/>
      <c r="FG32" s="51"/>
      <c r="FH32" s="51"/>
      <c r="FI32" s="51"/>
      <c r="FJ32" s="51"/>
      <c r="FK32" s="51"/>
      <c r="FL32" s="51"/>
      <c r="FM32" s="51"/>
      <c r="FN32" s="51"/>
      <c r="FO32" s="51"/>
      <c r="FP32" s="51"/>
      <c r="FQ32" s="51"/>
      <c r="FR32" s="51"/>
      <c r="FS32" s="51"/>
      <c r="FT32" s="51"/>
      <c r="FU32" s="51"/>
      <c r="FV32" s="51"/>
      <c r="FW32" s="51"/>
      <c r="FX32" s="51"/>
      <c r="FY32" s="51"/>
      <c r="FZ32" s="51"/>
      <c r="GA32" s="51"/>
      <c r="GB32" s="51"/>
      <c r="GC32" s="51"/>
      <c r="GD32" s="51"/>
      <c r="GE32" s="51"/>
      <c r="GF32" s="51"/>
      <c r="GG32" s="51"/>
      <c r="GH32" s="51"/>
      <c r="GI32" s="51"/>
      <c r="GJ32" s="51"/>
      <c r="GK32" s="51"/>
      <c r="GL32" s="51"/>
      <c r="GM32" s="51"/>
      <c r="GN32" s="51"/>
      <c r="GO32" s="51"/>
      <c r="GP32" s="51"/>
      <c r="GQ32" s="51"/>
      <c r="GR32" s="51"/>
      <c r="GS32" s="51"/>
      <c r="GT32" s="51"/>
      <c r="GU32" s="51"/>
      <c r="GV32" s="51"/>
      <c r="GW32" s="51"/>
      <c r="GX32" s="51"/>
      <c r="GY32" s="51"/>
      <c r="GZ32" s="51"/>
      <c r="HA32" s="51"/>
      <c r="HB32" s="51"/>
      <c r="HC32" s="51"/>
      <c r="HD32" s="51"/>
      <c r="HE32" s="51"/>
      <c r="HF32" s="51"/>
      <c r="HG32" s="51"/>
      <c r="HH32" s="51"/>
      <c r="HI32" s="51"/>
      <c r="HJ32" s="51"/>
      <c r="HK32" s="51"/>
      <c r="HL32" s="51"/>
      <c r="HM32" s="51"/>
      <c r="HN32" s="51"/>
      <c r="HO32" s="51"/>
      <c r="HP32" s="51"/>
      <c r="HQ32" s="51"/>
      <c r="HR32" s="51"/>
      <c r="HS32" s="51"/>
      <c r="HT32" s="51"/>
      <c r="HU32" s="51"/>
      <c r="HV32" s="51"/>
      <c r="HW32" s="51"/>
      <c r="HX32" s="51"/>
      <c r="HY32" s="51"/>
      <c r="HZ32" s="51"/>
      <c r="IA32" s="51"/>
      <c r="IB32" s="51"/>
      <c r="IC32" s="51"/>
      <c r="ID32" s="51"/>
      <c r="IE32" s="51"/>
      <c r="IF32" s="51"/>
      <c r="IG32" s="51"/>
      <c r="IH32" s="51"/>
      <c r="II32" s="51"/>
      <c r="IJ32" s="51"/>
      <c r="IK32" s="51"/>
      <c r="IL32" s="51"/>
      <c r="IM32" s="51"/>
      <c r="IN32" s="51"/>
      <c r="IO32" s="51"/>
      <c r="IP32" s="51"/>
      <c r="IQ32" s="51"/>
      <c r="IR32" s="51"/>
      <c r="IS32" s="51"/>
      <c r="IT32" s="51"/>
      <c r="IU32" s="51"/>
      <c r="IV32" s="51"/>
      <c r="IW32" s="51"/>
    </row>
    <row r="33" spans="1:257" ht="20.100000000000001" customHeight="1">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c r="DA33" s="50"/>
      <c r="DB33" s="50"/>
      <c r="DC33" s="50"/>
      <c r="DD33" s="50"/>
      <c r="DE33" s="50"/>
      <c r="DF33" s="50"/>
      <c r="DG33" s="50"/>
      <c r="DH33" s="50"/>
      <c r="DI33" s="50"/>
      <c r="DJ33" s="50"/>
      <c r="DK33" s="50"/>
      <c r="DL33" s="50"/>
      <c r="DM33" s="50"/>
      <c r="DN33" s="50"/>
      <c r="DO33" s="50"/>
      <c r="DP33" s="50"/>
      <c r="DQ33" s="50"/>
      <c r="DR33" s="50"/>
      <c r="DS33" s="50"/>
      <c r="DT33" s="50"/>
      <c r="DU33" s="50"/>
      <c r="DV33" s="50"/>
      <c r="DW33" s="50"/>
      <c r="DX33" s="50"/>
      <c r="DY33" s="50"/>
      <c r="DZ33" s="50"/>
      <c r="EA33" s="50"/>
      <c r="EB33" s="50"/>
      <c r="EC33" s="50"/>
      <c r="ED33" s="50"/>
      <c r="EE33" s="50"/>
      <c r="EF33" s="50"/>
      <c r="EG33" s="50"/>
      <c r="EH33" s="50"/>
      <c r="EI33" s="50"/>
      <c r="EJ33" s="50"/>
      <c r="EK33" s="50"/>
      <c r="EL33" s="50"/>
      <c r="EM33" s="50"/>
      <c r="EN33" s="50"/>
      <c r="EO33" s="50"/>
      <c r="EP33" s="50"/>
      <c r="EQ33" s="50"/>
      <c r="ER33" s="50"/>
      <c r="ES33" s="50"/>
      <c r="ET33" s="50"/>
      <c r="EU33" s="50"/>
      <c r="EV33" s="50"/>
      <c r="EW33" s="50"/>
      <c r="EX33" s="50"/>
      <c r="EY33" s="50"/>
      <c r="EZ33" s="50"/>
      <c r="FA33" s="50"/>
      <c r="FB33" s="50"/>
      <c r="FC33" s="50"/>
      <c r="FD33" s="50"/>
      <c r="FE33" s="50"/>
      <c r="FF33" s="50"/>
      <c r="FG33" s="50"/>
      <c r="FH33" s="50"/>
      <c r="FI33" s="50"/>
      <c r="FJ33" s="50"/>
      <c r="FK33" s="50"/>
      <c r="FL33" s="50"/>
      <c r="FM33" s="50"/>
      <c r="FN33" s="50"/>
      <c r="FO33" s="50"/>
      <c r="FP33" s="50"/>
      <c r="FQ33" s="50"/>
      <c r="FR33" s="50"/>
      <c r="FS33" s="50"/>
      <c r="FT33" s="50"/>
      <c r="FU33" s="50"/>
      <c r="FV33" s="50"/>
      <c r="FW33" s="50"/>
      <c r="FX33" s="50"/>
      <c r="FY33" s="50"/>
      <c r="FZ33" s="50"/>
      <c r="GA33" s="50"/>
      <c r="GB33" s="50"/>
      <c r="GC33" s="50"/>
      <c r="GD33" s="50"/>
      <c r="GE33" s="50"/>
      <c r="GF33" s="50"/>
      <c r="GG33" s="50"/>
      <c r="GH33" s="50"/>
      <c r="GI33" s="50"/>
      <c r="GJ33" s="50"/>
      <c r="GK33" s="50"/>
      <c r="GL33" s="50"/>
      <c r="GM33" s="50"/>
      <c r="GN33" s="50"/>
      <c r="GO33" s="50"/>
      <c r="GP33" s="50"/>
      <c r="GQ33" s="50"/>
      <c r="GR33" s="50"/>
      <c r="GS33" s="50"/>
      <c r="GT33" s="50"/>
      <c r="GU33" s="50"/>
      <c r="GV33" s="50"/>
      <c r="GW33" s="50"/>
      <c r="GX33" s="50"/>
      <c r="GY33" s="50"/>
      <c r="GZ33" s="50"/>
      <c r="HA33" s="50"/>
      <c r="HB33" s="50"/>
      <c r="HC33" s="50"/>
      <c r="HD33" s="50"/>
      <c r="HE33" s="50"/>
      <c r="HF33" s="50"/>
      <c r="HG33" s="50"/>
      <c r="HH33" s="50"/>
      <c r="HI33" s="50"/>
      <c r="HJ33" s="50"/>
      <c r="HK33" s="50"/>
      <c r="HL33" s="50"/>
      <c r="HM33" s="50"/>
      <c r="HN33" s="50"/>
      <c r="HO33" s="50"/>
      <c r="HP33" s="50"/>
      <c r="HQ33" s="50"/>
      <c r="HR33" s="50"/>
      <c r="HS33" s="50"/>
      <c r="HT33" s="50"/>
      <c r="HU33" s="50"/>
      <c r="HV33" s="50"/>
      <c r="HW33" s="50"/>
      <c r="HX33" s="50"/>
      <c r="HY33" s="50"/>
      <c r="HZ33" s="50"/>
      <c r="IA33" s="50"/>
      <c r="IB33" s="50"/>
      <c r="IC33" s="50"/>
      <c r="ID33" s="50"/>
      <c r="IE33" s="50"/>
      <c r="IF33" s="50"/>
      <c r="IG33" s="50"/>
      <c r="IH33" s="50"/>
      <c r="II33" s="50"/>
      <c r="IJ33" s="50"/>
      <c r="IK33" s="50"/>
      <c r="IL33" s="50"/>
      <c r="IM33" s="50"/>
      <c r="IN33" s="50"/>
      <c r="IO33" s="50"/>
      <c r="IP33" s="50"/>
      <c r="IQ33" s="50"/>
      <c r="IR33" s="50"/>
      <c r="IS33" s="50"/>
      <c r="IT33" s="50"/>
      <c r="IU33" s="50"/>
      <c r="IV33" s="50"/>
      <c r="IW33" s="50"/>
    </row>
    <row r="34" spans="1:257" ht="20.100000000000001" customHeight="1">
      <c r="A34" s="204"/>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50"/>
      <c r="DG34" s="50"/>
      <c r="DH34" s="50"/>
      <c r="DI34" s="50"/>
      <c r="DJ34" s="50"/>
      <c r="DK34" s="50"/>
      <c r="DL34" s="50"/>
      <c r="DM34" s="50"/>
      <c r="DN34" s="50"/>
      <c r="DO34" s="50"/>
      <c r="DP34" s="50"/>
      <c r="DQ34" s="50"/>
      <c r="DR34" s="50"/>
      <c r="DS34" s="50"/>
      <c r="DT34" s="50"/>
      <c r="DU34" s="50"/>
      <c r="DV34" s="50"/>
      <c r="DW34" s="50"/>
      <c r="DX34" s="50"/>
      <c r="DY34" s="50"/>
      <c r="DZ34" s="50"/>
      <c r="EA34" s="50"/>
      <c r="EB34" s="50"/>
      <c r="EC34" s="50"/>
      <c r="ED34" s="50"/>
      <c r="EE34" s="50"/>
      <c r="EF34" s="50"/>
      <c r="EG34" s="50"/>
      <c r="EH34" s="50"/>
      <c r="EI34" s="50"/>
      <c r="EJ34" s="50"/>
      <c r="EK34" s="50"/>
      <c r="EL34" s="50"/>
      <c r="EM34" s="50"/>
      <c r="EN34" s="50"/>
      <c r="EO34" s="50"/>
      <c r="EP34" s="50"/>
      <c r="EQ34" s="50"/>
      <c r="ER34" s="50"/>
      <c r="ES34" s="50"/>
      <c r="ET34" s="50"/>
      <c r="EU34" s="50"/>
      <c r="EV34" s="50"/>
      <c r="EW34" s="50"/>
      <c r="EX34" s="50"/>
      <c r="EY34" s="50"/>
      <c r="EZ34" s="50"/>
      <c r="FA34" s="50"/>
      <c r="FB34" s="50"/>
      <c r="FC34" s="50"/>
      <c r="FD34" s="50"/>
      <c r="FE34" s="50"/>
      <c r="FF34" s="50"/>
      <c r="FG34" s="50"/>
      <c r="FH34" s="50"/>
      <c r="FI34" s="50"/>
      <c r="FJ34" s="50"/>
      <c r="FK34" s="50"/>
      <c r="FL34" s="50"/>
      <c r="FM34" s="50"/>
      <c r="FN34" s="50"/>
      <c r="FO34" s="50"/>
      <c r="FP34" s="50"/>
      <c r="FQ34" s="50"/>
      <c r="FR34" s="50"/>
      <c r="FS34" s="50"/>
      <c r="FT34" s="50"/>
      <c r="FU34" s="50"/>
      <c r="FV34" s="50"/>
      <c r="FW34" s="50"/>
      <c r="FX34" s="50"/>
      <c r="FY34" s="50"/>
      <c r="FZ34" s="50"/>
      <c r="GA34" s="50"/>
      <c r="GB34" s="50"/>
      <c r="GC34" s="50"/>
      <c r="GD34" s="50"/>
      <c r="GE34" s="50"/>
      <c r="GF34" s="50"/>
      <c r="GG34" s="50"/>
      <c r="GH34" s="50"/>
      <c r="GI34" s="50"/>
      <c r="GJ34" s="50"/>
      <c r="GK34" s="50"/>
      <c r="GL34" s="50"/>
      <c r="GM34" s="50"/>
      <c r="GN34" s="50"/>
      <c r="GO34" s="50"/>
      <c r="GP34" s="50"/>
      <c r="GQ34" s="50"/>
      <c r="GR34" s="50"/>
      <c r="GS34" s="50"/>
      <c r="GT34" s="50"/>
      <c r="GU34" s="50"/>
      <c r="GV34" s="50"/>
      <c r="GW34" s="50"/>
      <c r="GX34" s="50"/>
      <c r="GY34" s="50"/>
      <c r="GZ34" s="50"/>
      <c r="HA34" s="50"/>
      <c r="HB34" s="50"/>
      <c r="HC34" s="50"/>
      <c r="HD34" s="50"/>
      <c r="HE34" s="50"/>
      <c r="HF34" s="50"/>
      <c r="HG34" s="50"/>
      <c r="HH34" s="50"/>
      <c r="HI34" s="50"/>
      <c r="HJ34" s="50"/>
      <c r="HK34" s="50"/>
      <c r="HL34" s="50"/>
      <c r="HM34" s="50"/>
      <c r="HN34" s="50"/>
      <c r="HO34" s="50"/>
      <c r="HP34" s="50"/>
      <c r="HQ34" s="50"/>
      <c r="HR34" s="50"/>
      <c r="HS34" s="50"/>
      <c r="HT34" s="50"/>
      <c r="HU34" s="50"/>
      <c r="HV34" s="50"/>
      <c r="HW34" s="50"/>
      <c r="HX34" s="50"/>
      <c r="HY34" s="50"/>
      <c r="HZ34" s="50"/>
      <c r="IA34" s="50"/>
      <c r="IB34" s="50"/>
      <c r="IC34" s="50"/>
      <c r="ID34" s="50"/>
      <c r="IE34" s="50"/>
      <c r="IF34" s="50"/>
      <c r="IG34" s="50"/>
      <c r="IH34" s="50"/>
      <c r="II34" s="50"/>
      <c r="IJ34" s="50"/>
      <c r="IK34" s="50"/>
      <c r="IL34" s="50"/>
      <c r="IM34" s="50"/>
      <c r="IN34" s="50"/>
      <c r="IO34" s="50"/>
      <c r="IP34" s="50"/>
      <c r="IQ34" s="50"/>
      <c r="IR34" s="50"/>
      <c r="IS34" s="50"/>
      <c r="IT34" s="50"/>
      <c r="IU34" s="50"/>
      <c r="IV34" s="50"/>
      <c r="IW34" s="50"/>
    </row>
    <row r="35" spans="1:257" ht="20.100000000000001" customHeight="1">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c r="DA35" s="50"/>
      <c r="DB35" s="50"/>
      <c r="DC35" s="50"/>
      <c r="DD35" s="50"/>
      <c r="DE35" s="50"/>
      <c r="DF35" s="50"/>
      <c r="DG35" s="50"/>
      <c r="DH35" s="50"/>
      <c r="DI35" s="50"/>
      <c r="DJ35" s="50"/>
      <c r="DK35" s="50"/>
      <c r="DL35" s="50"/>
      <c r="DM35" s="50"/>
      <c r="DN35" s="50"/>
      <c r="DO35" s="50"/>
      <c r="DP35" s="50"/>
      <c r="DQ35" s="50"/>
      <c r="DR35" s="50"/>
      <c r="DS35" s="50"/>
      <c r="DT35" s="50"/>
      <c r="DU35" s="50"/>
      <c r="DV35" s="50"/>
      <c r="DW35" s="50"/>
      <c r="DX35" s="50"/>
      <c r="DY35" s="50"/>
      <c r="DZ35" s="50"/>
      <c r="EA35" s="50"/>
      <c r="EB35" s="50"/>
      <c r="EC35" s="50"/>
      <c r="ED35" s="50"/>
      <c r="EE35" s="50"/>
      <c r="EF35" s="50"/>
      <c r="EG35" s="50"/>
      <c r="EH35" s="50"/>
      <c r="EI35" s="50"/>
      <c r="EJ35" s="50"/>
      <c r="EK35" s="50"/>
      <c r="EL35" s="50"/>
      <c r="EM35" s="50"/>
      <c r="EN35" s="50"/>
      <c r="EO35" s="50"/>
      <c r="EP35" s="50"/>
      <c r="EQ35" s="50"/>
      <c r="ER35" s="50"/>
      <c r="ES35" s="50"/>
      <c r="ET35" s="50"/>
      <c r="EU35" s="50"/>
      <c r="EV35" s="50"/>
      <c r="EW35" s="50"/>
      <c r="EX35" s="50"/>
      <c r="EY35" s="50"/>
      <c r="EZ35" s="50"/>
      <c r="FA35" s="50"/>
      <c r="FB35" s="50"/>
      <c r="FC35" s="50"/>
      <c r="FD35" s="50"/>
      <c r="FE35" s="50"/>
      <c r="FF35" s="50"/>
      <c r="FG35" s="50"/>
      <c r="FH35" s="50"/>
      <c r="FI35" s="50"/>
      <c r="FJ35" s="50"/>
      <c r="FK35" s="50"/>
      <c r="FL35" s="50"/>
      <c r="FM35" s="50"/>
      <c r="FN35" s="50"/>
      <c r="FO35" s="50"/>
      <c r="FP35" s="50"/>
      <c r="FQ35" s="50"/>
      <c r="FR35" s="50"/>
      <c r="FS35" s="50"/>
      <c r="FT35" s="50"/>
      <c r="FU35" s="50"/>
      <c r="FV35" s="50"/>
      <c r="FW35" s="50"/>
      <c r="FX35" s="50"/>
      <c r="FY35" s="50"/>
      <c r="FZ35" s="50"/>
      <c r="GA35" s="50"/>
      <c r="GB35" s="50"/>
      <c r="GC35" s="50"/>
      <c r="GD35" s="50"/>
      <c r="GE35" s="50"/>
      <c r="GF35" s="50"/>
      <c r="GG35" s="50"/>
      <c r="GH35" s="50"/>
      <c r="GI35" s="50"/>
      <c r="GJ35" s="50"/>
      <c r="GK35" s="50"/>
      <c r="GL35" s="50"/>
      <c r="GM35" s="50"/>
      <c r="GN35" s="50"/>
      <c r="GO35" s="50"/>
      <c r="GP35" s="50"/>
      <c r="GQ35" s="50"/>
      <c r="GR35" s="50"/>
      <c r="GS35" s="50"/>
      <c r="GT35" s="50"/>
      <c r="GU35" s="50"/>
      <c r="GV35" s="50"/>
      <c r="GW35" s="50"/>
      <c r="GX35" s="50"/>
      <c r="GY35" s="50"/>
      <c r="GZ35" s="50"/>
      <c r="HA35" s="50"/>
      <c r="HB35" s="50"/>
      <c r="HC35" s="50"/>
      <c r="HD35" s="50"/>
      <c r="HE35" s="50"/>
      <c r="HF35" s="50"/>
      <c r="HG35" s="50"/>
      <c r="HH35" s="50"/>
      <c r="HI35" s="50"/>
      <c r="HJ35" s="50"/>
      <c r="HK35" s="50"/>
      <c r="HL35" s="50"/>
      <c r="HM35" s="50"/>
      <c r="HN35" s="50"/>
      <c r="HO35" s="50"/>
      <c r="HP35" s="50"/>
      <c r="HQ35" s="50"/>
      <c r="HR35" s="50"/>
      <c r="HS35" s="50"/>
      <c r="HT35" s="50"/>
      <c r="HU35" s="50"/>
      <c r="HV35" s="50"/>
      <c r="HW35" s="50"/>
      <c r="HX35" s="50"/>
      <c r="HY35" s="50"/>
      <c r="HZ35" s="50"/>
      <c r="IA35" s="50"/>
      <c r="IB35" s="50"/>
      <c r="IC35" s="50"/>
      <c r="ID35" s="50"/>
      <c r="IE35" s="50"/>
      <c r="IF35" s="50"/>
      <c r="IG35" s="50"/>
      <c r="IH35" s="50"/>
      <c r="II35" s="50"/>
      <c r="IJ35" s="50"/>
      <c r="IK35" s="50"/>
      <c r="IL35" s="50"/>
      <c r="IM35" s="50"/>
      <c r="IN35" s="50"/>
      <c r="IO35" s="50"/>
      <c r="IP35" s="50"/>
      <c r="IQ35" s="50"/>
      <c r="IR35" s="50"/>
      <c r="IS35" s="50"/>
      <c r="IT35" s="50"/>
      <c r="IU35" s="50"/>
      <c r="IV35" s="50"/>
      <c r="IW35" s="50"/>
    </row>
    <row r="36" spans="1:257" ht="20.100000000000001" customHeight="1">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c r="DA36" s="50"/>
      <c r="DB36" s="50"/>
      <c r="DC36" s="50"/>
      <c r="DD36" s="50"/>
      <c r="DE36" s="50"/>
      <c r="DF36" s="50"/>
      <c r="DG36" s="50"/>
      <c r="DH36" s="50"/>
      <c r="DI36" s="50"/>
      <c r="DJ36" s="50"/>
      <c r="DK36" s="50"/>
      <c r="DL36" s="50"/>
      <c r="DM36" s="50"/>
      <c r="DN36" s="50"/>
      <c r="DO36" s="50"/>
      <c r="DP36" s="50"/>
      <c r="DQ36" s="50"/>
      <c r="DR36" s="50"/>
      <c r="DS36" s="50"/>
      <c r="DT36" s="50"/>
      <c r="DU36" s="50"/>
      <c r="DV36" s="50"/>
      <c r="DW36" s="50"/>
      <c r="DX36" s="50"/>
      <c r="DY36" s="50"/>
      <c r="DZ36" s="50"/>
      <c r="EA36" s="50"/>
      <c r="EB36" s="50"/>
      <c r="EC36" s="50"/>
      <c r="ED36" s="50"/>
      <c r="EE36" s="50"/>
      <c r="EF36" s="50"/>
      <c r="EG36" s="50"/>
      <c r="EH36" s="50"/>
      <c r="EI36" s="50"/>
      <c r="EJ36" s="50"/>
      <c r="EK36" s="50"/>
      <c r="EL36" s="50"/>
      <c r="EM36" s="50"/>
      <c r="EN36" s="50"/>
      <c r="EO36" s="50"/>
      <c r="EP36" s="50"/>
      <c r="EQ36" s="50"/>
      <c r="ER36" s="50"/>
      <c r="ES36" s="50"/>
      <c r="ET36" s="50"/>
      <c r="EU36" s="50"/>
      <c r="EV36" s="50"/>
      <c r="EW36" s="50"/>
      <c r="EX36" s="50"/>
      <c r="EY36" s="50"/>
      <c r="EZ36" s="50"/>
      <c r="FA36" s="50"/>
      <c r="FB36" s="50"/>
      <c r="FC36" s="50"/>
      <c r="FD36" s="50"/>
      <c r="FE36" s="50"/>
      <c r="FF36" s="50"/>
      <c r="FG36" s="50"/>
      <c r="FH36" s="50"/>
      <c r="FI36" s="50"/>
      <c r="FJ36" s="50"/>
      <c r="FK36" s="50"/>
      <c r="FL36" s="50"/>
      <c r="FM36" s="50"/>
      <c r="FN36" s="50"/>
      <c r="FO36" s="50"/>
      <c r="FP36" s="50"/>
      <c r="FQ36" s="50"/>
      <c r="FR36" s="50"/>
      <c r="FS36" s="50"/>
      <c r="FT36" s="50"/>
      <c r="FU36" s="50"/>
      <c r="FV36" s="50"/>
      <c r="FW36" s="50"/>
      <c r="FX36" s="50"/>
      <c r="FY36" s="50"/>
      <c r="FZ36" s="50"/>
      <c r="GA36" s="50"/>
      <c r="GB36" s="50"/>
      <c r="GC36" s="50"/>
      <c r="GD36" s="50"/>
      <c r="GE36" s="50"/>
      <c r="GF36" s="50"/>
      <c r="GG36" s="50"/>
      <c r="GH36" s="50"/>
      <c r="GI36" s="50"/>
      <c r="GJ36" s="50"/>
      <c r="GK36" s="50"/>
      <c r="GL36" s="50"/>
      <c r="GM36" s="50"/>
      <c r="GN36" s="50"/>
      <c r="GO36" s="50"/>
      <c r="GP36" s="50"/>
      <c r="GQ36" s="50"/>
      <c r="GR36" s="50"/>
      <c r="GS36" s="50"/>
      <c r="GT36" s="50"/>
      <c r="GU36" s="50"/>
      <c r="GV36" s="50"/>
      <c r="GW36" s="50"/>
      <c r="GX36" s="50"/>
      <c r="GY36" s="50"/>
      <c r="GZ36" s="50"/>
      <c r="HA36" s="50"/>
      <c r="HB36" s="50"/>
      <c r="HC36" s="50"/>
      <c r="HD36" s="50"/>
      <c r="HE36" s="50"/>
      <c r="HF36" s="50"/>
      <c r="HG36" s="50"/>
      <c r="HH36" s="50"/>
      <c r="HI36" s="50"/>
      <c r="HJ36" s="50"/>
      <c r="HK36" s="50"/>
      <c r="HL36" s="50"/>
      <c r="HM36" s="50"/>
      <c r="HN36" s="50"/>
      <c r="HO36" s="50"/>
      <c r="HP36" s="50"/>
      <c r="HQ36" s="50"/>
      <c r="HR36" s="50"/>
      <c r="HS36" s="50"/>
      <c r="HT36" s="50"/>
      <c r="HU36" s="50"/>
      <c r="HV36" s="50"/>
      <c r="HW36" s="50"/>
      <c r="HX36" s="50"/>
      <c r="HY36" s="50"/>
      <c r="HZ36" s="50"/>
      <c r="IA36" s="50"/>
      <c r="IB36" s="50"/>
      <c r="IC36" s="50"/>
      <c r="ID36" s="50"/>
      <c r="IE36" s="50"/>
      <c r="IF36" s="50"/>
      <c r="IG36" s="50"/>
      <c r="IH36" s="50"/>
      <c r="II36" s="50"/>
      <c r="IJ36" s="50"/>
      <c r="IK36" s="50"/>
      <c r="IL36" s="50"/>
      <c r="IM36" s="50"/>
      <c r="IN36" s="50"/>
      <c r="IO36" s="50"/>
      <c r="IP36" s="50"/>
      <c r="IQ36" s="50"/>
      <c r="IR36" s="50"/>
      <c r="IS36" s="50"/>
      <c r="IT36" s="50"/>
      <c r="IU36" s="50"/>
      <c r="IV36" s="50"/>
      <c r="IW36" s="50"/>
    </row>
    <row r="37" spans="1:257" ht="20.100000000000001" customHeight="1">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c r="DA37" s="50"/>
      <c r="DB37" s="50"/>
      <c r="DC37" s="50"/>
      <c r="DD37" s="50"/>
      <c r="DE37" s="50"/>
      <c r="DF37" s="50"/>
      <c r="DG37" s="50"/>
      <c r="DH37" s="50"/>
      <c r="DI37" s="50"/>
      <c r="DJ37" s="50"/>
      <c r="DK37" s="50"/>
      <c r="DL37" s="50"/>
      <c r="DM37" s="50"/>
      <c r="DN37" s="50"/>
      <c r="DO37" s="50"/>
      <c r="DP37" s="50"/>
      <c r="DQ37" s="50"/>
      <c r="DR37" s="50"/>
      <c r="DS37" s="50"/>
      <c r="DT37" s="50"/>
      <c r="DU37" s="50"/>
      <c r="DV37" s="50"/>
      <c r="DW37" s="50"/>
      <c r="DX37" s="50"/>
      <c r="DY37" s="50"/>
      <c r="DZ37" s="50"/>
      <c r="EA37" s="50"/>
      <c r="EB37" s="50"/>
      <c r="EC37" s="50"/>
      <c r="ED37" s="50"/>
      <c r="EE37" s="50"/>
      <c r="EF37" s="50"/>
      <c r="EG37" s="50"/>
      <c r="EH37" s="50"/>
      <c r="EI37" s="50"/>
      <c r="EJ37" s="50"/>
      <c r="EK37" s="50"/>
      <c r="EL37" s="50"/>
      <c r="EM37" s="50"/>
      <c r="EN37" s="50"/>
      <c r="EO37" s="50"/>
      <c r="EP37" s="50"/>
      <c r="EQ37" s="50"/>
      <c r="ER37" s="50"/>
      <c r="ES37" s="50"/>
      <c r="ET37" s="50"/>
      <c r="EU37" s="50"/>
      <c r="EV37" s="50"/>
      <c r="EW37" s="50"/>
      <c r="EX37" s="50"/>
      <c r="EY37" s="50"/>
      <c r="EZ37" s="50"/>
      <c r="FA37" s="50"/>
      <c r="FB37" s="50"/>
      <c r="FC37" s="50"/>
      <c r="FD37" s="50"/>
      <c r="FE37" s="50"/>
      <c r="FF37" s="50"/>
      <c r="FG37" s="50"/>
      <c r="FH37" s="50"/>
      <c r="FI37" s="50"/>
      <c r="FJ37" s="50"/>
      <c r="FK37" s="50"/>
      <c r="FL37" s="50"/>
      <c r="FM37" s="50"/>
      <c r="FN37" s="50"/>
      <c r="FO37" s="50"/>
      <c r="FP37" s="50"/>
      <c r="FQ37" s="50"/>
      <c r="FR37" s="50"/>
      <c r="FS37" s="50"/>
      <c r="FT37" s="50"/>
      <c r="FU37" s="50"/>
      <c r="FV37" s="50"/>
      <c r="FW37" s="50"/>
      <c r="FX37" s="50"/>
      <c r="FY37" s="50"/>
      <c r="FZ37" s="50"/>
      <c r="GA37" s="50"/>
      <c r="GB37" s="50"/>
      <c r="GC37" s="50"/>
      <c r="GD37" s="50"/>
      <c r="GE37" s="50"/>
      <c r="GF37" s="50"/>
      <c r="GG37" s="50"/>
      <c r="GH37" s="50"/>
      <c r="GI37" s="50"/>
      <c r="GJ37" s="50"/>
      <c r="GK37" s="50"/>
      <c r="GL37" s="50"/>
      <c r="GM37" s="50"/>
      <c r="GN37" s="50"/>
      <c r="GO37" s="50"/>
      <c r="GP37" s="50"/>
      <c r="GQ37" s="50"/>
      <c r="GR37" s="50"/>
      <c r="GS37" s="50"/>
      <c r="GT37" s="50"/>
      <c r="GU37" s="50"/>
      <c r="GV37" s="50"/>
      <c r="GW37" s="50"/>
      <c r="GX37" s="50"/>
      <c r="GY37" s="50"/>
      <c r="GZ37" s="50"/>
      <c r="HA37" s="50"/>
      <c r="HB37" s="50"/>
      <c r="HC37" s="50"/>
      <c r="HD37" s="50"/>
      <c r="HE37" s="50"/>
      <c r="HF37" s="50"/>
      <c r="HG37" s="50"/>
      <c r="HH37" s="50"/>
      <c r="HI37" s="50"/>
      <c r="HJ37" s="50"/>
      <c r="HK37" s="50"/>
      <c r="HL37" s="50"/>
      <c r="HM37" s="50"/>
      <c r="HN37" s="50"/>
      <c r="HO37" s="50"/>
      <c r="HP37" s="50"/>
      <c r="HQ37" s="50"/>
      <c r="HR37" s="50"/>
      <c r="HS37" s="50"/>
      <c r="HT37" s="50"/>
      <c r="HU37" s="50"/>
      <c r="HV37" s="50"/>
      <c r="HW37" s="50"/>
      <c r="HX37" s="50"/>
      <c r="HY37" s="50"/>
      <c r="HZ37" s="50"/>
      <c r="IA37" s="50"/>
      <c r="IB37" s="50"/>
      <c r="IC37" s="50"/>
      <c r="ID37" s="50"/>
      <c r="IE37" s="50"/>
      <c r="IF37" s="50"/>
      <c r="IG37" s="50"/>
      <c r="IH37" s="50"/>
      <c r="II37" s="50"/>
      <c r="IJ37" s="50"/>
      <c r="IK37" s="50"/>
      <c r="IL37" s="50"/>
      <c r="IM37" s="50"/>
      <c r="IN37" s="50"/>
      <c r="IO37" s="50"/>
      <c r="IP37" s="50"/>
      <c r="IQ37" s="50"/>
      <c r="IR37" s="50"/>
      <c r="IS37" s="50"/>
      <c r="IT37" s="50"/>
      <c r="IU37" s="50"/>
      <c r="IV37" s="50"/>
      <c r="IW37" s="50"/>
    </row>
    <row r="38" spans="1:257" ht="20.100000000000001" customHeight="1">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c r="DA38" s="50"/>
      <c r="DB38" s="50"/>
      <c r="DC38" s="50"/>
      <c r="DD38" s="50"/>
      <c r="DE38" s="50"/>
      <c r="DF38" s="50"/>
      <c r="DG38" s="50"/>
      <c r="DH38" s="50"/>
      <c r="DI38" s="50"/>
      <c r="DJ38" s="50"/>
      <c r="DK38" s="50"/>
      <c r="DL38" s="50"/>
      <c r="DM38" s="50"/>
      <c r="DN38" s="50"/>
      <c r="DO38" s="50"/>
      <c r="DP38" s="50"/>
      <c r="DQ38" s="50"/>
      <c r="DR38" s="50"/>
      <c r="DS38" s="50"/>
      <c r="DT38" s="50"/>
      <c r="DU38" s="50"/>
      <c r="DV38" s="50"/>
      <c r="DW38" s="50"/>
      <c r="DX38" s="50"/>
      <c r="DY38" s="50"/>
      <c r="DZ38" s="50"/>
      <c r="EA38" s="50"/>
      <c r="EB38" s="50"/>
      <c r="EC38" s="50"/>
      <c r="ED38" s="50"/>
      <c r="EE38" s="50"/>
      <c r="EF38" s="50"/>
      <c r="EG38" s="50"/>
      <c r="EH38" s="50"/>
      <c r="EI38" s="50"/>
      <c r="EJ38" s="50"/>
      <c r="EK38" s="50"/>
      <c r="EL38" s="50"/>
      <c r="EM38" s="50"/>
      <c r="EN38" s="50"/>
      <c r="EO38" s="50"/>
      <c r="EP38" s="50"/>
      <c r="EQ38" s="50"/>
      <c r="ER38" s="50"/>
      <c r="ES38" s="50"/>
      <c r="ET38" s="50"/>
      <c r="EU38" s="50"/>
      <c r="EV38" s="50"/>
      <c r="EW38" s="50"/>
      <c r="EX38" s="50"/>
      <c r="EY38" s="50"/>
      <c r="EZ38" s="50"/>
      <c r="FA38" s="50"/>
      <c r="FB38" s="50"/>
      <c r="FC38" s="50"/>
      <c r="FD38" s="50"/>
      <c r="FE38" s="50"/>
      <c r="FF38" s="50"/>
      <c r="FG38" s="50"/>
      <c r="FH38" s="50"/>
      <c r="FI38" s="50"/>
      <c r="FJ38" s="50"/>
      <c r="FK38" s="50"/>
      <c r="FL38" s="50"/>
      <c r="FM38" s="50"/>
      <c r="FN38" s="50"/>
      <c r="FO38" s="50"/>
      <c r="FP38" s="50"/>
      <c r="FQ38" s="50"/>
      <c r="FR38" s="50"/>
      <c r="FS38" s="50"/>
      <c r="FT38" s="50"/>
      <c r="FU38" s="50"/>
      <c r="FV38" s="50"/>
      <c r="FW38" s="50"/>
      <c r="FX38" s="50"/>
      <c r="FY38" s="50"/>
      <c r="FZ38" s="50"/>
      <c r="GA38" s="50"/>
      <c r="GB38" s="50"/>
      <c r="GC38" s="50"/>
      <c r="GD38" s="50"/>
      <c r="GE38" s="50"/>
      <c r="GF38" s="50"/>
      <c r="GG38" s="50"/>
      <c r="GH38" s="50"/>
      <c r="GI38" s="50"/>
      <c r="GJ38" s="50"/>
      <c r="GK38" s="50"/>
      <c r="GL38" s="50"/>
      <c r="GM38" s="50"/>
      <c r="GN38" s="50"/>
      <c r="GO38" s="50"/>
      <c r="GP38" s="50"/>
      <c r="GQ38" s="50"/>
      <c r="GR38" s="50"/>
      <c r="GS38" s="50"/>
      <c r="GT38" s="50"/>
      <c r="GU38" s="50"/>
      <c r="GV38" s="50"/>
      <c r="GW38" s="50"/>
      <c r="GX38" s="50"/>
      <c r="GY38" s="50"/>
      <c r="GZ38" s="50"/>
      <c r="HA38" s="50"/>
      <c r="HB38" s="50"/>
      <c r="HC38" s="50"/>
      <c r="HD38" s="50"/>
      <c r="HE38" s="50"/>
      <c r="HF38" s="50"/>
      <c r="HG38" s="50"/>
      <c r="HH38" s="50"/>
      <c r="HI38" s="50"/>
      <c r="HJ38" s="50"/>
      <c r="HK38" s="50"/>
      <c r="HL38" s="50"/>
      <c r="HM38" s="50"/>
      <c r="HN38" s="50"/>
      <c r="HO38" s="50"/>
      <c r="HP38" s="50"/>
      <c r="HQ38" s="50"/>
      <c r="HR38" s="50"/>
      <c r="HS38" s="50"/>
      <c r="HT38" s="50"/>
      <c r="HU38" s="50"/>
      <c r="HV38" s="50"/>
      <c r="HW38" s="50"/>
      <c r="HX38" s="50"/>
      <c r="HY38" s="50"/>
      <c r="HZ38" s="50"/>
      <c r="IA38" s="50"/>
      <c r="IB38" s="50"/>
      <c r="IC38" s="50"/>
      <c r="ID38" s="50"/>
      <c r="IE38" s="50"/>
      <c r="IF38" s="50"/>
      <c r="IG38" s="50"/>
      <c r="IH38" s="50"/>
      <c r="II38" s="50"/>
      <c r="IJ38" s="50"/>
      <c r="IK38" s="50"/>
      <c r="IL38" s="50"/>
      <c r="IM38" s="50"/>
      <c r="IN38" s="50"/>
      <c r="IO38" s="50"/>
      <c r="IP38" s="50"/>
      <c r="IQ38" s="50"/>
      <c r="IR38" s="50"/>
      <c r="IS38" s="50"/>
      <c r="IT38" s="50"/>
      <c r="IU38" s="50"/>
      <c r="IV38" s="50"/>
      <c r="IW38" s="50"/>
    </row>
  </sheetData>
  <sheetProtection algorithmName="SHA-512" hashValue="CrFUjLWjfjm+RZuELdahWFKAbMxCyguq18gWVu9tLo6denIzkDCV0uSYLCfsRILXMfzlx+SSjUzmyFZVZ3L6Ig==" saltValue="yjNos8o0OtGFutLn3eS/NQ==" spinCount="100000" sheet="1" objects="1" scenarios="1"/>
  <mergeCells count="8">
    <mergeCell ref="A14:D14"/>
    <mergeCell ref="A3:E3"/>
    <mergeCell ref="B10:D10"/>
    <mergeCell ref="B11:D11"/>
    <mergeCell ref="A4:E4"/>
    <mergeCell ref="B8:D8"/>
    <mergeCell ref="B9:D9"/>
    <mergeCell ref="A7:D7"/>
  </mergeCells>
  <pageMargins left="0.75" right="0.22986111111111099" top="0.57986111111111105" bottom="0.6" header="0.511811023622047" footer="0.35"/>
  <pageSetup scale="75"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0000FF"/>
  </sheetPr>
  <dimension ref="A1:IW34"/>
  <sheetViews>
    <sheetView showGridLines="0" zoomScaleNormal="100" zoomScalePageLayoutView="80" workbookViewId="0">
      <selection activeCell="A16" sqref="A16:D16"/>
    </sheetView>
  </sheetViews>
  <sheetFormatPr defaultColWidth="9.140625" defaultRowHeight="16.5" customHeight="1"/>
  <cols>
    <col min="1" max="1" width="12.140625" style="50" customWidth="1"/>
    <col min="2" max="2" width="31.140625" style="50" customWidth="1"/>
    <col min="3" max="3" width="23.42578125" style="50" customWidth="1"/>
    <col min="4" max="4" width="33.28515625" style="50" customWidth="1"/>
    <col min="5" max="5" width="39.28515625" style="50" customWidth="1"/>
    <col min="6" max="8" width="9.140625" style="51" customWidth="1"/>
    <col min="9" max="257" width="9.140625" customWidth="1"/>
  </cols>
  <sheetData>
    <row r="1" spans="1:9" ht="16.5" customHeight="1">
      <c r="A1" s="8" t="str">
        <f>'Check List'!$A$1</f>
        <v>ENQUIRY NO.: CC/NT/S-VHCLE/DOM/A17/26/13660</v>
      </c>
      <c r="B1" s="52"/>
      <c r="C1" s="52"/>
      <c r="D1" s="52"/>
      <c r="E1" s="201"/>
    </row>
    <row r="3" spans="1:9" ht="39.75" customHeight="1">
      <c r="A3" s="379" t="str">
        <f>Basic!$B$1</f>
        <v>EMPANELMENT OF TRANSPORT AGENCIES FOR DAY-TO-DAY HIRING OF VEHICLES AT CORPORATE CENTRE, GURGAON</v>
      </c>
      <c r="B3" s="378"/>
      <c r="C3" s="378"/>
      <c r="D3" s="378"/>
      <c r="E3" s="378"/>
      <c r="F3" s="54"/>
      <c r="G3" s="55"/>
      <c r="H3" s="54"/>
    </row>
    <row r="4" spans="1:9" ht="20.100000000000001" customHeight="1">
      <c r="A4" s="380" t="s">
        <v>583</v>
      </c>
      <c r="B4" s="378"/>
      <c r="C4" s="378"/>
      <c r="D4" s="378"/>
      <c r="E4" s="378"/>
      <c r="F4" s="58"/>
      <c r="H4" s="57"/>
      <c r="I4" s="50"/>
    </row>
    <row r="5" spans="1:9" ht="20.100000000000001" customHeight="1">
      <c r="A5" s="59"/>
      <c r="H5" s="57"/>
      <c r="I5" s="50"/>
    </row>
    <row r="6" spans="1:9" ht="20.100000000000001" customHeight="1">
      <c r="A6" s="60" t="str">
        <f>'Attach 3(JV)'!A7</f>
        <v>Bidder’s Name and Address (Lead Partner) :</v>
      </c>
      <c r="E6" s="61" t="str">
        <f>'Attach 3(JV)'!E7</f>
        <v>To:</v>
      </c>
      <c r="H6" s="57"/>
      <c r="I6" s="50"/>
    </row>
    <row r="7" spans="1:9" ht="36" customHeight="1">
      <c r="A7" s="389" t="str">
        <f>'Attach 3(JV)'!A8</f>
        <v/>
      </c>
      <c r="B7" s="378"/>
      <c r="C7" s="378"/>
      <c r="D7" s="378"/>
      <c r="E7" s="130" t="str">
        <f>'Attach 3(JV)'!E8</f>
        <v>Corporate Materials Management</v>
      </c>
      <c r="H7" s="57"/>
      <c r="I7" s="50"/>
    </row>
    <row r="8" spans="1:9" ht="16.5" customHeight="1">
      <c r="A8" s="60" t="s">
        <v>25</v>
      </c>
      <c r="B8" s="374" t="str">
        <f>'Attach 3(JV)'!B9</f>
        <v/>
      </c>
      <c r="C8" s="375"/>
      <c r="D8" s="376"/>
      <c r="E8" s="130" t="str">
        <f>'Attach 3(JV)'!E9</f>
        <v>Power Grid Corporation of India Ltd.,</v>
      </c>
      <c r="H8" s="57"/>
      <c r="I8" s="50"/>
    </row>
    <row r="9" spans="1:9" ht="16.5" customHeight="1">
      <c r="A9" s="60" t="s">
        <v>27</v>
      </c>
      <c r="B9" s="374" t="str">
        <f>'Attach 3(JV)'!B10</f>
        <v/>
      </c>
      <c r="C9" s="381"/>
      <c r="D9" s="382"/>
      <c r="E9" s="130" t="str">
        <f>'Attach 3(JV)'!E10</f>
        <v>"Saudamini", Plot No. 2, Sector 29</v>
      </c>
      <c r="H9" s="57"/>
      <c r="I9" s="50"/>
    </row>
    <row r="10" spans="1:9" ht="16.5" customHeight="1">
      <c r="B10" s="383"/>
      <c r="C10" s="384"/>
      <c r="D10" s="385"/>
      <c r="E10" s="130" t="str">
        <f>'Attach 3(JV)'!E11</f>
        <v>Gurgaon (Haryana) - 122001</v>
      </c>
    </row>
    <row r="11" spans="1:9" ht="16.5" customHeight="1">
      <c r="A11" s="59"/>
      <c r="B11" s="386"/>
      <c r="C11" s="387"/>
      <c r="D11" s="388"/>
      <c r="E11" s="130"/>
    </row>
    <row r="12" spans="1:9" ht="20.100000000000001" customHeight="1">
      <c r="A12" s="50" t="s">
        <v>31</v>
      </c>
    </row>
    <row r="13" spans="1:9" ht="20.100000000000001" customHeight="1">
      <c r="A13" s="59"/>
    </row>
    <row r="14" spans="1:9" ht="43.5" customHeight="1">
      <c r="A14" s="377" t="s">
        <v>584</v>
      </c>
      <c r="B14" s="378"/>
      <c r="C14" s="378"/>
      <c r="D14" s="378"/>
      <c r="F14" s="64"/>
      <c r="G14" s="64"/>
      <c r="H14" s="64"/>
    </row>
    <row r="15" spans="1:9" ht="20.100000000000001" customHeight="1">
      <c r="A15" s="59"/>
    </row>
    <row r="16" spans="1:9" ht="212.25" customHeight="1">
      <c r="A16" s="374"/>
      <c r="B16" s="375"/>
      <c r="C16" s="375"/>
      <c r="D16" s="376"/>
      <c r="E16" s="372"/>
    </row>
    <row r="17" spans="1:257" ht="25.5" customHeight="1">
      <c r="A17" s="56"/>
      <c r="D17" s="80"/>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c r="IV17" s="51"/>
      <c r="IW17" s="51"/>
    </row>
    <row r="18" spans="1:257" ht="33" customHeight="1">
      <c r="A18" s="98" t="s">
        <v>67</v>
      </c>
      <c r="B18" s="123"/>
      <c r="C18" s="100" t="s">
        <v>68</v>
      </c>
      <c r="D18" s="63"/>
      <c r="E18" s="140"/>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c r="IV18" s="51"/>
      <c r="IW18" s="51"/>
    </row>
    <row r="19" spans="1:257" ht="33" customHeight="1">
      <c r="A19" s="98" t="s">
        <v>69</v>
      </c>
      <c r="B19" s="123"/>
      <c r="C19" s="100" t="s">
        <v>70</v>
      </c>
      <c r="D19" s="63"/>
      <c r="E19" s="140"/>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c r="IV19" s="51"/>
      <c r="IW19" s="51"/>
    </row>
    <row r="20" spans="1:257" ht="33" customHeight="1">
      <c r="C20" s="60"/>
      <c r="D20" s="80"/>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c r="IV20" s="51"/>
      <c r="IW20" s="51"/>
    </row>
    <row r="21" spans="1:257" ht="33" customHeight="1">
      <c r="A21" s="60"/>
      <c r="B21" s="60"/>
      <c r="C21" s="60"/>
      <c r="D21" s="80"/>
      <c r="E21" s="60"/>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c r="IR21" s="51"/>
      <c r="IS21" s="51"/>
      <c r="IT21" s="51"/>
      <c r="IU21" s="51"/>
      <c r="IV21" s="51"/>
      <c r="IW21" s="51"/>
    </row>
    <row r="22" spans="1:257" ht="20.100000000000001" customHeight="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c r="IW22" s="51"/>
    </row>
    <row r="23" spans="1:257" ht="20.100000000000001" customHeight="1">
      <c r="A23" s="204"/>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c r="IV23" s="51"/>
      <c r="IW23" s="51"/>
    </row>
    <row r="24" spans="1:257" ht="20.100000000000001" customHeight="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c r="IW24" s="51"/>
    </row>
    <row r="25" spans="1:257" ht="20.100000000000001" customHeight="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c r="IR25" s="51"/>
      <c r="IS25" s="51"/>
      <c r="IT25" s="51"/>
      <c r="IU25" s="51"/>
      <c r="IV25" s="51"/>
      <c r="IW25" s="51"/>
    </row>
    <row r="26" spans="1:257" ht="20.100000000000001" customHeight="1">
      <c r="A26" s="204"/>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c r="IR26" s="51"/>
      <c r="IS26" s="51"/>
      <c r="IT26" s="51"/>
      <c r="IU26" s="51"/>
      <c r="IV26" s="51"/>
      <c r="IW26" s="51"/>
    </row>
    <row r="27" spans="1:257" ht="20.100000000000001" customHeight="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c r="IQ27" s="51"/>
      <c r="IR27" s="51"/>
      <c r="IS27" s="51"/>
      <c r="IT27" s="51"/>
      <c r="IU27" s="51"/>
      <c r="IV27" s="51"/>
      <c r="IW27" s="51"/>
    </row>
    <row r="28" spans="1:257" ht="20.100000000000001" customHeight="1">
      <c r="A28" s="204"/>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51"/>
      <c r="HH28" s="51"/>
      <c r="HI28" s="51"/>
      <c r="HJ28" s="51"/>
      <c r="HK28" s="51"/>
      <c r="HL28" s="51"/>
      <c r="HM28" s="51"/>
      <c r="HN28" s="51"/>
      <c r="HO28" s="51"/>
      <c r="HP28" s="51"/>
      <c r="HQ28" s="51"/>
      <c r="HR28" s="51"/>
      <c r="HS28" s="51"/>
      <c r="HT28" s="51"/>
      <c r="HU28" s="51"/>
      <c r="HV28" s="51"/>
      <c r="HW28" s="51"/>
      <c r="HX28" s="51"/>
      <c r="HY28" s="51"/>
      <c r="HZ28" s="51"/>
      <c r="IA28" s="51"/>
      <c r="IB28" s="51"/>
      <c r="IC28" s="51"/>
      <c r="ID28" s="51"/>
      <c r="IE28" s="51"/>
      <c r="IF28" s="51"/>
      <c r="IG28" s="51"/>
      <c r="IH28" s="51"/>
      <c r="II28" s="51"/>
      <c r="IJ28" s="51"/>
      <c r="IK28" s="51"/>
      <c r="IL28" s="51"/>
      <c r="IM28" s="51"/>
      <c r="IN28" s="51"/>
      <c r="IO28" s="51"/>
      <c r="IP28" s="51"/>
      <c r="IQ28" s="51"/>
      <c r="IR28" s="51"/>
      <c r="IS28" s="51"/>
      <c r="IT28" s="51"/>
      <c r="IU28" s="51"/>
      <c r="IV28" s="51"/>
      <c r="IW28" s="51"/>
    </row>
    <row r="29" spans="1:257" ht="20.100000000000001" customHeight="1">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c r="DA29" s="50"/>
      <c r="DB29" s="50"/>
      <c r="DC29" s="50"/>
      <c r="DD29" s="50"/>
      <c r="DE29" s="50"/>
      <c r="DF29" s="50"/>
      <c r="DG29" s="50"/>
      <c r="DH29" s="50"/>
      <c r="DI29" s="50"/>
      <c r="DJ29" s="50"/>
      <c r="DK29" s="50"/>
      <c r="DL29" s="50"/>
      <c r="DM29" s="50"/>
      <c r="DN29" s="50"/>
      <c r="DO29" s="50"/>
      <c r="DP29" s="50"/>
      <c r="DQ29" s="50"/>
      <c r="DR29" s="50"/>
      <c r="DS29" s="50"/>
      <c r="DT29" s="50"/>
      <c r="DU29" s="50"/>
      <c r="DV29" s="50"/>
      <c r="DW29" s="50"/>
      <c r="DX29" s="50"/>
      <c r="DY29" s="50"/>
      <c r="DZ29" s="50"/>
      <c r="EA29" s="50"/>
      <c r="EB29" s="50"/>
      <c r="EC29" s="50"/>
      <c r="ED29" s="50"/>
      <c r="EE29" s="50"/>
      <c r="EF29" s="50"/>
      <c r="EG29" s="50"/>
      <c r="EH29" s="50"/>
      <c r="EI29" s="50"/>
      <c r="EJ29" s="50"/>
      <c r="EK29" s="50"/>
      <c r="EL29" s="50"/>
      <c r="EM29" s="50"/>
      <c r="EN29" s="50"/>
      <c r="EO29" s="50"/>
      <c r="EP29" s="50"/>
      <c r="EQ29" s="50"/>
      <c r="ER29" s="50"/>
      <c r="ES29" s="50"/>
      <c r="ET29" s="50"/>
      <c r="EU29" s="50"/>
      <c r="EV29" s="50"/>
      <c r="EW29" s="50"/>
      <c r="EX29" s="50"/>
      <c r="EY29" s="50"/>
      <c r="EZ29" s="50"/>
      <c r="FA29" s="50"/>
      <c r="FB29" s="50"/>
      <c r="FC29" s="50"/>
      <c r="FD29" s="50"/>
      <c r="FE29" s="50"/>
      <c r="FF29" s="50"/>
      <c r="FG29" s="50"/>
      <c r="FH29" s="50"/>
      <c r="FI29" s="50"/>
      <c r="FJ29" s="50"/>
      <c r="FK29" s="50"/>
      <c r="FL29" s="50"/>
      <c r="FM29" s="50"/>
      <c r="FN29" s="50"/>
      <c r="FO29" s="50"/>
      <c r="FP29" s="50"/>
      <c r="FQ29" s="50"/>
      <c r="FR29" s="50"/>
      <c r="FS29" s="50"/>
      <c r="FT29" s="50"/>
      <c r="FU29" s="50"/>
      <c r="FV29" s="50"/>
      <c r="FW29" s="50"/>
      <c r="FX29" s="50"/>
      <c r="FY29" s="50"/>
      <c r="FZ29" s="50"/>
      <c r="GA29" s="50"/>
      <c r="GB29" s="50"/>
      <c r="GC29" s="50"/>
      <c r="GD29" s="50"/>
      <c r="GE29" s="50"/>
      <c r="GF29" s="50"/>
      <c r="GG29" s="50"/>
      <c r="GH29" s="50"/>
      <c r="GI29" s="50"/>
      <c r="GJ29" s="50"/>
      <c r="GK29" s="50"/>
      <c r="GL29" s="50"/>
      <c r="GM29" s="50"/>
      <c r="GN29" s="50"/>
      <c r="GO29" s="50"/>
      <c r="GP29" s="50"/>
      <c r="GQ29" s="50"/>
      <c r="GR29" s="50"/>
      <c r="GS29" s="50"/>
      <c r="GT29" s="50"/>
      <c r="GU29" s="50"/>
      <c r="GV29" s="50"/>
      <c r="GW29" s="50"/>
      <c r="GX29" s="50"/>
      <c r="GY29" s="50"/>
      <c r="GZ29" s="50"/>
      <c r="HA29" s="50"/>
      <c r="HB29" s="50"/>
      <c r="HC29" s="50"/>
      <c r="HD29" s="50"/>
      <c r="HE29" s="50"/>
      <c r="HF29" s="50"/>
      <c r="HG29" s="50"/>
      <c r="HH29" s="50"/>
      <c r="HI29" s="50"/>
      <c r="HJ29" s="50"/>
      <c r="HK29" s="50"/>
      <c r="HL29" s="50"/>
      <c r="HM29" s="50"/>
      <c r="HN29" s="50"/>
      <c r="HO29" s="50"/>
      <c r="HP29" s="50"/>
      <c r="HQ29" s="50"/>
      <c r="HR29" s="50"/>
      <c r="HS29" s="50"/>
      <c r="HT29" s="50"/>
      <c r="HU29" s="50"/>
      <c r="HV29" s="50"/>
      <c r="HW29" s="50"/>
      <c r="HX29" s="50"/>
      <c r="HY29" s="50"/>
      <c r="HZ29" s="50"/>
      <c r="IA29" s="50"/>
      <c r="IB29" s="50"/>
      <c r="IC29" s="50"/>
      <c r="ID29" s="50"/>
      <c r="IE29" s="50"/>
      <c r="IF29" s="50"/>
      <c r="IG29" s="50"/>
      <c r="IH29" s="50"/>
      <c r="II29" s="50"/>
      <c r="IJ29" s="50"/>
      <c r="IK29" s="50"/>
      <c r="IL29" s="50"/>
      <c r="IM29" s="50"/>
      <c r="IN29" s="50"/>
      <c r="IO29" s="50"/>
      <c r="IP29" s="50"/>
      <c r="IQ29" s="50"/>
      <c r="IR29" s="50"/>
      <c r="IS29" s="50"/>
      <c r="IT29" s="50"/>
      <c r="IU29" s="50"/>
      <c r="IV29" s="50"/>
      <c r="IW29" s="50"/>
    </row>
    <row r="30" spans="1:257" ht="20.100000000000001" customHeight="1">
      <c r="A30" s="204"/>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c r="DZ30" s="50"/>
      <c r="EA30" s="50"/>
      <c r="EB30" s="50"/>
      <c r="EC30" s="50"/>
      <c r="ED30" s="50"/>
      <c r="EE30" s="50"/>
      <c r="EF30" s="50"/>
      <c r="EG30" s="50"/>
      <c r="EH30" s="50"/>
      <c r="EI30" s="50"/>
      <c r="EJ30" s="50"/>
      <c r="EK30" s="50"/>
      <c r="EL30" s="50"/>
      <c r="EM30" s="50"/>
      <c r="EN30" s="50"/>
      <c r="EO30" s="50"/>
      <c r="EP30" s="50"/>
      <c r="EQ30" s="50"/>
      <c r="ER30" s="50"/>
      <c r="ES30" s="50"/>
      <c r="ET30" s="50"/>
      <c r="EU30" s="50"/>
      <c r="EV30" s="50"/>
      <c r="EW30" s="50"/>
      <c r="EX30" s="50"/>
      <c r="EY30" s="50"/>
      <c r="EZ30" s="50"/>
      <c r="FA30" s="50"/>
      <c r="FB30" s="50"/>
      <c r="FC30" s="50"/>
      <c r="FD30" s="50"/>
      <c r="FE30" s="50"/>
      <c r="FF30" s="50"/>
      <c r="FG30" s="50"/>
      <c r="FH30" s="50"/>
      <c r="FI30" s="50"/>
      <c r="FJ30" s="50"/>
      <c r="FK30" s="50"/>
      <c r="FL30" s="50"/>
      <c r="FM30" s="50"/>
      <c r="FN30" s="50"/>
      <c r="FO30" s="50"/>
      <c r="FP30" s="50"/>
      <c r="FQ30" s="50"/>
      <c r="FR30" s="50"/>
      <c r="FS30" s="50"/>
      <c r="FT30" s="50"/>
      <c r="FU30" s="50"/>
      <c r="FV30" s="50"/>
      <c r="FW30" s="50"/>
      <c r="FX30" s="50"/>
      <c r="FY30" s="50"/>
      <c r="FZ30" s="50"/>
      <c r="GA30" s="50"/>
      <c r="GB30" s="50"/>
      <c r="GC30" s="50"/>
      <c r="GD30" s="50"/>
      <c r="GE30" s="50"/>
      <c r="GF30" s="50"/>
      <c r="GG30" s="50"/>
      <c r="GH30" s="50"/>
      <c r="GI30" s="50"/>
      <c r="GJ30" s="50"/>
      <c r="GK30" s="50"/>
      <c r="GL30" s="50"/>
      <c r="GM30" s="50"/>
      <c r="GN30" s="50"/>
      <c r="GO30" s="50"/>
      <c r="GP30" s="50"/>
      <c r="GQ30" s="50"/>
      <c r="GR30" s="50"/>
      <c r="GS30" s="50"/>
      <c r="GT30" s="50"/>
      <c r="GU30" s="50"/>
      <c r="GV30" s="50"/>
      <c r="GW30" s="50"/>
      <c r="GX30" s="50"/>
      <c r="GY30" s="50"/>
      <c r="GZ30" s="50"/>
      <c r="HA30" s="50"/>
      <c r="HB30" s="50"/>
      <c r="HC30" s="50"/>
      <c r="HD30" s="50"/>
      <c r="HE30" s="50"/>
      <c r="HF30" s="50"/>
      <c r="HG30" s="50"/>
      <c r="HH30" s="50"/>
      <c r="HI30" s="50"/>
      <c r="HJ30" s="50"/>
      <c r="HK30" s="50"/>
      <c r="HL30" s="50"/>
      <c r="HM30" s="50"/>
      <c r="HN30" s="50"/>
      <c r="HO30" s="50"/>
      <c r="HP30" s="50"/>
      <c r="HQ30" s="50"/>
      <c r="HR30" s="50"/>
      <c r="HS30" s="50"/>
      <c r="HT30" s="50"/>
      <c r="HU30" s="50"/>
      <c r="HV30" s="50"/>
      <c r="HW30" s="50"/>
      <c r="HX30" s="50"/>
      <c r="HY30" s="50"/>
      <c r="HZ30" s="50"/>
      <c r="IA30" s="50"/>
      <c r="IB30" s="50"/>
      <c r="IC30" s="50"/>
      <c r="ID30" s="50"/>
      <c r="IE30" s="50"/>
      <c r="IF30" s="50"/>
      <c r="IG30" s="50"/>
      <c r="IH30" s="50"/>
      <c r="II30" s="50"/>
      <c r="IJ30" s="50"/>
      <c r="IK30" s="50"/>
      <c r="IL30" s="50"/>
      <c r="IM30" s="50"/>
      <c r="IN30" s="50"/>
      <c r="IO30" s="50"/>
      <c r="IP30" s="50"/>
      <c r="IQ30" s="50"/>
      <c r="IR30" s="50"/>
      <c r="IS30" s="50"/>
      <c r="IT30" s="50"/>
      <c r="IU30" s="50"/>
      <c r="IV30" s="50"/>
      <c r="IW30" s="50"/>
    </row>
    <row r="31" spans="1:257" ht="20.100000000000001" customHeight="1">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c r="DA31" s="50"/>
      <c r="DB31" s="50"/>
      <c r="DC31" s="50"/>
      <c r="DD31" s="50"/>
      <c r="DE31" s="50"/>
      <c r="DF31" s="50"/>
      <c r="DG31" s="50"/>
      <c r="DH31" s="50"/>
      <c r="DI31" s="50"/>
      <c r="DJ31" s="50"/>
      <c r="DK31" s="50"/>
      <c r="DL31" s="50"/>
      <c r="DM31" s="50"/>
      <c r="DN31" s="50"/>
      <c r="DO31" s="50"/>
      <c r="DP31" s="50"/>
      <c r="DQ31" s="50"/>
      <c r="DR31" s="50"/>
      <c r="DS31" s="50"/>
      <c r="DT31" s="50"/>
      <c r="DU31" s="50"/>
      <c r="DV31" s="50"/>
      <c r="DW31" s="50"/>
      <c r="DX31" s="50"/>
      <c r="DY31" s="50"/>
      <c r="DZ31" s="50"/>
      <c r="EA31" s="50"/>
      <c r="EB31" s="50"/>
      <c r="EC31" s="50"/>
      <c r="ED31" s="50"/>
      <c r="EE31" s="50"/>
      <c r="EF31" s="50"/>
      <c r="EG31" s="50"/>
      <c r="EH31" s="50"/>
      <c r="EI31" s="50"/>
      <c r="EJ31" s="50"/>
      <c r="EK31" s="50"/>
      <c r="EL31" s="50"/>
      <c r="EM31" s="50"/>
      <c r="EN31" s="50"/>
      <c r="EO31" s="50"/>
      <c r="EP31" s="50"/>
      <c r="EQ31" s="50"/>
      <c r="ER31" s="50"/>
      <c r="ES31" s="50"/>
      <c r="ET31" s="50"/>
      <c r="EU31" s="50"/>
      <c r="EV31" s="50"/>
      <c r="EW31" s="50"/>
      <c r="EX31" s="50"/>
      <c r="EY31" s="50"/>
      <c r="EZ31" s="50"/>
      <c r="FA31" s="50"/>
      <c r="FB31" s="50"/>
      <c r="FC31" s="50"/>
      <c r="FD31" s="50"/>
      <c r="FE31" s="50"/>
      <c r="FF31" s="50"/>
      <c r="FG31" s="50"/>
      <c r="FH31" s="50"/>
      <c r="FI31" s="50"/>
      <c r="FJ31" s="50"/>
      <c r="FK31" s="50"/>
      <c r="FL31" s="50"/>
      <c r="FM31" s="50"/>
      <c r="FN31" s="50"/>
      <c r="FO31" s="50"/>
      <c r="FP31" s="50"/>
      <c r="FQ31" s="50"/>
      <c r="FR31" s="50"/>
      <c r="FS31" s="50"/>
      <c r="FT31" s="50"/>
      <c r="FU31" s="50"/>
      <c r="FV31" s="50"/>
      <c r="FW31" s="50"/>
      <c r="FX31" s="50"/>
      <c r="FY31" s="50"/>
      <c r="FZ31" s="50"/>
      <c r="GA31" s="50"/>
      <c r="GB31" s="50"/>
      <c r="GC31" s="50"/>
      <c r="GD31" s="50"/>
      <c r="GE31" s="50"/>
      <c r="GF31" s="50"/>
      <c r="GG31" s="50"/>
      <c r="GH31" s="50"/>
      <c r="GI31" s="50"/>
      <c r="GJ31" s="50"/>
      <c r="GK31" s="50"/>
      <c r="GL31" s="50"/>
      <c r="GM31" s="50"/>
      <c r="GN31" s="50"/>
      <c r="GO31" s="50"/>
      <c r="GP31" s="50"/>
      <c r="GQ31" s="50"/>
      <c r="GR31" s="50"/>
      <c r="GS31" s="50"/>
      <c r="GT31" s="50"/>
      <c r="GU31" s="50"/>
      <c r="GV31" s="50"/>
      <c r="GW31" s="50"/>
      <c r="GX31" s="50"/>
      <c r="GY31" s="50"/>
      <c r="GZ31" s="50"/>
      <c r="HA31" s="50"/>
      <c r="HB31" s="50"/>
      <c r="HC31" s="50"/>
      <c r="HD31" s="50"/>
      <c r="HE31" s="50"/>
      <c r="HF31" s="50"/>
      <c r="HG31" s="50"/>
      <c r="HH31" s="50"/>
      <c r="HI31" s="50"/>
      <c r="HJ31" s="50"/>
      <c r="HK31" s="50"/>
      <c r="HL31" s="50"/>
      <c r="HM31" s="50"/>
      <c r="HN31" s="50"/>
      <c r="HO31" s="50"/>
      <c r="HP31" s="50"/>
      <c r="HQ31" s="50"/>
      <c r="HR31" s="50"/>
      <c r="HS31" s="50"/>
      <c r="HT31" s="50"/>
      <c r="HU31" s="50"/>
      <c r="HV31" s="50"/>
      <c r="HW31" s="50"/>
      <c r="HX31" s="50"/>
      <c r="HY31" s="50"/>
      <c r="HZ31" s="50"/>
      <c r="IA31" s="50"/>
      <c r="IB31" s="50"/>
      <c r="IC31" s="50"/>
      <c r="ID31" s="50"/>
      <c r="IE31" s="50"/>
      <c r="IF31" s="50"/>
      <c r="IG31" s="50"/>
      <c r="IH31" s="50"/>
      <c r="II31" s="50"/>
      <c r="IJ31" s="50"/>
      <c r="IK31" s="50"/>
      <c r="IL31" s="50"/>
      <c r="IM31" s="50"/>
      <c r="IN31" s="50"/>
      <c r="IO31" s="50"/>
      <c r="IP31" s="50"/>
      <c r="IQ31" s="50"/>
      <c r="IR31" s="50"/>
      <c r="IS31" s="50"/>
      <c r="IT31" s="50"/>
      <c r="IU31" s="50"/>
      <c r="IV31" s="50"/>
      <c r="IW31" s="50"/>
    </row>
    <row r="32" spans="1:257" ht="20.100000000000001" customHeight="1">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c r="DA32" s="50"/>
      <c r="DB32" s="50"/>
      <c r="DC32" s="50"/>
      <c r="DD32" s="50"/>
      <c r="DE32" s="50"/>
      <c r="DF32" s="50"/>
      <c r="DG32" s="50"/>
      <c r="DH32" s="50"/>
      <c r="DI32" s="50"/>
      <c r="DJ32" s="50"/>
      <c r="DK32" s="50"/>
      <c r="DL32" s="50"/>
      <c r="DM32" s="50"/>
      <c r="DN32" s="50"/>
      <c r="DO32" s="50"/>
      <c r="DP32" s="50"/>
      <c r="DQ32" s="50"/>
      <c r="DR32" s="50"/>
      <c r="DS32" s="50"/>
      <c r="DT32" s="50"/>
      <c r="DU32" s="50"/>
      <c r="DV32" s="50"/>
      <c r="DW32" s="50"/>
      <c r="DX32" s="50"/>
      <c r="DY32" s="50"/>
      <c r="DZ32" s="50"/>
      <c r="EA32" s="50"/>
      <c r="EB32" s="50"/>
      <c r="EC32" s="50"/>
      <c r="ED32" s="50"/>
      <c r="EE32" s="50"/>
      <c r="EF32" s="50"/>
      <c r="EG32" s="50"/>
      <c r="EH32" s="50"/>
      <c r="EI32" s="50"/>
      <c r="EJ32" s="50"/>
      <c r="EK32" s="50"/>
      <c r="EL32" s="50"/>
      <c r="EM32" s="50"/>
      <c r="EN32" s="50"/>
      <c r="EO32" s="50"/>
      <c r="EP32" s="50"/>
      <c r="EQ32" s="50"/>
      <c r="ER32" s="50"/>
      <c r="ES32" s="50"/>
      <c r="ET32" s="50"/>
      <c r="EU32" s="50"/>
      <c r="EV32" s="50"/>
      <c r="EW32" s="50"/>
      <c r="EX32" s="50"/>
      <c r="EY32" s="50"/>
      <c r="EZ32" s="50"/>
      <c r="FA32" s="50"/>
      <c r="FB32" s="50"/>
      <c r="FC32" s="50"/>
      <c r="FD32" s="50"/>
      <c r="FE32" s="50"/>
      <c r="FF32" s="50"/>
      <c r="FG32" s="50"/>
      <c r="FH32" s="50"/>
      <c r="FI32" s="50"/>
      <c r="FJ32" s="50"/>
      <c r="FK32" s="50"/>
      <c r="FL32" s="50"/>
      <c r="FM32" s="50"/>
      <c r="FN32" s="50"/>
      <c r="FO32" s="50"/>
      <c r="FP32" s="50"/>
      <c r="FQ32" s="50"/>
      <c r="FR32" s="50"/>
      <c r="FS32" s="50"/>
      <c r="FT32" s="50"/>
      <c r="FU32" s="50"/>
      <c r="FV32" s="50"/>
      <c r="FW32" s="50"/>
      <c r="FX32" s="50"/>
      <c r="FY32" s="50"/>
      <c r="FZ32" s="50"/>
      <c r="GA32" s="50"/>
      <c r="GB32" s="50"/>
      <c r="GC32" s="50"/>
      <c r="GD32" s="50"/>
      <c r="GE32" s="50"/>
      <c r="GF32" s="50"/>
      <c r="GG32" s="50"/>
      <c r="GH32" s="50"/>
      <c r="GI32" s="50"/>
      <c r="GJ32" s="50"/>
      <c r="GK32" s="50"/>
      <c r="GL32" s="50"/>
      <c r="GM32" s="50"/>
      <c r="GN32" s="50"/>
      <c r="GO32" s="50"/>
      <c r="GP32" s="50"/>
      <c r="GQ32" s="50"/>
      <c r="GR32" s="50"/>
      <c r="GS32" s="50"/>
      <c r="GT32" s="50"/>
      <c r="GU32" s="50"/>
      <c r="GV32" s="50"/>
      <c r="GW32" s="50"/>
      <c r="GX32" s="50"/>
      <c r="GY32" s="50"/>
      <c r="GZ32" s="50"/>
      <c r="HA32" s="50"/>
      <c r="HB32" s="50"/>
      <c r="HC32" s="50"/>
      <c r="HD32" s="50"/>
      <c r="HE32" s="50"/>
      <c r="HF32" s="50"/>
      <c r="HG32" s="50"/>
      <c r="HH32" s="50"/>
      <c r="HI32" s="50"/>
      <c r="HJ32" s="50"/>
      <c r="HK32" s="50"/>
      <c r="HL32" s="50"/>
      <c r="HM32" s="50"/>
      <c r="HN32" s="50"/>
      <c r="HO32" s="50"/>
      <c r="HP32" s="50"/>
      <c r="HQ32" s="50"/>
      <c r="HR32" s="50"/>
      <c r="HS32" s="50"/>
      <c r="HT32" s="50"/>
      <c r="HU32" s="50"/>
      <c r="HV32" s="50"/>
      <c r="HW32" s="50"/>
      <c r="HX32" s="50"/>
      <c r="HY32" s="50"/>
      <c r="HZ32" s="50"/>
      <c r="IA32" s="50"/>
      <c r="IB32" s="50"/>
      <c r="IC32" s="50"/>
      <c r="ID32" s="50"/>
      <c r="IE32" s="50"/>
      <c r="IF32" s="50"/>
      <c r="IG32" s="50"/>
      <c r="IH32" s="50"/>
      <c r="II32" s="50"/>
      <c r="IJ32" s="50"/>
      <c r="IK32" s="50"/>
      <c r="IL32" s="50"/>
      <c r="IM32" s="50"/>
      <c r="IN32" s="50"/>
      <c r="IO32" s="50"/>
      <c r="IP32" s="50"/>
      <c r="IQ32" s="50"/>
      <c r="IR32" s="50"/>
      <c r="IS32" s="50"/>
      <c r="IT32" s="50"/>
      <c r="IU32" s="50"/>
      <c r="IV32" s="50"/>
      <c r="IW32" s="50"/>
    </row>
    <row r="33" spans="10:257" ht="20.100000000000001" customHeight="1">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c r="DA33" s="50"/>
      <c r="DB33" s="50"/>
      <c r="DC33" s="50"/>
      <c r="DD33" s="50"/>
      <c r="DE33" s="50"/>
      <c r="DF33" s="50"/>
      <c r="DG33" s="50"/>
      <c r="DH33" s="50"/>
      <c r="DI33" s="50"/>
      <c r="DJ33" s="50"/>
      <c r="DK33" s="50"/>
      <c r="DL33" s="50"/>
      <c r="DM33" s="50"/>
      <c r="DN33" s="50"/>
      <c r="DO33" s="50"/>
      <c r="DP33" s="50"/>
      <c r="DQ33" s="50"/>
      <c r="DR33" s="50"/>
      <c r="DS33" s="50"/>
      <c r="DT33" s="50"/>
      <c r="DU33" s="50"/>
      <c r="DV33" s="50"/>
      <c r="DW33" s="50"/>
      <c r="DX33" s="50"/>
      <c r="DY33" s="50"/>
      <c r="DZ33" s="50"/>
      <c r="EA33" s="50"/>
      <c r="EB33" s="50"/>
      <c r="EC33" s="50"/>
      <c r="ED33" s="50"/>
      <c r="EE33" s="50"/>
      <c r="EF33" s="50"/>
      <c r="EG33" s="50"/>
      <c r="EH33" s="50"/>
      <c r="EI33" s="50"/>
      <c r="EJ33" s="50"/>
      <c r="EK33" s="50"/>
      <c r="EL33" s="50"/>
      <c r="EM33" s="50"/>
      <c r="EN33" s="50"/>
      <c r="EO33" s="50"/>
      <c r="EP33" s="50"/>
      <c r="EQ33" s="50"/>
      <c r="ER33" s="50"/>
      <c r="ES33" s="50"/>
      <c r="ET33" s="50"/>
      <c r="EU33" s="50"/>
      <c r="EV33" s="50"/>
      <c r="EW33" s="50"/>
      <c r="EX33" s="50"/>
      <c r="EY33" s="50"/>
      <c r="EZ33" s="50"/>
      <c r="FA33" s="50"/>
      <c r="FB33" s="50"/>
      <c r="FC33" s="50"/>
      <c r="FD33" s="50"/>
      <c r="FE33" s="50"/>
      <c r="FF33" s="50"/>
      <c r="FG33" s="50"/>
      <c r="FH33" s="50"/>
      <c r="FI33" s="50"/>
      <c r="FJ33" s="50"/>
      <c r="FK33" s="50"/>
      <c r="FL33" s="50"/>
      <c r="FM33" s="50"/>
      <c r="FN33" s="50"/>
      <c r="FO33" s="50"/>
      <c r="FP33" s="50"/>
      <c r="FQ33" s="50"/>
      <c r="FR33" s="50"/>
      <c r="FS33" s="50"/>
      <c r="FT33" s="50"/>
      <c r="FU33" s="50"/>
      <c r="FV33" s="50"/>
      <c r="FW33" s="50"/>
      <c r="FX33" s="50"/>
      <c r="FY33" s="50"/>
      <c r="FZ33" s="50"/>
      <c r="GA33" s="50"/>
      <c r="GB33" s="50"/>
      <c r="GC33" s="50"/>
      <c r="GD33" s="50"/>
      <c r="GE33" s="50"/>
      <c r="GF33" s="50"/>
      <c r="GG33" s="50"/>
      <c r="GH33" s="50"/>
      <c r="GI33" s="50"/>
      <c r="GJ33" s="50"/>
      <c r="GK33" s="50"/>
      <c r="GL33" s="50"/>
      <c r="GM33" s="50"/>
      <c r="GN33" s="50"/>
      <c r="GO33" s="50"/>
      <c r="GP33" s="50"/>
      <c r="GQ33" s="50"/>
      <c r="GR33" s="50"/>
      <c r="GS33" s="50"/>
      <c r="GT33" s="50"/>
      <c r="GU33" s="50"/>
      <c r="GV33" s="50"/>
      <c r="GW33" s="50"/>
      <c r="GX33" s="50"/>
      <c r="GY33" s="50"/>
      <c r="GZ33" s="50"/>
      <c r="HA33" s="50"/>
      <c r="HB33" s="50"/>
      <c r="HC33" s="50"/>
      <c r="HD33" s="50"/>
      <c r="HE33" s="50"/>
      <c r="HF33" s="50"/>
      <c r="HG33" s="50"/>
      <c r="HH33" s="50"/>
      <c r="HI33" s="50"/>
      <c r="HJ33" s="50"/>
      <c r="HK33" s="50"/>
      <c r="HL33" s="50"/>
      <c r="HM33" s="50"/>
      <c r="HN33" s="50"/>
      <c r="HO33" s="50"/>
      <c r="HP33" s="50"/>
      <c r="HQ33" s="50"/>
      <c r="HR33" s="50"/>
      <c r="HS33" s="50"/>
      <c r="HT33" s="50"/>
      <c r="HU33" s="50"/>
      <c r="HV33" s="50"/>
      <c r="HW33" s="50"/>
      <c r="HX33" s="50"/>
      <c r="HY33" s="50"/>
      <c r="HZ33" s="50"/>
      <c r="IA33" s="50"/>
      <c r="IB33" s="50"/>
      <c r="IC33" s="50"/>
      <c r="ID33" s="50"/>
      <c r="IE33" s="50"/>
      <c r="IF33" s="50"/>
      <c r="IG33" s="50"/>
      <c r="IH33" s="50"/>
      <c r="II33" s="50"/>
      <c r="IJ33" s="50"/>
      <c r="IK33" s="50"/>
      <c r="IL33" s="50"/>
      <c r="IM33" s="50"/>
      <c r="IN33" s="50"/>
      <c r="IO33" s="50"/>
      <c r="IP33" s="50"/>
      <c r="IQ33" s="50"/>
      <c r="IR33" s="50"/>
      <c r="IS33" s="50"/>
      <c r="IT33" s="50"/>
      <c r="IU33" s="50"/>
      <c r="IV33" s="50"/>
      <c r="IW33" s="50"/>
    </row>
    <row r="34" spans="10:257" ht="20.100000000000001" customHeight="1">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50"/>
      <c r="DG34" s="50"/>
      <c r="DH34" s="50"/>
      <c r="DI34" s="50"/>
      <c r="DJ34" s="50"/>
      <c r="DK34" s="50"/>
      <c r="DL34" s="50"/>
      <c r="DM34" s="50"/>
      <c r="DN34" s="50"/>
      <c r="DO34" s="50"/>
      <c r="DP34" s="50"/>
      <c r="DQ34" s="50"/>
      <c r="DR34" s="50"/>
      <c r="DS34" s="50"/>
      <c r="DT34" s="50"/>
      <c r="DU34" s="50"/>
      <c r="DV34" s="50"/>
      <c r="DW34" s="50"/>
      <c r="DX34" s="50"/>
      <c r="DY34" s="50"/>
      <c r="DZ34" s="50"/>
      <c r="EA34" s="50"/>
      <c r="EB34" s="50"/>
      <c r="EC34" s="50"/>
      <c r="ED34" s="50"/>
      <c r="EE34" s="50"/>
      <c r="EF34" s="50"/>
      <c r="EG34" s="50"/>
      <c r="EH34" s="50"/>
      <c r="EI34" s="50"/>
      <c r="EJ34" s="50"/>
      <c r="EK34" s="50"/>
      <c r="EL34" s="50"/>
      <c r="EM34" s="50"/>
      <c r="EN34" s="50"/>
      <c r="EO34" s="50"/>
      <c r="EP34" s="50"/>
      <c r="EQ34" s="50"/>
      <c r="ER34" s="50"/>
      <c r="ES34" s="50"/>
      <c r="ET34" s="50"/>
      <c r="EU34" s="50"/>
      <c r="EV34" s="50"/>
      <c r="EW34" s="50"/>
      <c r="EX34" s="50"/>
      <c r="EY34" s="50"/>
      <c r="EZ34" s="50"/>
      <c r="FA34" s="50"/>
      <c r="FB34" s="50"/>
      <c r="FC34" s="50"/>
      <c r="FD34" s="50"/>
      <c r="FE34" s="50"/>
      <c r="FF34" s="50"/>
      <c r="FG34" s="50"/>
      <c r="FH34" s="50"/>
      <c r="FI34" s="50"/>
      <c r="FJ34" s="50"/>
      <c r="FK34" s="50"/>
      <c r="FL34" s="50"/>
      <c r="FM34" s="50"/>
      <c r="FN34" s="50"/>
      <c r="FO34" s="50"/>
      <c r="FP34" s="50"/>
      <c r="FQ34" s="50"/>
      <c r="FR34" s="50"/>
      <c r="FS34" s="50"/>
      <c r="FT34" s="50"/>
      <c r="FU34" s="50"/>
      <c r="FV34" s="50"/>
      <c r="FW34" s="50"/>
      <c r="FX34" s="50"/>
      <c r="FY34" s="50"/>
      <c r="FZ34" s="50"/>
      <c r="GA34" s="50"/>
      <c r="GB34" s="50"/>
      <c r="GC34" s="50"/>
      <c r="GD34" s="50"/>
      <c r="GE34" s="50"/>
      <c r="GF34" s="50"/>
      <c r="GG34" s="50"/>
      <c r="GH34" s="50"/>
      <c r="GI34" s="50"/>
      <c r="GJ34" s="50"/>
      <c r="GK34" s="50"/>
      <c r="GL34" s="50"/>
      <c r="GM34" s="50"/>
      <c r="GN34" s="50"/>
      <c r="GO34" s="50"/>
      <c r="GP34" s="50"/>
      <c r="GQ34" s="50"/>
      <c r="GR34" s="50"/>
      <c r="GS34" s="50"/>
      <c r="GT34" s="50"/>
      <c r="GU34" s="50"/>
      <c r="GV34" s="50"/>
      <c r="GW34" s="50"/>
      <c r="GX34" s="50"/>
      <c r="GY34" s="50"/>
      <c r="GZ34" s="50"/>
      <c r="HA34" s="50"/>
      <c r="HB34" s="50"/>
      <c r="HC34" s="50"/>
      <c r="HD34" s="50"/>
      <c r="HE34" s="50"/>
      <c r="HF34" s="50"/>
      <c r="HG34" s="50"/>
      <c r="HH34" s="50"/>
      <c r="HI34" s="50"/>
      <c r="HJ34" s="50"/>
      <c r="HK34" s="50"/>
      <c r="HL34" s="50"/>
      <c r="HM34" s="50"/>
      <c r="HN34" s="50"/>
      <c r="HO34" s="50"/>
      <c r="HP34" s="50"/>
      <c r="HQ34" s="50"/>
      <c r="HR34" s="50"/>
      <c r="HS34" s="50"/>
      <c r="HT34" s="50"/>
      <c r="HU34" s="50"/>
      <c r="HV34" s="50"/>
      <c r="HW34" s="50"/>
      <c r="HX34" s="50"/>
      <c r="HY34" s="50"/>
      <c r="HZ34" s="50"/>
      <c r="IA34" s="50"/>
      <c r="IB34" s="50"/>
      <c r="IC34" s="50"/>
      <c r="ID34" s="50"/>
      <c r="IE34" s="50"/>
      <c r="IF34" s="50"/>
      <c r="IG34" s="50"/>
      <c r="IH34" s="50"/>
      <c r="II34" s="50"/>
      <c r="IJ34" s="50"/>
      <c r="IK34" s="50"/>
      <c r="IL34" s="50"/>
      <c r="IM34" s="50"/>
      <c r="IN34" s="50"/>
      <c r="IO34" s="50"/>
      <c r="IP34" s="50"/>
      <c r="IQ34" s="50"/>
      <c r="IR34" s="50"/>
      <c r="IS34" s="50"/>
      <c r="IT34" s="50"/>
      <c r="IU34" s="50"/>
      <c r="IV34" s="50"/>
      <c r="IW34" s="50"/>
    </row>
  </sheetData>
  <sheetProtection algorithmName="SHA-512" hashValue="CJblyZ/t+1L+43sIWjmpThI1YpmzagjdDm7HQyrSBfZ4KvPNMa7yxmAByp4zBPU3jK8TM1qhGZyoc23jBIlK1A==" saltValue="5skxMPtqr334z926WbBbcA==" spinCount="100000" sheet="1" objects="1" scenarios="1"/>
  <mergeCells count="7">
    <mergeCell ref="A16:D16"/>
    <mergeCell ref="A14:D14"/>
    <mergeCell ref="A3:E3"/>
    <mergeCell ref="A4:E4"/>
    <mergeCell ref="B9:D11"/>
    <mergeCell ref="B8:D8"/>
    <mergeCell ref="A7:D7"/>
  </mergeCells>
  <pageMargins left="0.54027777777777797" right="0.17013888888888901" top="0.57986111111111105" bottom="0.6" header="0.511811023622047" footer="0.35"/>
  <pageSetup scale="75" orientation="portrait" horizontalDpi="300" verticalDpi="300"/>
  <headerFooter>
    <oddHeader>&amp;C&amp;"Aptos"&amp;12&amp;KFF0000 डेटा वर्गीकरण : प्रतिबंधित/RESTRICTED&amp;1#_x000D_</oddHeader>
    <oddFooter>&amp;R&amp;"Book Antiqua,Bold"&amp;8 Page &amp;P of &amp;N</oddFooter>
  </headerFooter>
</worksheet>
</file>

<file path=docMetadata/LabelInfo.xml><?xml version="1.0" encoding="utf-8"?>
<clbl:labelList xmlns:clbl="http://schemas.microsoft.com/office/2020/mipLabelMetadata">
  <clbl:label id="{9186258f-5f0c-4d30-842f-7b163fb876f3}" enabled="1" method="Standard" siteId="{7048075c-52c2-4a40-8e7c-5c5a5573c87f}"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277</vt:i4>
      </vt:variant>
    </vt:vector>
  </HeadingPairs>
  <TitlesOfParts>
    <vt:vector size="307" baseType="lpstr">
      <vt:lpstr>Basic</vt:lpstr>
      <vt:lpstr>Cover</vt:lpstr>
      <vt:lpstr>Names of Bidder</vt:lpstr>
      <vt:lpstr>Check List</vt:lpstr>
      <vt:lpstr>Attach 3(JV)</vt:lpstr>
      <vt:lpstr>QR</vt:lpstr>
      <vt:lpstr>QR-Technical</vt:lpstr>
      <vt:lpstr>QR-Financial</vt:lpstr>
      <vt:lpstr>Comm.Deviation Sch.</vt:lpstr>
      <vt:lpstr>Attach 4 (A)</vt:lpstr>
      <vt:lpstr>Attach 4 (B)</vt:lpstr>
      <vt:lpstr>Attach 5</vt:lpstr>
      <vt:lpstr>Tech.Dev.Sch.</vt:lpstr>
      <vt:lpstr>Attach 7</vt:lpstr>
      <vt:lpstr>Attach 8</vt:lpstr>
      <vt:lpstr>Attach 10</vt:lpstr>
      <vt:lpstr>Attach 11</vt:lpstr>
      <vt:lpstr>Attach 12</vt:lpstr>
      <vt:lpstr>Attach 13</vt:lpstr>
      <vt:lpstr>Attach 14</vt:lpstr>
      <vt:lpstr>Genl.Infor.</vt:lpstr>
      <vt:lpstr>Attach 16</vt:lpstr>
      <vt:lpstr>Attach 17</vt:lpstr>
      <vt:lpstr>Bid Form 1st Envelope</vt:lpstr>
      <vt:lpstr>e-Form</vt:lpstr>
      <vt:lpstr>N to W</vt:lpstr>
      <vt:lpstr>Attach 15(b)</vt:lpstr>
      <vt:lpstr>E-Payment Details</vt:lpstr>
      <vt:lpstr>Ex-employees details</vt:lpstr>
      <vt:lpstr>Social Accountablity </vt:lpstr>
      <vt:lpstr>'Attach 10'!Print_Area</vt:lpstr>
      <vt:lpstr>'Attach 11'!Print_Area</vt:lpstr>
      <vt:lpstr>'Attach 12'!Print_Area</vt:lpstr>
      <vt:lpstr>'Attach 13'!Print_Area</vt:lpstr>
      <vt:lpstr>'Attach 14'!Print_Area</vt:lpstr>
      <vt:lpstr>'Attach 16'!Print_Area</vt:lpstr>
      <vt:lpstr>'Attach 17'!Print_Area</vt:lpstr>
      <vt:lpstr>'Attach 3(JV)'!Print_Area</vt:lpstr>
      <vt:lpstr>'Attach 4 (A)'!Print_Area</vt:lpstr>
      <vt:lpstr>'Attach 4 (B)'!Print_Area</vt:lpstr>
      <vt:lpstr>'Attach 5'!Print_Area</vt:lpstr>
      <vt:lpstr>'Attach 7'!Print_Area</vt:lpstr>
      <vt:lpstr>'Attach 8'!Print_Area</vt:lpstr>
      <vt:lpstr>'Bid Form 1st Envelope'!Print_Area</vt:lpstr>
      <vt:lpstr>'Check List'!Print_Area</vt:lpstr>
      <vt:lpstr>'Comm.Deviation Sch.'!Print_Area</vt:lpstr>
      <vt:lpstr>'e-Form'!Print_Area</vt:lpstr>
      <vt:lpstr>'Ex-employees details'!Print_Area</vt:lpstr>
      <vt:lpstr>Genl.Infor.!Print_Area</vt:lpstr>
      <vt:lpstr>'Names of Bidder'!Print_Area</vt:lpstr>
      <vt:lpstr>QR!Print_Area</vt:lpstr>
      <vt:lpstr>'QR-Financial'!Print_Area</vt:lpstr>
      <vt:lpstr>'Social Accountablity '!Print_Area</vt:lpstr>
      <vt:lpstr>Tech.Dev.Sch.!Print_Area</vt:lpstr>
      <vt:lpstr>'Attach 12'!Print_Titles</vt:lpstr>
      <vt:lpstr>'Check List'!Print_Titles</vt:lpstr>
      <vt:lpstr>'Attach 12'!Z_237D8718_39ED_4FFE_B3B2_D1192F8D2E87__wvu_Cols</vt:lpstr>
      <vt:lpstr>'Attach 5'!Z_237D8718_39ED_4FFE_B3B2_D1192F8D2E87__wvu_Cols</vt:lpstr>
      <vt:lpstr>'Attach 8'!Z_237D8718_39ED_4FFE_B3B2_D1192F8D2E87__wvu_Cols</vt:lpstr>
      <vt:lpstr>'Comm.Deviation Sch.'!Z_237D8718_39ED_4FFE_B3B2_D1192F8D2E87__wvu_Cols</vt:lpstr>
      <vt:lpstr>Genl.Infor.!Z_237D8718_39ED_4FFE_B3B2_D1192F8D2E87__wvu_Cols</vt:lpstr>
      <vt:lpstr>'Names of Bidder'!Z_237D8718_39ED_4FFE_B3B2_D1192F8D2E87__wvu_Cols</vt:lpstr>
      <vt:lpstr>Tech.Dev.Sch.!Z_237D8718_39ED_4FFE_B3B2_D1192F8D2E87__wvu_Cols</vt:lpstr>
      <vt:lpstr>'Attach 10'!Z_237D8718_39ED_4FFE_B3B2_D1192F8D2E87__wvu_PrintArea</vt:lpstr>
      <vt:lpstr>'Attach 11'!Z_237D8718_39ED_4FFE_B3B2_D1192F8D2E87__wvu_PrintArea</vt:lpstr>
      <vt:lpstr>'Attach 12'!Z_237D8718_39ED_4FFE_B3B2_D1192F8D2E87__wvu_PrintArea</vt:lpstr>
      <vt:lpstr>'Attach 13'!Z_237D8718_39ED_4FFE_B3B2_D1192F8D2E87__wvu_PrintArea</vt:lpstr>
      <vt:lpstr>'Attach 14'!Z_237D8718_39ED_4FFE_B3B2_D1192F8D2E87__wvu_PrintArea</vt:lpstr>
      <vt:lpstr>'Attach 16'!Z_237D8718_39ED_4FFE_B3B2_D1192F8D2E87__wvu_PrintArea</vt:lpstr>
      <vt:lpstr>'Attach 17'!Z_237D8718_39ED_4FFE_B3B2_D1192F8D2E87__wvu_PrintArea</vt:lpstr>
      <vt:lpstr>'Attach 3(JV)'!Z_237D8718_39ED_4FFE_B3B2_D1192F8D2E87__wvu_PrintArea</vt:lpstr>
      <vt:lpstr>'Attach 4 (A)'!Z_237D8718_39ED_4FFE_B3B2_D1192F8D2E87__wvu_PrintArea</vt:lpstr>
      <vt:lpstr>'Attach 4 (B)'!Z_237D8718_39ED_4FFE_B3B2_D1192F8D2E87__wvu_PrintArea</vt:lpstr>
      <vt:lpstr>'Attach 5'!Z_237D8718_39ED_4FFE_B3B2_D1192F8D2E87__wvu_PrintArea</vt:lpstr>
      <vt:lpstr>'Attach 7'!Z_237D8718_39ED_4FFE_B3B2_D1192F8D2E87__wvu_PrintArea</vt:lpstr>
      <vt:lpstr>'Attach 8'!Z_237D8718_39ED_4FFE_B3B2_D1192F8D2E87__wvu_PrintArea</vt:lpstr>
      <vt:lpstr>'Bid Form 1st Envelope'!Z_237D8718_39ED_4FFE_B3B2_D1192F8D2E87__wvu_PrintArea</vt:lpstr>
      <vt:lpstr>'Check List'!Z_237D8718_39ED_4FFE_B3B2_D1192F8D2E87__wvu_PrintArea</vt:lpstr>
      <vt:lpstr>'Comm.Deviation Sch.'!Z_237D8718_39ED_4FFE_B3B2_D1192F8D2E87__wvu_PrintArea</vt:lpstr>
      <vt:lpstr>'e-Form'!Z_237D8718_39ED_4FFE_B3B2_D1192F8D2E87__wvu_PrintArea</vt:lpstr>
      <vt:lpstr>'Ex-employees details'!Z_237D8718_39ED_4FFE_B3B2_D1192F8D2E87__wvu_PrintArea</vt:lpstr>
      <vt:lpstr>Genl.Infor.!Z_237D8718_39ED_4FFE_B3B2_D1192F8D2E87__wvu_PrintArea</vt:lpstr>
      <vt:lpstr>'Names of Bidder'!Z_237D8718_39ED_4FFE_B3B2_D1192F8D2E87__wvu_PrintArea</vt:lpstr>
      <vt:lpstr>QR!Z_237D8718_39ED_4FFE_B3B2_D1192F8D2E87__wvu_PrintArea</vt:lpstr>
      <vt:lpstr>'Social Accountablity '!Z_237D8718_39ED_4FFE_B3B2_D1192F8D2E87__wvu_PrintArea</vt:lpstr>
      <vt:lpstr>Tech.Dev.Sch.!Z_237D8718_39ED_4FFE_B3B2_D1192F8D2E87__wvu_PrintArea</vt:lpstr>
      <vt:lpstr>'Attach 12'!Z_237D8718_39ED_4FFE_B3B2_D1192F8D2E87__wvu_PrintTitles</vt:lpstr>
      <vt:lpstr>'Check List'!Z_237D8718_39ED_4FFE_B3B2_D1192F8D2E87__wvu_PrintTitles</vt:lpstr>
      <vt:lpstr>'Attach 5'!Z_237D8718_39ED_4FFE_B3B2_D1192F8D2E87__wvu_Rows</vt:lpstr>
      <vt:lpstr>'Attach 8'!Z_237D8718_39ED_4FFE_B3B2_D1192F8D2E87__wvu_Rows</vt:lpstr>
      <vt:lpstr>'Bid Form 1st Envelope'!Z_237D8718_39ED_4FFE_B3B2_D1192F8D2E87__wvu_Rows</vt:lpstr>
      <vt:lpstr>'Attach 12'!Z_42A4182C_E7B3_497E_AD09_43B7725F335A__wvu_Cols</vt:lpstr>
      <vt:lpstr>'Attach 5'!Z_42A4182C_E7B3_497E_AD09_43B7725F335A__wvu_Cols</vt:lpstr>
      <vt:lpstr>'Attach 8'!Z_42A4182C_E7B3_497E_AD09_43B7725F335A__wvu_Cols</vt:lpstr>
      <vt:lpstr>'Comm.Deviation Sch.'!Z_42A4182C_E7B3_497E_AD09_43B7725F335A__wvu_Cols</vt:lpstr>
      <vt:lpstr>Genl.Infor.!Z_42A4182C_E7B3_497E_AD09_43B7725F335A__wvu_Cols</vt:lpstr>
      <vt:lpstr>'Names of Bidder'!Z_42A4182C_E7B3_497E_AD09_43B7725F335A__wvu_Cols</vt:lpstr>
      <vt:lpstr>Tech.Dev.Sch.!Z_42A4182C_E7B3_497E_AD09_43B7725F335A__wvu_Cols</vt:lpstr>
      <vt:lpstr>'Attach 10'!Z_42A4182C_E7B3_497E_AD09_43B7725F335A__wvu_PrintArea</vt:lpstr>
      <vt:lpstr>'Attach 11'!Z_42A4182C_E7B3_497E_AD09_43B7725F335A__wvu_PrintArea</vt:lpstr>
      <vt:lpstr>'Attach 12'!Z_42A4182C_E7B3_497E_AD09_43B7725F335A__wvu_PrintArea</vt:lpstr>
      <vt:lpstr>'Attach 13'!Z_42A4182C_E7B3_497E_AD09_43B7725F335A__wvu_PrintArea</vt:lpstr>
      <vt:lpstr>'Attach 14'!Z_42A4182C_E7B3_497E_AD09_43B7725F335A__wvu_PrintArea</vt:lpstr>
      <vt:lpstr>'Attach 16'!Z_42A4182C_E7B3_497E_AD09_43B7725F335A__wvu_PrintArea</vt:lpstr>
      <vt:lpstr>'Attach 17'!Z_42A4182C_E7B3_497E_AD09_43B7725F335A__wvu_PrintArea</vt:lpstr>
      <vt:lpstr>'Attach 3(JV)'!Z_42A4182C_E7B3_497E_AD09_43B7725F335A__wvu_PrintArea</vt:lpstr>
      <vt:lpstr>'Attach 4 (A)'!Z_42A4182C_E7B3_497E_AD09_43B7725F335A__wvu_PrintArea</vt:lpstr>
      <vt:lpstr>'Attach 4 (B)'!Z_42A4182C_E7B3_497E_AD09_43B7725F335A__wvu_PrintArea</vt:lpstr>
      <vt:lpstr>'Attach 5'!Z_42A4182C_E7B3_497E_AD09_43B7725F335A__wvu_PrintArea</vt:lpstr>
      <vt:lpstr>'Attach 7'!Z_42A4182C_E7B3_497E_AD09_43B7725F335A__wvu_PrintArea</vt:lpstr>
      <vt:lpstr>'Attach 8'!Z_42A4182C_E7B3_497E_AD09_43B7725F335A__wvu_PrintArea</vt:lpstr>
      <vt:lpstr>'Bid Form 1st Envelope'!Z_42A4182C_E7B3_497E_AD09_43B7725F335A__wvu_PrintArea</vt:lpstr>
      <vt:lpstr>'Check List'!Z_42A4182C_E7B3_497E_AD09_43B7725F335A__wvu_PrintArea</vt:lpstr>
      <vt:lpstr>'Comm.Deviation Sch.'!Z_42A4182C_E7B3_497E_AD09_43B7725F335A__wvu_PrintArea</vt:lpstr>
      <vt:lpstr>'e-Form'!Z_42A4182C_E7B3_497E_AD09_43B7725F335A__wvu_PrintArea</vt:lpstr>
      <vt:lpstr>'Ex-employees details'!Z_42A4182C_E7B3_497E_AD09_43B7725F335A__wvu_PrintArea</vt:lpstr>
      <vt:lpstr>Genl.Infor.!Z_42A4182C_E7B3_497E_AD09_43B7725F335A__wvu_PrintArea</vt:lpstr>
      <vt:lpstr>'Names of Bidder'!Z_42A4182C_E7B3_497E_AD09_43B7725F335A__wvu_PrintArea</vt:lpstr>
      <vt:lpstr>QR!Z_42A4182C_E7B3_497E_AD09_43B7725F335A__wvu_PrintArea</vt:lpstr>
      <vt:lpstr>'QR-Financial'!Z_42A4182C_E7B3_497E_AD09_43B7725F335A__wvu_PrintArea</vt:lpstr>
      <vt:lpstr>'Social Accountablity '!Z_42A4182C_E7B3_497E_AD09_43B7725F335A__wvu_PrintArea</vt:lpstr>
      <vt:lpstr>Tech.Dev.Sch.!Z_42A4182C_E7B3_497E_AD09_43B7725F335A__wvu_PrintArea</vt:lpstr>
      <vt:lpstr>'Attach 12'!Z_42A4182C_E7B3_497E_AD09_43B7725F335A__wvu_PrintTitles</vt:lpstr>
      <vt:lpstr>'Check List'!Z_42A4182C_E7B3_497E_AD09_43B7725F335A__wvu_PrintTitles</vt:lpstr>
      <vt:lpstr>'Attach 12'!Z_42A4182C_E7B3_497E_AD09_43B7725F335A__wvu_Rows</vt:lpstr>
      <vt:lpstr>'Attach 5'!Z_42A4182C_E7B3_497E_AD09_43B7725F335A__wvu_Rows</vt:lpstr>
      <vt:lpstr>'Attach 8'!Z_42A4182C_E7B3_497E_AD09_43B7725F335A__wvu_Rows</vt:lpstr>
      <vt:lpstr>'Bid Form 1st Envelope'!Z_42A4182C_E7B3_497E_AD09_43B7725F335A__wvu_Rows</vt:lpstr>
      <vt:lpstr>'Check List'!Z_42A4182C_E7B3_497E_AD09_43B7725F335A__wvu_Rows</vt:lpstr>
      <vt:lpstr>'Attach 12'!Z_66351D87_9E2B_4F19_8E10_C575C3FCB914__wvu_Cols</vt:lpstr>
      <vt:lpstr>'Attach 5'!Z_66351D87_9E2B_4F19_8E10_C575C3FCB914__wvu_Cols</vt:lpstr>
      <vt:lpstr>'Attach 8'!Z_66351D87_9E2B_4F19_8E10_C575C3FCB914__wvu_Cols</vt:lpstr>
      <vt:lpstr>'Comm.Deviation Sch.'!Z_66351D87_9E2B_4F19_8E10_C575C3FCB914__wvu_Cols</vt:lpstr>
      <vt:lpstr>Genl.Infor.!Z_66351D87_9E2B_4F19_8E10_C575C3FCB914__wvu_Cols</vt:lpstr>
      <vt:lpstr>'Names of Bidder'!Z_66351D87_9E2B_4F19_8E10_C575C3FCB914__wvu_Cols</vt:lpstr>
      <vt:lpstr>Tech.Dev.Sch.!Z_66351D87_9E2B_4F19_8E10_C575C3FCB914__wvu_Cols</vt:lpstr>
      <vt:lpstr>'Attach 10'!Z_66351D87_9E2B_4F19_8E10_C575C3FCB914__wvu_PrintArea</vt:lpstr>
      <vt:lpstr>'Attach 11'!Z_66351D87_9E2B_4F19_8E10_C575C3FCB914__wvu_PrintArea</vt:lpstr>
      <vt:lpstr>'Attach 12'!Z_66351D87_9E2B_4F19_8E10_C575C3FCB914__wvu_PrintArea</vt:lpstr>
      <vt:lpstr>'Attach 13'!Z_66351D87_9E2B_4F19_8E10_C575C3FCB914__wvu_PrintArea</vt:lpstr>
      <vt:lpstr>'Attach 14'!Z_66351D87_9E2B_4F19_8E10_C575C3FCB914__wvu_PrintArea</vt:lpstr>
      <vt:lpstr>'Attach 16'!Z_66351D87_9E2B_4F19_8E10_C575C3FCB914__wvu_PrintArea</vt:lpstr>
      <vt:lpstr>'Attach 17'!Z_66351D87_9E2B_4F19_8E10_C575C3FCB914__wvu_PrintArea</vt:lpstr>
      <vt:lpstr>'Attach 3(JV)'!Z_66351D87_9E2B_4F19_8E10_C575C3FCB914__wvu_PrintArea</vt:lpstr>
      <vt:lpstr>'Attach 4 (A)'!Z_66351D87_9E2B_4F19_8E10_C575C3FCB914__wvu_PrintArea</vt:lpstr>
      <vt:lpstr>'Attach 4 (B)'!Z_66351D87_9E2B_4F19_8E10_C575C3FCB914__wvu_PrintArea</vt:lpstr>
      <vt:lpstr>'Attach 5'!Z_66351D87_9E2B_4F19_8E10_C575C3FCB914__wvu_PrintArea</vt:lpstr>
      <vt:lpstr>'Attach 7'!Z_66351D87_9E2B_4F19_8E10_C575C3FCB914__wvu_PrintArea</vt:lpstr>
      <vt:lpstr>'Attach 8'!Z_66351D87_9E2B_4F19_8E10_C575C3FCB914__wvu_PrintArea</vt:lpstr>
      <vt:lpstr>'Bid Form 1st Envelope'!Z_66351D87_9E2B_4F19_8E10_C575C3FCB914__wvu_PrintArea</vt:lpstr>
      <vt:lpstr>'Check List'!Z_66351D87_9E2B_4F19_8E10_C575C3FCB914__wvu_PrintArea</vt:lpstr>
      <vt:lpstr>'Comm.Deviation Sch.'!Z_66351D87_9E2B_4F19_8E10_C575C3FCB914__wvu_PrintArea</vt:lpstr>
      <vt:lpstr>'e-Form'!Z_66351D87_9E2B_4F19_8E10_C575C3FCB914__wvu_PrintArea</vt:lpstr>
      <vt:lpstr>'Ex-employees details'!Z_66351D87_9E2B_4F19_8E10_C575C3FCB914__wvu_PrintArea</vt:lpstr>
      <vt:lpstr>Genl.Infor.!Z_66351D87_9E2B_4F19_8E10_C575C3FCB914__wvu_PrintArea</vt:lpstr>
      <vt:lpstr>'Names of Bidder'!Z_66351D87_9E2B_4F19_8E10_C575C3FCB914__wvu_PrintArea</vt:lpstr>
      <vt:lpstr>QR!Z_66351D87_9E2B_4F19_8E10_C575C3FCB914__wvu_PrintArea</vt:lpstr>
      <vt:lpstr>'Social Accountablity '!Z_66351D87_9E2B_4F19_8E10_C575C3FCB914__wvu_PrintArea</vt:lpstr>
      <vt:lpstr>Tech.Dev.Sch.!Z_66351D87_9E2B_4F19_8E10_C575C3FCB914__wvu_PrintArea</vt:lpstr>
      <vt:lpstr>'Attach 12'!Z_66351D87_9E2B_4F19_8E10_C575C3FCB914__wvu_PrintTitles</vt:lpstr>
      <vt:lpstr>'Check List'!Z_66351D87_9E2B_4F19_8E10_C575C3FCB914__wvu_PrintTitles</vt:lpstr>
      <vt:lpstr>'Attach 12'!Z_66351D87_9E2B_4F19_8E10_C575C3FCB914__wvu_Rows</vt:lpstr>
      <vt:lpstr>'Attach 5'!Z_66351D87_9E2B_4F19_8E10_C575C3FCB914__wvu_Rows</vt:lpstr>
      <vt:lpstr>'Attach 8'!Z_66351D87_9E2B_4F19_8E10_C575C3FCB914__wvu_Rows</vt:lpstr>
      <vt:lpstr>'Bid Form 1st Envelope'!Z_66351D87_9E2B_4F19_8E10_C575C3FCB914__wvu_Rows</vt:lpstr>
      <vt:lpstr>'Check List'!Z_66351D87_9E2B_4F19_8E10_C575C3FCB914__wvu_Rows</vt:lpstr>
      <vt:lpstr>'Attach 10'!Z_8E7B022F_1113_4BA2_B2BA_8EDBE02A2557__wvu_PrintArea</vt:lpstr>
      <vt:lpstr>'Attach 11'!Z_8E7B022F_1113_4BA2_B2BA_8EDBE02A2557__wvu_PrintArea</vt:lpstr>
      <vt:lpstr>'Attach 12'!Z_8E7B022F_1113_4BA2_B2BA_8EDBE02A2557__wvu_PrintArea</vt:lpstr>
      <vt:lpstr>'Attach 13'!Z_8E7B022F_1113_4BA2_B2BA_8EDBE02A2557__wvu_PrintArea</vt:lpstr>
      <vt:lpstr>'Attach 14'!Z_8E7B022F_1113_4BA2_B2BA_8EDBE02A2557__wvu_PrintArea</vt:lpstr>
      <vt:lpstr>'Attach 16'!Z_8E7B022F_1113_4BA2_B2BA_8EDBE02A2557__wvu_PrintArea</vt:lpstr>
      <vt:lpstr>'Attach 17'!Z_8E7B022F_1113_4BA2_B2BA_8EDBE02A2557__wvu_PrintArea</vt:lpstr>
      <vt:lpstr>'Attach 3(JV)'!Z_8E7B022F_1113_4BA2_B2BA_8EDBE02A2557__wvu_PrintArea</vt:lpstr>
      <vt:lpstr>'Attach 4 (A)'!Z_8E7B022F_1113_4BA2_B2BA_8EDBE02A2557__wvu_PrintArea</vt:lpstr>
      <vt:lpstr>'Attach 4 (B)'!Z_8E7B022F_1113_4BA2_B2BA_8EDBE02A2557__wvu_PrintArea</vt:lpstr>
      <vt:lpstr>'Attach 5'!Z_8E7B022F_1113_4BA2_B2BA_8EDBE02A2557__wvu_PrintArea</vt:lpstr>
      <vt:lpstr>'Attach 7'!Z_8E7B022F_1113_4BA2_B2BA_8EDBE02A2557__wvu_PrintArea</vt:lpstr>
      <vt:lpstr>'Attach 8'!Z_8E7B022F_1113_4BA2_B2BA_8EDBE02A2557__wvu_PrintArea</vt:lpstr>
      <vt:lpstr>'Bid Form 1st Envelope'!Z_8E7B022F_1113_4BA2_B2BA_8EDBE02A2557__wvu_PrintArea</vt:lpstr>
      <vt:lpstr>'Check List'!Z_8E7B022F_1113_4BA2_B2BA_8EDBE02A2557__wvu_PrintArea</vt:lpstr>
      <vt:lpstr>'Comm.Deviation Sch.'!Z_8E7B022F_1113_4BA2_B2BA_8EDBE02A2557__wvu_PrintArea</vt:lpstr>
      <vt:lpstr>'e-Form'!Z_8E7B022F_1113_4BA2_B2BA_8EDBE02A2557__wvu_PrintArea</vt:lpstr>
      <vt:lpstr>'Ex-employees details'!Z_8E7B022F_1113_4BA2_B2BA_8EDBE02A2557__wvu_PrintArea</vt:lpstr>
      <vt:lpstr>Genl.Infor.!Z_8E7B022F_1113_4BA2_B2BA_8EDBE02A2557__wvu_PrintArea</vt:lpstr>
      <vt:lpstr>QR!Z_8E7B022F_1113_4BA2_B2BA_8EDBE02A2557__wvu_PrintArea</vt:lpstr>
      <vt:lpstr>'Social Accountablity '!Z_8E7B022F_1113_4BA2_B2BA_8EDBE02A2557__wvu_PrintArea</vt:lpstr>
      <vt:lpstr>Tech.Dev.Sch.!Z_8E7B022F_1113_4BA2_B2BA_8EDBE02A2557__wvu_PrintArea</vt:lpstr>
      <vt:lpstr>'Attach 12'!Z_8E7B022F_1113_4BA2_B2BA_8EDBE02A2557__wvu_PrintTitles</vt:lpstr>
      <vt:lpstr>'Check List'!Z_8E7B022F_1113_4BA2_B2BA_8EDBE02A2557__wvu_PrintTitles</vt:lpstr>
      <vt:lpstr>'Attach 10'!Z_A3F641DF_CF1D_48E3_AFDC_E52726A449CB__wvu_PrintArea</vt:lpstr>
      <vt:lpstr>'Attach 11'!Z_A3F641DF_CF1D_48E3_AFDC_E52726A449CB__wvu_PrintArea</vt:lpstr>
      <vt:lpstr>'Attach 12'!Z_A3F641DF_CF1D_48E3_AFDC_E52726A449CB__wvu_PrintArea</vt:lpstr>
      <vt:lpstr>'Attach 13'!Z_A3F641DF_CF1D_48E3_AFDC_E52726A449CB__wvu_PrintArea</vt:lpstr>
      <vt:lpstr>'Attach 14'!Z_A3F641DF_CF1D_48E3_AFDC_E52726A449CB__wvu_PrintArea</vt:lpstr>
      <vt:lpstr>'Attach 16'!Z_A3F641DF_CF1D_48E3_AFDC_E52726A449CB__wvu_PrintArea</vt:lpstr>
      <vt:lpstr>'Attach 17'!Z_A3F641DF_CF1D_48E3_AFDC_E52726A449CB__wvu_PrintArea</vt:lpstr>
      <vt:lpstr>'Attach 3(JV)'!Z_A3F641DF_CF1D_48E3_AFDC_E52726A449CB__wvu_PrintArea</vt:lpstr>
      <vt:lpstr>'Attach 4 (A)'!Z_A3F641DF_CF1D_48E3_AFDC_E52726A449CB__wvu_PrintArea</vt:lpstr>
      <vt:lpstr>'Attach 4 (B)'!Z_A3F641DF_CF1D_48E3_AFDC_E52726A449CB__wvu_PrintArea</vt:lpstr>
      <vt:lpstr>'Attach 5'!Z_A3F641DF_CF1D_48E3_AFDC_E52726A449CB__wvu_PrintArea</vt:lpstr>
      <vt:lpstr>'Attach 7'!Z_A3F641DF_CF1D_48E3_AFDC_E52726A449CB__wvu_PrintArea</vt:lpstr>
      <vt:lpstr>'Attach 8'!Z_A3F641DF_CF1D_48E3_AFDC_E52726A449CB__wvu_PrintArea</vt:lpstr>
      <vt:lpstr>'Bid Form 1st Envelope'!Z_A3F641DF_CF1D_48E3_AFDC_E52726A449CB__wvu_PrintArea</vt:lpstr>
      <vt:lpstr>'Check List'!Z_A3F641DF_CF1D_48E3_AFDC_E52726A449CB__wvu_PrintArea</vt:lpstr>
      <vt:lpstr>'Comm.Deviation Sch.'!Z_A3F641DF_CF1D_48E3_AFDC_E52726A449CB__wvu_PrintArea</vt:lpstr>
      <vt:lpstr>'Ex-employees details'!Z_A3F641DF_CF1D_48E3_AFDC_E52726A449CB__wvu_PrintArea</vt:lpstr>
      <vt:lpstr>Genl.Infor.!Z_A3F641DF_CF1D_48E3_AFDC_E52726A449CB__wvu_PrintArea</vt:lpstr>
      <vt:lpstr>QR!Z_A3F641DF_CF1D_48E3_AFDC_E52726A449CB__wvu_PrintArea</vt:lpstr>
      <vt:lpstr>'Social Accountablity '!Z_A3F641DF_CF1D_48E3_AFDC_E52726A449CB__wvu_PrintArea</vt:lpstr>
      <vt:lpstr>Tech.Dev.Sch.!Z_A3F641DF_CF1D_48E3_AFDC_E52726A449CB__wvu_PrintArea</vt:lpstr>
      <vt:lpstr>'Attach 12'!Z_A3F641DF_CF1D_48E3_AFDC_E52726A449CB__wvu_PrintTitles</vt:lpstr>
      <vt:lpstr>'Check List'!Z_A3F641DF_CF1D_48E3_AFDC_E52726A449CB__wvu_PrintTitles</vt:lpstr>
      <vt:lpstr>'Attach 12'!Z_C370F0F5_804B_45A0_89F0_31DAAD7CA011__wvu_Cols</vt:lpstr>
      <vt:lpstr>'Attach 5'!Z_C370F0F5_804B_45A0_89F0_31DAAD7CA011__wvu_Cols</vt:lpstr>
      <vt:lpstr>'Attach 8'!Z_C370F0F5_804B_45A0_89F0_31DAAD7CA011__wvu_Cols</vt:lpstr>
      <vt:lpstr>'Comm.Deviation Sch.'!Z_C370F0F5_804B_45A0_89F0_31DAAD7CA011__wvu_Cols</vt:lpstr>
      <vt:lpstr>Genl.Infor.!Z_C370F0F5_804B_45A0_89F0_31DAAD7CA011__wvu_Cols</vt:lpstr>
      <vt:lpstr>'Names of Bidder'!Z_C370F0F5_804B_45A0_89F0_31DAAD7CA011__wvu_Cols</vt:lpstr>
      <vt:lpstr>Tech.Dev.Sch.!Z_C370F0F5_804B_45A0_89F0_31DAAD7CA011__wvu_Cols</vt:lpstr>
      <vt:lpstr>'Attach 10'!Z_C370F0F5_804B_45A0_89F0_31DAAD7CA011__wvu_PrintArea</vt:lpstr>
      <vt:lpstr>'Attach 11'!Z_C370F0F5_804B_45A0_89F0_31DAAD7CA011__wvu_PrintArea</vt:lpstr>
      <vt:lpstr>'Attach 12'!Z_C370F0F5_804B_45A0_89F0_31DAAD7CA011__wvu_PrintArea</vt:lpstr>
      <vt:lpstr>'Attach 13'!Z_C370F0F5_804B_45A0_89F0_31DAAD7CA011__wvu_PrintArea</vt:lpstr>
      <vt:lpstr>'Attach 14'!Z_C370F0F5_804B_45A0_89F0_31DAAD7CA011__wvu_PrintArea</vt:lpstr>
      <vt:lpstr>'Attach 16'!Z_C370F0F5_804B_45A0_89F0_31DAAD7CA011__wvu_PrintArea</vt:lpstr>
      <vt:lpstr>'Attach 17'!Z_C370F0F5_804B_45A0_89F0_31DAAD7CA011__wvu_PrintArea</vt:lpstr>
      <vt:lpstr>'Attach 3(JV)'!Z_C370F0F5_804B_45A0_89F0_31DAAD7CA011__wvu_PrintArea</vt:lpstr>
      <vt:lpstr>'Attach 4 (A)'!Z_C370F0F5_804B_45A0_89F0_31DAAD7CA011__wvu_PrintArea</vt:lpstr>
      <vt:lpstr>'Attach 4 (B)'!Z_C370F0F5_804B_45A0_89F0_31DAAD7CA011__wvu_PrintArea</vt:lpstr>
      <vt:lpstr>'Attach 5'!Z_C370F0F5_804B_45A0_89F0_31DAAD7CA011__wvu_PrintArea</vt:lpstr>
      <vt:lpstr>'Attach 7'!Z_C370F0F5_804B_45A0_89F0_31DAAD7CA011__wvu_PrintArea</vt:lpstr>
      <vt:lpstr>'Attach 8'!Z_C370F0F5_804B_45A0_89F0_31DAAD7CA011__wvu_PrintArea</vt:lpstr>
      <vt:lpstr>'Bid Form 1st Envelope'!Z_C370F0F5_804B_45A0_89F0_31DAAD7CA011__wvu_PrintArea</vt:lpstr>
      <vt:lpstr>'Check List'!Z_C370F0F5_804B_45A0_89F0_31DAAD7CA011__wvu_PrintArea</vt:lpstr>
      <vt:lpstr>'Comm.Deviation Sch.'!Z_C370F0F5_804B_45A0_89F0_31DAAD7CA011__wvu_PrintArea</vt:lpstr>
      <vt:lpstr>'e-Form'!Z_C370F0F5_804B_45A0_89F0_31DAAD7CA011__wvu_PrintArea</vt:lpstr>
      <vt:lpstr>'Ex-employees details'!Z_C370F0F5_804B_45A0_89F0_31DAAD7CA011__wvu_PrintArea</vt:lpstr>
      <vt:lpstr>Genl.Infor.!Z_C370F0F5_804B_45A0_89F0_31DAAD7CA011__wvu_PrintArea</vt:lpstr>
      <vt:lpstr>'Names of Bidder'!Z_C370F0F5_804B_45A0_89F0_31DAAD7CA011__wvu_PrintArea</vt:lpstr>
      <vt:lpstr>QR!Z_C370F0F5_804B_45A0_89F0_31DAAD7CA011__wvu_PrintArea</vt:lpstr>
      <vt:lpstr>'Social Accountablity '!Z_C370F0F5_804B_45A0_89F0_31DAAD7CA011__wvu_PrintArea</vt:lpstr>
      <vt:lpstr>Tech.Dev.Sch.!Z_C370F0F5_804B_45A0_89F0_31DAAD7CA011__wvu_PrintArea</vt:lpstr>
      <vt:lpstr>'Attach 12'!Z_C370F0F5_804B_45A0_89F0_31DAAD7CA011__wvu_PrintTitles</vt:lpstr>
      <vt:lpstr>'Check List'!Z_C370F0F5_804B_45A0_89F0_31DAAD7CA011__wvu_PrintTitles</vt:lpstr>
      <vt:lpstr>'Attach 5'!Z_C370F0F5_804B_45A0_89F0_31DAAD7CA011__wvu_Rows</vt:lpstr>
      <vt:lpstr>'Attach 8'!Z_C370F0F5_804B_45A0_89F0_31DAAD7CA011__wvu_Rows</vt:lpstr>
      <vt:lpstr>'Bid Form 1st Envelope'!Z_C370F0F5_804B_45A0_89F0_31DAAD7CA011__wvu_Rows</vt:lpstr>
      <vt:lpstr>'Attach 12'!Z_CD4CA1A8_824A_452F_BDBA_32A47C1B3013__wvu_Cols</vt:lpstr>
      <vt:lpstr>'Attach 5'!Z_CD4CA1A8_824A_452F_BDBA_32A47C1B3013__wvu_Cols</vt:lpstr>
      <vt:lpstr>'Attach 8'!Z_CD4CA1A8_824A_452F_BDBA_32A47C1B3013__wvu_Cols</vt:lpstr>
      <vt:lpstr>'Comm.Deviation Sch.'!Z_CD4CA1A8_824A_452F_BDBA_32A47C1B3013__wvu_Cols</vt:lpstr>
      <vt:lpstr>Genl.Infor.!Z_CD4CA1A8_824A_452F_BDBA_32A47C1B3013__wvu_Cols</vt:lpstr>
      <vt:lpstr>'Names of Bidder'!Z_CD4CA1A8_824A_452F_BDBA_32A47C1B3013__wvu_Cols</vt:lpstr>
      <vt:lpstr>Tech.Dev.Sch.!Z_CD4CA1A8_824A_452F_BDBA_32A47C1B3013__wvu_Cols</vt:lpstr>
      <vt:lpstr>'Attach 10'!Z_CD4CA1A8_824A_452F_BDBA_32A47C1B3013__wvu_PrintArea</vt:lpstr>
      <vt:lpstr>'Attach 11'!Z_CD4CA1A8_824A_452F_BDBA_32A47C1B3013__wvu_PrintArea</vt:lpstr>
      <vt:lpstr>'Attach 12'!Z_CD4CA1A8_824A_452F_BDBA_32A47C1B3013__wvu_PrintArea</vt:lpstr>
      <vt:lpstr>'Attach 13'!Z_CD4CA1A8_824A_452F_BDBA_32A47C1B3013__wvu_PrintArea</vt:lpstr>
      <vt:lpstr>'Attach 14'!Z_CD4CA1A8_824A_452F_BDBA_32A47C1B3013__wvu_PrintArea</vt:lpstr>
      <vt:lpstr>'Attach 16'!Z_CD4CA1A8_824A_452F_BDBA_32A47C1B3013__wvu_PrintArea</vt:lpstr>
      <vt:lpstr>'Attach 17'!Z_CD4CA1A8_824A_452F_BDBA_32A47C1B3013__wvu_PrintArea</vt:lpstr>
      <vt:lpstr>'Attach 3(JV)'!Z_CD4CA1A8_824A_452F_BDBA_32A47C1B3013__wvu_PrintArea</vt:lpstr>
      <vt:lpstr>'Attach 4 (A)'!Z_CD4CA1A8_824A_452F_BDBA_32A47C1B3013__wvu_PrintArea</vt:lpstr>
      <vt:lpstr>'Attach 4 (B)'!Z_CD4CA1A8_824A_452F_BDBA_32A47C1B3013__wvu_PrintArea</vt:lpstr>
      <vt:lpstr>'Attach 5'!Z_CD4CA1A8_824A_452F_BDBA_32A47C1B3013__wvu_PrintArea</vt:lpstr>
      <vt:lpstr>'Attach 7'!Z_CD4CA1A8_824A_452F_BDBA_32A47C1B3013__wvu_PrintArea</vt:lpstr>
      <vt:lpstr>'Attach 8'!Z_CD4CA1A8_824A_452F_BDBA_32A47C1B3013__wvu_PrintArea</vt:lpstr>
      <vt:lpstr>'Bid Form 1st Envelope'!Z_CD4CA1A8_824A_452F_BDBA_32A47C1B3013__wvu_PrintArea</vt:lpstr>
      <vt:lpstr>'Check List'!Z_CD4CA1A8_824A_452F_BDBA_32A47C1B3013__wvu_PrintArea</vt:lpstr>
      <vt:lpstr>'Comm.Deviation Sch.'!Z_CD4CA1A8_824A_452F_BDBA_32A47C1B3013__wvu_PrintArea</vt:lpstr>
      <vt:lpstr>'e-Form'!Z_CD4CA1A8_824A_452F_BDBA_32A47C1B3013__wvu_PrintArea</vt:lpstr>
      <vt:lpstr>'Ex-employees details'!Z_CD4CA1A8_824A_452F_BDBA_32A47C1B3013__wvu_PrintArea</vt:lpstr>
      <vt:lpstr>Genl.Infor.!Z_CD4CA1A8_824A_452F_BDBA_32A47C1B3013__wvu_PrintArea</vt:lpstr>
      <vt:lpstr>'Names of Bidder'!Z_CD4CA1A8_824A_452F_BDBA_32A47C1B3013__wvu_PrintArea</vt:lpstr>
      <vt:lpstr>QR!Z_CD4CA1A8_824A_452F_BDBA_32A47C1B3013__wvu_PrintArea</vt:lpstr>
      <vt:lpstr>'Social Accountablity '!Z_CD4CA1A8_824A_452F_BDBA_32A47C1B3013__wvu_PrintArea</vt:lpstr>
      <vt:lpstr>Tech.Dev.Sch.!Z_CD4CA1A8_824A_452F_BDBA_32A47C1B3013__wvu_PrintArea</vt:lpstr>
      <vt:lpstr>'Attach 12'!Z_CD4CA1A8_824A_452F_BDBA_32A47C1B3013__wvu_PrintTitles</vt:lpstr>
      <vt:lpstr>'Check List'!Z_CD4CA1A8_824A_452F_BDBA_32A47C1B3013__wvu_PrintTitles</vt:lpstr>
      <vt:lpstr>'Attach 5'!Z_CD4CA1A8_824A_452F_BDBA_32A47C1B3013__wvu_Rows</vt:lpstr>
      <vt:lpstr>'Attach 8'!Z_CD4CA1A8_824A_452F_BDBA_32A47C1B3013__wvu_Rows</vt:lpstr>
      <vt:lpstr>'Bid Form 1st Envelope'!Z_CD4CA1A8_824A_452F_BDBA_32A47C1B3013__wvu_Rows</vt:lpstr>
      <vt:lpstr>'Attach 10'!Z_ECEBABD0_566A_41C4_AA9A_38EA30EFEDA8__wvu_PrintArea</vt:lpstr>
      <vt:lpstr>'Attach 11'!Z_ECEBABD0_566A_41C4_AA9A_38EA30EFEDA8__wvu_PrintArea</vt:lpstr>
      <vt:lpstr>'Attach 12'!Z_ECEBABD0_566A_41C4_AA9A_38EA30EFEDA8__wvu_PrintArea</vt:lpstr>
      <vt:lpstr>'Attach 13'!Z_ECEBABD0_566A_41C4_AA9A_38EA30EFEDA8__wvu_PrintArea</vt:lpstr>
      <vt:lpstr>'Attach 14'!Z_ECEBABD0_566A_41C4_AA9A_38EA30EFEDA8__wvu_PrintArea</vt:lpstr>
      <vt:lpstr>'Attach 16'!Z_ECEBABD0_566A_41C4_AA9A_38EA30EFEDA8__wvu_PrintArea</vt:lpstr>
      <vt:lpstr>'Attach 17'!Z_ECEBABD0_566A_41C4_AA9A_38EA30EFEDA8__wvu_PrintArea</vt:lpstr>
      <vt:lpstr>'Attach 3(JV)'!Z_ECEBABD0_566A_41C4_AA9A_38EA30EFEDA8__wvu_PrintArea</vt:lpstr>
      <vt:lpstr>'Attach 4 (A)'!Z_ECEBABD0_566A_41C4_AA9A_38EA30EFEDA8__wvu_PrintArea</vt:lpstr>
      <vt:lpstr>'Attach 4 (B)'!Z_ECEBABD0_566A_41C4_AA9A_38EA30EFEDA8__wvu_PrintArea</vt:lpstr>
      <vt:lpstr>'Attach 5'!Z_ECEBABD0_566A_41C4_AA9A_38EA30EFEDA8__wvu_PrintArea</vt:lpstr>
      <vt:lpstr>'Attach 7'!Z_ECEBABD0_566A_41C4_AA9A_38EA30EFEDA8__wvu_PrintArea</vt:lpstr>
      <vt:lpstr>'Attach 8'!Z_ECEBABD0_566A_41C4_AA9A_38EA30EFEDA8__wvu_PrintArea</vt:lpstr>
      <vt:lpstr>'Bid Form 1st Envelope'!Z_ECEBABD0_566A_41C4_AA9A_38EA30EFEDA8__wvu_PrintArea</vt:lpstr>
      <vt:lpstr>'Check List'!Z_ECEBABD0_566A_41C4_AA9A_38EA30EFEDA8__wvu_PrintArea</vt:lpstr>
      <vt:lpstr>'Comm.Deviation Sch.'!Z_ECEBABD0_566A_41C4_AA9A_38EA30EFEDA8__wvu_PrintArea</vt:lpstr>
      <vt:lpstr>'e-Form'!Z_ECEBABD0_566A_41C4_AA9A_38EA30EFEDA8__wvu_PrintArea</vt:lpstr>
      <vt:lpstr>'Ex-employees details'!Z_ECEBABD0_566A_41C4_AA9A_38EA30EFEDA8__wvu_PrintArea</vt:lpstr>
      <vt:lpstr>Genl.Infor.!Z_ECEBABD0_566A_41C4_AA9A_38EA30EFEDA8__wvu_PrintArea</vt:lpstr>
      <vt:lpstr>QR!Z_ECEBABD0_566A_41C4_AA9A_38EA30EFEDA8__wvu_PrintArea</vt:lpstr>
      <vt:lpstr>'Social Accountablity '!Z_ECEBABD0_566A_41C4_AA9A_38EA30EFEDA8__wvu_PrintArea</vt:lpstr>
      <vt:lpstr>Tech.Dev.Sch.!Z_ECEBABD0_566A_41C4_AA9A_38EA30EFEDA8__wvu_PrintArea</vt:lpstr>
      <vt:lpstr>'Attach 12'!Z_ECEBABD0_566A_41C4_AA9A_38EA30EFEDA8__wvu_PrintTitles</vt:lpstr>
      <vt:lpstr>'Check List'!Z_ECEBABD0_566A_41C4_AA9A_38EA30EFEDA8__wvu_PrintTitles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Ashish Chaturvedi {आशीष चतुर्वेदी}</dc:creator>
  <cp:keywords/>
  <dc:description/>
  <cp:lastModifiedBy>Ashish Chaturvedi {आशीष चतुर्वेदी}</cp:lastModifiedBy>
  <cp:revision>0</cp:revision>
  <dcterms:created xsi:type="dcterms:W3CDTF">2026-09-30T07:01:26Z</dcterms:created>
  <dcterms:modified xsi:type="dcterms:W3CDTF">2026-10-09T12:32:50Z</dcterms:modified>
  <cp:category/>
  <cp:contentStatus/>
</cp:coreProperties>
</file>