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ttps://powergrid1989.sharepoint.com/sites/CNNM/Shared Documents/CnM/WORKS/2025-26/Manogna/WC-4385-A to H-Route Alignment-New Schemes/Packages G &amp; H/Bid Docs-G &amp;H-OPEN/Volume-III-Pkg-H/"/>
    </mc:Choice>
  </mc:AlternateContent>
  <xr:revisionPtr revIDLastSave="15" documentId="13_ncr:1_{164D0CE2-1D2F-4A64-82C2-579C9728BC85}" xr6:coauthVersionLast="47" xr6:coauthVersionMax="47" xr10:uidLastSave="{97965E20-ECB2-4E94-9EAB-F9D5CAB6A0F1}"/>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'Schedule-I'!$A$1:$P$18</definedName>
    <definedName name="_xlnm.Print_Area" localSheetId="5">'Schedule-II'!$A$1:$O$13</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'Schedule-I'!$A$1:$P$18</definedName>
    <definedName name="Z_27F75044_6024_4403_9A39_D72B9CCD332B_.wvu.PrintArea" localSheetId="5" hidden="1">'Schedule-II'!$A$1:$O$25</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'Schedule-II'!$A$1:$L$24</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'Schedule-II'!$A$1:$L$24</definedName>
  </definedNames>
  <calcPr calcId="191028"/>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6" l="1"/>
  <c r="L11" i="6" s="1"/>
  <c r="P8" i="6"/>
  <c r="A1" i="6"/>
  <c r="P9" i="6"/>
  <c r="N12" i="6"/>
  <c r="K10" i="6"/>
  <c r="L10" i="6" s="1"/>
  <c r="M11" i="6" l="1"/>
  <c r="M10" i="6"/>
  <c r="D6" i="6"/>
  <c r="D5" i="6"/>
  <c r="D4" i="6"/>
  <c r="D3" i="6"/>
  <c r="N15" i="6"/>
  <c r="K12" i="6"/>
  <c r="D13" i="7" s="1"/>
  <c r="D18" i="7" s="1"/>
  <c r="O13"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2" i="7"/>
  <c r="A1" i="8" s="1"/>
  <c r="A1" i="7"/>
  <c r="B2" i="5"/>
  <c r="B1" i="5"/>
  <c r="B9" i="1"/>
  <c r="A8" i="4"/>
  <c r="B8" i="4"/>
  <c r="F8" i="4"/>
  <c r="G8" i="4" s="1"/>
  <c r="K8" i="4"/>
  <c r="L8" i="4"/>
  <c r="P8" i="4"/>
  <c r="Q8" i="4" s="1"/>
  <c r="A9" i="4"/>
  <c r="B9" i="4"/>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c r="N11" i="4" s="1"/>
  <c r="P11" i="4"/>
  <c r="Q11" i="4"/>
  <c r="S11" i="4"/>
  <c r="Y11" i="4"/>
  <c r="T11" i="4" s="1"/>
  <c r="A12" i="4"/>
  <c r="B12" i="4"/>
  <c r="D12" i="4" s="1"/>
  <c r="F12" i="4"/>
  <c r="G12" i="4"/>
  <c r="I12" i="4"/>
  <c r="K12" i="4"/>
  <c r="L12" i="4" s="1"/>
  <c r="P12" i="4"/>
  <c r="Q12" i="4" s="1"/>
  <c r="S12" i="4" s="1"/>
  <c r="Y12" i="4"/>
  <c r="T12" i="4"/>
  <c r="A13" i="4"/>
  <c r="B13" i="4" s="1"/>
  <c r="F13" i="4"/>
  <c r="G13" i="4"/>
  <c r="I13" i="4" s="1"/>
  <c r="K13" i="4"/>
  <c r="L13" i="4"/>
  <c r="P13" i="4"/>
  <c r="Q13" i="4" s="1"/>
  <c r="Y13" i="4"/>
  <c r="T13" i="4"/>
  <c r="Y14" i="4"/>
  <c r="T14" i="4" s="1"/>
  <c r="Y15" i="4"/>
  <c r="T15" i="4"/>
  <c r="Y16" i="4"/>
  <c r="T16" i="4" s="1"/>
  <c r="Y17" i="4"/>
  <c r="T17" i="4"/>
  <c r="Y18" i="4"/>
  <c r="T18" i="4" s="1"/>
  <c r="Y19" i="4"/>
  <c r="T19" i="4"/>
  <c r="Y20" i="4"/>
  <c r="T20" i="4" s="1"/>
  <c r="Y21" i="4"/>
  <c r="T21" i="4"/>
  <c r="Y22" i="4"/>
  <c r="T22" i="4" s="1"/>
  <c r="Y23" i="4"/>
  <c r="T23" i="4"/>
  <c r="Y24" i="4"/>
  <c r="T24" i="4" s="1"/>
  <c r="Y30" i="4"/>
  <c r="T30" i="4"/>
  <c r="Y31" i="4"/>
  <c r="T31" i="4" s="1"/>
  <c r="Y32" i="4"/>
  <c r="T32" i="4"/>
  <c r="Y33" i="4"/>
  <c r="T33" i="4" s="1"/>
  <c r="Y34" i="4"/>
  <c r="T34" i="4"/>
  <c r="Y35" i="4"/>
  <c r="T35" i="4" s="1"/>
  <c r="Y36" i="4"/>
  <c r="T36" i="4"/>
  <c r="Y37" i="4"/>
  <c r="T37" i="4" s="1"/>
  <c r="Y38" i="4"/>
  <c r="T38" i="4"/>
  <c r="Y39" i="4"/>
  <c r="T39" i="4" s="1"/>
  <c r="Y40" i="4"/>
  <c r="T40" i="4"/>
  <c r="Y41" i="4"/>
  <c r="T41" i="4" s="1"/>
  <c r="Y42" i="4"/>
  <c r="T42" i="4"/>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N13" i="4"/>
  <c r="A132" i="4"/>
  <c r="B132" i="4"/>
  <c r="D132" i="4" s="1"/>
  <c r="A133" i="4"/>
  <c r="B133" i="4" s="1"/>
  <c r="D133" i="4" s="1"/>
  <c r="A130" i="4"/>
  <c r="B130" i="4" s="1"/>
  <c r="D130" i="4" s="1"/>
  <c r="A131" i="4"/>
  <c r="B131" i="4"/>
  <c r="D131" i="4" s="1"/>
  <c r="A127" i="4"/>
  <c r="A13" i="6" l="1"/>
  <c r="L12" i="6"/>
  <c r="D16" i="7" s="1"/>
  <c r="F20" i="1"/>
  <c r="D21" i="1" s="1"/>
  <c r="P13" i="5"/>
  <c r="O15" i="5"/>
  <c r="P15" i="5" s="1"/>
  <c r="U6" i="4"/>
  <c r="S13" i="4"/>
  <c r="P6" i="4" s="1"/>
  <c r="D13" i="4"/>
  <c r="A6" i="4"/>
  <c r="N12" i="4"/>
  <c r="K6" i="4" s="1"/>
  <c r="F6" i="4"/>
  <c r="B5" i="7"/>
  <c r="O16" i="5" l="1"/>
  <c r="Y25" i="4"/>
  <c r="T25" i="4" s="1"/>
  <c r="U7" i="4" s="1"/>
  <c r="P17" i="5"/>
  <c r="O26" i="5" l="1"/>
  <c r="D21" i="7"/>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<sst xmlns="http://schemas.openxmlformats.org/spreadsheetml/2006/main" count="843" uniqueCount="344">
  <si>
    <t>Enter the details of the bidder below:</t>
  </si>
  <si>
    <t xml:space="preserve">Specify type of Bidder                 </t>
  </si>
  <si>
    <t xml:space="preserve">Sole Bidder </t>
  </si>
  <si>
    <t>2 or more</t>
  </si>
  <si>
    <t>Address of Registered Office</t>
  </si>
  <si>
    <t>email id</t>
  </si>
  <si>
    <t>Mobile no.</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</si>
  <si>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</si>
  <si>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</si>
  <si>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</si>
  <si>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</si>
  <si>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</si>
  <si>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</si>
  <si>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</si>
  <si>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</si>
  <si>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</si>
  <si>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</si>
  <si>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</si>
  <si>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</si>
  <si>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</si>
  <si>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</si>
  <si>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</si>
  <si>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</si>
  <si>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</si>
  <si>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</si>
  <si>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</si>
  <si>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</si>
  <si>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</si>
  <si>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</si>
  <si>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</si>
  <si>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</si>
  <si>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</si>
  <si>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</si>
  <si>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</si>
  <si>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</si>
  <si>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</si>
  <si>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</si>
  <si>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</si>
  <si>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</si>
  <si>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</si>
  <si>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</si>
  <si>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</si>
  <si>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</si>
  <si>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</si>
  <si>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</si>
  <si>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</si>
  <si>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</si>
  <si>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</si>
  <si>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</si>
  <si>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</si>
  <si>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</si>
  <si>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</si>
  <si>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</si>
  <si>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</si>
  <si>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</si>
  <si>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</si>
  <si>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</si>
  <si>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</si>
  <si>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</si>
  <si>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</si>
  <si>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</si>
  <si>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</si>
  <si>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</si>
  <si>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</si>
  <si>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</si>
  <si>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</si>
  <si>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</si>
  <si>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</si>
  <si>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</si>
  <si>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</si>
  <si>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</si>
  <si>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</si>
  <si>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</si>
  <si>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</si>
  <si>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</si>
  <si>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</si>
  <si>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</si>
  <si>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</si>
  <si>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</si>
  <si>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</si>
  <si>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</si>
  <si>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</si>
  <si>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</si>
  <si>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</si>
  <si>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</si>
  <si>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</si>
  <si>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</si>
  <si>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</si>
  <si>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</si>
  <si>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</si>
  <si>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</si>
  <si>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</si>
  <si>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</si>
  <si>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</si>
  <si>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</si>
  <si>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</si>
  <si>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</si>
  <si>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</si>
  <si>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</si>
  <si>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</si>
  <si>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</si>
  <si>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</si>
  <si>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</si>
  <si>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</si>
  <si>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</si>
  <si>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</si>
  <si>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</si>
  <si>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</si>
  <si>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</si>
  <si>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</si>
  <si>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</si>
  <si>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</si>
  <si>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</si>
  <si>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</si>
  <si>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</si>
  <si>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</si>
  <si>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</si>
  <si>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</si>
  <si>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</si>
  <si>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</si>
  <si>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</si>
  <si>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</si>
  <si>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</si>
  <si>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</si>
  <si>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</si>
  <si>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</si>
  <si>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</si>
  <si>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</si>
  <si>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</si>
  <si>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</si>
  <si>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</si>
  <si>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</si>
  <si>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</si>
  <si>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</si>
  <si>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</si>
  <si>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</si>
  <si>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</si>
  <si>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</si>
  <si>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</si>
  <si>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</si>
  <si>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</si>
  <si>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</si>
  <si>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</si>
  <si>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</si>
  <si>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</si>
  <si>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</si>
  <si>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</si>
  <si>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</si>
  <si>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</si>
  <si>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</si>
  <si>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</si>
  <si>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</si>
  <si>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</si>
  <si>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</si>
  <si>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</si>
  <si>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</si>
  <si>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</si>
  <si>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</si>
  <si>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</si>
  <si>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</si>
  <si>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</si>
  <si>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</si>
  <si>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</si>
  <si>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</si>
  <si>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</si>
  <si>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</si>
  <si>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</si>
  <si>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</si>
  <si>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</si>
  <si>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</si>
  <si>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</si>
  <si>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</si>
  <si>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</si>
  <si>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</si>
  <si>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</si>
  <si>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</si>
  <si>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</si>
  <si>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</si>
  <si>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</si>
  <si>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</si>
  <si>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</si>
  <si>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</si>
  <si>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</si>
  <si>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</si>
  <si>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</si>
  <si>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</si>
  <si>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</si>
  <si>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</si>
  <si>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</si>
  <si>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</si>
  <si>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</si>
  <si>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</si>
  <si>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</si>
  <si>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</si>
  <si>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</si>
  <si>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</si>
  <si>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</si>
  <si>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</si>
  <si>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</si>
  <si>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</si>
  <si>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</si>
  <si>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</si>
  <si>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</si>
  <si>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</si>
  <si>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</si>
  <si>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</si>
  <si>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</si>
  <si>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</si>
  <si>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</si>
  <si>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</si>
  <si>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</si>
  <si>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</si>
  <si>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</si>
  <si>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</si>
  <si>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</si>
  <si>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</si>
  <si>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</si>
  <si>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</si>
  <si>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</si>
  <si>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</si>
  <si>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</si>
  <si>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</si>
  <si>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</si>
  <si>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</si>
  <si>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</si>
  <si>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</si>
  <si>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</si>
  <si>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</si>
  <si>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</si>
  <si>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</si>
  <si>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</si>
  <si>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</si>
  <si>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</si>
  <si>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</si>
  <si>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</si>
  <si>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</si>
  <si>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</si>
  <si>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</si>
  <si>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</si>
  <si>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</si>
  <si>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</si>
  <si>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</si>
  <si>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Bidder’s Name and Address (Sole Bidder) :</t>
  </si>
  <si>
    <t>To:</t>
  </si>
  <si>
    <t>Contract Services</t>
  </si>
  <si>
    <t>Power Grid Corporation of India Ltd.,</t>
  </si>
  <si>
    <t>Southern Region Transmission system -I</t>
  </si>
  <si>
    <t>Kavadiguda Main Raod, Secunderabad - 500080</t>
  </si>
  <si>
    <t>Sl. No.</t>
  </si>
  <si>
    <t>DSR 2023 Ref No:</t>
  </si>
  <si>
    <t>Service Code</t>
  </si>
  <si>
    <t>SAC (Service Accounting Codes)</t>
  </si>
  <si>
    <t>Whether SAC in column ‘4’ is confirmed. If not  indicate applicable the SAC #</t>
  </si>
  <si>
    <t>Rate of GST applicable ( in %)</t>
  </si>
  <si>
    <t>Whether  rate of GST in column ‘6’ is confirmed. If not  indicate applicable rate of GST #</t>
  </si>
  <si>
    <t>Description
(DSR'21 Items- Civil Works)</t>
  </si>
  <si>
    <t>Unit</t>
  </si>
  <si>
    <t>Quantity</t>
  </si>
  <si>
    <t>Unit Erection Charges including GST as per DSR 2021</t>
  </si>
  <si>
    <t>GST %  included in DSR 2021</t>
  </si>
  <si>
    <t>Unit Erection Charges excluding GST</t>
  </si>
  <si>
    <t>Amount excluding GST</t>
  </si>
  <si>
    <t>Total Tax GST</t>
  </si>
  <si>
    <t>13=11/1.18</t>
  </si>
  <si>
    <t>14=13*10</t>
  </si>
  <si>
    <t>15=18% of 14</t>
  </si>
  <si>
    <t>Total of Schedule Items as per DSR 2021</t>
  </si>
  <si>
    <t>Quote percentage (%) above/below +/- on total amount of DSR 2021 Rates  (to be quoted by contractor)</t>
  </si>
  <si>
    <t>Amount above/below +/- on the amount for DSR Items as per bidder's quoted percentage</t>
  </si>
  <si>
    <t>Total of Schedule I excluding GST</t>
  </si>
  <si>
    <t>Total GST  forSchedule-I</t>
  </si>
  <si>
    <t>Schedule-II : Non-Scheduled Items</t>
  </si>
  <si>
    <t xml:space="preserve">Bidder’s Name </t>
  </si>
  <si>
    <t>Service Number</t>
  </si>
  <si>
    <t>SAC Code</t>
  </si>
  <si>
    <t>Whether SAC in column ‘2’ is confirmed. If not  indicate applicable the SAC #</t>
  </si>
  <si>
    <t>Whether  rate of GST in column ‘4’ is confirmed. If not  indicate applicable rate of GST #</t>
  </si>
  <si>
    <t>Description
(Non Schedule Items)</t>
  </si>
  <si>
    <t>Unit Rate without GST</t>
  </si>
  <si>
    <t>Total Amount</t>
  </si>
  <si>
    <t xml:space="preserve"> GST</t>
  </si>
  <si>
    <t>Remarks</t>
  </si>
  <si>
    <t>10= 8 x 9</t>
  </si>
  <si>
    <t>11 = Appl GST% of 10</t>
  </si>
  <si>
    <t>Total of Non-Schedule Items</t>
  </si>
  <si>
    <t>(GRAND SUMMARY)</t>
  </si>
  <si>
    <t>Description</t>
  </si>
  <si>
    <t>Total Price (INR)</t>
  </si>
  <si>
    <t>TOTAL SCHEDULE NO. I</t>
  </si>
  <si>
    <t xml:space="preserve">Supply &amp; Installation Charges- Schedule Civil Items </t>
  </si>
  <si>
    <t>TOTAL SCHEDULE NO. II</t>
  </si>
  <si>
    <t xml:space="preserve">Supply &amp; Installation Charges- Non-Schedule Civil Items </t>
  </si>
  <si>
    <t>GST</t>
  </si>
  <si>
    <t>GST on Schedule-I</t>
  </si>
  <si>
    <t>GST on Schedule-II</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</si>
  <si>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</si>
  <si>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</si>
  <si>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</si>
  <si>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</si>
  <si>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</si>
  <si>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</si>
  <si>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</si>
  <si>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</si>
  <si>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</si>
  <si>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</si>
  <si>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</si>
  <si>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</si>
  <si>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</si>
  <si>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</si>
  <si>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</si>
  <si>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</si>
  <si>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</si>
  <si>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</si>
  <si>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</si>
  <si>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</si>
  <si>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</si>
  <si>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</si>
  <si>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</si>
  <si>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</si>
  <si>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</si>
  <si>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</si>
  <si>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</si>
  <si>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</si>
  <si>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</si>
  <si>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</si>
  <si>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</si>
  <si>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</si>
  <si>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</si>
  <si>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</si>
  <si>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</si>
  <si>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</si>
  <si>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</si>
  <si>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</si>
  <si>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</si>
  <si>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</si>
  <si>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</si>
  <si>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</si>
  <si>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</si>
  <si>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NIL</t>
  </si>
  <si>
    <t>KM</t>
  </si>
  <si>
    <t>Route Alignment as per Technical Specification &amp; direction of Engineer -in - charge for 765kV D/C Kurnool-V - Shadnagar TL</t>
  </si>
  <si>
    <t>Detail Survey including profiling, tower spotting using modern survey techniques excl. land scheduling along the line incl. forest area, inputs/Preparation of Forest Proposal etc as per Technical Specification &amp; direction of Engineer -in - charge for  765kV D/C Kurnool-V - Shadnagar TL</t>
  </si>
  <si>
    <r>
      <t xml:space="preserve">Route Alignment and Detailed Survey (excl. land scheduling) for associated Transmission Lines of Kurnool-V Transmission schemes in Phase-I under TBCB route for  
</t>
    </r>
    <r>
      <rPr>
        <b/>
        <sz val="12"/>
        <color rgb="FFFF0000"/>
        <rFont val="Book Antiqua"/>
        <family val="1"/>
      </rPr>
      <t>Package H : Route alignment &amp; Detail survey activities for 765kV D/C Kurnool-V - Shadnagar TL (Line length 240 Kms)</t>
    </r>
  </si>
  <si>
    <t xml:space="preserve">SPEC. NO.: SR-I/C&amp;M/WC-4385-H/2025/RFx-5002004798 (SR1/T/W-MISC/DOM/B00/25/13013)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</si>
</sst>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s>
  <fonts count="60">
    <font>
      <sz val="10"/>
      <name val="Book Antiqua"/>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12"/>
      <color theme="1"/>
      <name val="Arial"/>
      <family val="2"/>
    </font>
    <font>
      <sz val="22"/>
      <color rgb="FFFF0000"/>
      <name val="Arial"/>
      <family val="2"/>
    </font>
    <font>
      <sz val="12"/>
      <name val="Calibri"/>
      <family val="2"/>
      <scheme val="minor"/>
    </font>
    <font>
      <sz val="10"/>
      <name val="Book Antiqua"/>
      <family val="1"/>
    </font>
    <font>
      <sz val="12"/>
      <color theme="1"/>
      <name val="Arial"/>
      <family val="2"/>
    </font>
    <font>
      <b/>
      <sz val="12"/>
      <name val="Calibri"/>
      <family val="2"/>
      <scheme val="minor"/>
    </font>
    <font>
      <b/>
      <sz val="12"/>
      <color theme="1"/>
      <name val="Calibri"/>
      <family val="2"/>
      <scheme val="minor"/>
    </font>
    <font>
      <sz val="16"/>
      <name val="Times New Roman"/>
      <family val="1"/>
    </font>
    <font>
      <sz val="24"/>
      <color indexed="8"/>
      <name val="Book Antiqua"/>
      <family val="1"/>
    </font>
  </fonts>
  <fills count="9">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65">
    <xf numFmtId="0" fontId="0" fillId="0" borderId="0"/>
    <xf numFmtId="9" fontId="9" fillId="0" borderId="0"/>
    <xf numFmtId="165"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11" fillId="0" borderId="0"/>
    <xf numFmtId="164" fontId="2" fillId="0" borderId="0" applyFont="0" applyFill="0" applyBorder="0" applyAlignment="0" applyProtection="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4" fontId="28" fillId="0" borderId="0" applyFont="0" applyFill="0" applyBorder="0" applyAlignment="0" applyProtection="0"/>
    <xf numFmtId="164" fontId="10" fillId="0" borderId="0" applyFont="0" applyFill="0" applyBorder="0" applyAlignment="0" applyProtection="0"/>
    <xf numFmtId="164" fontId="38" fillId="0" borderId="0" applyFont="0" applyFill="0" applyBorder="0" applyAlignment="0" applyProtection="0"/>
    <xf numFmtId="170" fontId="12"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3" fillId="0" borderId="0" applyNumberFormat="0" applyFill="0" applyBorder="0" applyAlignment="0" applyProtection="0">
      <alignment vertical="top"/>
      <protection locked="0"/>
    </xf>
    <xf numFmtId="37" fontId="14" fillId="0" borderId="0"/>
    <xf numFmtId="171" fontId="10" fillId="0" borderId="0"/>
    <xf numFmtId="0" fontId="10" fillId="0" borderId="0"/>
    <xf numFmtId="0" fontId="40" fillId="0" borderId="0"/>
    <xf numFmtId="0" fontId="18" fillId="0" borderId="0"/>
    <xf numFmtId="0" fontId="10" fillId="0" borderId="0"/>
    <xf numFmtId="0" fontId="10" fillId="0" borderId="0"/>
    <xf numFmtId="0" fontId="10" fillId="0" borderId="0"/>
    <xf numFmtId="0" fontId="28" fillId="0" borderId="0"/>
    <xf numFmtId="0" fontId="7" fillId="0" borderId="0"/>
    <xf numFmtId="0" fontId="10" fillId="0" borderId="0"/>
    <xf numFmtId="0" fontId="10" fillId="0" borderId="0"/>
    <xf numFmtId="0" fontId="27" fillId="0" borderId="0"/>
    <xf numFmtId="0" fontId="7" fillId="0" borderId="0"/>
    <xf numFmtId="0" fontId="10" fillId="0" borderId="0"/>
    <xf numFmtId="0" fontId="40" fillId="0" borderId="0"/>
    <xf numFmtId="0" fontId="40" fillId="0" borderId="0"/>
    <xf numFmtId="0" fontId="18" fillId="0" borderId="0"/>
    <xf numFmtId="0" fontId="7" fillId="0" borderId="0"/>
    <xf numFmtId="0" fontId="18" fillId="0" borderId="0"/>
    <xf numFmtId="0" fontId="28" fillId="0" borderId="0"/>
    <xf numFmtId="0" fontId="10" fillId="0" borderId="0"/>
    <xf numFmtId="0" fontId="7" fillId="0" borderId="0"/>
    <xf numFmtId="0" fontId="7" fillId="0" borderId="0"/>
    <xf numFmtId="0" fontId="28" fillId="0" borderId="0"/>
    <xf numFmtId="0" fontId="28" fillId="0" borderId="0"/>
    <xf numFmtId="9" fontId="10" fillId="0" borderId="0" applyFont="0" applyFill="0" applyBorder="0" applyAlignment="0" applyProtection="0"/>
    <xf numFmtId="0" fontId="15" fillId="0" borderId="0" applyFont="0"/>
    <xf numFmtId="0" fontId="16" fillId="0" borderId="0" applyNumberFormat="0" applyFill="0" applyBorder="0" applyAlignment="0" applyProtection="0">
      <alignment vertical="top"/>
      <protection locked="0"/>
    </xf>
    <xf numFmtId="0" fontId="17" fillId="0" borderId="0"/>
    <xf numFmtId="9" fontId="5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8">
    <xf numFmtId="0" fontId="0" fillId="0" borderId="0" xfId="0"/>
    <xf numFmtId="0" fontId="18" fillId="0" borderId="0" xfId="27" applyAlignment="1" applyProtection="1">
      <alignment vertical="top"/>
      <protection hidden="1"/>
    </xf>
    <xf numFmtId="0" fontId="18" fillId="0" borderId="0" xfId="27" applyProtection="1">
      <protection hidden="1"/>
    </xf>
    <xf numFmtId="0" fontId="4" fillId="0" borderId="0" xfId="27" applyFont="1" applyAlignment="1" applyProtection="1">
      <alignment horizontal="justify" vertical="top"/>
      <protection hidden="1"/>
    </xf>
    <xf numFmtId="0" fontId="4" fillId="0" borderId="0" xfId="27" applyFont="1" applyAlignment="1" applyProtection="1">
      <alignment horizontal="justify" vertical="top" wrapText="1"/>
      <protection hidden="1"/>
    </xf>
    <xf numFmtId="0" fontId="4" fillId="0" borderId="0" xfId="27" applyFont="1" applyAlignment="1" applyProtection="1">
      <alignment vertical="top"/>
      <protection hidden="1"/>
    </xf>
    <xf numFmtId="0" fontId="4" fillId="0" borderId="0" xfId="27" applyFont="1" applyAlignment="1" applyProtection="1">
      <alignment horizontal="right" vertical="top"/>
      <protection hidden="1"/>
    </xf>
    <xf numFmtId="0" fontId="20" fillId="0" borderId="0" xfId="27" applyFont="1" applyProtection="1">
      <protection hidden="1"/>
    </xf>
    <xf numFmtId="0" fontId="4" fillId="0" borderId="0" xfId="27" applyFont="1" applyProtection="1">
      <protection hidden="1"/>
    </xf>
    <xf numFmtId="0" fontId="4" fillId="0" borderId="0" xfId="27" applyFont="1" applyAlignment="1" applyProtection="1">
      <alignment horizontal="justify"/>
      <protection hidden="1"/>
    </xf>
    <xf numFmtId="0" fontId="6" fillId="0" borderId="0" xfId="27" applyFont="1" applyAlignment="1" applyProtection="1">
      <alignment horizontal="justify"/>
      <protection hidden="1"/>
    </xf>
    <xf numFmtId="0" fontId="4" fillId="0" borderId="0" xfId="27" quotePrefix="1" applyFont="1" applyAlignment="1" applyProtection="1">
      <alignment vertical="top"/>
      <protection hidden="1"/>
    </xf>
    <xf numFmtId="0" fontId="4" fillId="0" borderId="0" xfId="27" applyFont="1" applyAlignment="1" applyProtection="1">
      <alignment horizontal="center" vertical="center"/>
      <protection hidden="1"/>
    </xf>
    <xf numFmtId="0" fontId="4" fillId="0" borderId="0" xfId="27" applyFont="1" applyAlignment="1" applyProtection="1">
      <alignment horizontal="left"/>
      <protection hidden="1"/>
    </xf>
    <xf numFmtId="0" fontId="4" fillId="0" borderId="0" xfId="27" applyFont="1" applyAlignment="1" applyProtection="1">
      <alignment vertical="top" wrapText="1"/>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vertical="top" wrapText="1"/>
      <protection hidden="1"/>
    </xf>
    <xf numFmtId="15" fontId="4" fillId="0" borderId="0" xfId="27" applyNumberFormat="1" applyFont="1" applyAlignment="1" applyProtection="1">
      <alignment vertical="top"/>
      <protection hidden="1"/>
    </xf>
    <xf numFmtId="0" fontId="4" fillId="0" borderId="4" xfId="27" quotePrefix="1" applyFont="1" applyBorder="1" applyAlignment="1" applyProtection="1">
      <alignment horizontal="center" vertical="top"/>
      <protection hidden="1"/>
    </xf>
    <xf numFmtId="0" fontId="4" fillId="0" borderId="5" xfId="27" quotePrefix="1" applyFont="1" applyBorder="1" applyAlignment="1" applyProtection="1">
      <alignment horizontal="center" vertical="top"/>
      <protection hidden="1"/>
    </xf>
    <xf numFmtId="0" fontId="25" fillId="0" borderId="0" xfId="0" applyFont="1" applyProtection="1">
      <protection hidden="1"/>
    </xf>
    <xf numFmtId="0" fontId="25" fillId="0" borderId="0" xfId="0" applyFont="1" applyAlignment="1" applyProtection="1">
      <alignment vertical="center"/>
      <protection hidden="1"/>
    </xf>
    <xf numFmtId="0" fontId="25" fillId="0" borderId="0" xfId="41" applyFont="1" applyAlignment="1" applyProtection="1">
      <alignment vertical="center"/>
      <protection hidden="1"/>
    </xf>
    <xf numFmtId="0" fontId="25" fillId="0" borderId="0" xfId="45" applyFont="1" applyAlignment="1" applyProtection="1">
      <alignment vertical="center"/>
      <protection hidden="1"/>
    </xf>
    <xf numFmtId="0" fontId="26" fillId="0" borderId="0" xfId="0" applyFont="1" applyAlignment="1" applyProtection="1">
      <alignment vertical="center"/>
      <protection hidden="1"/>
    </xf>
    <xf numFmtId="0" fontId="28" fillId="0" borderId="0" xfId="31" applyProtection="1">
      <protection hidden="1"/>
    </xf>
    <xf numFmtId="0" fontId="28" fillId="0" borderId="6" xfId="31" applyBorder="1" applyProtection="1">
      <protection hidden="1"/>
    </xf>
    <xf numFmtId="0" fontId="28" fillId="0" borderId="7" xfId="31" applyBorder="1" applyProtection="1">
      <protection hidden="1"/>
    </xf>
    <xf numFmtId="0" fontId="28" fillId="0" borderId="8" xfId="31" applyBorder="1" applyProtection="1">
      <protection hidden="1"/>
    </xf>
    <xf numFmtId="0" fontId="28" fillId="0" borderId="9" xfId="31" applyBorder="1" applyProtection="1">
      <protection hidden="1"/>
    </xf>
    <xf numFmtId="0" fontId="28" fillId="0" borderId="10" xfId="31" applyBorder="1" applyProtection="1">
      <protection hidden="1"/>
    </xf>
    <xf numFmtId="0" fontId="29" fillId="0" borderId="0" xfId="31" applyFont="1" applyAlignment="1" applyProtection="1">
      <alignment horizontal="center"/>
      <protection hidden="1"/>
    </xf>
    <xf numFmtId="0" fontId="28" fillId="0" borderId="0" xfId="43" applyAlignment="1" applyProtection="1">
      <alignment vertical="center"/>
      <protection hidden="1"/>
    </xf>
    <xf numFmtId="0" fontId="28" fillId="0" borderId="10" xfId="43" applyBorder="1" applyAlignment="1" applyProtection="1">
      <alignment vertical="center"/>
      <protection hidden="1"/>
    </xf>
    <xf numFmtId="0" fontId="10" fillId="0" borderId="9" xfId="43" applyFont="1" applyBorder="1" applyAlignment="1" applyProtection="1">
      <alignment vertical="center"/>
      <protection hidden="1"/>
    </xf>
    <xf numFmtId="0" fontId="28" fillId="0" borderId="0" xfId="43" applyProtection="1">
      <protection hidden="1"/>
    </xf>
    <xf numFmtId="0" fontId="28" fillId="0" borderId="10" xfId="43" applyBorder="1" applyProtection="1">
      <protection hidden="1"/>
    </xf>
    <xf numFmtId="0" fontId="10" fillId="0" borderId="0" xfId="43" applyFont="1" applyAlignment="1" applyProtection="1">
      <alignment vertical="center"/>
      <protection hidden="1"/>
    </xf>
    <xf numFmtId="0" fontId="10" fillId="0" borderId="9" xfId="43" applyFont="1" applyBorder="1" applyAlignment="1" applyProtection="1">
      <alignment horizontal="center" vertical="center"/>
      <protection hidden="1"/>
    </xf>
    <xf numFmtId="0" fontId="10" fillId="0" borderId="10" xfId="43" applyFont="1" applyBorder="1" applyAlignment="1" applyProtection="1">
      <alignment horizontal="left" vertical="center"/>
      <protection hidden="1"/>
    </xf>
    <xf numFmtId="0" fontId="28" fillId="0" borderId="11" xfId="31" applyBorder="1" applyProtection="1">
      <protection hidden="1"/>
    </xf>
    <xf numFmtId="0" fontId="28" fillId="0" borderId="12" xfId="31" applyBorder="1" applyProtection="1">
      <protection hidden="1"/>
    </xf>
    <xf numFmtId="0" fontId="28" fillId="0" borderId="13" xfId="31" applyBorder="1" applyProtection="1">
      <protection hidden="1"/>
    </xf>
    <xf numFmtId="0" fontId="28" fillId="0" borderId="0" xfId="43" applyAlignment="1" applyProtection="1">
      <alignment horizontal="left"/>
      <protection hidden="1"/>
    </xf>
    <xf numFmtId="0" fontId="28" fillId="0" borderId="9" xfId="43" applyBorder="1" applyAlignment="1" applyProtection="1">
      <alignment horizontal="center"/>
      <protection hidden="1"/>
    </xf>
    <xf numFmtId="0" fontId="28" fillId="0" borderId="9" xfId="43" applyBorder="1" applyProtection="1">
      <protection hidden="1"/>
    </xf>
    <xf numFmtId="0" fontId="28" fillId="0" borderId="9" xfId="48" applyBorder="1" applyAlignment="1" applyProtection="1">
      <alignment horizontal="center"/>
      <protection hidden="1"/>
    </xf>
    <xf numFmtId="0" fontId="28" fillId="0" borderId="0" xfId="48" applyProtection="1">
      <protection hidden="1"/>
    </xf>
    <xf numFmtId="0" fontId="28" fillId="0" borderId="14" xfId="31" applyBorder="1" applyProtection="1">
      <protection hidden="1"/>
    </xf>
    <xf numFmtId="0" fontId="28" fillId="0" borderId="15" xfId="48" applyBorder="1" applyAlignment="1" applyProtection="1">
      <alignment horizontal="center"/>
      <protection hidden="1"/>
    </xf>
    <xf numFmtId="0" fontId="28" fillId="0" borderId="16" xfId="48" applyBorder="1" applyProtection="1">
      <protection hidden="1"/>
    </xf>
    <xf numFmtId="0" fontId="28" fillId="0" borderId="16" xfId="43" applyBorder="1" applyProtection="1">
      <protection hidden="1"/>
    </xf>
    <xf numFmtId="0" fontId="28" fillId="0" borderId="17" xfId="43" applyBorder="1" applyProtection="1">
      <protection hidden="1"/>
    </xf>
    <xf numFmtId="0" fontId="30" fillId="0" borderId="0" xfId="31" applyFont="1" applyProtection="1">
      <protection hidden="1"/>
    </xf>
    <xf numFmtId="0" fontId="31" fillId="0" borderId="0" xfId="0" applyFont="1" applyAlignment="1" applyProtection="1">
      <alignment vertical="center"/>
      <protection hidden="1"/>
    </xf>
    <xf numFmtId="0" fontId="18" fillId="0" borderId="18" xfId="27" applyBorder="1" applyProtection="1">
      <protection hidden="1"/>
    </xf>
    <xf numFmtId="0" fontId="21" fillId="0" borderId="0" xfId="27" applyFont="1" applyAlignment="1" applyProtection="1">
      <alignment vertical="top"/>
      <protection hidden="1"/>
    </xf>
    <xf numFmtId="0" fontId="21" fillId="0" borderId="0" xfId="27" applyFont="1" applyAlignment="1" applyProtection="1">
      <alignment horizontal="right" vertical="top"/>
      <protection hidden="1"/>
    </xf>
    <xf numFmtId="0" fontId="32" fillId="0" borderId="18" xfId="27" applyFont="1" applyBorder="1" applyProtection="1">
      <protection hidden="1"/>
    </xf>
    <xf numFmtId="0" fontId="6" fillId="0" borderId="18" xfId="27" applyFont="1" applyBorder="1" applyAlignment="1" applyProtection="1">
      <alignment horizontal="center"/>
      <protection hidden="1"/>
    </xf>
    <xf numFmtId="0" fontId="6" fillId="0" borderId="19" xfId="0" applyFont="1" applyBorder="1" applyAlignment="1" applyProtection="1">
      <alignment horizontal="right"/>
      <protection hidden="1"/>
    </xf>
    <xf numFmtId="0" fontId="6" fillId="0" borderId="19" xfId="0" applyFont="1" applyBorder="1" applyAlignment="1" applyProtection="1">
      <alignment vertical="center"/>
      <protection hidden="1"/>
    </xf>
    <xf numFmtId="0" fontId="7" fillId="0" borderId="0" xfId="0" applyFont="1" applyProtection="1">
      <protection hidden="1"/>
    </xf>
    <xf numFmtId="0" fontId="8"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8" fillId="0" borderId="0" xfId="41" applyFont="1" applyAlignment="1" applyProtection="1">
      <alignment horizontal="left" vertical="center" indent="1"/>
      <protection hidden="1"/>
    </xf>
    <xf numFmtId="0" fontId="7" fillId="0" borderId="0" xfId="41" applyAlignment="1" applyProtection="1">
      <alignment horizontal="left" vertical="center" indent="1"/>
      <protection hidden="1"/>
    </xf>
    <xf numFmtId="0" fontId="7"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0" fontId="4" fillId="0" borderId="19" xfId="27" applyFont="1" applyBorder="1" applyProtection="1">
      <protection hidden="1"/>
    </xf>
    <xf numFmtId="0" fontId="4" fillId="0" borderId="19" xfId="27" applyFont="1" applyBorder="1" applyAlignment="1" applyProtection="1">
      <alignment vertical="top"/>
      <protection hidden="1"/>
    </xf>
    <xf numFmtId="0" fontId="8" fillId="0" borderId="0" xfId="0" applyFont="1" applyAlignment="1" applyProtection="1">
      <alignment horizontal="center" vertical="center"/>
      <protection hidden="1"/>
    </xf>
    <xf numFmtId="0" fontId="7" fillId="0" borderId="0" xfId="27" applyFont="1" applyAlignment="1" applyProtection="1">
      <alignment horizontal="justify" vertical="top" wrapText="1"/>
      <protection hidden="1"/>
    </xf>
    <xf numFmtId="0" fontId="4" fillId="0" borderId="19" xfId="0" applyFont="1" applyBorder="1" applyAlignment="1" applyProtection="1">
      <alignment vertical="center"/>
      <protection hidden="1"/>
    </xf>
    <xf numFmtId="0" fontId="4" fillId="0" borderId="0" xfId="0" applyFont="1" applyAlignment="1" applyProtection="1">
      <alignment vertical="center"/>
      <protection hidden="1"/>
    </xf>
    <xf numFmtId="0" fontId="7" fillId="0" borderId="0" xfId="0" applyFont="1" applyAlignment="1" applyProtection="1">
      <alignment horizontal="justify" vertical="center"/>
      <protection hidden="1"/>
    </xf>
    <xf numFmtId="0" fontId="8" fillId="0" borderId="0" xfId="45" applyFont="1" applyAlignment="1" applyProtection="1">
      <alignment vertical="center"/>
      <protection hidden="1"/>
    </xf>
    <xf numFmtId="0" fontId="7" fillId="0" borderId="0" xfId="45" applyAlignment="1" applyProtection="1">
      <alignment horizontal="left" vertical="center" indent="1"/>
      <protection hidden="1"/>
    </xf>
    <xf numFmtId="0" fontId="8" fillId="0" borderId="0" xfId="45" applyFont="1" applyAlignment="1" applyProtection="1">
      <alignment vertical="top"/>
      <protection hidden="1"/>
    </xf>
    <xf numFmtId="0" fontId="8" fillId="0" borderId="0" xfId="0" applyFont="1" applyAlignment="1" applyProtection="1">
      <alignment horizontal="justify" vertical="center"/>
      <protection hidden="1"/>
    </xf>
    <xf numFmtId="173" fontId="8"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25" fillId="0" borderId="0" xfId="47" applyFont="1"/>
    <xf numFmtId="0" fontId="7" fillId="0" borderId="0" xfId="42" applyFont="1" applyAlignment="1">
      <alignment horizontal="justify" vertical="center"/>
    </xf>
    <xf numFmtId="0" fontId="7" fillId="0" borderId="0" xfId="42" applyFont="1" applyAlignment="1">
      <alignment vertical="center"/>
    </xf>
    <xf numFmtId="0" fontId="7" fillId="0" borderId="20" xfId="42" applyFont="1" applyBorder="1" applyAlignment="1">
      <alignment vertical="center" wrapText="1"/>
    </xf>
    <xf numFmtId="0" fontId="7" fillId="0" borderId="21" xfId="42" applyFont="1" applyBorder="1" applyAlignment="1">
      <alignment vertical="center" wrapText="1"/>
    </xf>
    <xf numFmtId="0" fontId="7" fillId="0" borderId="22" xfId="42" applyFont="1" applyBorder="1" applyAlignment="1">
      <alignment vertical="center" wrapText="1"/>
    </xf>
    <xf numFmtId="0" fontId="7" fillId="0" borderId="3" xfId="42" applyFont="1" applyBorder="1" applyAlignment="1">
      <alignment vertical="center" wrapText="1"/>
    </xf>
    <xf numFmtId="0" fontId="18" fillId="0" borderId="22" xfId="42" applyBorder="1" applyAlignment="1">
      <alignment horizontal="left" vertical="center" wrapText="1"/>
    </xf>
    <xf numFmtId="0" fontId="7" fillId="0" borderId="3" xfId="42" applyFont="1" applyBorder="1" applyAlignment="1">
      <alignment horizontal="center" vertical="center" wrapText="1"/>
    </xf>
    <xf numFmtId="0" fontId="7" fillId="0" borderId="9" xfId="42" applyFont="1" applyBorder="1" applyAlignment="1">
      <alignment vertical="center" wrapText="1"/>
    </xf>
    <xf numFmtId="0" fontId="7" fillId="0" borderId="0" xfId="42" applyFont="1" applyAlignment="1">
      <alignment vertical="center" wrapText="1"/>
    </xf>
    <xf numFmtId="0" fontId="7" fillId="0" borderId="23" xfId="42" applyFont="1" applyBorder="1" applyAlignment="1">
      <alignment vertical="center"/>
    </xf>
    <xf numFmtId="0" fontId="7" fillId="0" borderId="24" xfId="42" applyFont="1" applyBorder="1" applyAlignment="1">
      <alignment vertical="center"/>
    </xf>
    <xf numFmtId="0" fontId="7" fillId="0" borderId="25" xfId="42" applyFont="1" applyBorder="1" applyAlignment="1">
      <alignment vertical="center"/>
    </xf>
    <xf numFmtId="0" fontId="7" fillId="0" borderId="26" xfId="42" applyFont="1" applyBorder="1" applyAlignment="1">
      <alignment vertical="center"/>
    </xf>
    <xf numFmtId="0" fontId="7" fillId="0" borderId="27" xfId="42" applyFont="1" applyBorder="1" applyAlignment="1">
      <alignment vertical="center"/>
    </xf>
    <xf numFmtId="0" fontId="7" fillId="0" borderId="28" xfId="42" applyFont="1" applyBorder="1" applyAlignment="1">
      <alignment vertical="center"/>
    </xf>
    <xf numFmtId="0" fontId="7" fillId="0" borderId="29" xfId="42" applyFont="1" applyBorder="1" applyAlignment="1">
      <alignment vertical="center"/>
    </xf>
    <xf numFmtId="0" fontId="7" fillId="0" borderId="30" xfId="42" applyFont="1" applyBorder="1" applyAlignment="1">
      <alignment vertical="center"/>
    </xf>
    <xf numFmtId="0" fontId="7" fillId="0" borderId="9" xfId="42" applyFont="1" applyBorder="1" applyAlignment="1">
      <alignment vertical="center"/>
    </xf>
    <xf numFmtId="0" fontId="7" fillId="0" borderId="10" xfId="42" applyFont="1" applyBorder="1" applyAlignment="1">
      <alignment vertical="center" wrapText="1"/>
    </xf>
    <xf numFmtId="0" fontId="7" fillId="0" borderId="22" xfId="42" applyFont="1" applyBorder="1" applyAlignment="1">
      <alignment horizontal="left" vertical="center"/>
    </xf>
    <xf numFmtId="0" fontId="7" fillId="0" borderId="11" xfId="42" applyFont="1" applyBorder="1" applyAlignment="1">
      <alignment horizontal="left" vertical="center"/>
    </xf>
    <xf numFmtId="0" fontId="7" fillId="0" borderId="9" xfId="42" applyFont="1" applyBorder="1" applyAlignment="1">
      <alignment horizontal="left" vertical="center"/>
    </xf>
    <xf numFmtId="0" fontId="7" fillId="0" borderId="0" xfId="42" applyFont="1" applyAlignment="1">
      <alignment horizontal="left" vertical="center"/>
    </xf>
    <xf numFmtId="0" fontId="7" fillId="0" borderId="10" xfId="42" applyFont="1" applyBorder="1" applyAlignment="1">
      <alignment horizontal="left" vertical="center"/>
    </xf>
    <xf numFmtId="0" fontId="7" fillId="0" borderId="31" xfId="42" applyFont="1" applyBorder="1" applyAlignment="1">
      <alignment horizontal="left" vertical="center"/>
    </xf>
    <xf numFmtId="0" fontId="7" fillId="0" borderId="32" xfId="42" applyFont="1" applyBorder="1" applyAlignment="1">
      <alignment horizontal="left" vertical="center"/>
    </xf>
    <xf numFmtId="0" fontId="7" fillId="0" borderId="0" xfId="47" applyFont="1"/>
    <xf numFmtId="0" fontId="8" fillId="2" borderId="33" xfId="42" applyFont="1" applyFill="1" applyBorder="1" applyAlignment="1" applyProtection="1">
      <alignment horizontal="left" vertical="center" wrapText="1"/>
      <protection locked="0"/>
    </xf>
    <xf numFmtId="0" fontId="7" fillId="2" borderId="33" xfId="42" applyFont="1" applyFill="1" applyBorder="1" applyAlignment="1" applyProtection="1">
      <alignment horizontal="left" vertical="center" wrapText="1"/>
      <protection locked="0"/>
    </xf>
    <xf numFmtId="0" fontId="7" fillId="2" borderId="34" xfId="42" applyFont="1" applyFill="1" applyBorder="1" applyAlignment="1" applyProtection="1">
      <alignment horizontal="left" vertical="center" wrapText="1"/>
      <protection locked="0"/>
    </xf>
    <xf numFmtId="0" fontId="7" fillId="2" borderId="33" xfId="42" applyFont="1" applyFill="1" applyBorder="1" applyAlignment="1" applyProtection="1">
      <alignment vertical="center" wrapText="1"/>
      <protection locked="0"/>
    </xf>
    <xf numFmtId="0" fontId="7" fillId="2" borderId="34" xfId="42" applyFont="1" applyFill="1" applyBorder="1" applyAlignment="1" applyProtection="1">
      <alignment vertical="center" wrapText="1"/>
      <protection locked="0"/>
    </xf>
    <xf numFmtId="0" fontId="7" fillId="2" borderId="35" xfId="42" applyFont="1" applyFill="1" applyBorder="1" applyAlignment="1" applyProtection="1">
      <alignment vertical="center" wrapText="1"/>
      <protection locked="0"/>
    </xf>
    <xf numFmtId="0" fontId="35" fillId="0" borderId="36" xfId="42" applyFont="1" applyBorder="1" applyAlignment="1" applyProtection="1">
      <alignment horizontal="left" vertical="center" wrapText="1"/>
      <protection locked="0"/>
    </xf>
    <xf numFmtId="0" fontId="33" fillId="0" borderId="36" xfId="47" applyFont="1" applyBorder="1" applyAlignment="1" applyProtection="1">
      <alignment horizontal="center" vertical="center"/>
      <protection locked="0"/>
    </xf>
    <xf numFmtId="0" fontId="7" fillId="0" borderId="10" xfId="42" applyFont="1" applyBorder="1" applyAlignment="1" applyProtection="1">
      <alignment horizontal="center" vertical="center"/>
      <protection locked="0"/>
    </xf>
    <xf numFmtId="175" fontId="7" fillId="2" borderId="33" xfId="42" applyNumberFormat="1" applyFont="1" applyFill="1" applyBorder="1" applyAlignment="1" applyProtection="1">
      <alignment horizontal="left" vertical="center" wrapText="1"/>
      <protection locked="0"/>
    </xf>
    <xf numFmtId="0" fontId="42" fillId="0" borderId="0" xfId="44" applyFont="1" applyAlignment="1">
      <alignment horizontal="center" vertical="center" wrapText="1"/>
    </xf>
    <xf numFmtId="0" fontId="42" fillId="0" borderId="0" xfId="44" applyFont="1" applyAlignment="1">
      <alignment vertical="center" wrapText="1"/>
    </xf>
    <xf numFmtId="0" fontId="41" fillId="0" borderId="18" xfId="0" applyFont="1" applyBorder="1" applyAlignment="1" applyProtection="1">
      <alignment horizontal="center" vertical="center" wrapText="1"/>
      <protection hidden="1"/>
    </xf>
    <xf numFmtId="0" fontId="44" fillId="0" borderId="18" xfId="0" applyFont="1" applyBorder="1" applyAlignment="1" applyProtection="1">
      <alignment horizontal="center" vertical="center" wrapText="1"/>
      <protection hidden="1"/>
    </xf>
    <xf numFmtId="0" fontId="41" fillId="0" borderId="37" xfId="0" applyFont="1" applyBorder="1" applyAlignment="1" applyProtection="1">
      <alignment horizontal="center" vertical="center" wrapText="1"/>
      <protection hidden="1"/>
    </xf>
    <xf numFmtId="0" fontId="41" fillId="0" borderId="11"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protection hidden="1"/>
    </xf>
    <xf numFmtId="0" fontId="45" fillId="0" borderId="18" xfId="0" applyFont="1" applyBorder="1" applyAlignment="1" applyProtection="1">
      <alignment horizontal="center"/>
      <protection hidden="1"/>
    </xf>
    <xf numFmtId="0" fontId="44" fillId="0" borderId="18" xfId="0" applyFont="1" applyBorder="1" applyAlignment="1" applyProtection="1">
      <alignment vertical="center" wrapText="1"/>
      <protection hidden="1"/>
    </xf>
    <xf numFmtId="164" fontId="45" fillId="0" borderId="18" xfId="7" applyFont="1" applyBorder="1" applyAlignment="1" applyProtection="1">
      <alignment vertical="center" wrapText="1"/>
      <protection hidden="1"/>
    </xf>
    <xf numFmtId="0" fontId="44" fillId="0" borderId="18" xfId="0" applyFont="1" applyBorder="1" applyAlignment="1" applyProtection="1">
      <alignment vertical="top"/>
      <protection hidden="1"/>
    </xf>
    <xf numFmtId="0" fontId="44"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9"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4" fontId="0" fillId="0" borderId="18" xfId="7" applyFont="1" applyBorder="1" applyAlignment="1">
      <alignment horizontal="center" vertical="center"/>
    </xf>
    <xf numFmtId="164" fontId="44" fillId="0" borderId="18" xfId="7" applyFont="1" applyBorder="1" applyProtection="1">
      <protection hidden="1"/>
    </xf>
    <xf numFmtId="164" fontId="29" fillId="0" borderId="18" xfId="7" applyFont="1" applyBorder="1" applyAlignment="1">
      <alignment horizontal="center" vertical="center" wrapText="1"/>
    </xf>
    <xf numFmtId="164" fontId="0" fillId="0" borderId="18" xfId="7" applyFont="1" applyBorder="1" applyAlignment="1">
      <alignment horizontal="center" vertical="top"/>
    </xf>
    <xf numFmtId="164" fontId="29" fillId="6" borderId="18" xfId="7" applyFont="1" applyFill="1" applyBorder="1" applyAlignment="1">
      <alignment horizontal="center" vertical="center"/>
    </xf>
    <xf numFmtId="164" fontId="29" fillId="7" borderId="18" xfId="7" applyFont="1" applyFill="1" applyBorder="1" applyAlignment="1">
      <alignment horizontal="center" vertical="center"/>
    </xf>
    <xf numFmtId="164" fontId="29" fillId="6"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8" fillId="0" borderId="19" xfId="40" applyFont="1" applyBorder="1" applyAlignment="1">
      <alignment vertical="center"/>
    </xf>
    <xf numFmtId="0" fontId="7" fillId="0" borderId="19" xfId="40" applyFont="1" applyBorder="1" applyAlignment="1">
      <alignment vertical="center"/>
    </xf>
    <xf numFmtId="0" fontId="8" fillId="0" borderId="19" xfId="40" applyFont="1" applyBorder="1" applyAlignment="1">
      <alignment horizontal="right" vertical="center"/>
    </xf>
    <xf numFmtId="0" fontId="10" fillId="0" borderId="0" xfId="25"/>
    <xf numFmtId="0" fontId="7" fillId="0" borderId="0" xfId="40" applyFont="1" applyAlignment="1">
      <alignment vertical="center"/>
    </xf>
    <xf numFmtId="0" fontId="8" fillId="0" borderId="0" xfId="40" applyFont="1" applyAlignment="1">
      <alignment horizontal="center" vertical="center"/>
    </xf>
    <xf numFmtId="0" fontId="7" fillId="0" borderId="0" xfId="40" applyFont="1" applyAlignment="1">
      <alignment horizontal="left" vertical="center"/>
    </xf>
    <xf numFmtId="173" fontId="7" fillId="0" borderId="0" xfId="40" applyNumberFormat="1" applyFont="1" applyAlignment="1">
      <alignment horizontal="left" vertical="center"/>
    </xf>
    <xf numFmtId="0" fontId="7" fillId="0" borderId="0" xfId="41" applyAlignment="1">
      <alignment horizontal="left" vertical="center"/>
    </xf>
    <xf numFmtId="0" fontId="8" fillId="0" borderId="0" xfId="41" applyFont="1" applyAlignment="1">
      <alignment horizontal="left" vertical="center"/>
    </xf>
    <xf numFmtId="0" fontId="7" fillId="0" borderId="0" xfId="40" applyFont="1" applyAlignment="1">
      <alignment horizontal="justify" vertical="center"/>
    </xf>
    <xf numFmtId="0" fontId="7" fillId="0" borderId="0" xfId="46" applyAlignment="1">
      <alignment horizontal="left" vertical="center"/>
    </xf>
    <xf numFmtId="0" fontId="7" fillId="0" borderId="0" xfId="40" applyFont="1" applyAlignment="1">
      <alignment vertical="top"/>
    </xf>
    <xf numFmtId="172" fontId="7" fillId="0" borderId="0" xfId="40" applyNumberFormat="1" applyFont="1" applyAlignment="1">
      <alignment horizontal="center" vertical="top"/>
    </xf>
    <xf numFmtId="0" fontId="7" fillId="0" borderId="0" xfId="40" applyFont="1" applyAlignment="1">
      <alignment horizontal="justify" vertical="top"/>
    </xf>
    <xf numFmtId="0" fontId="7" fillId="0" borderId="0" xfId="40" applyFont="1" applyAlignment="1">
      <alignment horizontal="justify"/>
    </xf>
    <xf numFmtId="0" fontId="7" fillId="0" borderId="0" xfId="40" quotePrefix="1" applyFont="1" applyAlignment="1">
      <alignment horizontal="justify"/>
    </xf>
    <xf numFmtId="4" fontId="6" fillId="0" borderId="0" xfId="40" quotePrefix="1" applyNumberFormat="1" applyFont="1" applyAlignment="1">
      <alignment vertical="center"/>
    </xf>
    <xf numFmtId="172" fontId="7" fillId="0" borderId="0" xfId="40" applyNumberFormat="1" applyFont="1" applyAlignment="1">
      <alignment horizontal="center" vertical="center"/>
    </xf>
    <xf numFmtId="0" fontId="7" fillId="0" borderId="0" xfId="40" applyFont="1" applyAlignment="1">
      <alignment horizontal="center" vertical="top"/>
    </xf>
    <xf numFmtId="0" fontId="7" fillId="0" borderId="0" xfId="36" applyAlignment="1">
      <alignment vertical="center"/>
    </xf>
    <xf numFmtId="0" fontId="7" fillId="0" borderId="0" xfId="36" applyAlignment="1">
      <alignment horizontal="center" vertical="center" wrapText="1"/>
    </xf>
    <xf numFmtId="0" fontId="7" fillId="0" borderId="0" xfId="36"/>
    <xf numFmtId="0" fontId="7" fillId="0" borderId="0" xfId="36" applyAlignment="1">
      <alignment horizontal="justify" vertical="center"/>
    </xf>
    <xf numFmtId="172" fontId="7" fillId="0" borderId="0" xfId="36" applyNumberFormat="1" applyAlignment="1">
      <alignment horizontal="center" vertical="center"/>
    </xf>
    <xf numFmtId="0" fontId="7" fillId="0" borderId="0" xfId="36" applyAlignment="1">
      <alignment horizontal="right" vertical="center"/>
    </xf>
    <xf numFmtId="0" fontId="7" fillId="0" borderId="0" xfId="40" applyFont="1"/>
    <xf numFmtId="173" fontId="8" fillId="0" borderId="0" xfId="40" applyNumberFormat="1" applyFont="1" applyAlignment="1">
      <alignment vertical="center"/>
    </xf>
    <xf numFmtId="0" fontId="8" fillId="0" borderId="0" xfId="40" applyFont="1" applyAlignment="1">
      <alignment horizontal="right" vertical="center"/>
    </xf>
    <xf numFmtId="0" fontId="8" fillId="0" borderId="0" xfId="40" applyFont="1" applyAlignment="1">
      <alignment horizontal="left" vertical="center" indent="2"/>
    </xf>
    <xf numFmtId="0" fontId="8" fillId="0" borderId="0" xfId="40" applyFont="1" applyAlignment="1">
      <alignment horizontal="left" vertical="center" indent="1"/>
    </xf>
    <xf numFmtId="0" fontId="7" fillId="0" borderId="0" xfId="40" applyFont="1" applyAlignment="1">
      <alignment horizontal="left" vertical="center" indent="1"/>
    </xf>
    <xf numFmtId="0" fontId="7" fillId="0" borderId="0" xfId="36" applyAlignment="1">
      <alignment horizontal="left" vertical="center" indent="2"/>
    </xf>
    <xf numFmtId="0" fontId="8" fillId="0" borderId="0" xfId="36" applyFont="1" applyAlignment="1">
      <alignment horizontal="left" vertical="center"/>
    </xf>
    <xf numFmtId="173" fontId="8" fillId="0" borderId="0" xfId="36" applyNumberFormat="1" applyFont="1" applyAlignment="1">
      <alignment horizontal="left" vertical="center" indent="1"/>
    </xf>
    <xf numFmtId="0" fontId="7" fillId="2" borderId="44" xfId="36" applyFill="1" applyBorder="1" applyAlignment="1" applyProtection="1">
      <alignment horizontal="left" vertical="center"/>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7" fillId="0" borderId="0" xfId="0" applyFont="1" applyAlignment="1">
      <alignment horizontal="left" vertical="center"/>
    </xf>
    <xf numFmtId="0" fontId="48" fillId="6" borderId="0" xfId="0" applyFont="1" applyFill="1" applyAlignment="1">
      <alignment horizontal="center" vertical="center"/>
    </xf>
    <xf numFmtId="0" fontId="4" fillId="0" borderId="4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protection hidden="1"/>
    </xf>
    <xf numFmtId="2" fontId="4"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4" fillId="0" borderId="18" xfId="0" applyFont="1" applyBorder="1" applyAlignment="1" applyProtection="1">
      <alignment vertical="center"/>
      <protection hidden="1"/>
    </xf>
    <xf numFmtId="0" fontId="47"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6" fillId="0" borderId="18" xfId="0" applyFont="1" applyBorder="1" applyAlignment="1" applyProtection="1">
      <alignment horizontal="center" vertical="center" wrapText="1"/>
      <protection hidden="1"/>
    </xf>
    <xf numFmtId="0" fontId="49" fillId="0" borderId="18" xfId="0"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1" fontId="0" fillId="0" borderId="0" xfId="0" applyNumberFormat="1" applyProtection="1">
      <protection hidden="1"/>
    </xf>
    <xf numFmtId="0" fontId="49" fillId="0" borderId="14" xfId="0" applyFont="1" applyBorder="1" applyAlignment="1" applyProtection="1">
      <alignment horizontal="center" vertical="center" wrapText="1"/>
      <protection hidden="1"/>
    </xf>
    <xf numFmtId="0" fontId="49" fillId="0" borderId="4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164" fontId="6" fillId="0" borderId="18" xfId="18" applyFont="1" applyBorder="1" applyAlignment="1" applyProtection="1">
      <alignment vertical="center"/>
      <protection hidden="1"/>
    </xf>
    <xf numFmtId="9" fontId="49" fillId="5" borderId="41" xfId="0" applyNumberFormat="1" applyFont="1" applyFill="1" applyBorder="1" applyAlignment="1" applyProtection="1">
      <alignment horizontal="center" vertical="center" wrapText="1"/>
      <protection locked="0"/>
    </xf>
    <xf numFmtId="9" fontId="49" fillId="0" borderId="41" xfId="0" applyNumberFormat="1" applyFont="1" applyBorder="1" applyAlignment="1" applyProtection="1">
      <alignment horizontal="center" vertical="center" wrapText="1"/>
      <protection locked="0"/>
    </xf>
    <xf numFmtId="0" fontId="0" fillId="0" borderId="18" xfId="0" applyBorder="1" applyAlignment="1">
      <alignment horizontal="center" vertical="center"/>
    </xf>
    <xf numFmtId="0" fontId="49" fillId="0" borderId="0" xfId="0" applyFont="1" applyAlignment="1" applyProtection="1">
      <alignment horizontal="center" vertical="center" wrapText="1"/>
      <protection hidden="1"/>
    </xf>
    <xf numFmtId="0" fontId="32" fillId="0" borderId="18" xfId="0" applyFont="1" applyBorder="1" applyAlignment="1" applyProtection="1">
      <alignment vertical="center" wrapText="1"/>
      <protection hidden="1"/>
    </xf>
    <xf numFmtId="2" fontId="4"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53" fillId="0" borderId="18" xfId="0" applyFont="1" applyBorder="1" applyAlignment="1" applyProtection="1">
      <alignment horizontal="center" vertical="center" wrapText="1"/>
      <protection hidden="1"/>
    </xf>
    <xf numFmtId="0" fontId="55" fillId="5" borderId="18" xfId="0" applyFont="1" applyFill="1" applyBorder="1" applyAlignment="1" applyProtection="1">
      <alignment horizontal="center"/>
      <protection locked="0"/>
    </xf>
    <xf numFmtId="0" fontId="55" fillId="5" borderId="18" xfId="0" applyFont="1" applyFill="1" applyBorder="1" applyProtection="1">
      <protection locked="0"/>
    </xf>
    <xf numFmtId="0" fontId="56" fillId="0" borderId="18" xfId="0" applyFont="1" applyBorder="1" applyAlignment="1" applyProtection="1">
      <alignment horizontal="center" vertical="center" wrapText="1"/>
      <protection hidden="1"/>
    </xf>
    <xf numFmtId="0" fontId="57" fillId="0" borderId="18" xfId="0" applyFont="1" applyBorder="1" applyAlignment="1" applyProtection="1">
      <alignment horizontal="center" vertical="center" wrapText="1"/>
      <protection hidden="1"/>
    </xf>
    <xf numFmtId="0" fontId="57" fillId="0" borderId="12" xfId="0" applyFont="1" applyBorder="1" applyAlignment="1" applyProtection="1">
      <alignment horizontal="center" vertical="center" wrapText="1"/>
      <protection hidden="1"/>
    </xf>
    <xf numFmtId="2" fontId="56" fillId="0" borderId="18" xfId="0" applyNumberFormat="1" applyFont="1" applyBorder="1" applyAlignment="1" applyProtection="1">
      <alignment vertical="center" wrapText="1"/>
      <protection hidden="1"/>
    </xf>
    <xf numFmtId="10" fontId="53" fillId="5" borderId="18" xfId="0" applyNumberFormat="1" applyFont="1" applyFill="1" applyBorder="1" applyAlignment="1" applyProtection="1">
      <alignment vertical="center" wrapText="1"/>
      <protection locked="0" hidden="1"/>
    </xf>
    <xf numFmtId="10" fontId="53" fillId="0" borderId="18" xfId="0" applyNumberFormat="1" applyFont="1" applyBorder="1" applyAlignment="1" applyProtection="1">
      <alignment horizontal="right" vertical="center"/>
      <protection hidden="1"/>
    </xf>
    <xf numFmtId="164" fontId="56" fillId="0" borderId="18" xfId="7" applyFont="1" applyBorder="1" applyAlignment="1" applyProtection="1">
      <alignment vertical="center" wrapText="1"/>
      <protection hidden="1"/>
    </xf>
    <xf numFmtId="0" fontId="53" fillId="0" borderId="18" xfId="0" applyFont="1" applyBorder="1" applyProtection="1">
      <protection hidden="1"/>
    </xf>
    <xf numFmtId="1" fontId="39" fillId="0" borderId="18" xfId="37" applyNumberFormat="1" applyFont="1" applyBorder="1" applyAlignment="1">
      <alignment horizontal="right" vertical="center" readingOrder="1"/>
    </xf>
    <xf numFmtId="0" fontId="19" fillId="0" borderId="18" xfId="0" applyFont="1" applyBorder="1" applyAlignment="1">
      <alignment horizontal="center" vertical="center"/>
    </xf>
    <xf numFmtId="0" fontId="43" fillId="0" borderId="0" xfId="0" applyFont="1"/>
    <xf numFmtId="0" fontId="55" fillId="0" borderId="0" xfId="0" applyFont="1"/>
    <xf numFmtId="9" fontId="39" fillId="0" borderId="18" xfId="53" applyFont="1" applyBorder="1" applyAlignment="1" applyProtection="1">
      <alignment horizontal="center" vertical="center"/>
    </xf>
    <xf numFmtId="0" fontId="4" fillId="0" borderId="18" xfId="0" applyFont="1" applyBorder="1" applyAlignment="1">
      <alignment horizontal="center" vertical="center"/>
    </xf>
    <xf numFmtId="2" fontId="39" fillId="0" borderId="18" xfId="17" applyNumberFormat="1" applyFont="1" applyBorder="1" applyAlignment="1" applyProtection="1">
      <alignment horizontal="center" vertical="center"/>
    </xf>
    <xf numFmtId="2" fontId="53" fillId="0" borderId="18" xfId="37" applyNumberFormat="1" applyFont="1" applyBorder="1" applyAlignment="1">
      <alignment horizontal="center" vertical="center" readingOrder="1"/>
    </xf>
    <xf numFmtId="2" fontId="55" fillId="0" borderId="18" xfId="0" applyNumberFormat="1" applyFont="1" applyBorder="1" applyAlignment="1">
      <alignment vertical="center"/>
    </xf>
    <xf numFmtId="2" fontId="55" fillId="0" borderId="18" xfId="0" applyNumberFormat="1" applyFont="1" applyBorder="1" applyAlignment="1">
      <alignment horizontal="right" vertical="center"/>
    </xf>
    <xf numFmtId="0" fontId="55" fillId="0" borderId="18" xfId="60" applyFont="1" applyBorder="1" applyAlignment="1">
      <alignment vertical="top" wrapText="1"/>
    </xf>
    <xf numFmtId="0" fontId="43" fillId="0" borderId="0" xfId="0" applyFont="1" applyAlignment="1">
      <alignment horizontal="center" vertical="top"/>
    </xf>
    <xf numFmtId="0" fontId="43" fillId="0" borderId="0" xfId="0" applyFont="1" applyAlignment="1">
      <alignment vertical="top"/>
    </xf>
    <xf numFmtId="2" fontId="43" fillId="0" borderId="0" xfId="0" applyNumberFormat="1" applyFont="1" applyAlignment="1">
      <alignment vertical="top"/>
    </xf>
    <xf numFmtId="0" fontId="55" fillId="0" borderId="18" xfId="0" applyFont="1" applyBorder="1" applyAlignment="1">
      <alignment horizontal="right" vertical="top"/>
    </xf>
    <xf numFmtId="164" fontId="43" fillId="0" borderId="0" xfId="0" applyNumberFormat="1" applyFont="1"/>
    <xf numFmtId="2" fontId="29" fillId="0" borderId="18" xfId="0" applyNumberFormat="1" applyFont="1" applyBorder="1" applyAlignment="1">
      <alignment horizontal="center" vertical="center"/>
    </xf>
    <xf numFmtId="0" fontId="43" fillId="0" borderId="0" xfId="0" applyFont="1" applyAlignment="1">
      <alignment horizontal="center"/>
    </xf>
    <xf numFmtId="2" fontId="58" fillId="0" borderId="18" xfId="17" applyNumberFormat="1" applyFont="1" applyBorder="1" applyAlignment="1">
      <alignment horizontal="center" vertical="center"/>
    </xf>
    <xf numFmtId="0" fontId="59" fillId="8" borderId="18" xfId="0" applyFont="1" applyFill="1" applyBorder="1" applyAlignment="1">
      <alignment horizontal="left" vertical="center" wrapText="1"/>
    </xf>
    <xf numFmtId="164" fontId="50" fillId="0" borderId="18" xfId="7" applyFont="1" applyBorder="1" applyAlignment="1" applyProtection="1">
      <alignment horizontal="right" vertical="center" wrapText="1"/>
      <protection hidden="1"/>
    </xf>
    <xf numFmtId="0" fontId="25" fillId="0" borderId="18" xfId="0" applyFont="1" applyBorder="1" applyAlignment="1">
      <alignment vertical="center" wrapText="1"/>
    </xf>
    <xf numFmtId="0" fontId="49" fillId="0" borderId="0" xfId="44" applyFont="1" applyAlignment="1">
      <alignment horizontal="center" vertical="center" wrapText="1"/>
    </xf>
    <xf numFmtId="0" fontId="49" fillId="6" borderId="0" xfId="44" applyFont="1" applyFill="1" applyAlignment="1">
      <alignment horizontal="center" vertical="center" wrapText="1"/>
    </xf>
    <xf numFmtId="0" fontId="34" fillId="3" borderId="0" xfId="42" applyFont="1" applyFill="1" applyAlignment="1">
      <alignment horizontal="center" vertical="center"/>
    </xf>
    <xf numFmtId="0" fontId="7" fillId="0" borderId="0" xfId="45" applyAlignment="1" applyProtection="1">
      <alignment horizontal="left" vertical="center" wrapTex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8" fillId="0" borderId="0" xfId="45" applyFont="1" applyAlignment="1" applyProtection="1">
      <alignment horizontal="left" vertical="center" wrapText="1"/>
      <protection hidden="1"/>
    </xf>
    <xf numFmtId="0" fontId="3" fillId="0" borderId="0" xfId="27" applyFont="1" applyAlignment="1" applyProtection="1">
      <alignment horizontal="center" vertical="top"/>
      <protection hidden="1"/>
    </xf>
    <xf numFmtId="0" fontId="4" fillId="0" borderId="0" xfId="27" applyFont="1" applyAlignment="1" applyProtection="1">
      <alignment horizontal="center" vertical="top"/>
      <protection hidden="1"/>
    </xf>
    <xf numFmtId="0" fontId="6" fillId="0" borderId="0" xfId="27" applyFont="1" applyAlignment="1" applyProtection="1">
      <alignment horizontal="center" vertical="top"/>
      <protection hidden="1"/>
    </xf>
    <xf numFmtId="0" fontId="3" fillId="4" borderId="0" xfId="27" applyFont="1" applyFill="1" applyAlignment="1" applyProtection="1">
      <alignment horizontal="center" vertical="top"/>
      <protection hidden="1"/>
    </xf>
    <xf numFmtId="0" fontId="4" fillId="0" borderId="0" xfId="27" applyFont="1" applyAlignment="1" applyProtection="1">
      <alignment horizontal="center" vertical="top" wrapText="1"/>
      <protection hidden="1"/>
    </xf>
    <xf numFmtId="0" fontId="4" fillId="0" borderId="0" xfId="27" applyFont="1" applyAlignment="1" applyProtection="1">
      <alignment horizontal="justify" vertical="top" wrapText="1"/>
      <protection hidden="1"/>
    </xf>
    <xf numFmtId="0" fontId="6" fillId="0" borderId="0" xfId="27" applyFont="1" applyAlignment="1" applyProtection="1">
      <alignment horizontal="justify"/>
      <protection hidden="1"/>
    </xf>
    <xf numFmtId="0" fontId="4" fillId="0" borderId="19" xfId="27" applyFont="1" applyBorder="1" applyAlignment="1" applyProtection="1">
      <alignment horizontal="justify" vertical="top" wrapText="1"/>
      <protection hidden="1"/>
    </xf>
    <xf numFmtId="0" fontId="4" fillId="0" borderId="19" xfId="27" applyFont="1" applyBorder="1" applyAlignment="1" applyProtection="1">
      <alignment horizontal="left" vertical="top" wrapText="1" indent="5"/>
      <protection hidden="1"/>
    </xf>
    <xf numFmtId="0" fontId="4" fillId="0" borderId="0" xfId="27" applyFont="1" applyAlignment="1" applyProtection="1">
      <alignment horizontal="left" vertical="top" wrapText="1" indent="5"/>
      <protection hidden="1"/>
    </xf>
    <xf numFmtId="0" fontId="4" fillId="0" borderId="0" xfId="27" applyFont="1" applyAlignment="1" applyProtection="1">
      <alignment horizontal="justify" vertical="top"/>
      <protection hidden="1"/>
    </xf>
    <xf numFmtId="0" fontId="4" fillId="0" borderId="0" xfId="27" applyFont="1" applyAlignment="1" applyProtection="1">
      <alignment horizontal="justify"/>
      <protection hidden="1"/>
    </xf>
    <xf numFmtId="0" fontId="7" fillId="0" borderId="0" xfId="27" applyFont="1" applyAlignment="1" applyProtection="1">
      <alignment horizontal="justify" vertical="top" wrapText="1"/>
      <protection hidden="1"/>
    </xf>
    <xf numFmtId="0" fontId="7" fillId="0" borderId="0" xfId="27" applyFont="1" applyAlignment="1" applyProtection="1">
      <alignment horizontal="justify" vertical="top"/>
      <protection hidden="1"/>
    </xf>
    <xf numFmtId="0" fontId="4" fillId="0" borderId="0" xfId="27" applyFont="1" applyAlignment="1" applyProtection="1">
      <alignment horizontal="left" vertical="top"/>
      <protection hidden="1"/>
    </xf>
    <xf numFmtId="0" fontId="4" fillId="0" borderId="44" xfId="27" applyFont="1" applyBorder="1" applyAlignment="1" applyProtection="1">
      <alignment horizontal="justify" vertical="top" wrapText="1"/>
      <protection hidden="1"/>
    </xf>
    <xf numFmtId="0" fontId="4" fillId="0" borderId="26" xfId="27" applyFont="1" applyBorder="1" applyAlignment="1" applyProtection="1">
      <alignment horizontal="justify" vertical="top" wrapText="1"/>
      <protection hidden="1"/>
    </xf>
    <xf numFmtId="0" fontId="4" fillId="0" borderId="45" xfId="27" applyFont="1" applyBorder="1" applyAlignment="1" applyProtection="1">
      <alignment horizontal="justify" vertical="top" wrapText="1"/>
      <protection hidden="1"/>
    </xf>
    <xf numFmtId="0" fontId="4" fillId="0" borderId="46" xfId="27" applyFont="1" applyBorder="1" applyAlignment="1" applyProtection="1">
      <alignment horizontal="justify" vertical="top" wrapText="1"/>
      <protection hidden="1"/>
    </xf>
    <xf numFmtId="0" fontId="23" fillId="0" borderId="47" xfId="27" applyFont="1" applyBorder="1" applyAlignment="1" applyProtection="1">
      <alignment horizontal="center" vertical="center"/>
      <protection hidden="1"/>
    </xf>
    <xf numFmtId="0" fontId="23" fillId="0" borderId="48" xfId="27" applyFont="1" applyBorder="1" applyAlignment="1" applyProtection="1">
      <alignment horizontal="center" vertical="center"/>
      <protection hidden="1"/>
    </xf>
    <xf numFmtId="0" fontId="23" fillId="0" borderId="24" xfId="27" applyFont="1" applyBorder="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6" fillId="0" borderId="0" xfId="27" quotePrefix="1" applyFont="1" applyAlignment="1" applyProtection="1">
      <alignment horizontal="left" vertical="top" wrapText="1"/>
      <protection hidden="1"/>
    </xf>
    <xf numFmtId="2" fontId="19" fillId="2" borderId="49" xfId="43" applyNumberFormat="1" applyFont="1" applyFill="1" applyBorder="1" applyAlignment="1" applyProtection="1">
      <alignment horizontal="right" vertical="center"/>
      <protection hidden="1"/>
    </xf>
    <xf numFmtId="2" fontId="19" fillId="2" borderId="50" xfId="43" applyNumberFormat="1" applyFont="1" applyFill="1" applyBorder="1" applyAlignment="1" applyProtection="1">
      <alignment horizontal="right" vertical="center"/>
      <protection hidden="1"/>
    </xf>
    <xf numFmtId="0" fontId="10" fillId="0" borderId="51" xfId="43" applyFont="1" applyBorder="1" applyAlignment="1" applyProtection="1">
      <alignment horizontal="left" vertical="center"/>
      <protection hidden="1"/>
    </xf>
    <xf numFmtId="0" fontId="10" fillId="0" borderId="7" xfId="43" applyFont="1" applyBorder="1" applyAlignment="1" applyProtection="1">
      <alignment horizontal="left" vertical="center"/>
      <protection hidden="1"/>
    </xf>
    <xf numFmtId="0" fontId="10" fillId="0" borderId="9" xfId="43" applyFont="1" applyBorder="1" applyAlignment="1" applyProtection="1">
      <alignment horizontal="left" vertical="top" wrapText="1"/>
      <protection hidden="1"/>
    </xf>
    <xf numFmtId="0" fontId="10" fillId="0" borderId="0" xfId="43" applyFont="1" applyAlignment="1" applyProtection="1">
      <alignment horizontal="left" vertical="top" wrapText="1"/>
      <protection hidden="1"/>
    </xf>
    <xf numFmtId="0" fontId="10" fillId="0" borderId="10" xfId="43" applyFont="1" applyBorder="1" applyAlignment="1" applyProtection="1">
      <alignment horizontal="left" vertical="top" wrapText="1"/>
      <protection hidden="1"/>
    </xf>
    <xf numFmtId="164" fontId="10" fillId="2" borderId="49" xfId="16" applyFont="1" applyFill="1" applyBorder="1" applyAlignment="1" applyProtection="1">
      <alignment horizontal="right" vertical="center"/>
      <protection hidden="1"/>
    </xf>
    <xf numFmtId="164" fontId="10" fillId="2" borderId="50" xfId="16" applyFont="1" applyFill="1" applyBorder="1" applyAlignment="1" applyProtection="1">
      <alignment horizontal="right" vertical="center"/>
      <protection hidden="1"/>
    </xf>
    <xf numFmtId="0" fontId="26" fillId="0" borderId="16" xfId="31" applyFont="1" applyBorder="1" applyAlignment="1" applyProtection="1">
      <alignment horizontal="left" vertical="top" wrapText="1"/>
      <protection hidden="1"/>
    </xf>
    <xf numFmtId="0" fontId="28" fillId="0" borderId="49" xfId="31" applyBorder="1" applyAlignment="1" applyProtection="1">
      <alignment horizontal="left" vertical="top" wrapText="1"/>
      <protection hidden="1"/>
    </xf>
    <xf numFmtId="0" fontId="28" fillId="0" borderId="2" xfId="31" applyBorder="1" applyAlignment="1" applyProtection="1">
      <alignment horizontal="left" vertical="top" wrapText="1"/>
      <protection hidden="1"/>
    </xf>
    <xf numFmtId="0" fontId="28" fillId="0" borderId="50" xfId="31" applyBorder="1" applyAlignment="1" applyProtection="1">
      <alignment horizontal="left" vertical="top" wrapText="1"/>
      <protection hidden="1"/>
    </xf>
    <xf numFmtId="0" fontId="52" fillId="6" borderId="0" xfId="0" applyFont="1" applyFill="1" applyAlignment="1">
      <alignment horizontal="center" vertical="top"/>
    </xf>
    <xf numFmtId="0" fontId="44" fillId="0" borderId="18" xfId="0" applyFont="1" applyBorder="1" applyAlignment="1" applyProtection="1">
      <alignment horizontal="left" vertical="center"/>
      <protection hidden="1"/>
    </xf>
    <xf numFmtId="0" fontId="46" fillId="0" borderId="18" xfId="0" applyFont="1" applyBorder="1" applyAlignment="1">
      <alignment horizontal="left" vertical="center"/>
    </xf>
    <xf numFmtId="0" fontId="51" fillId="0" borderId="18" xfId="0" applyFont="1" applyBorder="1" applyAlignment="1">
      <alignment horizontal="left" vertical="center" wrapText="1"/>
    </xf>
    <xf numFmtId="0" fontId="45" fillId="0" borderId="18" xfId="0" applyFont="1" applyBorder="1" applyAlignment="1" applyProtection="1">
      <alignment horizontal="right" vertical="center" wrapText="1"/>
      <protection hidden="1"/>
    </xf>
    <xf numFmtId="0" fontId="44" fillId="0" borderId="18" xfId="0" applyFont="1" applyBorder="1" applyAlignment="1" applyProtection="1">
      <alignment vertical="center"/>
      <protection hidden="1"/>
    </xf>
    <xf numFmtId="0" fontId="57" fillId="0" borderId="18" xfId="0" applyFont="1" applyBorder="1" applyAlignment="1" applyProtection="1">
      <alignment horizontal="right" vertical="center"/>
      <protection hidden="1"/>
    </xf>
    <xf numFmtId="0" fontId="57" fillId="0" borderId="37" xfId="0" applyFont="1" applyBorder="1" applyAlignment="1" applyProtection="1">
      <alignment horizontal="right" vertical="center" wrapText="1"/>
      <protection hidden="1"/>
    </xf>
    <xf numFmtId="0" fontId="57" fillId="0" borderId="3" xfId="0" applyFont="1" applyBorder="1" applyAlignment="1" applyProtection="1">
      <alignment horizontal="right" vertical="center" wrapText="1"/>
      <protection hidden="1"/>
    </xf>
    <xf numFmtId="0" fontId="57" fillId="0" borderId="11" xfId="0" applyFont="1" applyBorder="1" applyAlignment="1" applyProtection="1">
      <alignment horizontal="right" vertical="center" wrapText="1"/>
      <protection hidden="1"/>
    </xf>
    <xf numFmtId="0" fontId="44" fillId="0" borderId="37" xfId="0" applyFont="1" applyBorder="1" applyAlignment="1" applyProtection="1">
      <alignment horizontal="left" vertical="center" wrapText="1"/>
      <protection hidden="1"/>
    </xf>
    <xf numFmtId="0" fontId="44" fillId="0" borderId="3" xfId="0" applyFont="1" applyBorder="1" applyAlignment="1" applyProtection="1">
      <alignment horizontal="left" vertical="center" wrapText="1"/>
      <protection hidden="1"/>
    </xf>
    <xf numFmtId="0" fontId="44" fillId="0" borderId="11" xfId="0" applyFont="1" applyBorder="1" applyAlignment="1" applyProtection="1">
      <alignment horizontal="left" vertical="center" wrapText="1"/>
      <protection hidden="1"/>
    </xf>
    <xf numFmtId="0" fontId="56" fillId="0" borderId="18" xfId="0" applyFont="1" applyBorder="1" applyAlignment="1" applyProtection="1">
      <alignment horizontal="right" vertical="center"/>
      <protection hidden="1"/>
    </xf>
    <xf numFmtId="0" fontId="51" fillId="0" borderId="0" xfId="0" applyFont="1" applyAlignment="1">
      <alignment horizontal="center" vertical="center" wrapText="1"/>
    </xf>
    <xf numFmtId="0" fontId="48" fillId="6" borderId="39" xfId="0" applyFont="1"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6" fillId="0" borderId="37" xfId="0" applyFont="1" applyBorder="1" applyAlignment="1" applyProtection="1">
      <alignment horizontal="right" vertical="center"/>
      <protection hidden="1"/>
    </xf>
    <xf numFmtId="0" fontId="6" fillId="0" borderId="3" xfId="0" applyFont="1" applyBorder="1" applyAlignment="1" applyProtection="1">
      <alignment horizontal="right" vertical="center"/>
      <protection hidden="1"/>
    </xf>
    <xf numFmtId="0" fontId="6" fillId="0" borderId="11"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19" fillId="0" borderId="18" xfId="0" applyFont="1" applyBorder="1" applyAlignment="1" applyProtection="1">
      <alignment horizontal="left" vertical="center" wrapText="1"/>
      <protection hidden="1"/>
    </xf>
    <xf numFmtId="0" fontId="5" fillId="0" borderId="18" xfId="0" applyFont="1" applyBorder="1" applyAlignment="1">
      <alignment horizontal="center" vertical="center" wrapText="1"/>
    </xf>
    <xf numFmtId="0" fontId="0" fillId="0" borderId="18" xfId="0" applyBorder="1" applyAlignment="1">
      <alignment vertical="center"/>
    </xf>
    <xf numFmtId="0" fontId="29"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0" fillId="0" borderId="18" xfId="0" applyBorder="1" applyAlignment="1">
      <alignment horizontal="justify" vertical="center" wrapText="1"/>
    </xf>
    <xf numFmtId="0" fontId="10" fillId="0" borderId="37"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37" xfId="0" applyFont="1" applyBorder="1" applyAlignment="1">
      <alignment horizontal="left" vertical="center" wrapText="1"/>
    </xf>
    <xf numFmtId="0" fontId="5" fillId="0" borderId="11" xfId="0" applyFont="1" applyBorder="1" applyAlignment="1">
      <alignment horizontal="left" vertical="center" wrapText="1"/>
    </xf>
    <xf numFmtId="0" fontId="29" fillId="0" borderId="18" xfId="0" applyFont="1" applyBorder="1" applyAlignment="1">
      <alignment horizontal="justify" vertical="center" wrapText="1"/>
    </xf>
    <xf numFmtId="0" fontId="29" fillId="0" borderId="37" xfId="0" applyFont="1" applyBorder="1" applyAlignment="1">
      <alignment horizontal="left" vertical="center" wrapText="1"/>
    </xf>
    <xf numFmtId="0" fontId="29" fillId="0" borderId="11" xfId="0" applyFont="1" applyBorder="1" applyAlignment="1">
      <alignment horizontal="left" vertical="center" wrapText="1"/>
    </xf>
    <xf numFmtId="0" fontId="29" fillId="0" borderId="18" xfId="0" applyFont="1" applyBorder="1" applyAlignment="1">
      <alignment horizontal="left" vertical="center" wrapText="1"/>
    </xf>
    <xf numFmtId="0" fontId="5" fillId="0" borderId="18" xfId="0" applyFont="1" applyBorder="1" applyAlignment="1">
      <alignment horizontal="left" vertical="center" wrapText="1"/>
    </xf>
    <xf numFmtId="0" fontId="19" fillId="0" borderId="37" xfId="0" applyFont="1" applyBorder="1" applyAlignment="1">
      <alignment horizontal="left" vertical="center" wrapText="1"/>
    </xf>
    <xf numFmtId="0" fontId="19" fillId="0" borderId="11" xfId="0" applyFont="1" applyBorder="1" applyAlignment="1">
      <alignment horizontal="left" vertical="center" wrapText="1"/>
    </xf>
    <xf numFmtId="0" fontId="7" fillId="0" borderId="0" xfId="40" applyFont="1" applyAlignment="1">
      <alignment horizontal="justify" vertical="center"/>
    </xf>
    <xf numFmtId="0" fontId="8" fillId="0" borderId="0" xfId="40" applyFont="1" applyAlignment="1">
      <alignment horizontal="center" vertical="center"/>
    </xf>
    <xf numFmtId="0" fontId="7" fillId="2" borderId="0" xfId="40" applyFont="1" applyFill="1" applyAlignment="1" applyProtection="1">
      <alignment horizontal="left" vertical="center"/>
      <protection locked="0"/>
    </xf>
    <xf numFmtId="173" fontId="7" fillId="0" borderId="0" xfId="40" applyNumberFormat="1" applyFont="1" applyAlignment="1">
      <alignment horizontal="left" vertical="center"/>
    </xf>
    <xf numFmtId="0" fontId="8" fillId="0" borderId="0" xfId="40" applyFont="1" applyAlignment="1">
      <alignment horizontal="justify" vertical="top"/>
    </xf>
    <xf numFmtId="0" fontId="7" fillId="0" borderId="0" xfId="40" applyFont="1" applyAlignment="1">
      <alignment horizontal="justify" vertical="top"/>
    </xf>
    <xf numFmtId="0" fontId="7" fillId="0" borderId="0" xfId="40" applyFont="1" applyAlignment="1">
      <alignment horizontal="center" vertical="top"/>
    </xf>
    <xf numFmtId="0" fontId="8" fillId="0" borderId="0" xfId="40" applyFont="1" applyAlignment="1">
      <alignment horizontal="justify" vertical="center"/>
    </xf>
    <xf numFmtId="0" fontId="7" fillId="0" borderId="0" xfId="40" applyFont="1" applyAlignment="1">
      <alignment horizontal="left" vertical="top" wrapText="1"/>
    </xf>
    <xf numFmtId="173" fontId="8" fillId="0" borderId="0" xfId="40" applyNumberFormat="1" applyFont="1" applyAlignment="1">
      <alignment horizontal="left" vertical="center" indent="1"/>
    </xf>
    <xf numFmtId="0" fontId="7" fillId="0" borderId="52" xfId="36" applyBorder="1" applyAlignment="1">
      <alignment horizontal="left" vertical="center" indent="2"/>
    </xf>
    <xf numFmtId="0" fontId="7" fillId="2" borderId="44" xfId="36" applyFill="1" applyBorder="1" applyAlignment="1" applyProtection="1">
      <alignment horizontal="left" vertical="center"/>
      <protection locked="0"/>
    </xf>
    <xf numFmtId="0" fontId="7" fillId="0" borderId="0" xfId="36" applyAlignment="1">
      <alignment horizontal="left" vertical="center" indent="2"/>
    </xf>
    <xf numFmtId="0" fontId="3" fillId="0" borderId="0" xfId="40" quotePrefix="1" applyFont="1" applyAlignment="1">
      <alignment horizontal="center" vertical="center"/>
    </xf>
    <xf numFmtId="0" fontId="7" fillId="0" borderId="53" xfId="36" applyBorder="1" applyAlignment="1">
      <alignment horizontal="left" vertical="center" indent="2"/>
    </xf>
    <xf numFmtId="0" fontId="7" fillId="0" borderId="44" xfId="36" applyBorder="1" applyAlignment="1">
      <alignment horizontal="left" vertical="center" indent="2"/>
    </xf>
    <xf numFmtId="0" fontId="7" fillId="0" borderId="52" xfId="36" applyBorder="1" applyAlignment="1">
      <alignment horizontal="justify" vertical="center" wrapText="1"/>
    </xf>
  </cellXfs>
  <cellStyles count="6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1" xfId="56" xr:uid="{00000000-0005-0000-0000-00001A000000}"/>
    <cellStyle name="Normal 12" xfId="57" xr:uid="{00000000-0005-0000-0000-00001B000000}"/>
    <cellStyle name="Normal 13" xfId="26" xr:uid="{00000000-0005-0000-0000-00001C000000}"/>
    <cellStyle name="Normal 14" xfId="58" xr:uid="{00000000-0005-0000-0000-00001D000000}"/>
    <cellStyle name="Normal 15" xfId="59" xr:uid="{00000000-0005-0000-0000-00001E000000}"/>
    <cellStyle name="Normal 16" xfId="60" xr:uid="{00000000-0005-0000-0000-00001F000000}"/>
    <cellStyle name="Normal 17" xfId="61" xr:uid="{00000000-0005-0000-0000-000020000000}"/>
    <cellStyle name="Normal 18" xfId="62" xr:uid="{00000000-0005-0000-0000-000021000000}"/>
    <cellStyle name="Normal 19" xfId="63" xr:uid="{00000000-0005-0000-0000-000022000000}"/>
    <cellStyle name="Normal 2" xfId="27" xr:uid="{00000000-0005-0000-0000-000023000000}"/>
    <cellStyle name="Normal 2 2" xfId="28" xr:uid="{00000000-0005-0000-0000-000024000000}"/>
    <cellStyle name="Normal 2 3" xfId="29" xr:uid="{00000000-0005-0000-0000-000025000000}"/>
    <cellStyle name="Normal 2_20 Price Schedule VOL III Rev-2" xfId="30" xr:uid="{00000000-0005-0000-0000-000026000000}"/>
    <cellStyle name="Normal 20" xfId="64" xr:uid="{00000000-0005-0000-0000-000027000000}"/>
    <cellStyle name="Normal 3" xfId="31" xr:uid="{00000000-0005-0000-0000-000028000000}"/>
    <cellStyle name="Normal 3 2" xfId="32" xr:uid="{00000000-0005-0000-0000-000029000000}"/>
    <cellStyle name="Normal 3 3" xfId="33" xr:uid="{00000000-0005-0000-0000-00002A000000}"/>
    <cellStyle name="Normal 3_First Envelope - R2" xfId="34" xr:uid="{00000000-0005-0000-0000-00002B000000}"/>
    <cellStyle name="Normal 4" xfId="35" xr:uid="{00000000-0005-0000-0000-00002C000000}"/>
    <cellStyle name="Normal 4 2" xfId="36" xr:uid="{00000000-0005-0000-0000-00002D000000}"/>
    <cellStyle name="Normal 5" xfId="37" xr:uid="{00000000-0005-0000-0000-00002E000000}"/>
    <cellStyle name="Normal 6" xfId="54" xr:uid="{00000000-0005-0000-0000-00002F000000}"/>
    <cellStyle name="Normal 7" xfId="38" xr:uid="{00000000-0005-0000-0000-000030000000}"/>
    <cellStyle name="Normal 8" xfId="39" xr:uid="{00000000-0005-0000-0000-000031000000}"/>
    <cellStyle name="Normal 9" xfId="55" xr:uid="{00000000-0005-0000-0000-000032000000}"/>
    <cellStyle name="Normal_Annexures TW 04 2" xfId="40" xr:uid="{00000000-0005-0000-0000-000033000000}"/>
    <cellStyle name="Normal_Attach 3(JV)" xfId="41" xr:uid="{00000000-0005-0000-0000-000034000000}"/>
    <cellStyle name="Normal_Attacments TW 04_SE-Vol-III" xfId="42" xr:uid="{00000000-0005-0000-0000-000035000000}"/>
    <cellStyle name="Normal_Entertainment Form 2" xfId="43" xr:uid="{00000000-0005-0000-0000-000036000000}"/>
    <cellStyle name="Normal_Price_Schedules for Insulator Package Rev-01" xfId="44" xr:uid="{00000000-0005-0000-0000-000037000000}"/>
    <cellStyle name="Normal_PRICE-SCHE Bihar-Rev-2-corrections" xfId="45" xr:uid="{00000000-0005-0000-0000-000038000000}"/>
    <cellStyle name="Normal_PRICE-SCHE Bihar-Rev-2-corrections_Annexures TW 04" xfId="46" xr:uid="{00000000-0005-0000-0000-000039000000}"/>
    <cellStyle name="Normal_SE-Vol-III" xfId="47" xr:uid="{00000000-0005-0000-0000-00003A000000}"/>
    <cellStyle name="Normal_Sheet1 2" xfId="48" xr:uid="{00000000-0005-0000-0000-00003B000000}"/>
    <cellStyle name="Percent" xfId="53" builtinId="5"/>
    <cellStyle name="Percent 2" xfId="49" xr:uid="{00000000-0005-0000-0000-00003D000000}"/>
    <cellStyle name="Popis" xfId="50" xr:uid="{00000000-0005-0000-0000-00003E000000}"/>
    <cellStyle name="Sledovaný hypertextový odkaz" xfId="51" xr:uid="{00000000-0005-0000-0000-00003F000000}"/>
    <cellStyle name="Standard_BS14" xfId="52" xr:uid="{00000000-0005-0000-0000-000040000000}"/>
  </cellStyles>
  <dxfs count="7">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abSelected="1" topLeftCell="B1" zoomScaleNormal="100" zoomScaleSheetLayoutView="100" workbookViewId="0">
      <selection activeCell="D10" sqref="D10"/>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115.5" customHeight="1">
      <c r="B1" s="256" t="s">
        <v>342</v>
      </c>
      <c r="C1" s="256"/>
      <c r="D1" s="256"/>
      <c r="E1" s="124"/>
    </row>
    <row r="2" spans="2:5" ht="41.25" customHeight="1">
      <c r="B2" s="257" t="s">
        <v>343</v>
      </c>
      <c r="C2" s="257"/>
      <c r="D2" s="257"/>
      <c r="E2" s="123"/>
    </row>
    <row r="3" spans="2:5" ht="20.25" customHeight="1">
      <c r="B3" s="258" t="s">
        <v>0</v>
      </c>
      <c r="C3" s="258"/>
      <c r="D3" s="258"/>
    </row>
    <row r="4" spans="2:5" ht="17.25" thickBot="1">
      <c r="B4" s="85"/>
      <c r="C4" s="85"/>
      <c r="D4" s="86"/>
    </row>
    <row r="5" spans="2:5" ht="32.25" customHeight="1">
      <c r="B5" s="87" t="s">
        <v>1</v>
      </c>
      <c r="C5" s="88"/>
      <c r="D5" s="113" t="s">
        <v>2</v>
      </c>
    </row>
    <row r="6" spans="2:5" ht="36" hidden="1" customHeight="1">
      <c r="B6" s="89"/>
      <c r="C6" s="90"/>
      <c r="D6" s="119"/>
    </row>
    <row r="7" spans="2:5" ht="31.5" hidden="1" customHeight="1">
      <c r="B7" s="91" t="str">
        <f>IF(D5= "Joint Venture Bid", "Total Nos. of  Partners in the JV [excluding the Lead Partner]", "")</f>
        <v/>
      </c>
      <c r="C7" s="92"/>
      <c r="D7" s="120" t="s">
        <v>3</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4</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5</v>
      </c>
      <c r="C14" s="106"/>
      <c r="D14" s="116"/>
      <c r="E14" s="84" t="b">
        <f>ISBLANK(D14)</f>
        <v>1</v>
      </c>
    </row>
    <row r="15" spans="2:5" ht="23.25" customHeight="1">
      <c r="B15" s="105" t="s">
        <v>6</v>
      </c>
      <c r="C15" s="106"/>
      <c r="D15" s="115"/>
      <c r="E15" s="84" t="b">
        <f>ISBLANK(D15)</f>
        <v>1</v>
      </c>
    </row>
    <row r="16" spans="2:5" ht="25.5" customHeight="1">
      <c r="B16" s="105" t="s">
        <v>7</v>
      </c>
      <c r="C16" s="106"/>
      <c r="D16" s="116"/>
      <c r="E16" s="84" t="b">
        <f>ISBLANK(D16)</f>
        <v>1</v>
      </c>
    </row>
    <row r="17" spans="2:6" ht="23.25" customHeight="1">
      <c r="B17" s="105" t="s">
        <v>8</v>
      </c>
      <c r="C17" s="106"/>
      <c r="D17" s="117"/>
      <c r="E17" s="84" t="b">
        <f>ISBLANK(D17)</f>
        <v>1</v>
      </c>
    </row>
    <row r="18" spans="2:6" ht="19.5" customHeight="1">
      <c r="B18" s="107"/>
      <c r="C18" s="108"/>
      <c r="D18" s="109"/>
      <c r="F18" s="197"/>
    </row>
    <row r="19" spans="2:6" ht="21.75" customHeight="1">
      <c r="B19" s="105" t="s">
        <v>9</v>
      </c>
      <c r="C19" s="106"/>
      <c r="D19" s="122"/>
      <c r="E19" s="84" t="b">
        <f>ISBLANK(D19)</f>
        <v>1</v>
      </c>
    </row>
    <row r="20" spans="2:6" ht="22.5" customHeight="1" thickBot="1">
      <c r="B20" s="110" t="s">
        <v>10</v>
      </c>
      <c r="C20" s="111"/>
      <c r="D20" s="118"/>
      <c r="E20" s="84" t="b">
        <f>ISBLANK(D20)</f>
        <v>1</v>
      </c>
      <c r="F20" s="197" t="str">
        <f>IF(COUNTIF(E11:E20,"TRUE"),"False","Sheet OK")</f>
        <v>False</v>
      </c>
    </row>
    <row r="21" spans="2:6" ht="28.5">
      <c r="D21" s="198" t="str">
        <f>IF(F20="False","ENTER DETAILS","Sheet OK")</f>
        <v>ENTER DETAILS</v>
      </c>
    </row>
  </sheetData>
  <sheetProtection algorithmName="SHA-512" hashValue="zbKktMAZ/mCRqwqlFNmRXLLfPbLDwXrtLkwms/C/H8+ZefzFPTzVKwDMYXkirIIEhGfNHHF4xlHhBCblEfMQ9w==" saltValue="/Rwy6PF6FkJhajz4u+bdYw==" spinCount="100000" sheet="1" formatColumns="0" formatRows="0" selectLockedCells="1"/>
  <customSheetViews>
    <customSheetView guid="{6F637C86-117D-4792-B5D4-37E20B1C50B5}" hiddenRows="1" hiddenColumns="1" topLeftCell="B1">
      <selection activeCell="D11" sqref="D11"/>
      <pageMargins left="0" right="0" top="0" bottom="0" header="0" footer="0"/>
      <pageSetup scale="105" orientation="portrait" r:id="rId1"/>
      <headerFooter alignWithMargins="0"/>
    </customSheetView>
    <customSheetView guid="{DF819C10-7533-4A2E-B278-90B3B38A4AE6}" hiddenRows="1" hiddenColumns="1" topLeftCell="B18">
      <selection activeCell="D30" sqref="D30"/>
      <pageMargins left="0" right="0" top="0" bottom="0" header="0" footer="0"/>
      <pageSetup scale="105" orientation="portrait" r:id="rId2"/>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7"/>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8"/>
      <headerFooter alignWithMargins="0"/>
    </customSheetView>
    <customSheetView guid="{9CE94B9F-4902-4B08-AE4E-74E93D8E789E}" hiddenRows="1" hiddenColumns="1" topLeftCell="B45">
      <selection activeCell="D30" sqref="D30"/>
      <pageMargins left="0" right="0" top="0" bottom="0" header="0" footer="0"/>
      <pageSetup scale="105" orientation="portrait" r:id="rId9"/>
      <headerFooter alignWithMargins="0"/>
    </customSheetView>
    <customSheetView guid="{A60C0BDD-7FB1-4EBA-A0E1-529280DA1A28}" hiddenRows="1" hiddenColumns="1" topLeftCell="B1">
      <selection activeCell="D11" sqref="D11"/>
      <pageMargins left="0" right="0" top="0" bottom="0" header="0" footer="0"/>
      <pageSetup scale="105" orientation="portrait" r:id="rId10"/>
      <headerFooter alignWithMargins="0"/>
    </customSheetView>
    <customSheetView guid="{27F75044-6024-4403-9A39-D72B9CCD332B}" showPageBreaks="1" printArea="1" hiddenRows="1" hiddenColumns="1" topLeftCell="B1">
      <selection activeCell="D5" sqref="D5"/>
      <pageMargins left="0" right="0" top="0" bottom="0" header="0" footer="0"/>
      <pageSetup scale="105" orientation="portrait" r:id="rId11"/>
      <headerFooter alignWithMargins="0"/>
    </customSheetView>
  </customSheetViews>
  <mergeCells count="3">
    <mergeCell ref="B1:D1"/>
    <mergeCell ref="B2:D2"/>
    <mergeCell ref="B3:D3"/>
  </mergeCells>
  <phoneticPr fontId="28" type="noConversion"/>
  <conditionalFormatting sqref="D7">
    <cfRule type="expression" dxfId="6" priority="15" stopIfTrue="1">
      <formula>$B$7="Total Nos. of  Partners in the JV [excluding the Lead Partner]"</formula>
    </cfRule>
  </conditionalFormatting>
  <conditionalFormatting sqref="D8">
    <cfRule type="expression" dxfId="5" priority="16" stopIfTrue="1">
      <formula>$V$7=0</formula>
    </cfRule>
  </conditionalFormatting>
  <conditionalFormatting sqref="D21">
    <cfRule type="containsText" dxfId="4" priority="1" stopIfTrue="1" operator="containsText" text="DETAILS">
      <formula>NOT(ISERROR(SEARCH("DETAILS",D21)))</formula>
    </cfRule>
    <cfRule type="containsText" dxfId="3"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61" t="e">
        <f>#REF!</f>
        <v>#REF!</v>
      </c>
      <c r="B3" s="261"/>
      <c r="C3" s="261"/>
      <c r="D3" s="261"/>
      <c r="E3" s="261"/>
      <c r="F3" s="54"/>
      <c r="G3" s="54"/>
      <c r="H3" s="54"/>
    </row>
    <row r="4" spans="1:9" ht="20.100000000000001" customHeight="1">
      <c r="A4" s="72"/>
      <c r="H4" s="22"/>
      <c r="I4" s="23"/>
    </row>
    <row r="5" spans="1:9" ht="20.100000000000001" customHeight="1">
      <c r="A5" s="262" t="s">
        <v>12</v>
      </c>
      <c r="B5" s="262"/>
      <c r="C5" s="262"/>
      <c r="D5" s="262"/>
      <c r="E5" s="262"/>
      <c r="F5" s="24"/>
      <c r="H5" s="22"/>
      <c r="I5" s="23"/>
    </row>
    <row r="6" spans="1:9" ht="20.100000000000001" customHeight="1">
      <c r="A6" s="76"/>
      <c r="H6" s="22"/>
      <c r="I6" s="23"/>
    </row>
    <row r="7" spans="1:9" ht="20.100000000000001" customHeight="1">
      <c r="A7" s="63" t="s">
        <v>13</v>
      </c>
      <c r="E7" s="65" t="s">
        <v>13</v>
      </c>
      <c r="H7" s="22"/>
      <c r="I7" s="23"/>
    </row>
    <row r="8" spans="1:9" ht="36" customHeight="1">
      <c r="A8" s="263" t="e">
        <f>#REF!</f>
        <v>#REF!</v>
      </c>
      <c r="B8" s="263"/>
      <c r="C8" s="263"/>
      <c r="D8" s="263"/>
      <c r="E8" s="66" t="e">
        <f>#REF!</f>
        <v>#REF!</v>
      </c>
      <c r="H8" s="22"/>
      <c r="I8" s="23"/>
    </row>
    <row r="9" spans="1:9">
      <c r="A9" s="77" t="s">
        <v>14</v>
      </c>
      <c r="B9" s="264" t="e">
        <f>#REF!</f>
        <v>#REF!</v>
      </c>
      <c r="C9" s="264"/>
      <c r="D9" s="264"/>
      <c r="E9" s="66" t="e">
        <f>#REF!</f>
        <v>#REF!</v>
      </c>
      <c r="H9" s="22"/>
      <c r="I9" s="23"/>
    </row>
    <row r="10" spans="1:9">
      <c r="A10" s="77" t="s">
        <v>15</v>
      </c>
      <c r="B10" s="259" t="e">
        <f>#REF!</f>
        <v>#REF!</v>
      </c>
      <c r="C10" s="259"/>
      <c r="D10" s="259"/>
      <c r="E10" s="66" t="e">
        <f>#REF!</f>
        <v>#REF!</v>
      </c>
      <c r="H10" s="22"/>
      <c r="I10" s="23"/>
    </row>
    <row r="11" spans="1:9">
      <c r="B11" s="259" t="e">
        <f>#REF!</f>
        <v>#REF!</v>
      </c>
      <c r="C11" s="259"/>
      <c r="D11" s="259"/>
      <c r="E11" s="66" t="e">
        <f>#REF!</f>
        <v>#REF!</v>
      </c>
    </row>
    <row r="12" spans="1:9">
      <c r="A12" s="76"/>
      <c r="B12" s="259" t="e">
        <f>#REF!</f>
        <v>#REF!</v>
      </c>
      <c r="C12" s="259"/>
      <c r="D12" s="259"/>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60" t="s">
        <v>17</v>
      </c>
      <c r="B16" s="260"/>
      <c r="C16" s="260"/>
      <c r="D16" s="260"/>
      <c r="E16" s="26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Bidder'!D19</f>
        <v>0</v>
      </c>
      <c r="C24" s="82"/>
      <c r="D24" s="69" t="s">
        <v>19</v>
      </c>
      <c r="E24" s="83">
        <f>'Name of Bidder'!D16</f>
        <v>0</v>
      </c>
    </row>
    <row r="25" spans="1:5" ht="33" customHeight="1">
      <c r="A25" s="68" t="s">
        <v>20</v>
      </c>
      <c r="B25" s="83">
        <f>'Name of Bidder'!D20</f>
        <v>0</v>
      </c>
      <c r="C25" s="82"/>
      <c r="D25" s="69" t="s">
        <v>21</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4"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4" t="s">
        <v>22</v>
      </c>
      <c r="B1" s="285"/>
      <c r="C1" s="285"/>
      <c r="D1" s="285"/>
      <c r="E1" s="285"/>
      <c r="F1" s="285"/>
      <c r="G1" s="285"/>
      <c r="H1" s="285"/>
      <c r="I1" s="286"/>
    </row>
    <row r="2" spans="1:9" ht="31.5" customHeight="1">
      <c r="A2" s="18" t="s">
        <v>23</v>
      </c>
      <c r="B2" s="280" t="s">
        <v>24</v>
      </c>
      <c r="C2" s="280"/>
      <c r="D2" s="280"/>
      <c r="E2" s="280"/>
      <c r="F2" s="280"/>
      <c r="G2" s="280"/>
      <c r="H2" s="280"/>
      <c r="I2" s="281"/>
    </row>
    <row r="3" spans="1:9" ht="36" customHeight="1">
      <c r="A3" s="18" t="s">
        <v>25</v>
      </c>
      <c r="B3" s="280" t="s">
        <v>26</v>
      </c>
      <c r="C3" s="280"/>
      <c r="D3" s="280"/>
      <c r="E3" s="280"/>
      <c r="F3" s="280"/>
      <c r="G3" s="280"/>
      <c r="H3" s="280"/>
      <c r="I3" s="281"/>
    </row>
    <row r="4" spans="1:9" ht="36" customHeight="1">
      <c r="A4" s="18" t="s">
        <v>27</v>
      </c>
      <c r="B4" s="280" t="s">
        <v>28</v>
      </c>
      <c r="C4" s="280"/>
      <c r="D4" s="280"/>
      <c r="E4" s="280"/>
      <c r="F4" s="280"/>
      <c r="G4" s="280"/>
      <c r="H4" s="280"/>
      <c r="I4" s="281"/>
    </row>
    <row r="5" spans="1:9" ht="36" customHeight="1">
      <c r="A5" s="18" t="s">
        <v>29</v>
      </c>
      <c r="B5" s="280" t="s">
        <v>30</v>
      </c>
      <c r="C5" s="280"/>
      <c r="D5" s="280"/>
      <c r="E5" s="280"/>
      <c r="F5" s="280"/>
      <c r="G5" s="280"/>
      <c r="H5" s="280"/>
      <c r="I5" s="281"/>
    </row>
    <row r="6" spans="1:9" ht="19.5" customHeight="1">
      <c r="A6" s="19" t="s">
        <v>31</v>
      </c>
      <c r="B6" s="282" t="s">
        <v>32</v>
      </c>
      <c r="C6" s="282"/>
      <c r="D6" s="282"/>
      <c r="E6" s="282"/>
      <c r="F6" s="282"/>
      <c r="G6" s="282"/>
      <c r="H6" s="282"/>
      <c r="I6" s="283"/>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68" t="s">
        <v>33</v>
      </c>
      <c r="B35" s="268"/>
      <c r="C35" s="268"/>
      <c r="D35" s="268"/>
      <c r="E35" s="268"/>
      <c r="F35" s="268"/>
      <c r="G35" s="268"/>
      <c r="H35" s="268"/>
      <c r="I35" s="268"/>
      <c r="J35" s="1"/>
    </row>
    <row r="36" spans="1:16" ht="15.75">
      <c r="A36" s="266" t="s">
        <v>34</v>
      </c>
      <c r="B36" s="266"/>
      <c r="C36" s="266"/>
      <c r="D36" s="266"/>
      <c r="E36" s="266"/>
      <c r="F36" s="266"/>
      <c r="G36" s="266"/>
      <c r="H36" s="266"/>
      <c r="I36" s="266"/>
      <c r="J36" s="1"/>
      <c r="K36" s="58" t="e">
        <f>'Name of Bidder'!#REF!</f>
        <v>#REF!</v>
      </c>
      <c r="O36" s="55" t="e">
        <f>'Name of Bidder'!#REF!</f>
        <v>#REF!</v>
      </c>
    </row>
    <row r="37" spans="1:16" ht="18.75">
      <c r="A37" s="265" t="s">
        <v>35</v>
      </c>
      <c r="B37" s="265"/>
      <c r="C37" s="265"/>
      <c r="D37" s="265"/>
      <c r="E37" s="265"/>
      <c r="F37" s="265"/>
      <c r="G37" s="265"/>
      <c r="H37" s="265"/>
      <c r="I37" s="265"/>
      <c r="J37" s="1"/>
      <c r="K37" s="58" t="e">
        <f>'Name of Bidder'!#REF!</f>
        <v>#REF!</v>
      </c>
      <c r="O37" s="55" t="e">
        <f>'Name of Bidder'!#REF!</f>
        <v>#REF!</v>
      </c>
    </row>
    <row r="38" spans="1:16" ht="36" customHeight="1">
      <c r="A38" s="269" t="s">
        <v>36</v>
      </c>
      <c r="B38" s="269"/>
      <c r="C38" s="269"/>
      <c r="D38" s="269"/>
      <c r="E38" s="269"/>
      <c r="F38" s="269"/>
      <c r="G38" s="269"/>
      <c r="H38" s="269"/>
      <c r="I38" s="269"/>
      <c r="J38" s="1"/>
      <c r="K38" s="58" t="e">
        <f>'Name of Bidder'!#REF!</f>
        <v>#REF!</v>
      </c>
      <c r="O38" s="55" t="e">
        <f>'Name of Bidder'!#REF!</f>
        <v>#REF!</v>
      </c>
    </row>
    <row r="39" spans="1:16" ht="18.75">
      <c r="A39" s="265" t="s">
        <v>37</v>
      </c>
      <c r="B39" s="265"/>
      <c r="C39" s="265"/>
      <c r="D39" s="265"/>
      <c r="E39" s="265"/>
      <c r="F39" s="265"/>
      <c r="G39" s="265"/>
      <c r="H39" s="265"/>
      <c r="I39" s="265"/>
      <c r="J39" s="1"/>
      <c r="K39" s="58" t="e">
        <f>'Name of Bidder'!#REF!</f>
        <v>#REF!</v>
      </c>
      <c r="O39" s="55" t="e">
        <f>'Name of Bidder'!#REF!</f>
        <v>#REF!</v>
      </c>
    </row>
    <row r="40" spans="1:16" ht="15.75">
      <c r="A40" s="266" t="s">
        <v>38</v>
      </c>
      <c r="B40" s="266"/>
      <c r="C40" s="266"/>
      <c r="D40" s="266"/>
      <c r="E40" s="266"/>
      <c r="F40" s="266"/>
      <c r="G40" s="266"/>
      <c r="H40" s="266"/>
      <c r="I40" s="266"/>
      <c r="J40" s="1"/>
    </row>
    <row r="41" spans="1:16" ht="18.75" customHeight="1">
      <c r="A41" s="267">
        <f>'Name of Bidder'!D9</f>
        <v>0</v>
      </c>
      <c r="B41" s="267"/>
      <c r="C41" s="267"/>
      <c r="D41" s="267"/>
      <c r="E41" s="267"/>
      <c r="F41" s="267"/>
      <c r="G41" s="267"/>
      <c r="H41" s="267"/>
      <c r="I41" s="267"/>
      <c r="J41" s="1"/>
      <c r="K41" s="59" t="e">
        <f>'Name of Bidder'!#REF!</f>
        <v>#REF!</v>
      </c>
      <c r="M41" s="55" t="s">
        <v>39</v>
      </c>
      <c r="P41" s="55" t="s">
        <v>40</v>
      </c>
    </row>
    <row r="42" spans="1:16" ht="15.75" hidden="1">
      <c r="A42" s="266" t="e">
        <f>IF(#REF! = "Individual Firm", " ", " and ")</f>
        <v>#REF!</v>
      </c>
      <c r="B42" s="266"/>
      <c r="C42" s="266"/>
      <c r="D42" s="266"/>
      <c r="E42" s="266"/>
      <c r="F42" s="266"/>
      <c r="G42" s="266"/>
      <c r="H42" s="266"/>
      <c r="I42" s="266"/>
      <c r="J42" s="1"/>
    </row>
    <row r="43" spans="1:16" ht="15.75" hidden="1">
      <c r="A43" s="266" t="e">
        <f xml:space="preserve"> IF(#REF!= "Individual Firm", "",#REF!)</f>
        <v>#REF!</v>
      </c>
      <c r="B43" s="266"/>
      <c r="C43" s="266"/>
      <c r="D43" s="266"/>
      <c r="E43" s="266"/>
      <c r="F43" s="266"/>
      <c r="G43" s="266"/>
      <c r="H43" s="266"/>
      <c r="I43" s="266"/>
      <c r="J43" s="1"/>
    </row>
    <row r="44" spans="1:16" ht="39.950000000000003" hidden="1" customHeight="1">
      <c r="A44" s="269" t="e">
        <f>IF(#REF!= "Sole Bidder", "", "having its Registered Office at "&amp;IF(#REF!=1,#REF!&amp;" "&amp;#REF!&amp;" "&amp;#REF!,IF(#REF!=2,#REF!&amp;" &amp; "&amp;#REF!&amp;" "&amp;#REF!&amp;" and " &amp;#REF!&amp;" &amp; "&amp;#REF!&amp;" "&amp;#REF! &amp;IF(#REF!=2," respectively",""))))</f>
        <v>#REF!</v>
      </c>
      <c r="B44" s="269"/>
      <c r="C44" s="269"/>
      <c r="D44" s="269"/>
      <c r="E44" s="269"/>
      <c r="F44" s="269"/>
      <c r="G44" s="269"/>
      <c r="H44" s="269"/>
      <c r="I44" s="269"/>
      <c r="J44" s="1"/>
    </row>
    <row r="45" spans="1:16" ht="15.75">
      <c r="A45" s="266" t="s">
        <v>41</v>
      </c>
      <c r="B45" s="266"/>
      <c r="C45" s="266"/>
      <c r="D45" s="266"/>
      <c r="E45" s="266"/>
      <c r="F45" s="266"/>
      <c r="G45" s="266"/>
      <c r="H45" s="266"/>
      <c r="I45" s="266"/>
      <c r="J45" s="1"/>
    </row>
    <row r="46" spans="1:16" ht="18.75">
      <c r="A46" s="265" t="s">
        <v>42</v>
      </c>
      <c r="B46" s="265"/>
      <c r="C46" s="265"/>
      <c r="D46" s="265"/>
      <c r="E46" s="265"/>
      <c r="F46" s="265"/>
      <c r="G46" s="265"/>
      <c r="H46" s="265"/>
      <c r="I46" s="265"/>
      <c r="J46" s="1"/>
    </row>
    <row r="47" spans="1:16" ht="18.75">
      <c r="A47" s="265" t="s">
        <v>43</v>
      </c>
      <c r="B47" s="265"/>
      <c r="C47" s="265"/>
      <c r="D47" s="265"/>
      <c r="E47" s="265"/>
      <c r="F47" s="265"/>
      <c r="G47" s="265"/>
      <c r="H47" s="265"/>
      <c r="I47" s="265"/>
      <c r="J47" s="1"/>
    </row>
    <row r="48" spans="1:16" ht="69" customHeight="1">
      <c r="A48" s="277" t="e">
        <f>"POWERGRID intends to award, under laid-down organisational procedures, contract(s) for " &amp;#REF!</f>
        <v>#REF!</v>
      </c>
      <c r="B48" s="277"/>
      <c r="C48" s="277"/>
      <c r="D48" s="277"/>
      <c r="E48" s="277"/>
      <c r="F48" s="277"/>
      <c r="G48" s="277"/>
      <c r="H48" s="277"/>
      <c r="I48" s="277"/>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70" t="s">
        <v>44</v>
      </c>
      <c r="B51" s="270"/>
      <c r="C51" s="270"/>
      <c r="D51" s="270"/>
      <c r="E51" s="274" t="s">
        <v>44</v>
      </c>
      <c r="F51" s="274"/>
      <c r="G51" s="274"/>
      <c r="H51" s="274"/>
      <c r="I51" s="274"/>
      <c r="J51" s="1"/>
    </row>
    <row r="52" spans="1:10" ht="33" customHeight="1">
      <c r="A52" s="272" t="s">
        <v>45</v>
      </c>
      <c r="B52" s="272"/>
      <c r="C52" s="272"/>
      <c r="D52" s="272"/>
      <c r="E52" s="273" t="s">
        <v>46</v>
      </c>
      <c r="F52" s="273"/>
      <c r="G52" s="273"/>
      <c r="H52" s="273"/>
      <c r="I52" s="273"/>
      <c r="J52" s="1"/>
    </row>
    <row r="53" spans="1:10" ht="22.5" customHeight="1">
      <c r="A53" s="56" t="s">
        <v>12</v>
      </c>
      <c r="B53" s="5"/>
      <c r="C53" s="5"/>
      <c r="D53" s="5"/>
      <c r="E53" s="5"/>
      <c r="F53" s="5"/>
      <c r="G53" s="5"/>
      <c r="H53" s="5"/>
      <c r="I53" s="57" t="s">
        <v>47</v>
      </c>
      <c r="J53" s="1"/>
    </row>
    <row r="54" spans="1:10" ht="100.5" customHeight="1">
      <c r="A54" s="278" t="e">
        <f>#REF! &amp; " Package and Specification Number " &amp;#REF! &amp; " POWERGRID values full compliance with all relevant laws and regulations, and the principles of economical use of resources, and of fairness and transparency in its relations with its Bidders/ Contractors."</f>
        <v>#REF!</v>
      </c>
      <c r="B54" s="278"/>
      <c r="C54" s="278"/>
      <c r="D54" s="278"/>
      <c r="E54" s="278"/>
      <c r="F54" s="278"/>
      <c r="G54" s="278"/>
      <c r="H54" s="278"/>
      <c r="I54" s="278"/>
    </row>
    <row r="55" spans="1:10" ht="8.1" customHeight="1">
      <c r="A55" s="7"/>
      <c r="B55" s="8"/>
      <c r="C55" s="8"/>
      <c r="D55" s="8"/>
      <c r="E55" s="8"/>
      <c r="F55" s="8"/>
      <c r="G55" s="8"/>
      <c r="H55" s="8"/>
      <c r="I55" s="8"/>
    </row>
    <row r="56" spans="1:10" ht="35.25" customHeight="1">
      <c r="A56" s="275" t="s">
        <v>48</v>
      </c>
      <c r="B56" s="275"/>
      <c r="C56" s="275"/>
      <c r="D56" s="275"/>
      <c r="E56" s="275"/>
      <c r="F56" s="275"/>
      <c r="G56" s="275"/>
      <c r="H56" s="275"/>
      <c r="I56" s="275"/>
    </row>
    <row r="57" spans="1:10" ht="8.1" customHeight="1">
      <c r="A57" s="9"/>
      <c r="B57" s="8"/>
      <c r="C57" s="8"/>
      <c r="D57" s="8"/>
      <c r="E57" s="8"/>
      <c r="F57" s="8"/>
      <c r="G57" s="8"/>
      <c r="H57" s="8"/>
      <c r="I57" s="8"/>
    </row>
    <row r="58" spans="1:10" ht="15.75">
      <c r="A58" s="276" t="s">
        <v>49</v>
      </c>
      <c r="B58" s="276"/>
      <c r="C58" s="276"/>
      <c r="D58" s="276"/>
      <c r="E58" s="276"/>
      <c r="F58" s="276"/>
      <c r="G58" s="276"/>
      <c r="H58" s="276"/>
      <c r="I58" s="276"/>
    </row>
    <row r="59" spans="1:10" ht="8.1" customHeight="1">
      <c r="A59" s="9"/>
      <c r="B59" s="8"/>
      <c r="C59" s="8"/>
      <c r="D59" s="8"/>
      <c r="E59" s="8"/>
      <c r="F59" s="8"/>
      <c r="G59" s="8"/>
      <c r="H59" s="8"/>
      <c r="I59" s="8"/>
    </row>
    <row r="60" spans="1:10" ht="16.5">
      <c r="A60" s="271" t="s">
        <v>50</v>
      </c>
      <c r="B60" s="271"/>
      <c r="C60" s="271"/>
      <c r="D60" s="271"/>
      <c r="E60" s="271"/>
      <c r="F60" s="271"/>
      <c r="G60" s="271"/>
      <c r="H60" s="271"/>
      <c r="I60" s="271"/>
    </row>
    <row r="61" spans="1:10" ht="8.1" customHeight="1">
      <c r="A61" s="10"/>
      <c r="B61" s="8"/>
      <c r="C61" s="8"/>
      <c r="D61" s="8"/>
      <c r="E61" s="8"/>
      <c r="F61" s="8"/>
      <c r="G61" s="8"/>
      <c r="H61" s="8"/>
      <c r="I61" s="8"/>
    </row>
    <row r="62" spans="1:10" ht="37.5" customHeight="1">
      <c r="A62" s="11" t="s">
        <v>51</v>
      </c>
      <c r="B62" s="270" t="s">
        <v>52</v>
      </c>
      <c r="C62" s="270"/>
      <c r="D62" s="270"/>
      <c r="E62" s="270"/>
      <c r="F62" s="270"/>
      <c r="G62" s="270"/>
      <c r="H62" s="270"/>
      <c r="I62" s="270"/>
    </row>
    <row r="63" spans="1:10" ht="8.1" customHeight="1">
      <c r="A63" s="9"/>
      <c r="B63" s="8"/>
      <c r="C63" s="8"/>
      <c r="D63" s="8"/>
      <c r="E63" s="8"/>
      <c r="F63" s="8"/>
      <c r="G63" s="8"/>
      <c r="H63" s="8"/>
      <c r="I63" s="8"/>
    </row>
    <row r="64" spans="1:10" ht="79.5" customHeight="1">
      <c r="A64" s="8"/>
      <c r="B64" s="11" t="s">
        <v>53</v>
      </c>
      <c r="C64" s="270" t="s">
        <v>54</v>
      </c>
      <c r="D64" s="270"/>
      <c r="E64" s="270"/>
      <c r="F64" s="270"/>
      <c r="G64" s="270"/>
      <c r="H64" s="270"/>
      <c r="I64" s="270"/>
    </row>
    <row r="65" spans="1:10" ht="8.1" customHeight="1">
      <c r="A65" s="8"/>
      <c r="B65" s="11"/>
      <c r="C65" s="4"/>
      <c r="D65" s="4"/>
      <c r="E65" s="4"/>
      <c r="F65" s="4"/>
      <c r="G65" s="4"/>
      <c r="H65" s="4"/>
      <c r="I65" s="4"/>
    </row>
    <row r="66" spans="1:10" ht="109.5" customHeight="1">
      <c r="A66" s="8"/>
      <c r="B66" s="11" t="s">
        <v>55</v>
      </c>
      <c r="C66" s="270" t="s">
        <v>56</v>
      </c>
      <c r="D66" s="270"/>
      <c r="E66" s="270"/>
      <c r="F66" s="270"/>
      <c r="G66" s="270"/>
      <c r="H66" s="270"/>
      <c r="I66" s="270"/>
    </row>
    <row r="67" spans="1:10" ht="8.1" customHeight="1">
      <c r="A67" s="8"/>
      <c r="B67" s="11"/>
      <c r="C67" s="73"/>
      <c r="D67" s="4"/>
      <c r="E67" s="4"/>
      <c r="F67" s="4"/>
      <c r="G67" s="4"/>
      <c r="H67" s="4"/>
      <c r="I67" s="4"/>
    </row>
    <row r="68" spans="1:10" ht="50.25" customHeight="1">
      <c r="A68" s="8"/>
      <c r="B68" s="11" t="s">
        <v>57</v>
      </c>
      <c r="C68" s="270" t="s">
        <v>58</v>
      </c>
      <c r="D68" s="270"/>
      <c r="E68" s="270"/>
      <c r="F68" s="270"/>
      <c r="G68" s="270"/>
      <c r="H68" s="270"/>
      <c r="I68" s="270"/>
    </row>
    <row r="69" spans="1:10" ht="15.75">
      <c r="A69" s="9"/>
      <c r="B69" s="8"/>
      <c r="C69" s="8"/>
      <c r="D69" s="8"/>
      <c r="E69" s="8"/>
      <c r="F69" s="8"/>
      <c r="G69" s="8"/>
      <c r="H69" s="8"/>
      <c r="I69" s="8"/>
    </row>
    <row r="70" spans="1:10" ht="87" customHeight="1">
      <c r="A70" s="11" t="s">
        <v>59</v>
      </c>
      <c r="B70" s="270" t="s">
        <v>60</v>
      </c>
      <c r="C70" s="270"/>
      <c r="D70" s="270"/>
      <c r="E70" s="270"/>
      <c r="F70" s="270"/>
      <c r="G70" s="270"/>
      <c r="H70" s="270"/>
      <c r="I70" s="270"/>
    </row>
    <row r="71" spans="1:10" ht="8.1" customHeight="1">
      <c r="A71" s="10"/>
      <c r="B71" s="8"/>
      <c r="C71" s="8"/>
      <c r="D71" s="8"/>
      <c r="E71" s="8"/>
      <c r="F71" s="8"/>
      <c r="G71" s="8"/>
      <c r="H71" s="8"/>
      <c r="I71" s="8"/>
    </row>
    <row r="72" spans="1:10" ht="16.5">
      <c r="A72" s="271" t="s">
        <v>61</v>
      </c>
      <c r="B72" s="271"/>
      <c r="C72" s="271"/>
      <c r="D72" s="271"/>
      <c r="E72" s="271"/>
      <c r="F72" s="271"/>
      <c r="G72" s="271"/>
      <c r="H72" s="271"/>
      <c r="I72" s="271"/>
    </row>
    <row r="73" spans="1:10" ht="16.5">
      <c r="A73" s="10"/>
      <c r="B73" s="8"/>
      <c r="C73" s="8"/>
      <c r="D73" s="8"/>
      <c r="E73" s="8"/>
      <c r="F73" s="8"/>
      <c r="G73" s="8"/>
      <c r="H73" s="8"/>
      <c r="I73" s="8"/>
    </row>
    <row r="74" spans="1:10" ht="49.5" customHeight="1">
      <c r="A74" s="11" t="s">
        <v>51</v>
      </c>
      <c r="B74" s="270" t="s">
        <v>62</v>
      </c>
      <c r="C74" s="270"/>
      <c r="D74" s="270"/>
      <c r="E74" s="270"/>
      <c r="F74" s="270"/>
      <c r="G74" s="270"/>
      <c r="H74" s="270"/>
      <c r="I74" s="270"/>
    </row>
    <row r="75" spans="1:10" ht="45" customHeight="1">
      <c r="A75" s="4"/>
      <c r="B75" s="5"/>
      <c r="C75" s="5"/>
      <c r="D75" s="5"/>
      <c r="E75" s="5"/>
      <c r="F75" s="4"/>
      <c r="G75" s="5"/>
      <c r="H75" s="5"/>
      <c r="I75" s="5"/>
      <c r="J75" s="1"/>
    </row>
    <row r="76" spans="1:10" ht="21" customHeight="1">
      <c r="A76" s="270" t="s">
        <v>44</v>
      </c>
      <c r="B76" s="270"/>
      <c r="C76" s="270"/>
      <c r="D76" s="270"/>
      <c r="E76" s="274" t="s">
        <v>44</v>
      </c>
      <c r="F76" s="274"/>
      <c r="G76" s="274"/>
      <c r="H76" s="274"/>
      <c r="I76" s="274"/>
      <c r="J76" s="1"/>
    </row>
    <row r="77" spans="1:10" ht="33" customHeight="1">
      <c r="A77" s="272" t="s">
        <v>45</v>
      </c>
      <c r="B77" s="272"/>
      <c r="C77" s="272"/>
      <c r="D77" s="272"/>
      <c r="E77" s="273" t="s">
        <v>46</v>
      </c>
      <c r="F77" s="273"/>
      <c r="G77" s="273"/>
      <c r="H77" s="273"/>
      <c r="I77" s="273"/>
      <c r="J77" s="1"/>
    </row>
    <row r="78" spans="1:10" ht="20.25" customHeight="1">
      <c r="A78" s="56" t="s">
        <v>12</v>
      </c>
      <c r="B78" s="5"/>
      <c r="C78" s="5"/>
      <c r="D78" s="5"/>
      <c r="E78" s="5"/>
      <c r="F78" s="5"/>
      <c r="G78" s="5"/>
      <c r="H78" s="5"/>
      <c r="I78" s="57" t="s">
        <v>63</v>
      </c>
      <c r="J78" s="1"/>
    </row>
    <row r="79" spans="1:10" ht="36" customHeight="1">
      <c r="A79" s="279" t="s">
        <v>64</v>
      </c>
      <c r="B79" s="279"/>
      <c r="C79" s="279"/>
      <c r="D79" s="279"/>
      <c r="E79" s="279"/>
      <c r="F79" s="279"/>
      <c r="G79" s="279"/>
      <c r="H79" s="279"/>
      <c r="I79" s="279"/>
      <c r="J79" s="1"/>
    </row>
    <row r="80" spans="1:10" ht="125.25" customHeight="1">
      <c r="A80" s="8"/>
      <c r="B80" s="11" t="s">
        <v>65</v>
      </c>
      <c r="C80" s="270" t="s">
        <v>66</v>
      </c>
      <c r="D80" s="270"/>
      <c r="E80" s="270"/>
      <c r="F80" s="270"/>
      <c r="G80" s="270"/>
      <c r="H80" s="270"/>
      <c r="I80" s="270"/>
    </row>
    <row r="81" spans="1:10" ht="9.9499999999999993" customHeight="1">
      <c r="A81" s="8"/>
      <c r="B81" s="12"/>
      <c r="C81" s="9"/>
      <c r="D81" s="9"/>
      <c r="E81" s="9"/>
      <c r="F81" s="9"/>
      <c r="G81" s="9"/>
      <c r="H81" s="9"/>
      <c r="I81" s="9"/>
    </row>
    <row r="82" spans="1:10" ht="112.5" customHeight="1">
      <c r="A82" s="8"/>
      <c r="B82" s="11" t="s">
        <v>55</v>
      </c>
      <c r="C82" s="270" t="s">
        <v>67</v>
      </c>
      <c r="D82" s="270"/>
      <c r="E82" s="270"/>
      <c r="F82" s="270"/>
      <c r="G82" s="270"/>
      <c r="H82" s="270"/>
      <c r="I82" s="270"/>
    </row>
    <row r="83" spans="1:10" ht="9.9499999999999993" customHeight="1">
      <c r="A83" s="8"/>
      <c r="B83" s="11"/>
      <c r="C83" s="13"/>
      <c r="D83" s="13"/>
      <c r="E83" s="13"/>
      <c r="F83" s="13"/>
      <c r="G83" s="13"/>
      <c r="H83" s="13"/>
      <c r="I83" s="13"/>
    </row>
    <row r="84" spans="1:10" ht="134.25" customHeight="1">
      <c r="A84" s="8"/>
      <c r="B84" s="11" t="s">
        <v>57</v>
      </c>
      <c r="C84" s="270" t="s">
        <v>68</v>
      </c>
      <c r="D84" s="270"/>
      <c r="E84" s="270"/>
      <c r="F84" s="270"/>
      <c r="G84" s="270"/>
      <c r="H84" s="270"/>
      <c r="I84" s="270"/>
    </row>
    <row r="85" spans="1:10" ht="9.9499999999999993" customHeight="1">
      <c r="A85" s="8"/>
      <c r="B85" s="11"/>
      <c r="C85" s="13"/>
      <c r="D85" s="13"/>
      <c r="E85" s="13"/>
      <c r="F85" s="13"/>
      <c r="G85" s="13"/>
      <c r="H85" s="13"/>
      <c r="I85" s="13"/>
    </row>
    <row r="86" spans="1:10" ht="94.5" customHeight="1">
      <c r="A86" s="8"/>
      <c r="B86" s="11" t="s">
        <v>69</v>
      </c>
      <c r="C86" s="270" t="s">
        <v>70</v>
      </c>
      <c r="D86" s="270"/>
      <c r="E86" s="270"/>
      <c r="F86" s="270"/>
      <c r="G86" s="270"/>
      <c r="H86" s="270"/>
      <c r="I86" s="270"/>
    </row>
    <row r="87" spans="1:10" ht="9.9499999999999993" customHeight="1">
      <c r="A87" s="8"/>
      <c r="B87" s="11"/>
      <c r="C87" s="13"/>
      <c r="D87" s="13"/>
      <c r="E87" s="13"/>
      <c r="F87" s="13"/>
      <c r="G87" s="13"/>
      <c r="H87" s="13"/>
      <c r="I87" s="13"/>
    </row>
    <row r="88" spans="1:10" ht="81.75" customHeight="1">
      <c r="A88" s="8"/>
      <c r="B88" s="11" t="s">
        <v>71</v>
      </c>
      <c r="C88" s="270" t="s">
        <v>72</v>
      </c>
      <c r="D88" s="270"/>
      <c r="E88" s="270"/>
      <c r="F88" s="270"/>
      <c r="G88" s="270"/>
      <c r="H88" s="270"/>
      <c r="I88" s="270"/>
    </row>
    <row r="89" spans="1:10" ht="9.9499999999999993" customHeight="1">
      <c r="A89" s="8"/>
      <c r="B89" s="11"/>
      <c r="C89" s="13"/>
      <c r="D89" s="13"/>
      <c r="E89" s="13"/>
      <c r="F89" s="13"/>
      <c r="G89" s="13"/>
      <c r="H89" s="13"/>
      <c r="I89" s="13"/>
    </row>
    <row r="90" spans="1:10" ht="72" customHeight="1">
      <c r="A90" s="8"/>
      <c r="B90" s="11" t="s">
        <v>73</v>
      </c>
      <c r="C90" s="270" t="s">
        <v>74</v>
      </c>
      <c r="D90" s="270"/>
      <c r="E90" s="270"/>
      <c r="F90" s="270"/>
      <c r="G90" s="270"/>
      <c r="H90" s="270"/>
      <c r="I90" s="270"/>
    </row>
    <row r="91" spans="1:10" ht="8.1" customHeight="1">
      <c r="A91" s="8"/>
      <c r="B91" s="13"/>
      <c r="C91" s="13"/>
      <c r="D91" s="13"/>
      <c r="E91" s="13"/>
      <c r="F91" s="13"/>
      <c r="G91" s="13"/>
      <c r="H91" s="13"/>
      <c r="I91" s="13"/>
    </row>
    <row r="92" spans="1:10" ht="53.25" customHeight="1">
      <c r="A92" s="11" t="s">
        <v>59</v>
      </c>
      <c r="B92" s="270" t="s">
        <v>75</v>
      </c>
      <c r="C92" s="270"/>
      <c r="D92" s="270"/>
      <c r="E92" s="270"/>
      <c r="F92" s="270"/>
      <c r="G92" s="270"/>
      <c r="H92" s="270"/>
      <c r="I92" s="270"/>
    </row>
    <row r="93" spans="1:10" ht="62.25" customHeight="1">
      <c r="A93" s="4"/>
      <c r="B93" s="5"/>
      <c r="C93" s="5"/>
      <c r="D93" s="5"/>
      <c r="E93" s="5"/>
      <c r="F93" s="4"/>
      <c r="G93" s="5"/>
      <c r="H93" s="5"/>
      <c r="I93" s="5"/>
      <c r="J93" s="1"/>
    </row>
    <row r="94" spans="1:10" ht="21" customHeight="1">
      <c r="A94" s="270" t="s">
        <v>44</v>
      </c>
      <c r="B94" s="270"/>
      <c r="C94" s="270"/>
      <c r="D94" s="270"/>
      <c r="E94" s="274" t="s">
        <v>44</v>
      </c>
      <c r="F94" s="274"/>
      <c r="G94" s="274"/>
      <c r="H94" s="274"/>
      <c r="I94" s="274"/>
      <c r="J94" s="1"/>
    </row>
    <row r="95" spans="1:10" ht="33" customHeight="1">
      <c r="A95" s="272" t="s">
        <v>45</v>
      </c>
      <c r="B95" s="272"/>
      <c r="C95" s="272"/>
      <c r="D95" s="272"/>
      <c r="E95" s="273" t="s">
        <v>46</v>
      </c>
      <c r="F95" s="273"/>
      <c r="G95" s="273"/>
      <c r="H95" s="273"/>
      <c r="I95" s="273"/>
      <c r="J95" s="1"/>
    </row>
    <row r="96" spans="1:10" ht="20.25" customHeight="1">
      <c r="A96" s="56" t="s">
        <v>12</v>
      </c>
      <c r="B96" s="5"/>
      <c r="C96" s="5"/>
      <c r="D96" s="5"/>
      <c r="E96" s="5"/>
      <c r="F96" s="5"/>
      <c r="G96" s="5"/>
      <c r="H96" s="5"/>
      <c r="I96" s="57" t="s">
        <v>76</v>
      </c>
      <c r="J96" s="1"/>
    </row>
    <row r="97" spans="1:10" ht="27.75" customHeight="1">
      <c r="A97" s="271" t="s">
        <v>77</v>
      </c>
      <c r="B97" s="271"/>
      <c r="C97" s="271"/>
      <c r="D97" s="271"/>
      <c r="E97" s="271"/>
      <c r="F97" s="271"/>
      <c r="G97" s="271"/>
      <c r="H97" s="271"/>
      <c r="I97" s="271"/>
    </row>
    <row r="98" spans="1:10" ht="21.75" customHeight="1">
      <c r="A98" s="9"/>
      <c r="B98" s="270"/>
      <c r="C98" s="270"/>
      <c r="D98" s="270"/>
      <c r="E98" s="270"/>
      <c r="F98" s="270"/>
      <c r="G98" s="270"/>
      <c r="H98" s="270"/>
      <c r="I98" s="270"/>
    </row>
    <row r="99" spans="1:10" ht="85.5" customHeight="1">
      <c r="A99" s="11" t="s">
        <v>51</v>
      </c>
      <c r="B99" s="270" t="s">
        <v>78</v>
      </c>
      <c r="C99" s="270"/>
      <c r="D99" s="270"/>
      <c r="E99" s="270"/>
      <c r="F99" s="270"/>
      <c r="G99" s="270"/>
      <c r="H99" s="270"/>
      <c r="I99" s="270"/>
    </row>
    <row r="100" spans="1:10" ht="15.75">
      <c r="A100" s="56"/>
      <c r="B100" s="5"/>
      <c r="C100" s="5"/>
      <c r="D100" s="5"/>
      <c r="E100" s="5"/>
      <c r="F100" s="5"/>
      <c r="G100" s="5"/>
      <c r="H100" s="5"/>
      <c r="I100" s="57"/>
      <c r="J100" s="1"/>
    </row>
    <row r="101" spans="1:10" ht="165.75" customHeight="1">
      <c r="A101" s="11" t="s">
        <v>59</v>
      </c>
      <c r="B101" s="270" t="s">
        <v>79</v>
      </c>
      <c r="C101" s="270"/>
      <c r="D101" s="270"/>
      <c r="E101" s="270"/>
      <c r="F101" s="270"/>
      <c r="G101" s="270"/>
      <c r="H101" s="270"/>
      <c r="I101" s="270"/>
    </row>
    <row r="102" spans="1:10" ht="18" customHeight="1">
      <c r="A102" s="11"/>
      <c r="B102" s="9"/>
      <c r="C102" s="9"/>
      <c r="D102" s="9"/>
      <c r="E102" s="9"/>
      <c r="F102" s="9"/>
      <c r="G102" s="9"/>
      <c r="H102" s="9"/>
      <c r="I102" s="9"/>
    </row>
    <row r="103" spans="1:10" ht="62.25" customHeight="1">
      <c r="A103" s="11" t="s">
        <v>80</v>
      </c>
      <c r="B103" s="270" t="s">
        <v>81</v>
      </c>
      <c r="C103" s="270"/>
      <c r="D103" s="270"/>
      <c r="E103" s="270"/>
      <c r="F103" s="270"/>
      <c r="G103" s="270"/>
      <c r="H103" s="270"/>
      <c r="I103" s="270"/>
    </row>
    <row r="104" spans="1:10" ht="15" customHeight="1">
      <c r="A104" s="9"/>
      <c r="B104" s="8"/>
      <c r="C104" s="8"/>
      <c r="D104" s="8"/>
      <c r="E104" s="8"/>
      <c r="F104" s="8"/>
      <c r="G104" s="8"/>
      <c r="H104" s="8"/>
      <c r="I104" s="8"/>
    </row>
    <row r="105" spans="1:10" ht="29.25" customHeight="1">
      <c r="A105" s="271" t="s">
        <v>82</v>
      </c>
      <c r="B105" s="271"/>
      <c r="C105" s="271"/>
      <c r="D105" s="271"/>
      <c r="E105" s="271"/>
      <c r="F105" s="271"/>
      <c r="G105" s="271"/>
      <c r="H105" s="271"/>
      <c r="I105" s="271"/>
    </row>
    <row r="106" spans="1:10" ht="29.25" customHeight="1">
      <c r="A106" s="10"/>
      <c r="B106" s="8"/>
      <c r="C106" s="8"/>
      <c r="D106" s="8"/>
      <c r="E106" s="8"/>
      <c r="F106" s="8"/>
      <c r="G106" s="8"/>
      <c r="H106" s="8"/>
      <c r="I106" s="8"/>
    </row>
    <row r="107" spans="1:10" ht="54.75" customHeight="1">
      <c r="A107" s="11" t="s">
        <v>51</v>
      </c>
      <c r="B107" s="275" t="s">
        <v>83</v>
      </c>
      <c r="C107" s="275"/>
      <c r="D107" s="275"/>
      <c r="E107" s="275"/>
      <c r="F107" s="275"/>
      <c r="G107" s="275"/>
      <c r="H107" s="275"/>
      <c r="I107" s="275"/>
    </row>
    <row r="108" spans="1:10" ht="15" customHeight="1">
      <c r="A108" s="11"/>
      <c r="B108" s="8"/>
      <c r="C108" s="8"/>
      <c r="D108" s="8"/>
      <c r="E108" s="8"/>
      <c r="F108" s="8"/>
      <c r="G108" s="8"/>
      <c r="H108" s="8"/>
      <c r="I108" s="8"/>
    </row>
    <row r="109" spans="1:10" ht="66.75" customHeight="1">
      <c r="A109" s="11" t="s">
        <v>59</v>
      </c>
      <c r="B109" s="275" t="s">
        <v>84</v>
      </c>
      <c r="C109" s="275"/>
      <c r="D109" s="275"/>
      <c r="E109" s="275"/>
      <c r="F109" s="275"/>
      <c r="G109" s="275"/>
      <c r="H109" s="275"/>
      <c r="I109" s="275"/>
    </row>
    <row r="110" spans="1:10" ht="15" customHeight="1">
      <c r="A110" s="9"/>
      <c r="B110" s="8"/>
      <c r="C110" s="8"/>
      <c r="D110" s="8"/>
      <c r="E110" s="8"/>
      <c r="F110" s="8"/>
      <c r="G110" s="8"/>
      <c r="H110" s="8"/>
      <c r="I110" s="8"/>
    </row>
    <row r="111" spans="1:10" ht="25.5" customHeight="1">
      <c r="A111" s="271" t="s">
        <v>85</v>
      </c>
      <c r="B111" s="271"/>
      <c r="C111" s="271"/>
      <c r="D111" s="271"/>
      <c r="E111" s="271"/>
      <c r="F111" s="271"/>
      <c r="G111" s="271"/>
      <c r="H111" s="271"/>
      <c r="I111" s="271"/>
    </row>
    <row r="112" spans="1:10" ht="22.5" customHeight="1">
      <c r="A112" s="10"/>
      <c r="B112" s="8"/>
      <c r="C112" s="8"/>
      <c r="D112" s="8"/>
      <c r="E112" s="8"/>
      <c r="F112" s="8"/>
      <c r="G112" s="8"/>
      <c r="H112" s="8"/>
      <c r="I112" s="8"/>
    </row>
    <row r="113" spans="1:10" ht="58.5" customHeight="1">
      <c r="A113" s="11" t="s">
        <v>51</v>
      </c>
      <c r="B113" s="275" t="s">
        <v>86</v>
      </c>
      <c r="C113" s="275"/>
      <c r="D113" s="275"/>
      <c r="E113" s="275"/>
      <c r="F113" s="275"/>
      <c r="G113" s="275"/>
      <c r="H113" s="275"/>
      <c r="I113" s="275"/>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70" t="s">
        <v>44</v>
      </c>
      <c r="B116" s="270"/>
      <c r="C116" s="270"/>
      <c r="D116" s="270"/>
      <c r="E116" s="274" t="s">
        <v>44</v>
      </c>
      <c r="F116" s="274"/>
      <c r="G116" s="274"/>
      <c r="H116" s="274"/>
      <c r="I116" s="274"/>
      <c r="J116" s="1"/>
    </row>
    <row r="117" spans="1:10" ht="33" customHeight="1">
      <c r="A117" s="272" t="s">
        <v>45</v>
      </c>
      <c r="B117" s="272"/>
      <c r="C117" s="272"/>
      <c r="D117" s="272"/>
      <c r="E117" s="273" t="s">
        <v>46</v>
      </c>
      <c r="F117" s="273"/>
      <c r="G117" s="273"/>
      <c r="H117" s="273"/>
      <c r="I117" s="273"/>
      <c r="J117" s="1"/>
    </row>
    <row r="118" spans="1:10" ht="19.5" customHeight="1">
      <c r="A118" s="56" t="s">
        <v>12</v>
      </c>
      <c r="B118" s="5"/>
      <c r="C118" s="5"/>
      <c r="D118" s="5"/>
      <c r="E118" s="5"/>
      <c r="F118" s="5"/>
      <c r="G118" s="5"/>
      <c r="H118" s="5"/>
      <c r="I118" s="57" t="s">
        <v>87</v>
      </c>
    </row>
    <row r="119" spans="1:10" ht="60.75" customHeight="1">
      <c r="A119" s="11" t="s">
        <v>59</v>
      </c>
      <c r="B119" s="275" t="s">
        <v>88</v>
      </c>
      <c r="C119" s="275"/>
      <c r="D119" s="275"/>
      <c r="E119" s="275"/>
      <c r="F119" s="275"/>
      <c r="G119" s="275"/>
      <c r="H119" s="275"/>
      <c r="I119" s="275"/>
    </row>
    <row r="120" spans="1:10" ht="15.95" customHeight="1">
      <c r="A120" s="9"/>
      <c r="B120" s="8"/>
      <c r="C120" s="8"/>
      <c r="D120" s="8"/>
      <c r="E120" s="8"/>
      <c r="F120" s="8"/>
      <c r="G120" s="8"/>
      <c r="H120" s="8"/>
      <c r="I120" s="8"/>
    </row>
    <row r="121" spans="1:10" ht="26.25" customHeight="1">
      <c r="A121" s="271" t="s">
        <v>89</v>
      </c>
      <c r="B121" s="271"/>
      <c r="C121" s="271"/>
      <c r="D121" s="271"/>
      <c r="E121" s="271"/>
      <c r="F121" s="271"/>
      <c r="G121" s="271"/>
      <c r="H121" s="271"/>
      <c r="I121" s="271"/>
    </row>
    <row r="122" spans="1:10" ht="24.75" customHeight="1">
      <c r="A122" s="9"/>
      <c r="B122" s="8"/>
      <c r="C122" s="8"/>
      <c r="D122" s="8"/>
      <c r="E122" s="8"/>
      <c r="F122" s="8"/>
      <c r="G122" s="8"/>
      <c r="H122" s="8"/>
      <c r="I122" s="8"/>
    </row>
    <row r="123" spans="1:10" ht="39.75" customHeight="1">
      <c r="A123" s="11" t="s">
        <v>51</v>
      </c>
      <c r="B123" s="275" t="s">
        <v>90</v>
      </c>
      <c r="C123" s="275"/>
      <c r="D123" s="275"/>
      <c r="E123" s="275"/>
      <c r="F123" s="275"/>
      <c r="G123" s="275"/>
      <c r="H123" s="275"/>
      <c r="I123" s="275"/>
    </row>
    <row r="124" spans="1:10" ht="25.5" customHeight="1">
      <c r="A124" s="8"/>
      <c r="B124" s="8"/>
      <c r="C124" s="8"/>
      <c r="D124" s="8"/>
      <c r="E124" s="8"/>
      <c r="F124" s="8"/>
      <c r="G124" s="8"/>
      <c r="H124" s="8"/>
      <c r="I124" s="8"/>
      <c r="J124" s="1"/>
    </row>
    <row r="125" spans="1:10" ht="43.5" customHeight="1">
      <c r="A125" s="11" t="s">
        <v>59</v>
      </c>
      <c r="B125" s="275" t="s">
        <v>91</v>
      </c>
      <c r="C125" s="275"/>
      <c r="D125" s="275"/>
      <c r="E125" s="275"/>
      <c r="F125" s="275"/>
      <c r="G125" s="275"/>
      <c r="H125" s="275"/>
      <c r="I125" s="275"/>
    </row>
    <row r="126" spans="1:10" ht="21.75" customHeight="1">
      <c r="A126" s="10"/>
      <c r="B126" s="8"/>
      <c r="C126" s="8"/>
      <c r="D126" s="8"/>
      <c r="E126" s="8"/>
      <c r="F126" s="8"/>
      <c r="G126" s="8"/>
      <c r="H126" s="8"/>
      <c r="I126" s="8"/>
    </row>
    <row r="127" spans="1:10" ht="25.5" customHeight="1">
      <c r="A127" s="271" t="s">
        <v>92</v>
      </c>
      <c r="B127" s="271"/>
      <c r="C127" s="271"/>
      <c r="D127" s="271"/>
      <c r="E127" s="271"/>
      <c r="F127" s="271"/>
      <c r="G127" s="271"/>
      <c r="H127" s="271"/>
      <c r="I127" s="271"/>
    </row>
    <row r="128" spans="1:10" ht="23.25" customHeight="1">
      <c r="A128" s="9"/>
      <c r="B128" s="8"/>
      <c r="C128" s="8"/>
      <c r="D128" s="8"/>
      <c r="E128" s="8"/>
      <c r="F128" s="8"/>
      <c r="G128" s="8"/>
      <c r="H128" s="8"/>
      <c r="I128" s="8"/>
    </row>
    <row r="129" spans="1:10" ht="88.5" customHeight="1">
      <c r="A129" s="275" t="s">
        <v>93</v>
      </c>
      <c r="B129" s="275"/>
      <c r="C129" s="275"/>
      <c r="D129" s="275"/>
      <c r="E129" s="275"/>
      <c r="F129" s="275"/>
      <c r="G129" s="275"/>
      <c r="H129" s="275"/>
      <c r="I129" s="275"/>
    </row>
    <row r="130" spans="1:10" ht="26.25" customHeight="1">
      <c r="A130" s="8"/>
      <c r="B130" s="8"/>
      <c r="C130" s="8"/>
      <c r="D130" s="8"/>
      <c r="E130" s="8"/>
      <c r="F130" s="8"/>
      <c r="G130" s="8"/>
      <c r="H130" s="8"/>
      <c r="I130" s="8"/>
    </row>
    <row r="131" spans="1:10" ht="21.75" customHeight="1">
      <c r="A131" s="271" t="s">
        <v>94</v>
      </c>
      <c r="B131" s="271"/>
      <c r="C131" s="271"/>
      <c r="D131" s="271"/>
      <c r="E131" s="271"/>
      <c r="F131" s="271"/>
      <c r="G131" s="271"/>
      <c r="H131" s="271"/>
      <c r="I131" s="271"/>
    </row>
    <row r="132" spans="1:10" ht="25.5" customHeight="1">
      <c r="A132" s="10"/>
      <c r="B132" s="8"/>
      <c r="C132" s="8"/>
      <c r="D132" s="8"/>
      <c r="E132" s="8"/>
      <c r="F132" s="8"/>
      <c r="G132" s="8"/>
      <c r="H132" s="8"/>
      <c r="I132" s="8"/>
    </row>
    <row r="133" spans="1:10" ht="69" customHeight="1">
      <c r="A133" s="11" t="s">
        <v>51</v>
      </c>
      <c r="B133" s="275" t="s">
        <v>95</v>
      </c>
      <c r="C133" s="275"/>
      <c r="D133" s="275"/>
      <c r="E133" s="275"/>
      <c r="F133" s="275"/>
      <c r="G133" s="275"/>
      <c r="H133" s="275"/>
      <c r="I133" s="275"/>
    </row>
    <row r="134" spans="1:10" ht="21" customHeight="1">
      <c r="A134" s="11"/>
      <c r="B134" s="275"/>
      <c r="C134" s="275"/>
      <c r="D134" s="275"/>
      <c r="E134" s="275"/>
      <c r="F134" s="275"/>
      <c r="G134" s="275"/>
      <c r="H134" s="275"/>
      <c r="I134" s="275"/>
    </row>
    <row r="135" spans="1:10" ht="191.25" customHeight="1">
      <c r="A135" s="11" t="s">
        <v>59</v>
      </c>
      <c r="B135" s="275" t="s">
        <v>96</v>
      </c>
      <c r="C135" s="275"/>
      <c r="D135" s="275"/>
      <c r="E135" s="275"/>
      <c r="F135" s="275"/>
      <c r="G135" s="275"/>
      <c r="H135" s="275"/>
      <c r="I135" s="275"/>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70" t="s">
        <v>44</v>
      </c>
      <c r="B138" s="270"/>
      <c r="C138" s="270"/>
      <c r="D138" s="270"/>
      <c r="E138" s="274" t="s">
        <v>44</v>
      </c>
      <c r="F138" s="274"/>
      <c r="G138" s="274"/>
      <c r="H138" s="274"/>
      <c r="I138" s="274"/>
      <c r="J138" s="1"/>
    </row>
    <row r="139" spans="1:10" ht="37.5" customHeight="1">
      <c r="A139" s="272" t="s">
        <v>45</v>
      </c>
      <c r="B139" s="272"/>
      <c r="C139" s="272"/>
      <c r="D139" s="272"/>
      <c r="E139" s="273" t="s">
        <v>46</v>
      </c>
      <c r="F139" s="273"/>
      <c r="G139" s="273"/>
      <c r="H139" s="273"/>
      <c r="I139" s="273"/>
      <c r="J139" s="1"/>
    </row>
    <row r="140" spans="1:10" ht="20.25" customHeight="1">
      <c r="A140" s="56" t="s">
        <v>12</v>
      </c>
      <c r="B140" s="5"/>
      <c r="C140" s="5"/>
      <c r="D140" s="5"/>
      <c r="E140" s="5"/>
      <c r="F140" s="5"/>
      <c r="G140" s="5"/>
      <c r="H140" s="5"/>
      <c r="I140" s="57" t="s">
        <v>97</v>
      </c>
      <c r="J140" s="1"/>
    </row>
    <row r="141" spans="1:10" ht="70.5" customHeight="1">
      <c r="A141" s="11" t="s">
        <v>80</v>
      </c>
      <c r="B141" s="275" t="s">
        <v>98</v>
      </c>
      <c r="C141" s="275"/>
      <c r="D141" s="275"/>
      <c r="E141" s="275"/>
      <c r="F141" s="275"/>
      <c r="G141" s="275"/>
      <c r="H141" s="275"/>
      <c r="I141" s="275"/>
    </row>
    <row r="142" spans="1:10" ht="31.5" customHeight="1">
      <c r="A142" s="11"/>
      <c r="B142" s="275"/>
      <c r="C142" s="275"/>
      <c r="D142" s="275"/>
      <c r="E142" s="275"/>
      <c r="F142" s="275"/>
      <c r="G142" s="275"/>
      <c r="H142" s="275"/>
      <c r="I142" s="275"/>
    </row>
    <row r="143" spans="1:10" ht="141.75" customHeight="1">
      <c r="A143" s="11" t="s">
        <v>99</v>
      </c>
      <c r="B143" s="275" t="s">
        <v>100</v>
      </c>
      <c r="C143" s="275"/>
      <c r="D143" s="275"/>
      <c r="E143" s="275"/>
      <c r="F143" s="275"/>
      <c r="G143" s="275"/>
      <c r="H143" s="275"/>
      <c r="I143" s="275"/>
    </row>
    <row r="144" spans="1:10" ht="22.5" customHeight="1">
      <c r="A144" s="9"/>
      <c r="B144" s="275"/>
      <c r="C144" s="275"/>
      <c r="D144" s="275"/>
      <c r="E144" s="275"/>
      <c r="F144" s="275"/>
      <c r="G144" s="275"/>
      <c r="H144" s="275"/>
      <c r="I144" s="275"/>
    </row>
    <row r="145" spans="1:10" ht="74.25" customHeight="1">
      <c r="A145" s="11" t="s">
        <v>101</v>
      </c>
      <c r="B145" s="275" t="s">
        <v>102</v>
      </c>
      <c r="C145" s="275"/>
      <c r="D145" s="275"/>
      <c r="E145" s="275"/>
      <c r="F145" s="275"/>
      <c r="G145" s="275"/>
      <c r="H145" s="275"/>
      <c r="I145" s="275"/>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75" t="s">
        <v>104</v>
      </c>
      <c r="C148" s="275"/>
      <c r="D148" s="275"/>
      <c r="E148" s="275"/>
      <c r="F148" s="275"/>
      <c r="G148" s="275"/>
      <c r="H148" s="275"/>
      <c r="I148" s="275"/>
    </row>
    <row r="149" spans="1:10" ht="15.95" customHeight="1">
      <c r="A149" s="11"/>
      <c r="B149" s="275"/>
      <c r="C149" s="275"/>
      <c r="D149" s="275"/>
      <c r="E149" s="275"/>
      <c r="F149" s="275"/>
      <c r="G149" s="275"/>
      <c r="H149" s="275"/>
      <c r="I149" s="275"/>
    </row>
    <row r="150" spans="1:10" ht="90" customHeight="1">
      <c r="A150" s="11" t="s">
        <v>105</v>
      </c>
      <c r="B150" s="275" t="s">
        <v>106</v>
      </c>
      <c r="C150" s="275"/>
      <c r="D150" s="275"/>
      <c r="E150" s="275"/>
      <c r="F150" s="275"/>
      <c r="G150" s="275"/>
      <c r="H150" s="275"/>
      <c r="I150" s="275"/>
    </row>
    <row r="151" spans="1:10" ht="15.95" customHeight="1">
      <c r="A151" s="11"/>
      <c r="B151" s="8"/>
      <c r="C151" s="8"/>
      <c r="D151" s="8"/>
      <c r="E151" s="8"/>
      <c r="F151" s="8"/>
      <c r="G151" s="8"/>
      <c r="H151" s="8"/>
      <c r="I151" s="8"/>
    </row>
    <row r="152" spans="1:10" ht="111.75" customHeight="1">
      <c r="A152" s="11" t="s">
        <v>107</v>
      </c>
      <c r="B152" s="275" t="s">
        <v>108</v>
      </c>
      <c r="C152" s="275"/>
      <c r="D152" s="275"/>
      <c r="E152" s="275"/>
      <c r="F152" s="275"/>
      <c r="G152" s="275"/>
      <c r="H152" s="275"/>
      <c r="I152" s="275"/>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70" t="s">
        <v>44</v>
      </c>
      <c r="B155" s="270"/>
      <c r="C155" s="270"/>
      <c r="D155" s="270"/>
      <c r="E155" s="274" t="s">
        <v>44</v>
      </c>
      <c r="F155" s="274"/>
      <c r="G155" s="274"/>
      <c r="H155" s="274"/>
      <c r="I155" s="274"/>
      <c r="J155" s="1"/>
    </row>
    <row r="156" spans="1:10" ht="33" customHeight="1">
      <c r="A156" s="272" t="s">
        <v>45</v>
      </c>
      <c r="B156" s="272"/>
      <c r="C156" s="272"/>
      <c r="D156" s="272"/>
      <c r="E156" s="273" t="s">
        <v>46</v>
      </c>
      <c r="F156" s="273"/>
      <c r="G156" s="273"/>
      <c r="H156" s="273"/>
      <c r="I156" s="273"/>
      <c r="J156" s="1"/>
    </row>
    <row r="157" spans="1:10" ht="27" customHeight="1">
      <c r="A157" s="56" t="s">
        <v>12</v>
      </c>
      <c r="B157" s="5"/>
      <c r="C157" s="5"/>
      <c r="D157" s="5"/>
      <c r="E157" s="5"/>
      <c r="F157" s="5"/>
      <c r="G157" s="5"/>
      <c r="H157" s="5"/>
      <c r="I157" s="57" t="s">
        <v>109</v>
      </c>
      <c r="J157" s="1"/>
    </row>
    <row r="158" spans="1:10" ht="21" customHeight="1">
      <c r="A158" s="11" t="s">
        <v>110</v>
      </c>
      <c r="B158" s="275" t="s">
        <v>111</v>
      </c>
      <c r="C158" s="275"/>
      <c r="D158" s="275"/>
      <c r="E158" s="275"/>
      <c r="F158" s="275"/>
      <c r="G158" s="275"/>
      <c r="H158" s="275"/>
      <c r="I158" s="275"/>
    </row>
    <row r="159" spans="1:10" ht="30" customHeight="1">
      <c r="A159" s="11"/>
      <c r="B159" s="8"/>
      <c r="C159" s="8"/>
      <c r="D159" s="8"/>
      <c r="E159" s="8"/>
      <c r="F159" s="8"/>
      <c r="G159" s="8"/>
      <c r="H159" s="8"/>
      <c r="I159" s="8"/>
    </row>
    <row r="160" spans="1:10" ht="74.25" customHeight="1">
      <c r="A160" s="11" t="s">
        <v>112</v>
      </c>
      <c r="B160" s="275" t="s">
        <v>113</v>
      </c>
      <c r="C160" s="275"/>
      <c r="D160" s="275"/>
      <c r="E160" s="275"/>
      <c r="F160" s="275"/>
      <c r="G160" s="275"/>
      <c r="H160" s="275"/>
      <c r="I160" s="275"/>
    </row>
    <row r="161" spans="1:10" ht="13.5" customHeight="1">
      <c r="A161" s="9"/>
      <c r="B161" s="8"/>
      <c r="C161" s="8"/>
      <c r="D161" s="8"/>
      <c r="E161" s="8"/>
      <c r="F161" s="8"/>
      <c r="G161" s="8"/>
      <c r="H161" s="8"/>
      <c r="I161" s="8"/>
    </row>
    <row r="162" spans="1:10" ht="16.5">
      <c r="A162" s="271" t="s">
        <v>114</v>
      </c>
      <c r="B162" s="271"/>
      <c r="C162" s="271"/>
      <c r="D162" s="271"/>
      <c r="E162" s="271"/>
      <c r="F162" s="271"/>
      <c r="G162" s="271"/>
      <c r="H162" s="271"/>
      <c r="I162" s="271"/>
    </row>
    <row r="163" spans="1:10" ht="30" customHeight="1">
      <c r="A163" s="9"/>
      <c r="B163" s="8"/>
      <c r="C163" s="8"/>
      <c r="D163" s="8"/>
      <c r="E163" s="8"/>
      <c r="F163" s="8"/>
      <c r="G163" s="8"/>
      <c r="H163" s="8"/>
      <c r="I163" s="8"/>
    </row>
    <row r="164" spans="1:10" ht="60" customHeight="1">
      <c r="A164" s="275" t="s">
        <v>115</v>
      </c>
      <c r="B164" s="275"/>
      <c r="C164" s="275"/>
      <c r="D164" s="275"/>
      <c r="E164" s="275"/>
      <c r="F164" s="275"/>
      <c r="G164" s="275"/>
      <c r="H164" s="275"/>
      <c r="I164" s="275"/>
    </row>
    <row r="165" spans="1:10" ht="11.25" customHeight="1">
      <c r="A165" s="10"/>
      <c r="B165" s="8"/>
      <c r="C165" s="8"/>
      <c r="D165" s="8"/>
      <c r="E165" s="8"/>
      <c r="F165" s="8"/>
      <c r="G165" s="8"/>
      <c r="H165" s="8"/>
      <c r="I165" s="8"/>
    </row>
    <row r="166" spans="1:10" ht="27.75" customHeight="1">
      <c r="A166" s="271" t="s">
        <v>116</v>
      </c>
      <c r="B166" s="271"/>
      <c r="C166" s="271"/>
      <c r="D166" s="271"/>
      <c r="E166" s="271"/>
      <c r="F166" s="271"/>
      <c r="G166" s="271"/>
      <c r="H166" s="271"/>
      <c r="I166" s="271"/>
    </row>
    <row r="167" spans="1:10" ht="12.75" customHeight="1">
      <c r="A167" s="9"/>
      <c r="B167" s="8"/>
      <c r="C167" s="8"/>
      <c r="D167" s="8"/>
      <c r="E167" s="8"/>
      <c r="F167" s="8"/>
      <c r="G167" s="8"/>
      <c r="H167" s="8"/>
      <c r="I167" s="8"/>
    </row>
    <row r="168" spans="1:10" ht="74.25" customHeight="1">
      <c r="A168" s="11" t="s">
        <v>51</v>
      </c>
      <c r="B168" s="275" t="s">
        <v>117</v>
      </c>
      <c r="C168" s="275"/>
      <c r="D168" s="275"/>
      <c r="E168" s="275"/>
      <c r="F168" s="275"/>
      <c r="G168" s="275"/>
      <c r="H168" s="275"/>
      <c r="I168" s="275"/>
    </row>
    <row r="169" spans="1:10" ht="23.25" customHeight="1">
      <c r="A169" s="12"/>
      <c r="B169" s="8"/>
      <c r="C169" s="8"/>
      <c r="D169" s="8"/>
      <c r="E169" s="8"/>
      <c r="F169" s="8"/>
      <c r="G169" s="8"/>
      <c r="H169" s="8"/>
      <c r="I169" s="8"/>
    </row>
    <row r="170" spans="1:10" ht="36" customHeight="1">
      <c r="A170" s="11" t="s">
        <v>59</v>
      </c>
      <c r="B170" s="275" t="s">
        <v>118</v>
      </c>
      <c r="C170" s="275"/>
      <c r="D170" s="275"/>
      <c r="E170" s="275"/>
      <c r="F170" s="275"/>
      <c r="G170" s="275"/>
      <c r="H170" s="275"/>
      <c r="I170" s="275"/>
    </row>
    <row r="171" spans="1:10" ht="21" customHeight="1">
      <c r="J171" s="1"/>
    </row>
    <row r="172" spans="1:10">
      <c r="J172" s="1"/>
    </row>
    <row r="173" spans="1:10" ht="52.5" customHeight="1">
      <c r="A173" s="11" t="s">
        <v>80</v>
      </c>
      <c r="B173" s="275" t="s">
        <v>119</v>
      </c>
      <c r="C173" s="275"/>
      <c r="D173" s="275"/>
      <c r="E173" s="275"/>
      <c r="F173" s="275"/>
      <c r="G173" s="275"/>
      <c r="H173" s="275"/>
      <c r="I173" s="275"/>
    </row>
    <row r="174" spans="1:10" ht="20.25" customHeight="1">
      <c r="A174" s="11"/>
      <c r="B174" s="8"/>
      <c r="C174" s="8"/>
      <c r="D174" s="8"/>
      <c r="E174" s="8"/>
      <c r="F174" s="8"/>
      <c r="G174" s="8"/>
      <c r="H174" s="8"/>
      <c r="I174" s="8"/>
    </row>
    <row r="175" spans="1:10" ht="40.5" customHeight="1">
      <c r="A175" s="11" t="s">
        <v>99</v>
      </c>
      <c r="B175" s="275" t="s">
        <v>120</v>
      </c>
      <c r="C175" s="275"/>
      <c r="D175" s="275"/>
      <c r="E175" s="275"/>
      <c r="F175" s="275"/>
      <c r="G175" s="275"/>
      <c r="H175" s="275"/>
      <c r="I175" s="275"/>
    </row>
    <row r="176" spans="1:10" ht="21.75" customHeight="1">
      <c r="A176" s="11"/>
      <c r="B176" s="8"/>
      <c r="C176" s="8"/>
      <c r="D176" s="8"/>
      <c r="E176" s="8"/>
      <c r="F176" s="8"/>
      <c r="G176" s="8"/>
      <c r="H176" s="8"/>
      <c r="I176" s="8"/>
    </row>
    <row r="177" spans="1:10" ht="88.5" customHeight="1">
      <c r="A177" s="11" t="s">
        <v>101</v>
      </c>
      <c r="B177" s="275" t="s">
        <v>121</v>
      </c>
      <c r="C177" s="275"/>
      <c r="D177" s="275"/>
      <c r="E177" s="275"/>
      <c r="F177" s="275"/>
      <c r="G177" s="275"/>
      <c r="H177" s="275"/>
      <c r="I177" s="275"/>
    </row>
    <row r="178" spans="1:10" ht="18" customHeight="1">
      <c r="A178" s="11"/>
      <c r="B178" s="8"/>
      <c r="C178" s="8"/>
      <c r="D178" s="8"/>
      <c r="E178" s="8"/>
      <c r="F178" s="8"/>
      <c r="G178" s="8"/>
      <c r="H178" s="8"/>
      <c r="I178" s="8"/>
    </row>
    <row r="179" spans="1:10" ht="63" customHeight="1">
      <c r="A179" s="11" t="s">
        <v>122</v>
      </c>
      <c r="B179" s="275" t="s">
        <v>123</v>
      </c>
      <c r="C179" s="275"/>
      <c r="D179" s="275"/>
      <c r="E179" s="275"/>
      <c r="F179" s="275"/>
      <c r="G179" s="275"/>
      <c r="H179" s="275"/>
      <c r="I179" s="275"/>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70" t="s">
        <v>44</v>
      </c>
      <c r="B182" s="270"/>
      <c r="C182" s="270"/>
      <c r="D182" s="270"/>
      <c r="E182" s="274" t="s">
        <v>44</v>
      </c>
      <c r="F182" s="274"/>
      <c r="G182" s="274"/>
      <c r="H182" s="274"/>
      <c r="I182" s="274"/>
      <c r="J182" s="1"/>
    </row>
    <row r="183" spans="1:10" ht="33" customHeight="1">
      <c r="A183" s="272" t="s">
        <v>45</v>
      </c>
      <c r="B183" s="272"/>
      <c r="C183" s="272"/>
      <c r="D183" s="272"/>
      <c r="E183" s="273" t="s">
        <v>46</v>
      </c>
      <c r="F183" s="273"/>
      <c r="G183" s="273"/>
      <c r="H183" s="273"/>
      <c r="I183" s="273"/>
      <c r="J183" s="1"/>
    </row>
    <row r="184" spans="1:10" ht="22.5" customHeight="1">
      <c r="A184" s="56" t="s">
        <v>12</v>
      </c>
      <c r="B184" s="5"/>
      <c r="C184" s="5"/>
      <c r="D184" s="5"/>
      <c r="E184" s="5"/>
      <c r="F184" s="5"/>
      <c r="G184" s="5"/>
      <c r="H184" s="5"/>
      <c r="I184" s="57" t="s">
        <v>124</v>
      </c>
      <c r="J184" s="1"/>
    </row>
    <row r="185" spans="1:10" ht="53.25" customHeight="1">
      <c r="A185" s="11" t="s">
        <v>103</v>
      </c>
      <c r="B185" s="275" t="s">
        <v>125</v>
      </c>
      <c r="C185" s="275"/>
      <c r="D185" s="275"/>
      <c r="E185" s="275"/>
      <c r="F185" s="275"/>
      <c r="G185" s="275"/>
      <c r="H185" s="275"/>
      <c r="I185" s="275"/>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87" t="s">
        <v>45</v>
      </c>
      <c r="C189" s="287"/>
      <c r="D189" s="287"/>
      <c r="E189" s="287"/>
      <c r="F189" s="288" t="s">
        <v>46</v>
      </c>
      <c r="G189" s="287"/>
      <c r="H189" s="287"/>
      <c r="I189" s="287"/>
    </row>
    <row r="190" spans="1:10" ht="21.95" customHeight="1">
      <c r="A190" s="8"/>
      <c r="B190" s="15"/>
      <c r="C190" s="9"/>
      <c r="D190" s="9"/>
      <c r="E190" s="9"/>
      <c r="F190" s="16"/>
      <c r="G190" s="16"/>
      <c r="H190" s="16"/>
      <c r="I190" s="16"/>
    </row>
    <row r="191" spans="1:10" ht="21.95" customHeight="1">
      <c r="A191" s="8"/>
      <c r="B191" s="270" t="s">
        <v>127</v>
      </c>
      <c r="C191" s="270"/>
      <c r="D191" s="270"/>
      <c r="E191" s="270"/>
      <c r="F191" s="270" t="s">
        <v>127</v>
      </c>
      <c r="G191" s="270"/>
      <c r="H191" s="270"/>
      <c r="I191" s="27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79" t="str">
        <f>"Name : "&amp;'Name of Bidder'!D16</f>
        <v xml:space="preserve">Name : </v>
      </c>
      <c r="G194" s="279"/>
      <c r="H194" s="279"/>
      <c r="I194" s="279"/>
    </row>
    <row r="195" spans="1:9" ht="21.95" customHeight="1">
      <c r="A195" s="8"/>
      <c r="B195" s="5" t="s">
        <v>21</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70" t="s">
        <v>129</v>
      </c>
      <c r="C197" s="270"/>
      <c r="D197" s="270"/>
      <c r="E197" s="270"/>
      <c r="F197" s="270" t="s">
        <v>129</v>
      </c>
      <c r="G197" s="270"/>
      <c r="H197" s="270"/>
      <c r="I197" s="270"/>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70" t="s">
        <v>130</v>
      </c>
      <c r="C201" s="270"/>
      <c r="D201" s="270"/>
      <c r="E201" s="270"/>
      <c r="F201" s="270" t="s">
        <v>130</v>
      </c>
      <c r="G201" s="270"/>
      <c r="H201" s="270"/>
      <c r="I201" s="270"/>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6"/>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4"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296">
        <v>155885</v>
      </c>
      <c r="B3" s="297"/>
      <c r="C3" s="32"/>
      <c r="D3" s="33"/>
      <c r="E3" s="32"/>
      <c r="F3" s="296">
        <v>4960</v>
      </c>
      <c r="G3" s="297"/>
      <c r="H3" s="32"/>
      <c r="I3" s="33"/>
      <c r="K3" s="296">
        <v>10352</v>
      </c>
      <c r="L3" s="297"/>
      <c r="M3" s="32"/>
      <c r="N3" s="33"/>
      <c r="P3" s="296">
        <v>691647</v>
      </c>
      <c r="Q3" s="297"/>
      <c r="R3" s="32"/>
      <c r="S3" s="33"/>
      <c r="U3" s="31" t="s">
        <v>133</v>
      </c>
    </row>
    <row r="4" spans="1:27" hidden="1">
      <c r="A4" s="291"/>
      <c r="B4" s="292"/>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293" t="str">
        <f>IF(OR((A3&gt;9999999999),(A3&lt;0)),"Invalid Entry - More than 1000 crore OR -ve value",IF(A3=0, "",+CONCATENATE(U2,B13,D13,B12,D12,B11,D11,B10,D10,B9,D9,B8," Only")))</f>
        <v>USD One Lac Fifty Five Thousand Eight Hundred Eighty Five Only</v>
      </c>
      <c r="B6" s="294"/>
      <c r="C6" s="294"/>
      <c r="D6" s="295"/>
      <c r="E6" s="37"/>
      <c r="F6" s="293" t="str">
        <f>IF(OR((F3&gt;9999999999),(F3&lt;0)),"Invalid Entry - More than 1000 crore OR -ve value",IF(F3=0, "",+CONCATENATE(U3, G13,I13,G12,I12,G11,I11,G10,I10,G9,I9,G8," Only")))</f>
        <v>EURO Four Thousand Nine Hundred Sixty Only</v>
      </c>
      <c r="G6" s="294"/>
      <c r="H6" s="294"/>
      <c r="I6" s="295"/>
      <c r="J6" s="37"/>
      <c r="K6" s="293" t="str">
        <f>IF(OR((K3&gt;9999999999),(K3&lt;0)),"Invalid Entry - More than 1000 crore OR -ve value",IF(K3=0, "",+CONCATENATE(U4, L13,N13,L12,N12,L11,N11,L10,N10,L9,N9,L8," Only")))</f>
        <v>RMB Ten Thousand Three Hundred Fifty Two Only</v>
      </c>
      <c r="L6" s="294"/>
      <c r="M6" s="294"/>
      <c r="N6" s="295"/>
      <c r="P6" s="293" t="str">
        <f>IF(OR((P3&gt;9999999999),(P3&lt;0)),"Invalid Entry - More than 1000 crore OR -ve value",IF(P3=0, "",+CONCATENATE(U5, Q13,S13,Q12,S12,Q11,S11,Q10,S10,Q9,S9,Q8," Only")))</f>
        <v>INR Six Lac Ninety One Thousand Six Hundred Forty Seven Only</v>
      </c>
      <c r="Q6" s="294"/>
      <c r="R6" s="294"/>
      <c r="S6" s="295"/>
      <c r="U6" s="298" t="str">
        <f>VLOOKUP(1,T30:Y45,6,FALSE)</f>
        <v>USD 155885/- + EURO 4960/- + RMB 10352/- + INR 691647/-</v>
      </c>
      <c r="V6" s="298"/>
      <c r="W6" s="298"/>
      <c r="X6" s="298"/>
      <c r="Y6" s="298"/>
      <c r="Z6" s="298"/>
      <c r="AA6" s="298"/>
    </row>
    <row r="7" spans="1:27" ht="70.5" hidden="1" customHeight="1" thickBot="1">
      <c r="A7" s="34"/>
      <c r="B7" s="35"/>
      <c r="C7" s="35"/>
      <c r="D7" s="36"/>
      <c r="E7" s="35"/>
      <c r="F7" s="34"/>
      <c r="G7" s="35"/>
      <c r="H7" s="35"/>
      <c r="I7" s="36"/>
      <c r="K7" s="34"/>
      <c r="L7" s="35"/>
      <c r="M7" s="35"/>
      <c r="N7" s="36"/>
      <c r="P7" s="34"/>
      <c r="Q7" s="35"/>
      <c r="R7" s="35"/>
      <c r="S7" s="36"/>
      <c r="U7" s="299" t="str">
        <f>VLOOKUP(1,T10:Y25,6,FALSE)</f>
        <v>USD One Lac Fifty Five Thousand Eight Hundred Eighty Five Only plus EURO Four Thousand Nine Hundred Sixty Only plus RMB Ten Thousand Three Hundred Fifty Two Only plus INR Six Lac Ninety One Thousand Six Hundred Forty Seven Only</v>
      </c>
      <c r="V7" s="300"/>
      <c r="W7" s="300"/>
      <c r="X7" s="300"/>
      <c r="Y7" s="300"/>
      <c r="Z7" s="300"/>
      <c r="AA7" s="301"/>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289" t="e">
        <f>#REF!</f>
        <v>#REF!</v>
      </c>
      <c r="B124" s="290"/>
      <c r="C124" s="32"/>
      <c r="D124" s="33"/>
    </row>
    <row r="125" spans="1:19">
      <c r="A125" s="291"/>
      <c r="B125" s="292"/>
      <c r="C125" s="32"/>
      <c r="D125" s="33"/>
    </row>
    <row r="126" spans="1:19">
      <c r="A126" s="34"/>
      <c r="B126" s="35"/>
      <c r="C126" s="35"/>
      <c r="D126" s="36"/>
    </row>
    <row r="127" spans="1:19" ht="69" customHeight="1">
      <c r="A127" s="293" t="e">
        <f>IF(OR((A124&gt;9999999999),(A124&lt;0)),"Invalid Entry - More than 1000 crore OR -ve value",IF(A124=0, "",+CONCATENATE(A122," ", U123,B134,D134,B133,D133,B132,D132,B131,D131,B130,D130,B129," Only")))</f>
        <v>#REF!</v>
      </c>
      <c r="B127" s="294"/>
      <c r="C127" s="294"/>
      <c r="D127" s="29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4"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1"/>
  <sheetViews>
    <sheetView view="pageBreakPreview" zoomScale="70" zoomScaleNormal="90" zoomScaleSheetLayoutView="70" workbookViewId="0">
      <selection activeCell="F12" sqref="F12"/>
    </sheetView>
  </sheetViews>
  <sheetFormatPr defaultRowHeight="12.75"/>
  <cols>
    <col min="1" max="1" width="2.42578125" style="236" customWidth="1"/>
    <col min="2" max="2" width="5" style="245" customWidth="1"/>
    <col min="3" max="3" width="11.7109375" style="245" customWidth="1"/>
    <col min="4" max="4" width="12" style="251" customWidth="1"/>
    <col min="5" max="5" width="16.140625" style="236" customWidth="1"/>
    <col min="6" max="6" width="17" style="251" customWidth="1"/>
    <col min="7" max="7" width="12" style="251" customWidth="1"/>
    <col min="8" max="8" width="17.85546875" style="236" customWidth="1"/>
    <col min="9" max="9" width="51.85546875" style="236" customWidth="1"/>
    <col min="10" max="10" width="10.5703125" style="236" customWidth="1"/>
    <col min="11" max="11" width="17.28515625" style="236" customWidth="1"/>
    <col min="12" max="12" width="15.7109375" style="236" customWidth="1"/>
    <col min="13" max="13" width="13" style="236" customWidth="1"/>
    <col min="14" max="14" width="16.5703125" style="236" customWidth="1"/>
    <col min="15" max="15" width="24.85546875" style="236" customWidth="1"/>
    <col min="16" max="16" width="17.140625" style="236" customWidth="1"/>
    <col min="17" max="17" width="12.5703125" style="236" customWidth="1"/>
    <col min="18" max="16384" width="9.140625" style="236"/>
  </cols>
  <sheetData>
    <row r="1" spans="1:16" ht="15.75">
      <c r="B1" s="316" t="str">
        <f>'Name of Bidder'!B1:D1</f>
        <v>Route Alignment and Detailed Survey (excl. land scheduling) for associated Transmission Lines of Kurnool-V Transmission schemes in Phase-I under TBCB route for  
Package H : Route alignment &amp; Detail survey activities for 765kV D/C Kurnool-V - Shadnagar TL (Line length 240 Kms)</v>
      </c>
      <c r="C1" s="316"/>
      <c r="D1" s="316"/>
      <c r="E1" s="316"/>
      <c r="F1" s="316"/>
      <c r="G1" s="316"/>
      <c r="H1" s="316"/>
      <c r="I1" s="316"/>
      <c r="J1" s="316"/>
      <c r="K1" s="316"/>
    </row>
    <row r="2" spans="1:16" ht="15.75">
      <c r="B2" s="316" t="str">
        <f>'Name of Bidder'!B2:D2</f>
        <v xml:space="preserve">SPEC. NO.: SR-I/C&amp;M/WC-4385-H/2025/RFx-5002004798 (SR1/T/W-MISC/DOM/B00/25/13013) </v>
      </c>
      <c r="C2" s="316"/>
      <c r="D2" s="316"/>
      <c r="E2" s="316"/>
      <c r="F2" s="316"/>
      <c r="G2" s="316"/>
      <c r="H2" s="316"/>
      <c r="I2" s="316"/>
      <c r="J2" s="316"/>
      <c r="K2" s="316"/>
    </row>
    <row r="3" spans="1:16" ht="15.75">
      <c r="B3" s="316" t="s">
        <v>241</v>
      </c>
      <c r="C3" s="316"/>
      <c r="D3" s="316"/>
      <c r="E3" s="316"/>
      <c r="F3" s="316"/>
      <c r="G3" s="316"/>
      <c r="H3" s="316"/>
      <c r="I3" s="316"/>
      <c r="J3" s="316"/>
      <c r="K3" s="316"/>
    </row>
    <row r="4" spans="1:16" customFormat="1" ht="44.25" customHeight="1">
      <c r="A4" s="312" t="s">
        <v>242</v>
      </c>
      <c r="B4" s="313"/>
      <c r="C4" s="314"/>
      <c r="D4" s="305">
        <f>'Name of Bidder'!D9</f>
        <v>0</v>
      </c>
      <c r="E4" s="305"/>
      <c r="F4" s="305"/>
      <c r="G4" s="305"/>
      <c r="H4" s="305"/>
      <c r="I4" s="305"/>
      <c r="J4" s="305"/>
      <c r="K4" s="305"/>
      <c r="L4" s="307" t="s">
        <v>243</v>
      </c>
      <c r="M4" s="307"/>
      <c r="N4" s="307"/>
    </row>
    <row r="5" spans="1:16" customFormat="1" ht="15.75">
      <c r="A5" s="303" t="s">
        <v>14</v>
      </c>
      <c r="B5" s="303"/>
      <c r="C5" s="303"/>
      <c r="D5" s="305">
        <f>'Name of Bidder'!D9</f>
        <v>0</v>
      </c>
      <c r="E5" s="305"/>
      <c r="F5" s="305"/>
      <c r="G5" s="305"/>
      <c r="H5" s="305"/>
      <c r="I5" s="305"/>
      <c r="J5" s="305"/>
      <c r="K5" s="305"/>
      <c r="L5" s="307" t="s">
        <v>244</v>
      </c>
      <c r="M5" s="307"/>
      <c r="N5" s="307"/>
    </row>
    <row r="6" spans="1:16" customFormat="1" ht="15.75">
      <c r="A6" s="303" t="s">
        <v>15</v>
      </c>
      <c r="B6" s="304"/>
      <c r="C6" s="304"/>
      <c r="D6" s="305">
        <f>'Name of Bidder'!D10</f>
        <v>0</v>
      </c>
      <c r="E6" s="305"/>
      <c r="F6" s="305"/>
      <c r="G6" s="305"/>
      <c r="H6" s="305"/>
      <c r="I6" s="305"/>
      <c r="J6" s="305"/>
      <c r="K6" s="305"/>
      <c r="L6" s="307" t="s">
        <v>245</v>
      </c>
      <c r="M6" s="307"/>
      <c r="N6" s="307"/>
    </row>
    <row r="7" spans="1:16" customFormat="1" ht="15.75">
      <c r="A7" s="133"/>
      <c r="B7" s="133"/>
      <c r="C7" s="133"/>
      <c r="D7" s="305">
        <f>'Name of Bidder'!D11</f>
        <v>0</v>
      </c>
      <c r="E7" s="305"/>
      <c r="F7" s="305"/>
      <c r="G7" s="305"/>
      <c r="H7" s="305"/>
      <c r="I7" s="305"/>
      <c r="J7" s="305"/>
      <c r="K7" s="305"/>
      <c r="L7" s="134" t="s">
        <v>246</v>
      </c>
      <c r="M7" s="134"/>
      <c r="N7" s="134"/>
    </row>
    <row r="8" spans="1:16" customFormat="1" ht="15.75">
      <c r="A8" s="133"/>
      <c r="B8" s="133"/>
      <c r="C8" s="133"/>
      <c r="D8" s="305">
        <f>'Name of Bidder'!D12</f>
        <v>0</v>
      </c>
      <c r="E8" s="305"/>
      <c r="F8" s="305"/>
      <c r="G8" s="305"/>
      <c r="H8" s="305"/>
      <c r="I8" s="305"/>
      <c r="J8" s="305"/>
      <c r="K8" s="305"/>
      <c r="L8" s="134" t="s">
        <v>247</v>
      </c>
      <c r="M8" s="134"/>
      <c r="N8" s="134"/>
    </row>
    <row r="10" spans="1:16" s="237" customFormat="1" ht="94.5">
      <c r="B10" s="226" t="s">
        <v>248</v>
      </c>
      <c r="C10" s="226" t="s">
        <v>249</v>
      </c>
      <c r="D10" s="226" t="s">
        <v>250</v>
      </c>
      <c r="E10" s="227" t="s">
        <v>251</v>
      </c>
      <c r="F10" s="228" t="s">
        <v>252</v>
      </c>
      <c r="G10" s="227" t="s">
        <v>253</v>
      </c>
      <c r="H10" s="228" t="s">
        <v>254</v>
      </c>
      <c r="I10" s="226" t="s">
        <v>255</v>
      </c>
      <c r="J10" s="226" t="s">
        <v>256</v>
      </c>
      <c r="K10" s="226" t="s">
        <v>257</v>
      </c>
      <c r="L10" s="226" t="s">
        <v>258</v>
      </c>
      <c r="M10" s="226" t="s">
        <v>259</v>
      </c>
      <c r="N10" s="226" t="s">
        <v>260</v>
      </c>
      <c r="O10" s="226" t="s">
        <v>261</v>
      </c>
      <c r="P10" s="226" t="s">
        <v>262</v>
      </c>
    </row>
    <row r="11" spans="1:16" ht="15">
      <c r="B11" s="126">
        <v>1</v>
      </c>
      <c r="C11" s="126">
        <v>2</v>
      </c>
      <c r="D11" s="126">
        <v>3</v>
      </c>
      <c r="E11" s="126">
        <v>4</v>
      </c>
      <c r="F11" s="125">
        <v>5</v>
      </c>
      <c r="G11" s="127">
        <v>6</v>
      </c>
      <c r="H11" s="127">
        <v>7</v>
      </c>
      <c r="I11" s="128">
        <v>8</v>
      </c>
      <c r="J11" s="129">
        <v>9</v>
      </c>
      <c r="K11" s="129">
        <v>10</v>
      </c>
      <c r="L11" s="129">
        <v>11</v>
      </c>
      <c r="M11" s="129">
        <v>12</v>
      </c>
      <c r="N11" s="129" t="s">
        <v>263</v>
      </c>
      <c r="O11" s="129" t="s">
        <v>264</v>
      </c>
      <c r="P11" s="130" t="s">
        <v>265</v>
      </c>
    </row>
    <row r="12" spans="1:16" s="237" customFormat="1" ht="177.75" customHeight="1">
      <c r="B12" s="223">
        <v>1</v>
      </c>
      <c r="C12" s="244"/>
      <c r="D12" s="223"/>
      <c r="E12" s="223"/>
      <c r="F12" s="224"/>
      <c r="G12" s="238"/>
      <c r="H12" s="225"/>
      <c r="I12" s="253" t="s">
        <v>338</v>
      </c>
      <c r="J12" s="239"/>
      <c r="K12" s="252"/>
      <c r="L12" s="240"/>
      <c r="M12" s="241"/>
      <c r="N12" s="242"/>
      <c r="O12" s="242"/>
      <c r="P12" s="243"/>
    </row>
    <row r="13" spans="1:16" ht="15.75">
      <c r="D13" s="245"/>
      <c r="E13" s="246"/>
      <c r="F13" s="245"/>
      <c r="G13" s="245"/>
      <c r="H13" s="246"/>
      <c r="I13" s="315" t="s">
        <v>266</v>
      </c>
      <c r="J13" s="315"/>
      <c r="K13" s="315"/>
      <c r="L13" s="315"/>
      <c r="M13" s="315"/>
      <c r="N13" s="315"/>
      <c r="O13" s="229">
        <f>SUM(O7:O12)</f>
        <v>0</v>
      </c>
      <c r="P13" s="229">
        <f>SUM(P7:P12)</f>
        <v>0</v>
      </c>
    </row>
    <row r="14" spans="1:16" ht="45" customHeight="1">
      <c r="D14" s="245"/>
      <c r="E14" s="246"/>
      <c r="F14" s="245"/>
      <c r="G14" s="245"/>
      <c r="H14" s="247"/>
      <c r="I14" s="309" t="s">
        <v>267</v>
      </c>
      <c r="J14" s="310"/>
      <c r="K14" s="310"/>
      <c r="L14" s="310"/>
      <c r="M14" s="310"/>
      <c r="N14" s="311"/>
      <c r="O14" s="230"/>
      <c r="P14" s="231"/>
    </row>
    <row r="15" spans="1:16" ht="15.75">
      <c r="D15" s="245"/>
      <c r="E15" s="246"/>
      <c r="F15" s="245"/>
      <c r="G15" s="245"/>
      <c r="H15" s="246"/>
      <c r="I15" s="308" t="s">
        <v>268</v>
      </c>
      <c r="J15" s="308"/>
      <c r="K15" s="308"/>
      <c r="L15" s="308"/>
      <c r="M15" s="308"/>
      <c r="N15" s="308"/>
      <c r="O15" s="229">
        <f>O13*O14</f>
        <v>0</v>
      </c>
      <c r="P15" s="248">
        <f>ROUND(O15*18%,2)</f>
        <v>0</v>
      </c>
    </row>
    <row r="16" spans="1:16" ht="15.75">
      <c r="D16" s="245"/>
      <c r="E16" s="246"/>
      <c r="F16" s="245"/>
      <c r="G16" s="245"/>
      <c r="H16" s="246"/>
      <c r="I16" s="308" t="s">
        <v>269</v>
      </c>
      <c r="J16" s="308"/>
      <c r="K16" s="308"/>
      <c r="L16" s="308"/>
      <c r="M16" s="308"/>
      <c r="N16" s="308"/>
      <c r="O16" s="232">
        <f>O15+O13</f>
        <v>0</v>
      </c>
      <c r="P16" s="233"/>
    </row>
    <row r="17" spans="1:16" ht="15">
      <c r="D17" s="245"/>
      <c r="E17" s="246"/>
      <c r="F17" s="245"/>
      <c r="G17" s="245"/>
      <c r="H17" s="246"/>
      <c r="I17" s="306" t="s">
        <v>270</v>
      </c>
      <c r="J17" s="306"/>
      <c r="K17" s="306"/>
      <c r="L17" s="306"/>
      <c r="M17" s="306"/>
      <c r="N17" s="306"/>
      <c r="O17" s="131"/>
      <c r="P17" s="132">
        <f>P15+P13</f>
        <v>0</v>
      </c>
    </row>
    <row r="18" spans="1:16" ht="35.25" customHeight="1">
      <c r="A18" s="302">
        <v>0</v>
      </c>
      <c r="B18" s="302"/>
      <c r="C18" s="302"/>
      <c r="D18" s="302"/>
      <c r="E18" s="302"/>
      <c r="F18" s="302"/>
      <c r="G18" s="302"/>
      <c r="H18" s="302"/>
      <c r="I18" s="302"/>
      <c r="J18" s="302"/>
      <c r="K18" s="302"/>
      <c r="L18" s="302"/>
      <c r="M18" s="302"/>
      <c r="N18" s="302"/>
      <c r="O18" s="302"/>
      <c r="P18" s="302"/>
    </row>
    <row r="19" spans="1:16">
      <c r="B19" s="236"/>
      <c r="C19" s="236"/>
      <c r="D19" s="245"/>
      <c r="E19" s="246"/>
      <c r="F19" s="245"/>
      <c r="G19" s="245"/>
      <c r="H19" s="246"/>
      <c r="I19" s="246"/>
      <c r="J19" s="246"/>
      <c r="K19" s="246"/>
      <c r="L19" s="246"/>
      <c r="N19" s="246"/>
    </row>
    <row r="20" spans="1:16">
      <c r="B20" s="236"/>
      <c r="C20" s="236"/>
      <c r="D20" s="245"/>
      <c r="E20" s="246"/>
      <c r="F20" s="245"/>
      <c r="G20" s="245"/>
      <c r="H20" s="246"/>
      <c r="I20" s="246"/>
      <c r="J20" s="246"/>
      <c r="K20" s="246"/>
      <c r="L20" s="246"/>
      <c r="M20" s="236">
        <v>0</v>
      </c>
      <c r="N20" s="246"/>
    </row>
    <row r="21" spans="1:16" ht="27.75" customHeight="1">
      <c r="B21" s="236"/>
      <c r="C21" s="236"/>
      <c r="D21" s="245"/>
      <c r="E21" s="246"/>
      <c r="F21" s="245"/>
      <c r="G21" s="245"/>
      <c r="H21" s="246"/>
      <c r="I21" s="246"/>
      <c r="J21" s="246"/>
      <c r="K21" s="246"/>
      <c r="L21" s="246"/>
      <c r="N21" s="246"/>
      <c r="P21" s="249"/>
    </row>
    <row r="22" spans="1:16">
      <c r="B22" s="236"/>
      <c r="C22" s="236"/>
      <c r="D22" s="245"/>
      <c r="E22" s="246"/>
      <c r="F22" s="245"/>
      <c r="G22" s="245"/>
      <c r="H22" s="246"/>
      <c r="I22" s="246"/>
      <c r="J22" s="246"/>
      <c r="K22" s="246"/>
      <c r="L22" s="246"/>
      <c r="N22" s="246"/>
      <c r="P22" s="250"/>
    </row>
    <row r="23" spans="1:16">
      <c r="B23" s="236"/>
      <c r="C23" s="236"/>
      <c r="D23" s="245"/>
      <c r="E23" s="246"/>
      <c r="F23" s="245"/>
      <c r="G23" s="245"/>
      <c r="H23" s="246"/>
      <c r="I23" s="246"/>
      <c r="J23" s="246"/>
      <c r="K23" s="246"/>
      <c r="L23" s="246"/>
      <c r="N23" s="246"/>
    </row>
    <row r="24" spans="1:16">
      <c r="B24" s="236"/>
      <c r="C24" s="236"/>
      <c r="D24" s="245"/>
      <c r="E24" s="246"/>
      <c r="F24" s="245"/>
      <c r="G24" s="245"/>
      <c r="H24" s="246"/>
      <c r="I24" s="246"/>
      <c r="J24" s="246"/>
      <c r="K24" s="246"/>
      <c r="L24" s="246"/>
      <c r="N24" s="246"/>
    </row>
    <row r="25" spans="1:16">
      <c r="B25" s="236"/>
      <c r="C25" s="236"/>
      <c r="D25" s="245"/>
      <c r="E25" s="246"/>
      <c r="F25" s="245"/>
      <c r="G25" s="245"/>
      <c r="H25" s="246"/>
      <c r="I25" s="246"/>
      <c r="J25" s="246"/>
      <c r="K25" s="246"/>
      <c r="L25" s="246"/>
      <c r="N25" s="246"/>
    </row>
    <row r="26" spans="1:16">
      <c r="B26" s="236"/>
      <c r="C26" s="236"/>
      <c r="D26" s="245"/>
      <c r="E26" s="246"/>
      <c r="F26" s="245"/>
      <c r="G26" s="245"/>
      <c r="H26" s="246"/>
      <c r="I26" s="246"/>
      <c r="J26" s="246"/>
      <c r="K26" s="246"/>
      <c r="L26" s="246"/>
      <c r="N26" s="246"/>
      <c r="O26" s="249">
        <f>O16+P17</f>
        <v>0</v>
      </c>
    </row>
    <row r="27" spans="1:16">
      <c r="B27" s="236"/>
      <c r="C27" s="236"/>
      <c r="D27" s="245"/>
      <c r="E27" s="246"/>
      <c r="F27" s="245"/>
      <c r="G27" s="245"/>
      <c r="H27" s="246"/>
      <c r="I27" s="246"/>
      <c r="J27" s="246"/>
      <c r="K27" s="246"/>
      <c r="L27" s="246"/>
      <c r="N27" s="246"/>
    </row>
    <row r="28" spans="1:16">
      <c r="B28" s="236"/>
      <c r="C28" s="236"/>
      <c r="D28" s="245"/>
      <c r="E28" s="246"/>
      <c r="F28" s="245"/>
      <c r="G28" s="245"/>
      <c r="H28" s="246"/>
      <c r="I28" s="246"/>
      <c r="J28" s="246"/>
      <c r="K28" s="246"/>
      <c r="L28" s="246"/>
      <c r="N28" s="246"/>
    </row>
    <row r="29" spans="1:16">
      <c r="B29" s="236"/>
      <c r="C29" s="236"/>
      <c r="D29" s="245"/>
      <c r="E29" s="246"/>
      <c r="F29" s="245"/>
      <c r="G29" s="245"/>
      <c r="H29" s="246"/>
      <c r="I29" s="246"/>
      <c r="J29" s="246"/>
      <c r="K29" s="246"/>
      <c r="L29" s="246"/>
      <c r="N29" s="246"/>
    </row>
    <row r="30" spans="1:16">
      <c r="B30" s="236"/>
      <c r="C30" s="236"/>
      <c r="D30" s="245"/>
      <c r="E30" s="246"/>
      <c r="F30" s="245"/>
      <c r="G30" s="245"/>
      <c r="H30" s="246"/>
      <c r="I30" s="246"/>
      <c r="J30" s="246"/>
      <c r="K30" s="246"/>
      <c r="L30" s="246"/>
      <c r="N30" s="246"/>
    </row>
    <row r="31" spans="1:16">
      <c r="B31" s="236"/>
      <c r="C31" s="236"/>
      <c r="D31" s="245"/>
      <c r="E31" s="246"/>
      <c r="F31" s="245"/>
      <c r="G31" s="245"/>
      <c r="H31" s="246"/>
      <c r="I31" s="246"/>
      <c r="J31" s="246"/>
      <c r="K31" s="246"/>
      <c r="L31" s="246"/>
      <c r="N31" s="246"/>
    </row>
    <row r="32" spans="1:16">
      <c r="B32" s="236"/>
      <c r="C32" s="236"/>
      <c r="D32" s="245"/>
      <c r="E32" s="246"/>
      <c r="F32" s="245"/>
      <c r="G32" s="245"/>
      <c r="H32" s="246"/>
      <c r="I32" s="246"/>
      <c r="J32" s="246"/>
      <c r="K32" s="246"/>
      <c r="L32" s="246"/>
      <c r="N32" s="246"/>
    </row>
    <row r="33" spans="2:14">
      <c r="B33" s="236"/>
      <c r="C33" s="236"/>
      <c r="D33" s="245"/>
      <c r="E33" s="246"/>
      <c r="F33" s="245"/>
      <c r="G33" s="245"/>
      <c r="H33" s="246"/>
      <c r="I33" s="246"/>
      <c r="J33" s="246"/>
      <c r="K33" s="246"/>
      <c r="L33" s="246"/>
      <c r="N33" s="246"/>
    </row>
    <row r="34" spans="2:14">
      <c r="B34" s="236"/>
      <c r="C34" s="236"/>
      <c r="D34" s="245"/>
      <c r="E34" s="246"/>
      <c r="F34" s="245"/>
      <c r="G34" s="245"/>
      <c r="H34" s="246"/>
      <c r="I34" s="246"/>
      <c r="J34" s="246"/>
      <c r="K34" s="246"/>
      <c r="L34" s="246"/>
      <c r="N34" s="246"/>
    </row>
    <row r="35" spans="2:14">
      <c r="B35" s="236"/>
      <c r="C35" s="236"/>
      <c r="D35" s="245"/>
      <c r="E35" s="246"/>
      <c r="F35" s="245"/>
      <c r="G35" s="245"/>
      <c r="H35" s="246"/>
      <c r="I35" s="246"/>
      <c r="J35" s="246"/>
      <c r="K35" s="246"/>
      <c r="L35" s="246"/>
      <c r="N35" s="246"/>
    </row>
    <row r="36" spans="2:14">
      <c r="B36" s="236"/>
      <c r="C36" s="236"/>
      <c r="D36" s="245"/>
      <c r="E36" s="246"/>
      <c r="F36" s="245"/>
      <c r="G36" s="245"/>
      <c r="H36" s="246"/>
      <c r="I36" s="246"/>
      <c r="J36" s="246"/>
      <c r="K36" s="246"/>
      <c r="L36" s="246"/>
      <c r="N36" s="246"/>
    </row>
    <row r="37" spans="2:14">
      <c r="B37" s="236"/>
      <c r="C37" s="236"/>
      <c r="D37" s="245"/>
      <c r="E37" s="246"/>
      <c r="F37" s="245"/>
      <c r="G37" s="245"/>
      <c r="H37" s="246"/>
      <c r="I37" s="246"/>
      <c r="J37" s="246"/>
      <c r="K37" s="246"/>
      <c r="L37" s="246"/>
      <c r="N37" s="246"/>
    </row>
    <row r="38" spans="2:14">
      <c r="B38" s="236"/>
      <c r="C38" s="236"/>
      <c r="D38" s="245"/>
      <c r="E38" s="246"/>
      <c r="F38" s="245"/>
      <c r="G38" s="245"/>
      <c r="H38" s="246"/>
      <c r="I38" s="246"/>
      <c r="J38" s="246"/>
      <c r="K38" s="246"/>
      <c r="L38" s="246"/>
      <c r="N38" s="246"/>
    </row>
    <row r="39" spans="2:14">
      <c r="B39" s="236"/>
      <c r="C39" s="236"/>
      <c r="D39" s="245"/>
      <c r="E39" s="246"/>
      <c r="F39" s="245"/>
      <c r="G39" s="245"/>
      <c r="H39" s="246"/>
      <c r="I39" s="246"/>
      <c r="J39" s="246"/>
      <c r="K39" s="246"/>
      <c r="L39" s="246"/>
      <c r="N39" s="246"/>
    </row>
    <row r="40" spans="2:14">
      <c r="B40" s="236"/>
      <c r="C40" s="236"/>
      <c r="D40" s="245"/>
      <c r="E40" s="246"/>
      <c r="F40" s="245"/>
      <c r="G40" s="245"/>
      <c r="H40" s="246"/>
      <c r="I40" s="246"/>
      <c r="J40" s="246"/>
      <c r="K40" s="246"/>
      <c r="L40" s="246"/>
      <c r="N40" s="246"/>
    </row>
    <row r="41" spans="2:14">
      <c r="B41" s="236"/>
      <c r="C41" s="236"/>
      <c r="D41" s="245"/>
      <c r="E41" s="246"/>
      <c r="F41" s="245"/>
      <c r="G41" s="245"/>
      <c r="H41" s="246"/>
      <c r="I41" s="246"/>
      <c r="J41" s="246"/>
      <c r="K41" s="246"/>
      <c r="L41" s="246"/>
      <c r="N41" s="246"/>
    </row>
    <row r="42" spans="2:14">
      <c r="B42" s="236"/>
      <c r="C42" s="236"/>
      <c r="D42" s="245"/>
      <c r="E42" s="246"/>
      <c r="F42" s="245"/>
      <c r="G42" s="245"/>
      <c r="H42" s="246"/>
      <c r="I42" s="246"/>
      <c r="J42" s="246"/>
      <c r="K42" s="246"/>
      <c r="L42" s="246"/>
      <c r="N42" s="246"/>
    </row>
    <row r="43" spans="2:14">
      <c r="B43" s="236"/>
      <c r="C43" s="236"/>
      <c r="D43" s="245"/>
      <c r="E43" s="246"/>
      <c r="F43" s="245"/>
      <c r="G43" s="245"/>
      <c r="H43" s="246"/>
      <c r="I43" s="246"/>
      <c r="J43" s="246"/>
      <c r="K43" s="246"/>
      <c r="L43" s="246"/>
      <c r="N43" s="246"/>
    </row>
    <row r="44" spans="2:14">
      <c r="B44" s="236"/>
      <c r="C44" s="236"/>
      <c r="D44" s="245"/>
      <c r="E44" s="246"/>
      <c r="F44" s="245"/>
      <c r="G44" s="245"/>
      <c r="H44" s="246"/>
      <c r="I44" s="246"/>
      <c r="J44" s="246"/>
      <c r="K44" s="246"/>
      <c r="L44" s="246"/>
      <c r="N44" s="246"/>
    </row>
    <row r="45" spans="2:14">
      <c r="B45" s="236"/>
      <c r="C45" s="236"/>
      <c r="D45" s="245"/>
      <c r="E45" s="246"/>
      <c r="F45" s="245"/>
      <c r="G45" s="245"/>
      <c r="H45" s="246"/>
      <c r="I45" s="246"/>
      <c r="J45" s="246"/>
      <c r="K45" s="246"/>
      <c r="L45" s="246"/>
      <c r="N45" s="246"/>
    </row>
    <row r="46" spans="2:14">
      <c r="B46" s="236"/>
      <c r="C46" s="236"/>
      <c r="D46" s="245"/>
      <c r="E46" s="246"/>
      <c r="F46" s="245"/>
      <c r="G46" s="245"/>
      <c r="H46" s="246"/>
      <c r="I46" s="246"/>
      <c r="J46" s="246"/>
      <c r="K46" s="246"/>
      <c r="L46" s="246"/>
      <c r="N46" s="246"/>
    </row>
    <row r="47" spans="2:14">
      <c r="B47" s="236"/>
      <c r="C47" s="236"/>
      <c r="D47" s="245"/>
      <c r="E47" s="246"/>
      <c r="F47" s="245"/>
      <c r="G47" s="245"/>
      <c r="H47" s="246"/>
      <c r="I47" s="246"/>
      <c r="J47" s="246"/>
      <c r="K47" s="246"/>
      <c r="L47" s="246"/>
      <c r="N47" s="246"/>
    </row>
    <row r="48" spans="2:14">
      <c r="B48" s="236"/>
      <c r="C48" s="236"/>
      <c r="D48" s="245"/>
      <c r="E48" s="246"/>
      <c r="F48" s="245"/>
      <c r="G48" s="245"/>
      <c r="H48" s="246"/>
      <c r="I48" s="246"/>
      <c r="J48" s="246"/>
      <c r="K48" s="246"/>
      <c r="L48" s="246"/>
      <c r="N48" s="246"/>
    </row>
    <row r="49" spans="2:14">
      <c r="B49" s="236"/>
      <c r="C49" s="236"/>
      <c r="D49" s="245"/>
      <c r="E49" s="246"/>
      <c r="F49" s="245"/>
      <c r="G49" s="245"/>
      <c r="H49" s="246"/>
      <c r="I49" s="246"/>
      <c r="J49" s="246"/>
      <c r="K49" s="246"/>
      <c r="L49" s="246"/>
      <c r="N49" s="246"/>
    </row>
    <row r="50" spans="2:14">
      <c r="B50" s="236"/>
      <c r="C50" s="236"/>
      <c r="D50" s="245"/>
      <c r="E50" s="246"/>
      <c r="F50" s="245"/>
      <c r="G50" s="245"/>
      <c r="H50" s="246"/>
      <c r="I50" s="246"/>
      <c r="J50" s="246"/>
      <c r="K50" s="246"/>
      <c r="L50" s="246"/>
      <c r="N50" s="246"/>
    </row>
    <row r="51" spans="2:14">
      <c r="B51" s="236"/>
      <c r="C51" s="236"/>
      <c r="D51" s="245"/>
      <c r="E51" s="246"/>
      <c r="F51" s="245"/>
      <c r="G51" s="245"/>
      <c r="H51" s="246"/>
      <c r="I51" s="246"/>
      <c r="J51" s="246"/>
      <c r="K51" s="246"/>
      <c r="L51" s="246"/>
      <c r="N51" s="246"/>
    </row>
  </sheetData>
  <sheetProtection algorithmName="SHA-512" hashValue="DsBHISe8C1tWBN6a1GNM8GAtIi77oGj9AoCYN9J5spQPprptctFY+s48w9z+6RBkV/qxQM+mgJC7H448MGvdtQ==" saltValue="1z/lSvB33MBDJJ6+X9OB7g==" spinCount="100000" sheet="1" formatColumns="0" formatRows="0" selectLockedCells="1"/>
  <customSheetViews>
    <customSheetView guid="{27F75044-6024-4403-9A39-D72B9CCD332B}" showPageBreaks="1" fitToPage="1" printArea="1" view="pageBreakPreview">
      <pane ySplit="11" topLeftCell="A16" activePane="bottomLeft" state="frozen"/>
      <selection pane="bottomLeft" activeCell="I19" sqref="I19:N19"/>
      <pageMargins left="0" right="0" top="0" bottom="0" header="0" footer="0"/>
      <pageSetup paperSize="9" scale="65" fitToHeight="4" orientation="landscape" r:id="rId1"/>
      <headerFooter>
        <oddFooter>Page &amp;P of &amp;N</oddFooter>
      </headerFooter>
    </customSheetView>
  </customSheetViews>
  <mergeCells count="20">
    <mergeCell ref="B3:K3"/>
    <mergeCell ref="B1:K1"/>
    <mergeCell ref="D8:K8"/>
    <mergeCell ref="B2:K2"/>
    <mergeCell ref="A5:C5"/>
    <mergeCell ref="D5:K5"/>
    <mergeCell ref="A18:P18"/>
    <mergeCell ref="A6:C6"/>
    <mergeCell ref="D6:K6"/>
    <mergeCell ref="I17:N17"/>
    <mergeCell ref="D4:K4"/>
    <mergeCell ref="L4:N4"/>
    <mergeCell ref="D7:K7"/>
    <mergeCell ref="L5:N5"/>
    <mergeCell ref="I15:N15"/>
    <mergeCell ref="I16:N16"/>
    <mergeCell ref="I14:N14"/>
    <mergeCell ref="L6:N6"/>
    <mergeCell ref="A4:C4"/>
    <mergeCell ref="I13:N13"/>
  </mergeCells>
  <dataValidations xWindow="1659" yWindow="867" count="1">
    <dataValidation type="decimal" operator="lessThan" allowBlank="1" showInputMessage="1" showErrorMessage="1" prompt="Please Enter Percentage. If left Balnk, the bid shall be considered as Non-responsive." sqref="O14"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rowBreaks count="1" manualBreakCount="1">
    <brk id="1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6"/>
  <sheetViews>
    <sheetView view="pageBreakPreview" zoomScale="80" zoomScaleNormal="80" zoomScaleSheetLayoutView="80" workbookViewId="0">
      <selection activeCell="J11" sqref="J11"/>
    </sheetView>
  </sheetViews>
  <sheetFormatPr defaultRowHeight="13.5"/>
  <cols>
    <col min="1" max="1" width="8.7109375" style="204" customWidth="1"/>
    <col min="2" max="2" width="11.28515625" style="204" hidden="1" customWidth="1"/>
    <col min="3" max="3" width="12.7109375" style="204" hidden="1" customWidth="1"/>
    <col min="4" max="4" width="16.5703125" style="204" hidden="1" customWidth="1"/>
    <col min="5" max="5" width="10.85546875" style="204" customWidth="1"/>
    <col min="6" max="6" width="15" style="204" customWidth="1"/>
    <col min="7" max="7" width="67.5703125" style="204" customWidth="1"/>
    <col min="8" max="8" width="7.7109375" style="204" customWidth="1"/>
    <col min="9" max="9" width="10.85546875" style="204" customWidth="1"/>
    <col min="10" max="10" width="21.42578125" style="204" customWidth="1"/>
    <col min="11" max="11" width="24.42578125" style="204" customWidth="1"/>
    <col min="12" max="12" width="24.85546875" style="204" customWidth="1"/>
    <col min="13" max="13" width="25.28515625" style="204" customWidth="1"/>
    <col min="14" max="14" width="9.28515625" style="204" hidden="1" customWidth="1"/>
    <col min="15" max="15" width="7.42578125" style="204" hidden="1" customWidth="1"/>
    <col min="16" max="31" width="9.140625" style="204" customWidth="1"/>
    <col min="32" max="16384" width="9.140625" style="204"/>
  </cols>
  <sheetData>
    <row r="1" spans="1:16" s="207" customFormat="1" ht="84.75" customHeight="1">
      <c r="A1" s="323" t="str">
        <f>'Name of Bidder'!B1</f>
        <v>Route Alignment and Detailed Survey (excl. land scheduling) for associated Transmission Lines of Kurnool-V Transmission schemes in Phase-I under TBCB route for  
Package H : Route alignment &amp; Detail survey activities for 765kV D/C Kurnool-V - Shadnagar TL (Line length 240 Kms)</v>
      </c>
      <c r="B1" s="323"/>
      <c r="C1" s="323"/>
      <c r="D1" s="323"/>
      <c r="E1" s="323"/>
      <c r="F1" s="323"/>
      <c r="G1" s="323"/>
      <c r="H1" s="323"/>
      <c r="I1" s="323"/>
      <c r="J1" s="323"/>
      <c r="K1" s="323"/>
      <c r="L1" s="323"/>
      <c r="M1" s="219"/>
    </row>
    <row r="2" spans="1:16" s="207" customFormat="1" ht="16.5" customHeight="1">
      <c r="A2" s="323" t="s">
        <v>271</v>
      </c>
      <c r="B2" s="323"/>
      <c r="C2" s="323"/>
      <c r="D2" s="323"/>
      <c r="E2" s="323"/>
      <c r="F2" s="323"/>
      <c r="G2" s="323"/>
      <c r="H2" s="323"/>
      <c r="I2" s="323"/>
      <c r="J2" s="323"/>
      <c r="K2" s="323"/>
      <c r="L2" s="323"/>
      <c r="M2" s="219"/>
    </row>
    <row r="3" spans="1:16" ht="15.75">
      <c r="A3" s="75" t="s">
        <v>272</v>
      </c>
      <c r="B3" s="75"/>
      <c r="C3" s="75"/>
      <c r="D3" s="318">
        <f>'Name of Bidder'!D9</f>
        <v>0</v>
      </c>
      <c r="E3" s="318"/>
      <c r="F3" s="318"/>
      <c r="G3" s="318"/>
      <c r="H3" s="318"/>
      <c r="I3" s="318"/>
      <c r="J3" s="319" t="s">
        <v>243</v>
      </c>
      <c r="K3" s="319"/>
      <c r="L3" s="319"/>
      <c r="M3" s="75"/>
    </row>
    <row r="4" spans="1:16" ht="15.75">
      <c r="A4" s="318" t="s">
        <v>15</v>
      </c>
      <c r="B4" s="318"/>
      <c r="C4" s="318"/>
      <c r="D4" s="318">
        <f>'Name of Bidder'!D10</f>
        <v>0</v>
      </c>
      <c r="E4" s="318"/>
      <c r="F4" s="318"/>
      <c r="G4" s="318"/>
      <c r="H4" s="318"/>
      <c r="I4" s="318"/>
      <c r="J4" s="319" t="s">
        <v>244</v>
      </c>
      <c r="K4" s="319"/>
      <c r="L4" s="319"/>
      <c r="M4" s="75"/>
    </row>
    <row r="5" spans="1:16" ht="15.75">
      <c r="A5" s="75"/>
      <c r="B5" s="75"/>
      <c r="C5" s="75"/>
      <c r="D5" s="318">
        <f>'Name of Bidder'!D11</f>
        <v>0</v>
      </c>
      <c r="E5" s="318"/>
      <c r="F5" s="318"/>
      <c r="G5" s="318"/>
      <c r="H5" s="318"/>
      <c r="I5" s="318"/>
      <c r="J5" s="319" t="s">
        <v>245</v>
      </c>
      <c r="K5" s="319"/>
      <c r="L5" s="319"/>
      <c r="M5" s="75"/>
    </row>
    <row r="6" spans="1:16" ht="15.75">
      <c r="A6" s="75"/>
      <c r="B6" s="75"/>
      <c r="C6" s="75"/>
      <c r="D6" s="318">
        <f>'Name of Bidder'!D12</f>
        <v>0</v>
      </c>
      <c r="E6" s="318"/>
      <c r="F6" s="318"/>
      <c r="G6" s="318"/>
      <c r="H6" s="318"/>
      <c r="I6" s="318"/>
      <c r="J6" s="75" t="s">
        <v>246</v>
      </c>
      <c r="K6" s="75"/>
      <c r="L6" s="75"/>
      <c r="M6" s="75"/>
    </row>
    <row r="7" spans="1:16" ht="15.75">
      <c r="A7" s="75"/>
      <c r="B7" s="75"/>
      <c r="C7" s="75"/>
      <c r="D7" s="75"/>
      <c r="E7" s="318"/>
      <c r="F7" s="318"/>
      <c r="G7" s="318"/>
      <c r="H7" s="318"/>
      <c r="I7" s="318"/>
      <c r="J7" s="75" t="s">
        <v>247</v>
      </c>
      <c r="K7" s="75"/>
      <c r="L7" s="75"/>
      <c r="M7" s="75"/>
    </row>
    <row r="8" spans="1:16" s="210" customFormat="1" ht="148.5">
      <c r="A8" s="208" t="s">
        <v>248</v>
      </c>
      <c r="B8" s="208" t="s">
        <v>273</v>
      </c>
      <c r="C8" s="208" t="s">
        <v>274</v>
      </c>
      <c r="D8" s="209" t="s">
        <v>275</v>
      </c>
      <c r="E8" s="209" t="s">
        <v>253</v>
      </c>
      <c r="F8" s="209" t="s">
        <v>276</v>
      </c>
      <c r="G8" s="208" t="s">
        <v>277</v>
      </c>
      <c r="H8" s="208" t="s">
        <v>256</v>
      </c>
      <c r="I8" s="208" t="s">
        <v>257</v>
      </c>
      <c r="J8" s="208" t="s">
        <v>278</v>
      </c>
      <c r="K8" s="208" t="s">
        <v>279</v>
      </c>
      <c r="L8" s="208" t="s">
        <v>280</v>
      </c>
      <c r="M8" s="208" t="s">
        <v>281</v>
      </c>
      <c r="P8" s="211">
        <f>COUNTIF(J10:J11,"")</f>
        <v>2</v>
      </c>
    </row>
    <row r="9" spans="1:16" ht="16.5">
      <c r="A9" s="200">
        <v>1</v>
      </c>
      <c r="B9" s="200"/>
      <c r="C9" s="200">
        <v>2</v>
      </c>
      <c r="D9" s="200">
        <v>3</v>
      </c>
      <c r="E9" s="212">
        <v>4</v>
      </c>
      <c r="F9" s="213">
        <v>5</v>
      </c>
      <c r="G9" s="202">
        <v>6</v>
      </c>
      <c r="H9" s="202">
        <v>7</v>
      </c>
      <c r="I9" s="202">
        <v>8</v>
      </c>
      <c r="J9" s="202">
        <v>9</v>
      </c>
      <c r="K9" s="214" t="s">
        <v>282</v>
      </c>
      <c r="L9" s="214" t="s">
        <v>283</v>
      </c>
      <c r="M9" s="214"/>
      <c r="P9" s="211">
        <f>COUNTIF(I10:I11,"&gt;0")</f>
        <v>2</v>
      </c>
    </row>
    <row r="10" spans="1:16" ht="57.75" customHeight="1">
      <c r="A10" s="218">
        <v>1.01</v>
      </c>
      <c r="B10" s="199"/>
      <c r="C10" s="218"/>
      <c r="D10" s="201"/>
      <c r="E10" s="217">
        <v>0.18</v>
      </c>
      <c r="F10" s="216"/>
      <c r="G10" s="255" t="s">
        <v>340</v>
      </c>
      <c r="H10" s="235" t="s">
        <v>339</v>
      </c>
      <c r="I10" s="235">
        <v>240</v>
      </c>
      <c r="J10" s="221"/>
      <c r="K10" s="234">
        <f>J10*I10</f>
        <v>0</v>
      </c>
      <c r="L10" s="203">
        <f>K10*E10</f>
        <v>0</v>
      </c>
      <c r="M10" s="220" t="str">
        <f>IF($P$9&lt;&gt;$P$8,IF(OR(J10="",J10=0),"Included in other item",""),"")</f>
        <v/>
      </c>
    </row>
    <row r="11" spans="1:16" ht="72" customHeight="1">
      <c r="A11" s="218">
        <v>2.0099999999999998</v>
      </c>
      <c r="B11" s="199"/>
      <c r="C11" s="218"/>
      <c r="D11" s="201"/>
      <c r="E11" s="217">
        <v>0.18</v>
      </c>
      <c r="F11" s="216"/>
      <c r="G11" s="255" t="s">
        <v>341</v>
      </c>
      <c r="H11" s="235" t="s">
        <v>339</v>
      </c>
      <c r="I11" s="235">
        <v>240</v>
      </c>
      <c r="J11" s="221"/>
      <c r="K11" s="234">
        <f t="shared" ref="K11" si="0">J11*I11</f>
        <v>0</v>
      </c>
      <c r="L11" s="203">
        <f t="shared" ref="L11" si="1">K11*E11</f>
        <v>0</v>
      </c>
      <c r="M11" s="220" t="str">
        <f>IF($P$9&lt;&gt;$P$8,IF(OR(J11="",J11=0),"Included in other item",""),"")</f>
        <v/>
      </c>
    </row>
    <row r="12" spans="1:16" ht="70.5" customHeight="1">
      <c r="A12" s="205"/>
      <c r="B12" s="205"/>
      <c r="C12" s="205"/>
      <c r="D12" s="205"/>
      <c r="E12" s="205"/>
      <c r="F12" s="205"/>
      <c r="G12" s="320" t="s">
        <v>284</v>
      </c>
      <c r="H12" s="321"/>
      <c r="I12" s="321"/>
      <c r="J12" s="322"/>
      <c r="K12" s="254" t="str">
        <f>IF(P9=P8,"", SUM(K10:K11))</f>
        <v/>
      </c>
      <c r="L12" s="254" t="str">
        <f>IF(P9=P8,"", SUM(L10:L11))</f>
        <v/>
      </c>
      <c r="M12" s="215"/>
      <c r="N12" s="206" t="str">
        <f>IF(COUNTIF(N6:N9,"TRUE"),"False","Sheet OK")</f>
        <v>Sheet OK</v>
      </c>
    </row>
    <row r="13" spans="1:16" ht="39" customHeight="1">
      <c r="A13" s="317" t="str">
        <f>IF(K12="","As all the line items are Left Blank the bid is considered as Non-responsive","Sheet OK")</f>
        <v>As all the line items are Left Blank the bid is considered as Non-responsive</v>
      </c>
      <c r="B13" s="317"/>
      <c r="C13" s="317"/>
      <c r="D13" s="317"/>
      <c r="E13" s="317"/>
      <c r="F13" s="317"/>
      <c r="G13" s="317"/>
      <c r="H13" s="317"/>
      <c r="I13" s="317"/>
      <c r="J13" s="317"/>
      <c r="K13" s="317"/>
      <c r="L13" s="317"/>
      <c r="M13" s="317"/>
    </row>
    <row r="15" spans="1:16">
      <c r="N15" s="206" t="str">
        <f>IF(COUNTIF(N10:N14,"TRUE"),"False","Sheet OK")</f>
        <v>Sheet OK</v>
      </c>
      <c r="O15" s="206"/>
    </row>
    <row r="16" spans="1:16">
      <c r="K16" s="222"/>
    </row>
  </sheetData>
  <sheetProtection algorithmName="SHA-512" hashValue="f95UItyZRWBxBAY880btTPD1GwtoKprwesWkQ9fFvYhHl2Q3VX5FosB6wp0gtSWxKQnctCq19Avw3hTjxujbOQ==" saltValue="XUOnH/NSx7sqLmiIs2830w==" spinCount="100000" sheet="1" formatColumns="0" formatRows="0"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 right="0" top="0" bottom="0" header="0" footer="0"/>
      <pageSetup paperSize="9" scale="57" fitToHeight="2" orientation="landscape" r:id="rId1"/>
      <headerFooter>
        <oddFooter>Page &amp;P of &amp;N</oddFooter>
      </headerFooter>
    </customSheetView>
  </customSheetViews>
  <mergeCells count="13">
    <mergeCell ref="A1:L1"/>
    <mergeCell ref="A2:L2"/>
    <mergeCell ref="D3:I3"/>
    <mergeCell ref="J3:L3"/>
    <mergeCell ref="A4:C4"/>
    <mergeCell ref="D4:I4"/>
    <mergeCell ref="J4:L4"/>
    <mergeCell ref="A13:M13"/>
    <mergeCell ref="D5:I5"/>
    <mergeCell ref="J5:L5"/>
    <mergeCell ref="D6:I6"/>
    <mergeCell ref="E7:I7"/>
    <mergeCell ref="G12:J12"/>
  </mergeCells>
  <conditionalFormatting sqref="A13:M13">
    <cfRule type="containsText" dxfId="2" priority="3" stopIfTrue="1" operator="containsText" text="sheet">
      <formula>NOT(ISERROR(SEARCH("sheet",A13)))</formula>
    </cfRule>
    <cfRule type="containsText" dxfId="1" priority="4" stopIfTrue="1" operator="containsText" text="Non-responsive">
      <formula>NOT(ISERROR(SEARCH("Non-responsive",A13)))</formula>
    </cfRule>
  </conditionalFormatting>
  <conditionalFormatting sqref="M10:M11">
    <cfRule type="containsText" dxfId="0" priority="2" operator="containsText" text="included">
      <formula>NOT(ISERROR(SEARCH("included",M10)))</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0:J11" xr:uid="{00000000-0002-0000-0500-000000000000}">
      <formula1>0</formula1>
      <formula2>999999999</formula2>
    </dataValidation>
  </dataValidations>
  <pageMargins left="0.7" right="0.7" top="0.75" bottom="0.75" header="0.3" footer="0.3"/>
  <pageSetup paperSize="9" scale="67"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C24" sqref="C24"/>
    </sheetView>
  </sheetViews>
  <sheetFormatPr defaultRowHeight="13.5"/>
  <cols>
    <col min="2" max="2" width="66.140625" customWidth="1"/>
    <col min="3" max="3" width="16.42578125" customWidth="1"/>
    <col min="4" max="4" width="19" style="157" customWidth="1"/>
    <col min="8" max="8" width="12.42578125" bestFit="1" customWidth="1"/>
  </cols>
  <sheetData>
    <row r="1" spans="1:5" ht="15">
      <c r="A1" s="324" t="str">
        <f>'Name of Bidder'!B1</f>
        <v>Route Alignment and Detailed Survey (excl. land scheduling) for associated Transmission Lines of Kurnool-V Transmission schemes in Phase-I under TBCB route for  
Package H : Route alignment &amp; Detail survey activities for 765kV D/C Kurnool-V - Shadnagar TL (Line length 240 Kms)</v>
      </c>
      <c r="B1" s="324"/>
      <c r="C1" s="324"/>
      <c r="D1" s="324"/>
    </row>
    <row r="2" spans="1:5" ht="15">
      <c r="A2" s="324" t="str">
        <f>'Name of Bidder'!B2</f>
        <v xml:space="preserve">SPEC. NO.: SR-I/C&amp;M/WC-4385-H/2025/RFx-5002004798 (SR1/T/W-MISC/DOM/B00/25/13013) </v>
      </c>
      <c r="B2" s="324"/>
      <c r="C2" s="324"/>
      <c r="D2" s="324"/>
    </row>
    <row r="3" spans="1:5" ht="15.75">
      <c r="A3" s="325" t="s">
        <v>285</v>
      </c>
      <c r="B3" s="325"/>
      <c r="C3" s="325"/>
      <c r="D3" s="325"/>
    </row>
    <row r="4" spans="1:5">
      <c r="A4" s="326" t="s">
        <v>242</v>
      </c>
      <c r="B4" s="326"/>
      <c r="C4" s="326" t="s">
        <v>243</v>
      </c>
      <c r="D4" s="326"/>
    </row>
    <row r="5" spans="1:5">
      <c r="A5" s="135" t="s">
        <v>14</v>
      </c>
      <c r="B5" s="146">
        <f>'Schedule-I'!D4</f>
        <v>0</v>
      </c>
      <c r="C5" s="135" t="s">
        <v>244</v>
      </c>
      <c r="D5" s="147"/>
    </row>
    <row r="6" spans="1:5" ht="15">
      <c r="A6" s="135" t="s">
        <v>15</v>
      </c>
      <c r="B6" s="146">
        <f>'Schedule-I'!D6</f>
        <v>0</v>
      </c>
      <c r="C6" s="307" t="s">
        <v>245</v>
      </c>
      <c r="D6" s="307"/>
      <c r="E6" s="307"/>
    </row>
    <row r="7" spans="1:5" ht="15">
      <c r="A7" s="136"/>
      <c r="B7" s="146">
        <f>'Schedule-I'!D7</f>
        <v>0</v>
      </c>
      <c r="C7" s="134" t="s">
        <v>246</v>
      </c>
      <c r="D7" s="148"/>
      <c r="E7" s="134"/>
    </row>
    <row r="8" spans="1:5" ht="15">
      <c r="A8" s="136"/>
      <c r="B8" s="146">
        <f>'Schedule-I'!D8</f>
        <v>0</v>
      </c>
      <c r="C8" s="134" t="s">
        <v>247</v>
      </c>
      <c r="D8" s="148"/>
      <c r="E8" s="134"/>
    </row>
    <row r="9" spans="1:5">
      <c r="A9" s="137" t="s">
        <v>248</v>
      </c>
      <c r="B9" s="327" t="s">
        <v>286</v>
      </c>
      <c r="C9" s="327"/>
      <c r="D9" s="149" t="s">
        <v>287</v>
      </c>
    </row>
    <row r="10" spans="1:5">
      <c r="A10" s="138">
        <v>1.1000000000000001</v>
      </c>
      <c r="B10" s="334" t="s">
        <v>288</v>
      </c>
      <c r="C10" s="334"/>
      <c r="D10" s="150"/>
    </row>
    <row r="11" spans="1:5" ht="28.5" customHeight="1">
      <c r="A11" s="138"/>
      <c r="B11" s="328" t="s">
        <v>289</v>
      </c>
      <c r="C11" s="329"/>
      <c r="D11" s="147">
        <v>0</v>
      </c>
    </row>
    <row r="12" spans="1:5">
      <c r="A12" s="138">
        <v>1.2</v>
      </c>
      <c r="B12" s="334" t="s">
        <v>290</v>
      </c>
      <c r="C12" s="334"/>
      <c r="D12" s="147"/>
    </row>
    <row r="13" spans="1:5" ht="26.25" customHeight="1">
      <c r="A13" s="138"/>
      <c r="B13" s="328" t="s">
        <v>291</v>
      </c>
      <c r="C13" s="329"/>
      <c r="D13" s="147" t="str">
        <f>IF('Schedule-II'!K12="","Not Quoted",'Schedule-II'!K12)</f>
        <v>Not Quoted</v>
      </c>
    </row>
    <row r="14" spans="1:5">
      <c r="A14" s="138">
        <v>1.3</v>
      </c>
      <c r="B14" s="334" t="s">
        <v>292</v>
      </c>
      <c r="C14" s="334"/>
      <c r="D14" s="147"/>
    </row>
    <row r="15" spans="1:5">
      <c r="A15" s="138"/>
      <c r="B15" s="328" t="s">
        <v>293</v>
      </c>
      <c r="C15" s="329"/>
      <c r="D15" s="147">
        <v>0</v>
      </c>
    </row>
    <row r="16" spans="1:5">
      <c r="A16" s="138"/>
      <c r="B16" s="328" t="s">
        <v>294</v>
      </c>
      <c r="C16" s="329"/>
      <c r="D16" s="147" t="str">
        <f>IF('Schedule-II'!K12="","Not Quoted",'Schedule-II'!L12)</f>
        <v>Not Quoted</v>
      </c>
    </row>
    <row r="17" spans="1:8">
      <c r="A17" s="138"/>
      <c r="B17" s="330"/>
      <c r="C17" s="331"/>
      <c r="D17" s="147"/>
    </row>
    <row r="18" spans="1:8" ht="15.75">
      <c r="A18" s="138">
        <v>1</v>
      </c>
      <c r="B18" s="332" t="s">
        <v>295</v>
      </c>
      <c r="C18" s="333"/>
      <c r="D18" s="151" t="str">
        <f>IF(OR(D13="Not Quoted"),"Non Responsive",D11+D13)</f>
        <v>Non Responsive</v>
      </c>
    </row>
    <row r="19" spans="1:8">
      <c r="A19" s="138"/>
      <c r="B19" s="335"/>
      <c r="C19" s="336"/>
      <c r="D19" s="152"/>
    </row>
    <row r="20" spans="1:8">
      <c r="A20" s="138"/>
      <c r="B20" s="337"/>
      <c r="C20" s="337"/>
      <c r="D20" s="152"/>
    </row>
    <row r="21" spans="1:8" ht="15.75">
      <c r="A21" s="138">
        <v>2</v>
      </c>
      <c r="B21" s="338" t="s">
        <v>296</v>
      </c>
      <c r="C21" s="338"/>
      <c r="D21" s="153" t="str">
        <f>IF(D18="Non Responsive","Non Responsive", SUM(D15:D16))</f>
        <v>Non Responsive</v>
      </c>
    </row>
    <row r="22" spans="1:8" ht="15">
      <c r="A22" s="138"/>
      <c r="B22" s="339"/>
      <c r="C22" s="340"/>
      <c r="D22" s="149"/>
    </row>
    <row r="23" spans="1:8" ht="15.75">
      <c r="A23" s="138">
        <v>3</v>
      </c>
      <c r="B23" s="338" t="s">
        <v>297</v>
      </c>
      <c r="C23" s="338"/>
      <c r="D23" s="153" t="str">
        <f>IF(D18="Non Responsive","Non Responsive", SUM(D18:D21))</f>
        <v>Non Responsive</v>
      </c>
      <c r="H23" s="194"/>
    </row>
    <row r="24" spans="1:8">
      <c r="A24" s="139"/>
      <c r="B24" s="140"/>
      <c r="C24" s="140"/>
      <c r="D24" s="154"/>
    </row>
    <row r="25" spans="1:8">
      <c r="A25" s="141"/>
      <c r="D25" s="155"/>
    </row>
    <row r="26" spans="1:8">
      <c r="A26" s="142" t="s">
        <v>298</v>
      </c>
      <c r="B26" s="196">
        <f>'Name of Bidder'!D19</f>
        <v>0</v>
      </c>
      <c r="C26" s="143" t="s">
        <v>299</v>
      </c>
      <c r="D26" s="155">
        <f>'Name of Bidder'!D16</f>
        <v>0</v>
      </c>
    </row>
    <row r="27" spans="1:8">
      <c r="A27" s="144" t="s">
        <v>300</v>
      </c>
      <c r="B27" s="195">
        <f>'Name of Bidder'!D20</f>
        <v>0</v>
      </c>
      <c r="C27" s="145" t="s">
        <v>301</v>
      </c>
      <c r="D27" s="156">
        <f>'Name of Bidder'!D17</f>
        <v>0</v>
      </c>
    </row>
  </sheetData>
  <sheetProtection algorithmName="SHA-512" hashValue="UuMo4c0JyY23UIchZE7c81HSWqz6V4EvCFlMMuuMBDdKu5A0QhZCztHy4SdR+/hiQLpJfIo/v+8CPC7BonU/TQ==" saltValue="Ba3pz6OtIS0vwObj/DpCzQ==" spinCount="100000" sheet="1" selectLockedCells="1"/>
  <customSheetViews>
    <customSheetView guid="{27F75044-6024-4403-9A39-D72B9CCD332B}" showPageBreaks="1" fitToPage="1" printArea="1" view="pageBreakPreview">
      <selection activeCell="B41" sqref="B41"/>
      <pageMargins left="0" right="0" top="0" bottom="0" header="0" footer="0"/>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C21" sqref="C21:F21"/>
    </sheetView>
  </sheetViews>
  <sheetFormatPr defaultRowHeight="12.75"/>
  <cols>
    <col min="1" max="2" width="10.7109375" style="161" customWidth="1"/>
    <col min="3" max="3" width="14.7109375" style="161" customWidth="1"/>
    <col min="4" max="4" width="20.7109375" style="161" customWidth="1"/>
    <col min="5" max="5" width="12.7109375" style="161" customWidth="1"/>
    <col min="6" max="6" width="34.140625" style="161" customWidth="1"/>
    <col min="7" max="25" width="9.140625" style="161"/>
    <col min="26" max="26" width="12.5703125" style="161" customWidth="1"/>
    <col min="27" max="27" width="9.140625" style="161"/>
    <col min="28" max="28" width="16.140625" style="161" bestFit="1" customWidth="1"/>
    <col min="29" max="16384" width="9.140625" style="161"/>
  </cols>
  <sheetData>
    <row r="1" spans="1:6" ht="17.25">
      <c r="A1" s="158" t="str">
        <f>'Schedule-III-Summary'!A2:D2</f>
        <v xml:space="preserve">SPEC. NO.: SR-I/C&amp;M/WC-4385-H/2025/RFx-5002004798 (SR1/T/W-MISC/DOM/B00/25/13013) </v>
      </c>
      <c r="B1" s="158"/>
      <c r="C1" s="159"/>
      <c r="D1" s="159"/>
      <c r="E1" s="159"/>
      <c r="F1" s="160" t="s">
        <v>302</v>
      </c>
    </row>
    <row r="2" spans="1:6" ht="16.5">
      <c r="A2" s="162"/>
      <c r="B2" s="162"/>
      <c r="C2" s="162"/>
      <c r="D2" s="162"/>
      <c r="E2" s="162"/>
      <c r="F2" s="162"/>
    </row>
    <row r="3" spans="1:6" ht="15">
      <c r="A3" s="342" t="s">
        <v>303</v>
      </c>
      <c r="B3" s="342"/>
      <c r="C3" s="342"/>
      <c r="D3" s="342"/>
      <c r="E3" s="342"/>
      <c r="F3" s="342"/>
    </row>
    <row r="4" spans="1:6" ht="15">
      <c r="A4" s="163"/>
      <c r="B4" s="163"/>
      <c r="C4" s="163"/>
      <c r="D4" s="163"/>
      <c r="E4" s="163"/>
      <c r="F4" s="163"/>
    </row>
    <row r="5" spans="1:6" ht="16.5">
      <c r="A5" s="164" t="s">
        <v>304</v>
      </c>
      <c r="B5" s="164"/>
      <c r="C5" s="343"/>
      <c r="D5" s="343"/>
      <c r="E5" s="343"/>
      <c r="F5" s="343"/>
    </row>
    <row r="6" spans="1:6" ht="16.5">
      <c r="A6" s="164" t="s">
        <v>18</v>
      </c>
      <c r="B6" s="344">
        <f>'Name of Bidder'!D19</f>
        <v>0</v>
      </c>
      <c r="C6" s="344"/>
      <c r="D6" s="162"/>
      <c r="E6" s="162"/>
      <c r="F6" s="162"/>
    </row>
    <row r="7" spans="1:6" ht="16.5">
      <c r="A7" s="164"/>
      <c r="B7" s="165"/>
      <c r="C7" s="165"/>
      <c r="D7" s="162"/>
      <c r="E7" s="162"/>
      <c r="F7" s="162"/>
    </row>
    <row r="8" spans="1:6" ht="16.5">
      <c r="A8" s="166" t="s">
        <v>243</v>
      </c>
      <c r="B8" s="167"/>
      <c r="C8" s="162"/>
      <c r="D8" s="162"/>
      <c r="E8" s="162"/>
      <c r="F8" s="168"/>
    </row>
    <row r="9" spans="1:6" ht="16.5">
      <c r="A9" s="169" t="s">
        <v>244</v>
      </c>
      <c r="B9" s="169"/>
      <c r="C9" s="162"/>
      <c r="D9" s="162"/>
      <c r="E9" s="162"/>
      <c r="F9" s="168"/>
    </row>
    <row r="10" spans="1:6" ht="16.5">
      <c r="A10" s="169" t="s">
        <v>245</v>
      </c>
      <c r="B10" s="169"/>
      <c r="C10" s="162"/>
      <c r="D10" s="162"/>
      <c r="E10" s="162"/>
      <c r="F10" s="168"/>
    </row>
    <row r="11" spans="1:6" ht="16.5">
      <c r="A11" s="169" t="s">
        <v>305</v>
      </c>
      <c r="B11" s="169"/>
      <c r="C11" s="162"/>
      <c r="D11" s="162"/>
      <c r="E11" s="162"/>
      <c r="F11" s="168"/>
    </row>
    <row r="12" spans="1:6" ht="16.5">
      <c r="A12" s="169"/>
      <c r="B12" s="169"/>
      <c r="C12" s="162"/>
      <c r="D12" s="162"/>
      <c r="E12" s="162"/>
      <c r="F12" s="168"/>
    </row>
    <row r="13" spans="1:6" ht="16.5">
      <c r="A13" s="169"/>
      <c r="B13" s="169"/>
      <c r="C13" s="162"/>
      <c r="D13" s="162"/>
      <c r="E13" s="162"/>
      <c r="F13" s="168"/>
    </row>
    <row r="14" spans="1:6" ht="16.5">
      <c r="A14" s="164"/>
      <c r="B14" s="164"/>
      <c r="C14" s="162"/>
      <c r="D14" s="162"/>
      <c r="E14" s="162"/>
      <c r="F14" s="168"/>
    </row>
    <row r="15" spans="1:6" ht="16.5">
      <c r="A15" s="170" t="s">
        <v>306</v>
      </c>
      <c r="B15" s="171"/>
      <c r="C15" s="345" t="str">
        <f>'Name of Bidder'!B1</f>
        <v>Route Alignment and Detailed Survey (excl. land scheduling) for associated Transmission Lines of Kurnool-V Transmission schemes in Phase-I under TBCB route for  
Package H : Route alignment &amp; Detail survey activities for 765kV D/C Kurnool-V - Shadnagar TL (Line length 240 Kms)</v>
      </c>
      <c r="D15" s="345"/>
      <c r="E15" s="345"/>
      <c r="F15" s="345"/>
    </row>
    <row r="16" spans="1:6" ht="45.75" customHeight="1">
      <c r="A16" s="162" t="s">
        <v>307</v>
      </c>
      <c r="B16" s="162"/>
      <c r="C16" s="168"/>
      <c r="D16" s="168"/>
      <c r="E16" s="168"/>
      <c r="F16" s="168"/>
    </row>
    <row r="17" spans="1:28" ht="113.25" customHeight="1">
      <c r="A17" s="171">
        <v>1</v>
      </c>
      <c r="B17" s="346"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46"/>
      <c r="D17" s="346"/>
      <c r="E17" s="346"/>
      <c r="F17" s="346"/>
      <c r="Z17" s="173" t="s">
        <v>308</v>
      </c>
      <c r="AA17" s="174" t="s">
        <v>309</v>
      </c>
      <c r="AB17" s="175" t="str">
        <f>'Schedule-III-Summary'!D23</f>
        <v>Non Responsive</v>
      </c>
    </row>
    <row r="18" spans="1:28" ht="42" customHeight="1">
      <c r="A18" s="162"/>
      <c r="B18" s="341" t="s">
        <v>310</v>
      </c>
      <c r="C18" s="341"/>
      <c r="D18" s="341"/>
      <c r="E18" s="341"/>
      <c r="F18" s="341"/>
    </row>
    <row r="19" spans="1:28" ht="16.5">
      <c r="A19" s="176">
        <v>2</v>
      </c>
      <c r="B19" s="348" t="s">
        <v>311</v>
      </c>
      <c r="C19" s="348"/>
      <c r="D19" s="348"/>
      <c r="E19" s="348"/>
      <c r="F19" s="348"/>
    </row>
    <row r="20" spans="1:28" ht="33.75" customHeight="1">
      <c r="A20" s="171">
        <v>2.1</v>
      </c>
      <c r="B20" s="346" t="s">
        <v>312</v>
      </c>
      <c r="C20" s="346"/>
      <c r="D20" s="346"/>
      <c r="E20" s="346"/>
      <c r="F20" s="346"/>
    </row>
    <row r="21" spans="1:28" ht="16.5">
      <c r="A21" s="171"/>
      <c r="B21" s="172" t="s">
        <v>313</v>
      </c>
      <c r="C21" s="349" t="s">
        <v>314</v>
      </c>
      <c r="D21" s="349"/>
      <c r="E21" s="349"/>
      <c r="F21" s="349"/>
    </row>
    <row r="22" spans="1:28" ht="16.5">
      <c r="A22" s="171"/>
      <c r="B22" s="172" t="s">
        <v>315</v>
      </c>
      <c r="C22" s="349" t="s">
        <v>316</v>
      </c>
      <c r="D22" s="349"/>
      <c r="E22" s="349"/>
      <c r="F22" s="349"/>
    </row>
    <row r="23" spans="1:28" ht="16.5" customHeight="1">
      <c r="A23" s="171"/>
      <c r="B23" s="172" t="s">
        <v>317</v>
      </c>
      <c r="C23" s="349" t="s">
        <v>318</v>
      </c>
      <c r="D23" s="349"/>
      <c r="E23" s="349"/>
      <c r="F23" s="349"/>
    </row>
    <row r="24" spans="1:28" ht="16.5">
      <c r="A24" s="162"/>
      <c r="B24" s="347"/>
      <c r="C24" s="347"/>
      <c r="D24" s="170"/>
      <c r="E24" s="170"/>
      <c r="F24" s="170"/>
    </row>
    <row r="25" spans="1:28" ht="87.75" customHeight="1">
      <c r="A25" s="177">
        <v>2.2000000000000002</v>
      </c>
      <c r="B25" s="346" t="s">
        <v>319</v>
      </c>
      <c r="C25" s="346"/>
      <c r="D25" s="346"/>
      <c r="E25" s="346"/>
      <c r="F25" s="346"/>
    </row>
    <row r="26" spans="1:28" ht="51" customHeight="1">
      <c r="A26" s="177">
        <v>2.2999999999999998</v>
      </c>
      <c r="B26" s="346" t="s">
        <v>320</v>
      </c>
      <c r="C26" s="346"/>
      <c r="D26" s="346"/>
      <c r="E26" s="346"/>
      <c r="F26" s="346"/>
    </row>
    <row r="27" spans="1:28" ht="148.5" customHeight="1">
      <c r="A27" s="177">
        <v>2.4</v>
      </c>
      <c r="B27" s="346" t="s">
        <v>321</v>
      </c>
      <c r="C27" s="346"/>
      <c r="D27" s="346"/>
      <c r="E27" s="346"/>
      <c r="F27" s="346"/>
    </row>
    <row r="28" spans="1:28" ht="97.5" customHeight="1">
      <c r="A28" s="171">
        <v>3</v>
      </c>
      <c r="B28" s="346" t="s">
        <v>322</v>
      </c>
      <c r="C28" s="346"/>
      <c r="D28" s="346"/>
      <c r="E28" s="346"/>
      <c r="F28" s="346"/>
    </row>
    <row r="29" spans="1:28" ht="62.25" customHeight="1">
      <c r="A29" s="177">
        <v>3.1</v>
      </c>
      <c r="B29" s="349" t="s">
        <v>323</v>
      </c>
      <c r="C29" s="349"/>
      <c r="D29" s="349"/>
      <c r="E29" s="349"/>
      <c r="F29" s="349"/>
    </row>
    <row r="30" spans="1:28" ht="57" customHeight="1">
      <c r="A30" s="177">
        <v>3.2</v>
      </c>
      <c r="B30" s="346" t="s">
        <v>324</v>
      </c>
      <c r="C30" s="346"/>
      <c r="D30" s="346"/>
      <c r="E30" s="346"/>
      <c r="F30" s="346"/>
    </row>
    <row r="31" spans="1:28" ht="62.25" customHeight="1">
      <c r="A31" s="177">
        <v>3.3</v>
      </c>
      <c r="B31" s="346" t="s">
        <v>325</v>
      </c>
      <c r="C31" s="346"/>
      <c r="D31" s="346"/>
      <c r="E31" s="346"/>
      <c r="F31" s="346"/>
    </row>
    <row r="32" spans="1:28" ht="79.5" customHeight="1">
      <c r="A32" s="171">
        <v>4</v>
      </c>
      <c r="B32" s="346" t="s">
        <v>326</v>
      </c>
      <c r="C32" s="346"/>
      <c r="D32" s="346"/>
      <c r="E32" s="346"/>
      <c r="F32" s="346"/>
    </row>
    <row r="33" spans="1:6" ht="89.25" customHeight="1">
      <c r="A33" s="171">
        <v>5</v>
      </c>
      <c r="B33" s="346" t="s">
        <v>327</v>
      </c>
      <c r="C33" s="346"/>
      <c r="D33" s="346"/>
      <c r="E33" s="346"/>
      <c r="F33" s="346"/>
    </row>
    <row r="34" spans="1:6" ht="16.5">
      <c r="A34" s="162"/>
      <c r="B34" s="178" t="str">
        <f>IF(ISERROR("Dated this " &amp; AG6 &amp; LOOKUP(AG6,AE1:AE27,AF1:AF27) &amp; " day of " &amp; AG8 &amp; " " &amp;AG9), "", "Dated this " &amp; AG6 &amp; LOOKUP(AG6,AE1:AE27,AF1:AF27) &amp; " day of " &amp; AG8 &amp; " " &amp;AG9)</f>
        <v/>
      </c>
      <c r="C34" s="178"/>
      <c r="D34" s="178"/>
      <c r="E34" s="179"/>
      <c r="F34" s="179"/>
    </row>
    <row r="35" spans="1:6" ht="16.5">
      <c r="A35" s="162"/>
      <c r="B35" s="178" t="s">
        <v>328</v>
      </c>
      <c r="C35" s="180"/>
      <c r="D35" s="181"/>
      <c r="E35" s="181"/>
      <c r="F35" s="181"/>
    </row>
    <row r="36" spans="1:6" ht="16.5">
      <c r="A36" s="162"/>
      <c r="B36" s="182"/>
      <c r="C36" s="181"/>
      <c r="D36" s="181"/>
      <c r="E36" s="178"/>
      <c r="F36" s="183" t="s">
        <v>329</v>
      </c>
    </row>
    <row r="37" spans="1:6" ht="16.5">
      <c r="A37" s="162"/>
      <c r="B37" s="182"/>
      <c r="C37" s="181"/>
      <c r="D37" s="178"/>
      <c r="E37" s="178"/>
      <c r="F37" s="183" t="str">
        <f>"For and on behalf of " &amp; 'Schedule-I'!D4</f>
        <v>For and on behalf of 0</v>
      </c>
    </row>
    <row r="38" spans="1:6" ht="16.5">
      <c r="A38" s="184"/>
      <c r="B38" s="184"/>
      <c r="C38" s="185"/>
      <c r="D38" s="184"/>
      <c r="E38" s="186"/>
      <c r="F38" s="164"/>
    </row>
    <row r="39" spans="1:6" ht="16.5">
      <c r="A39" s="187" t="s">
        <v>330</v>
      </c>
      <c r="B39" s="350">
        <f>'Name of Bidder'!D19</f>
        <v>0</v>
      </c>
      <c r="C39" s="350"/>
      <c r="D39" s="184"/>
      <c r="E39" s="186" t="s">
        <v>19</v>
      </c>
      <c r="F39" s="188">
        <f>'Name of Bidder'!D16</f>
        <v>0</v>
      </c>
    </row>
    <row r="40" spans="1:6" ht="16.5">
      <c r="A40" s="187" t="s">
        <v>300</v>
      </c>
      <c r="B40" s="188">
        <f>'Name of Bidder'!D20</f>
        <v>0</v>
      </c>
      <c r="C40" s="189"/>
      <c r="D40" s="184"/>
      <c r="E40" s="186" t="s">
        <v>21</v>
      </c>
      <c r="F40" s="188">
        <f>'Name of Bidder'!D17</f>
        <v>0</v>
      </c>
    </row>
    <row r="41" spans="1:6" ht="16.5">
      <c r="A41" s="162"/>
      <c r="B41" s="162"/>
      <c r="C41" s="162"/>
      <c r="D41" s="184"/>
      <c r="E41" s="186"/>
      <c r="F41" s="162"/>
    </row>
    <row r="42" spans="1:6" ht="16.5">
      <c r="A42" s="190" t="s">
        <v>331</v>
      </c>
      <c r="B42" s="191"/>
      <c r="C42" s="192"/>
      <c r="D42" s="178"/>
      <c r="E42" s="183"/>
      <c r="F42" s="178"/>
    </row>
    <row r="43" spans="1:6" ht="16.5">
      <c r="A43" s="351" t="s">
        <v>332</v>
      </c>
      <c r="B43" s="351"/>
      <c r="C43" s="351"/>
      <c r="D43" s="352"/>
      <c r="E43" s="352"/>
      <c r="F43" s="352"/>
    </row>
    <row r="44" spans="1:6" ht="16.5">
      <c r="A44" s="353"/>
      <c r="B44" s="353"/>
      <c r="C44" s="353"/>
      <c r="D44" s="193"/>
      <c r="E44" s="193"/>
      <c r="F44" s="193"/>
    </row>
    <row r="45" spans="1:6" ht="16.5">
      <c r="A45" s="355"/>
      <c r="B45" s="355"/>
      <c r="C45" s="355"/>
      <c r="D45" s="193"/>
      <c r="E45" s="193"/>
      <c r="F45" s="193"/>
    </row>
    <row r="46" spans="1:6" ht="16.5">
      <c r="A46" s="356" t="s">
        <v>333</v>
      </c>
      <c r="B46" s="356"/>
      <c r="C46" s="356"/>
      <c r="D46" s="352"/>
      <c r="E46" s="352"/>
      <c r="F46" s="352"/>
    </row>
    <row r="47" spans="1:6" ht="16.5">
      <c r="A47" s="356" t="s">
        <v>334</v>
      </c>
      <c r="B47" s="356"/>
      <c r="C47" s="356"/>
      <c r="D47" s="352"/>
      <c r="E47" s="352"/>
      <c r="F47" s="352"/>
    </row>
    <row r="48" spans="1:6" ht="16.5">
      <c r="A48" s="356" t="s">
        <v>335</v>
      </c>
      <c r="B48" s="356"/>
      <c r="C48" s="356"/>
      <c r="D48" s="352"/>
      <c r="E48" s="352"/>
      <c r="F48" s="352"/>
    </row>
    <row r="49" spans="1:6" ht="16.5">
      <c r="A49" s="351" t="s">
        <v>336</v>
      </c>
      <c r="B49" s="351"/>
      <c r="C49" s="351"/>
      <c r="D49" s="352"/>
      <c r="E49" s="352"/>
      <c r="F49" s="352"/>
    </row>
    <row r="50" spans="1:6" ht="16.5">
      <c r="A50" s="353"/>
      <c r="B50" s="353"/>
      <c r="C50" s="353"/>
      <c r="D50" s="193"/>
      <c r="E50" s="193"/>
      <c r="F50" s="193"/>
    </row>
    <row r="51" spans="1:6" ht="16.5">
      <c r="A51" s="355"/>
      <c r="B51" s="355"/>
      <c r="C51" s="355"/>
      <c r="D51" s="193"/>
      <c r="E51" s="193"/>
      <c r="F51" s="193"/>
    </row>
    <row r="52" spans="1:6" ht="37.5" customHeight="1">
      <c r="A52" s="35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7"/>
      <c r="C52" s="357"/>
      <c r="D52" s="357"/>
      <c r="E52" s="357"/>
      <c r="F52" s="357"/>
    </row>
    <row r="53" spans="1:6" ht="18.75">
      <c r="A53" s="354" t="s">
        <v>337</v>
      </c>
      <c r="B53" s="354"/>
      <c r="C53" s="354"/>
      <c r="D53" s="354"/>
      <c r="E53" s="354"/>
      <c r="F53" s="354"/>
    </row>
  </sheetData>
  <sheetProtection password="DCFA" sheet="1"/>
  <customSheetViews>
    <customSheetView guid="{27F75044-6024-4403-9A39-D72B9CCD332B}">
      <selection activeCell="H11" sqref="H11"/>
      <pageMargins left="0" right="0" top="0" bottom="0" header="0" footer="0"/>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1F65FA-8292-4A11-904F-227D1B9FD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A7E8B5-1191-43DC-AAD4-B8EDE9113F44}">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customXml/itemProps3.xml><?xml version="1.0" encoding="utf-8"?>
<ds:datastoreItem xmlns:ds="http://schemas.openxmlformats.org/officeDocument/2006/customXml" ds:itemID="{258D0375-1F2A-49EA-8CFE-B042C7369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2025-09-30T09:55:29Z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0x0101001EFD0AE0786BE84BB6A8C22B19BB2AF1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SIP_Label_67de828d-f69d-40d4-9531-ce724429a5c7_Enabled">
    <vt:lpwstr>true</vt:lpwstr>
  </property>
  <property fmtid="{D5CDD505-2E9C-101B-9397-08002B2CF9AE}" pid="7" name="MSIP_Label_67de828d-f69d-40d4-9531-ce724429a5c7_SetDate">
    <vt:lpwstr>2025-09-22T10:16:26Z</vt:lpwstr>
  </property>
  <property fmtid="{D5CDD505-2E9C-101B-9397-08002B2CF9AE}" pid="8" name="MSIP_Label_67de828d-f69d-40d4-9531-ce724429a5c7_Method">
    <vt:lpwstr>Privileged</vt:lpwstr>
  </property>
  <property fmtid="{D5CDD505-2E9C-101B-9397-08002B2CF9AE}" pid="9" name="MSIP_Label_67de828d-f69d-40d4-9531-ce724429a5c7_Name">
    <vt:lpwstr>Unrestricted-IT</vt:lpwstr>
  </property>
  <property fmtid="{D5CDD505-2E9C-101B-9397-08002B2CF9AE}" pid="10" name="MSIP_Label_67de828d-f69d-40d4-9531-ce724429a5c7_SiteId">
    <vt:lpwstr>7048075c-52c2-4a40-8e7c-5c5a5573c87f</vt:lpwstr>
  </property>
  <property fmtid="{D5CDD505-2E9C-101B-9397-08002B2CF9AE}" pid="11" name="MSIP_Label_67de828d-f69d-40d4-9531-ce724429a5c7_ActionId">
    <vt:lpwstr>13608f31-efc0-4aff-822d-6945b0e632aa</vt:lpwstr>
  </property>
  <property fmtid="{D5CDD505-2E9C-101B-9397-08002B2CF9AE}" pid="12" name="MSIP_Label_67de828d-f69d-40d4-9531-ce724429a5c7_ContentBits">
    <vt:lpwstr>0</vt:lpwstr>
  </property>
  <property fmtid="{D5CDD505-2E9C-101B-9397-08002B2CF9AE}" pid="13" name="MSIP_Label_67de828d-f69d-40d4-9531-ce724429a5c7_Tag">
    <vt:lpwstr>10, 0, 1, 1</vt:lpwstr>
  </property>
  <property fmtid="{D5CDD505-2E9C-101B-9397-08002B2CF9AE}" pid="14" name="MediaServiceImageTags">
    <vt:lpwstr/>
  </property>
</Properties>
</file>