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115.xml" ContentType="application/vnd.ms-excel.controlproperties+xml"/>
  <Override PartName="/xl/drawings/drawing8.xml" ContentType="application/vnd.openxmlformats-officedocument.drawing+xml"/>
  <Override PartName="/xl/ctrlProps/ctrlProp116.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trlProps/ctrlProp117.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18.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119.xml" ContentType="application/vnd.ms-excel.controlproperties+xml"/>
  <Override PartName="/xl/ctrlProps/ctrlProp120.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12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mc:AlternateContent xmlns:mc="http://schemas.openxmlformats.org/markup-compatibility/2006">
    <mc:Choice Requires="x15">
      <x15ac:absPath xmlns:x15ac="http://schemas.microsoft.com/office/spreadsheetml/2010/11/ac" url="E:\Silpa\RTM\SS148\Bidding documents\Vol-III\"/>
    </mc:Choice>
  </mc:AlternateContent>
  <xr:revisionPtr revIDLastSave="0" documentId="13_ncr:1_{5E3E4F2A-5FA8-4CC5-9935-A84FF66A0EB3}" xr6:coauthVersionLast="47" xr6:coauthVersionMax="47" xr10:uidLastSave="{00000000-0000-0000-0000-000000000000}"/>
  <workbookProtection workbookAlgorithmName="SHA-512" workbookHashValue="no9QSCd5m8KYnUij+PQ9+kFvMnSa3YaBbLJ/H42lnSMJHUShEh+mJSZ6ztx6xbih8ngQcJgpvhXfh9Z1vT6DqQ==" workbookSaltValue="DNi9KzhiQNwVAVsFeyeW0w==" workbookSpinCount="100000" lockStructure="1"/>
  <bookViews>
    <workbookView xWindow="-120" yWindow="-120" windowWidth="29040" windowHeight="15720" tabRatio="883" firstSheet="7" activeTab="14" xr2:uid="{00000000-000D-0000-FFFF-FFFF00000000}"/>
  </bookViews>
  <sheets>
    <sheet name="Cover" sheetId="1" r:id="rId1"/>
    <sheet name="Name of Bidder" sheetId="2" r:id="rId2"/>
    <sheet name="Attach 3(JV)" sheetId="3" r:id="rId3"/>
    <sheet name="Attach-3 (QR)_" sheetId="4" r:id="rId4"/>
    <sheet name="Attach-3 (QR)" sheetId="29" state="hidden" r:id="rId5"/>
    <sheet name="Attach 4" sheetId="5" r:id="rId6"/>
    <sheet name="Attach 4 (A)" sheetId="6" r:id="rId7"/>
    <sheet name="Attach 5" sheetId="7" r:id="rId8"/>
    <sheet name="Attach 5A" sheetId="8" r:id="rId9"/>
    <sheet name="Attach 6" sheetId="9" r:id="rId10"/>
    <sheet name="Attach 7" sheetId="10" r:id="rId11"/>
    <sheet name="Attach 9" sheetId="11" r:id="rId12"/>
    <sheet name="Attach 10" sheetId="12" r:id="rId13"/>
    <sheet name="Attach 11" sheetId="13" r:id="rId14"/>
    <sheet name="Attach 12" sheetId="14" r:id="rId15"/>
    <sheet name="Attach 13" sheetId="15" r:id="rId16"/>
    <sheet name="Attach 14" sheetId="16" r:id="rId17"/>
    <sheet name="Attach 14 IP" sheetId="17" r:id="rId18"/>
    <sheet name="Attach 15" sheetId="18" r:id="rId19"/>
    <sheet name="Attach 16" sheetId="19" r:id="rId20"/>
    <sheet name="Attach 17" sheetId="20" r:id="rId21"/>
    <sheet name="Attach. 18" sheetId="21" r:id="rId22"/>
    <sheet name="Attach 19" sheetId="22" r:id="rId23"/>
    <sheet name="Attach 23-A" sheetId="24" state="hidden" r:id="rId24"/>
    <sheet name="Attach 23-B" sheetId="25" state="hidden" r:id="rId25"/>
    <sheet name="Bid Form 1st Env." sheetId="26" r:id="rId26"/>
    <sheet name="N-W (Cr.)" sheetId="27" state="hidden" r:id="rId27"/>
    <sheet name="N-W(cr.)-2"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A" localSheetId="14">#REF!</definedName>
    <definedName name="\A" localSheetId="24">#REF!</definedName>
    <definedName name="\A" localSheetId="8">#REF!</definedName>
    <definedName name="\A" localSheetId="21">#REF!</definedName>
    <definedName name="\A" localSheetId="3">#REF!</definedName>
    <definedName name="\A" localSheetId="25">#REF!</definedName>
    <definedName name="\A" localSheetId="1">#REF!</definedName>
    <definedName name="\A">#REF!</definedName>
    <definedName name="\aa" localSheetId="14">#REF!</definedName>
    <definedName name="\aa" localSheetId="24">#REF!</definedName>
    <definedName name="\aa" localSheetId="2">#REF!</definedName>
    <definedName name="\aa" localSheetId="8">#REF!</definedName>
    <definedName name="\aa" localSheetId="21">#REF!</definedName>
    <definedName name="\aa" localSheetId="1">#REF!</definedName>
    <definedName name="\aa">#REF!</definedName>
    <definedName name="\B" localSheetId="14">#REF!</definedName>
    <definedName name="\B" localSheetId="24">#REF!</definedName>
    <definedName name="\B" localSheetId="8">#REF!</definedName>
    <definedName name="\B" localSheetId="21">#REF!</definedName>
    <definedName name="\B" localSheetId="3">#REF!</definedName>
    <definedName name="\B" localSheetId="25">#REF!</definedName>
    <definedName name="\B" localSheetId="1">#REF!</definedName>
    <definedName name="\B">#REF!</definedName>
    <definedName name="\C" localSheetId="14">#REF!</definedName>
    <definedName name="\C" localSheetId="24">#REF!</definedName>
    <definedName name="\C" localSheetId="8">#REF!</definedName>
    <definedName name="\C" localSheetId="21">#REF!</definedName>
    <definedName name="\C" localSheetId="3">#REF!</definedName>
    <definedName name="\C" localSheetId="25">#REF!</definedName>
    <definedName name="\C" localSheetId="1">#REF!</definedName>
    <definedName name="\C">#REF!</definedName>
    <definedName name="\M" localSheetId="14">#REF!</definedName>
    <definedName name="\M" localSheetId="24">#REF!</definedName>
    <definedName name="\M" localSheetId="8">#REF!</definedName>
    <definedName name="\M" localSheetId="21">#REF!</definedName>
    <definedName name="\M" localSheetId="3">#REF!</definedName>
    <definedName name="\M" localSheetId="25">#REF!</definedName>
    <definedName name="\M" localSheetId="1">#REF!</definedName>
    <definedName name="\M">#REF!</definedName>
    <definedName name="\N" localSheetId="14">#REF!</definedName>
    <definedName name="\N" localSheetId="24">#REF!</definedName>
    <definedName name="\N" localSheetId="8">#REF!</definedName>
    <definedName name="\N" localSheetId="21">#REF!</definedName>
    <definedName name="\N" localSheetId="3">#REF!</definedName>
    <definedName name="\N" localSheetId="25">#REF!</definedName>
    <definedName name="\N" localSheetId="1">#REF!</definedName>
    <definedName name="\N">#REF!</definedName>
    <definedName name="\P" localSheetId="14">#REF!</definedName>
    <definedName name="\P" localSheetId="24">#REF!</definedName>
    <definedName name="\P" localSheetId="8">#REF!</definedName>
    <definedName name="\P" localSheetId="21">#REF!</definedName>
    <definedName name="\P" localSheetId="3">#REF!</definedName>
    <definedName name="\P" localSheetId="25">#REF!</definedName>
    <definedName name="\P" localSheetId="1">#REF!</definedName>
    <definedName name="\P">#REF!</definedName>
    <definedName name="\R" localSheetId="14">#REF!</definedName>
    <definedName name="\R" localSheetId="24">#REF!</definedName>
    <definedName name="\R" localSheetId="8">#REF!</definedName>
    <definedName name="\R" localSheetId="21">#REF!</definedName>
    <definedName name="\R" localSheetId="3">#REF!</definedName>
    <definedName name="\R" localSheetId="25">#REF!</definedName>
    <definedName name="\R" localSheetId="1">#REF!</definedName>
    <definedName name="\R">#REF!</definedName>
    <definedName name="\U" localSheetId="14">#REF!</definedName>
    <definedName name="\U" localSheetId="24">#REF!</definedName>
    <definedName name="\U" localSheetId="8">#REF!</definedName>
    <definedName name="\U" localSheetId="21">#REF!</definedName>
    <definedName name="\U" localSheetId="3">#REF!</definedName>
    <definedName name="\U" localSheetId="25">#REF!</definedName>
    <definedName name="\U" localSheetId="1">#REF!</definedName>
    <definedName name="\U">#REF!</definedName>
    <definedName name="\V" localSheetId="14">#REF!</definedName>
    <definedName name="\V" localSheetId="24">#REF!</definedName>
    <definedName name="\V" localSheetId="8">#REF!</definedName>
    <definedName name="\V" localSheetId="21">#REF!</definedName>
    <definedName name="\V" localSheetId="3">#REF!</definedName>
    <definedName name="\V" localSheetId="25">#REF!</definedName>
    <definedName name="\V" localSheetId="1">#REF!</definedName>
    <definedName name="\V">#REF!</definedName>
    <definedName name="\x" localSheetId="14">#REF!</definedName>
    <definedName name="\x" localSheetId="24">#REF!</definedName>
    <definedName name="\x" localSheetId="2">#REF!</definedName>
    <definedName name="\x" localSheetId="8">#REF!</definedName>
    <definedName name="\x" localSheetId="21">#REF!</definedName>
    <definedName name="\x" localSheetId="1">#REF!</definedName>
    <definedName name="\x">#REF!</definedName>
    <definedName name="ab" localSheetId="14">#REF!</definedName>
    <definedName name="ab" localSheetId="24">#REF!</definedName>
    <definedName name="ab" localSheetId="8">#REF!</definedName>
    <definedName name="ab" localSheetId="21">#REF!</definedName>
    <definedName name="ab" localSheetId="3">#REF!</definedName>
    <definedName name="ab" localSheetId="25">#REF!</definedName>
    <definedName name="ab" localSheetId="1">#REF!</definedName>
    <definedName name="ab">#REF!</definedName>
    <definedName name="abc">#REF!</definedName>
    <definedName name="biddername" localSheetId="14">#REF!</definedName>
    <definedName name="biddername" localSheetId="24">#REF!</definedName>
    <definedName name="biddername" localSheetId="8">#REF!</definedName>
    <definedName name="biddername" localSheetId="21">#REF!</definedName>
    <definedName name="biddername">#REF!</definedName>
    <definedName name="BL2A" localSheetId="14">'[1]Attach-3 (QR)'!#REF!</definedName>
    <definedName name="BL2A" localSheetId="10">#REF!</definedName>
    <definedName name="BL2A" localSheetId="11">#REF!</definedName>
    <definedName name="BL2A">'Attach-3 (QR)_'!#REF!</definedName>
    <definedName name="BL2A2" localSheetId="14">'[1]Attach-3 (QR)'!#REF!</definedName>
    <definedName name="BL2A2" localSheetId="24">'Attach-3 (QR)_'!#REF!</definedName>
    <definedName name="BL2A2" localSheetId="2">'[2]Attach-3 (QR)'!#REF!</definedName>
    <definedName name="BL2A2" localSheetId="8">'[3]Attach-3 (QR)'!#REF!</definedName>
    <definedName name="BL2A2" localSheetId="10">#REF!</definedName>
    <definedName name="BL2A2" localSheetId="11">#REF!</definedName>
    <definedName name="BL2A2" localSheetId="21">'Attach-3 (QR)_'!#REF!</definedName>
    <definedName name="BL2A2">'Attach-3 (QR)_'!#REF!</definedName>
    <definedName name="BL2AA" localSheetId="14">'[1]Attach-3 (QR)'!#REF!</definedName>
    <definedName name="BL2AA" localSheetId="10">#REF!</definedName>
    <definedName name="BL2AA" localSheetId="11">#REF!</definedName>
    <definedName name="BL2AA">'Attach-3 (QR)_'!#REF!</definedName>
    <definedName name="BL2AAA" localSheetId="14">'[1]Attach-3 (QR)'!#REF!</definedName>
    <definedName name="BL2AAA" localSheetId="24">'Attach-3 (QR)_'!#REF!</definedName>
    <definedName name="BL2AAA" localSheetId="2">'[2]Attach-3 (QR)'!#REF!</definedName>
    <definedName name="BL2AAA" localSheetId="8">'[3]Attach-3 (QR)'!#REF!</definedName>
    <definedName name="BL2AAA" localSheetId="10">#REF!</definedName>
    <definedName name="BL2AAA" localSheetId="11">#REF!</definedName>
    <definedName name="BL2AAA" localSheetId="21">'Attach-3 (QR)_'!#REF!</definedName>
    <definedName name="BL2AAA">'Attach-3 (QR)_'!#REF!</definedName>
    <definedName name="BL2B" localSheetId="14">'[1]Attach-3 (QR)'!#REF!</definedName>
    <definedName name="BL2B" localSheetId="10">#REF!</definedName>
    <definedName name="BL2B" localSheetId="11">#REF!</definedName>
    <definedName name="BL2B">'Attach-3 (QR)_'!#REF!</definedName>
    <definedName name="BL2BB" localSheetId="14">'[1]Attach-3 (QR)'!#REF!</definedName>
    <definedName name="BL2BB" localSheetId="24">'Attach-3 (QR)_'!#REF!</definedName>
    <definedName name="BL2BB" localSheetId="2">'[2]Attach-3 (QR)'!#REF!</definedName>
    <definedName name="BL2BB" localSheetId="8">'[3]Attach-3 (QR)'!#REF!</definedName>
    <definedName name="BL2BB" localSheetId="10">#REF!</definedName>
    <definedName name="BL2BB" localSheetId="11">#REF!</definedName>
    <definedName name="BL2BB" localSheetId="21">'Attach-3 (QR)_'!#REF!</definedName>
    <definedName name="BL2BB">'Attach-3 (QR)_'!#REF!</definedName>
    <definedName name="BL2BBB" localSheetId="14">'[1]Attach-3 (QR)'!#REF!</definedName>
    <definedName name="BL2BBB" localSheetId="24">'Attach-3 (QR)_'!#REF!</definedName>
    <definedName name="BL2BBB" localSheetId="2">'[2]Attach-3 (QR)'!#REF!</definedName>
    <definedName name="BL2BBB" localSheetId="8">'[3]Attach-3 (QR)'!#REF!</definedName>
    <definedName name="BL2BBB" localSheetId="10">#REF!</definedName>
    <definedName name="BL2BBB" localSheetId="11">#REF!</definedName>
    <definedName name="BL2BBB" localSheetId="21">'Attach-3 (QR)_'!#REF!</definedName>
    <definedName name="BL2BBB">'Attach-3 (QR)_'!#REF!</definedName>
    <definedName name="BL2C" localSheetId="14">'[1]Attach-3 (QR)'!#REF!</definedName>
    <definedName name="BL2C" localSheetId="10">#REF!</definedName>
    <definedName name="BL2C" localSheetId="11">#REF!</definedName>
    <definedName name="BL2C">'Attach-3 (QR)_'!#REF!</definedName>
    <definedName name="BL2CC" localSheetId="14">'[1]Attach-3 (QR)'!#REF!</definedName>
    <definedName name="BL2CC" localSheetId="24">'Attach-3 (QR)_'!#REF!</definedName>
    <definedName name="BL2CC" localSheetId="2">'[2]Attach-3 (QR)'!#REF!</definedName>
    <definedName name="BL2CC" localSheetId="8">'[3]Attach-3 (QR)'!#REF!</definedName>
    <definedName name="BL2CC" localSheetId="10">#REF!</definedName>
    <definedName name="BL2CC" localSheetId="11">#REF!</definedName>
    <definedName name="BL2CC" localSheetId="21">'Attach-3 (QR)_'!#REF!</definedName>
    <definedName name="BL2CC">'Attach-3 (QR)_'!#REF!</definedName>
    <definedName name="BL2CCC" localSheetId="14">'[1]Attach-3 (QR)'!#REF!</definedName>
    <definedName name="BL2CCC" localSheetId="24">'Attach-3 (QR)_'!#REF!</definedName>
    <definedName name="BL2CCC" localSheetId="2">'[2]Attach-3 (QR)'!#REF!</definedName>
    <definedName name="BL2CCC" localSheetId="8">'[3]Attach-3 (QR)'!#REF!</definedName>
    <definedName name="BL2CCC" localSheetId="10">#REF!</definedName>
    <definedName name="BL2CCC" localSheetId="11">#REF!</definedName>
    <definedName name="BL2CCC" localSheetId="21">'Attach-3 (QR)_'!#REF!</definedName>
    <definedName name="BL2CCC">'Attach-3 (QR)_'!#REF!</definedName>
    <definedName name="BL3A" localSheetId="14">'[1]Attach-3 (QR)'!#REF!</definedName>
    <definedName name="BL3A" localSheetId="10">#REF!</definedName>
    <definedName name="BL3A" localSheetId="11">#REF!</definedName>
    <definedName name="BL3A">'Attach-3 (QR)_'!#REF!</definedName>
    <definedName name="BL3AA" localSheetId="14">'[1]Attach-3 (QR)'!#REF!</definedName>
    <definedName name="BL3AA" localSheetId="24">'Attach-3 (QR)_'!#REF!</definedName>
    <definedName name="BL3AA" localSheetId="2">'[2]Attach-3 (QR)'!#REF!</definedName>
    <definedName name="BL3AA" localSheetId="8">'[3]Attach-3 (QR)'!#REF!</definedName>
    <definedName name="BL3AA" localSheetId="10">#REF!</definedName>
    <definedName name="BL3AA" localSheetId="11">#REF!</definedName>
    <definedName name="BL3AA" localSheetId="21">'Attach-3 (QR)_'!#REF!</definedName>
    <definedName name="BL3AA">'Attach-3 (QR)_'!#REF!</definedName>
    <definedName name="BL3AAA" localSheetId="14">'[1]Attach-3 (QR)'!#REF!</definedName>
    <definedName name="BL3AAA" localSheetId="24">'Attach-3 (QR)_'!#REF!</definedName>
    <definedName name="BL3AAA" localSheetId="2">'[2]Attach-3 (QR)'!#REF!</definedName>
    <definedName name="BL3AAA" localSheetId="8">'[3]Attach-3 (QR)'!#REF!</definedName>
    <definedName name="BL3AAA" localSheetId="10">#REF!</definedName>
    <definedName name="BL3AAA" localSheetId="11">#REF!</definedName>
    <definedName name="BL3AAA" localSheetId="21">'Attach-3 (QR)_'!#REF!</definedName>
    <definedName name="BL3AAA">'Attach-3 (QR)_'!#REF!</definedName>
    <definedName name="BL3B" localSheetId="14">'[1]Attach-3 (QR)'!#REF!</definedName>
    <definedName name="BL3B" localSheetId="10">#REF!</definedName>
    <definedName name="BL3B" localSheetId="11">#REF!</definedName>
    <definedName name="BL3B">'Attach-3 (QR)_'!#REF!</definedName>
    <definedName name="BL3BB" localSheetId="14">'[1]Attach-3 (QR)'!#REF!</definedName>
    <definedName name="BL3BB" localSheetId="24">'Attach-3 (QR)_'!#REF!</definedName>
    <definedName name="BL3BB" localSheetId="2">'[2]Attach-3 (QR)'!#REF!</definedName>
    <definedName name="BL3BB" localSheetId="8">'[3]Attach-3 (QR)'!#REF!</definedName>
    <definedName name="BL3BB" localSheetId="10">#REF!</definedName>
    <definedName name="BL3BB" localSheetId="11">#REF!</definedName>
    <definedName name="BL3BB" localSheetId="21">'Attach-3 (QR)_'!#REF!</definedName>
    <definedName name="BL3BB">'Attach-3 (QR)_'!#REF!</definedName>
    <definedName name="BL3BBB" localSheetId="14">'[1]Attach-3 (QR)'!#REF!</definedName>
    <definedName name="BL3BBB" localSheetId="24">'Attach-3 (QR)_'!#REF!</definedName>
    <definedName name="BL3BBB" localSheetId="2">'[2]Attach-3 (QR)'!#REF!</definedName>
    <definedName name="BL3BBB" localSheetId="8">'[3]Attach-3 (QR)'!#REF!</definedName>
    <definedName name="BL3BBB" localSheetId="10">#REF!</definedName>
    <definedName name="BL3BBB" localSheetId="11">#REF!</definedName>
    <definedName name="BL3BBB" localSheetId="21">'Attach-3 (QR)_'!#REF!</definedName>
    <definedName name="BL3BBB">'Attach-3 (QR)_'!#REF!</definedName>
    <definedName name="BL3C" localSheetId="14">'[1]Attach-3 (QR)'!#REF!</definedName>
    <definedName name="BL3C" localSheetId="10">#REF!</definedName>
    <definedName name="BL3C" localSheetId="11">#REF!</definedName>
    <definedName name="BL3C">'Attach-3 (QR)_'!#REF!</definedName>
    <definedName name="BL3CC" localSheetId="14">'[1]Attach-3 (QR)'!#REF!</definedName>
    <definedName name="BL3CC" localSheetId="24">'Attach-3 (QR)_'!#REF!</definedName>
    <definedName name="BL3CC" localSheetId="2">'[2]Attach-3 (QR)'!#REF!</definedName>
    <definedName name="BL3CC" localSheetId="8">'[3]Attach-3 (QR)'!#REF!</definedName>
    <definedName name="BL3CC" localSheetId="10">#REF!</definedName>
    <definedName name="BL3CC" localSheetId="11">#REF!</definedName>
    <definedName name="BL3CC" localSheetId="21">'Attach-3 (QR)_'!#REF!</definedName>
    <definedName name="BL3CC">'Attach-3 (QR)_'!#REF!</definedName>
    <definedName name="BL3CCC" localSheetId="14">'[1]Attach-3 (QR)'!#REF!</definedName>
    <definedName name="BL3CCC" localSheetId="24">'Attach-3 (QR)_'!#REF!</definedName>
    <definedName name="BL3CCC" localSheetId="2">'[2]Attach-3 (QR)'!#REF!</definedName>
    <definedName name="BL3CCC" localSheetId="8">'[3]Attach-3 (QR)'!#REF!</definedName>
    <definedName name="BL3CCC" localSheetId="10">#REF!</definedName>
    <definedName name="BL3CCC" localSheetId="11">#REF!</definedName>
    <definedName name="BL3CCC" localSheetId="21">'Attach-3 (QR)_'!#REF!</definedName>
    <definedName name="BL3CCC">'Attach-3 (QR)_'!#REF!</definedName>
    <definedName name="BL4A" localSheetId="14">'[1]Attach-3 (QR)'!#REF!</definedName>
    <definedName name="BL4A" localSheetId="10">#REF!</definedName>
    <definedName name="BL4A" localSheetId="11">#REF!</definedName>
    <definedName name="BL4A">'Attach-3 (QR)_'!#REF!</definedName>
    <definedName name="BL4AA" localSheetId="14">'[1]Attach-3 (QR)'!#REF!</definedName>
    <definedName name="BL4AA" localSheetId="24">'Attach-3 (QR)_'!#REF!</definedName>
    <definedName name="BL4AA" localSheetId="2">'[2]Attach-3 (QR)'!#REF!</definedName>
    <definedName name="BL4AA" localSheetId="8">'[3]Attach-3 (QR)'!#REF!</definedName>
    <definedName name="BL4AA" localSheetId="10">#REF!</definedName>
    <definedName name="BL4AA" localSheetId="11">#REF!</definedName>
    <definedName name="BL4AA" localSheetId="21">'Attach-3 (QR)_'!#REF!</definedName>
    <definedName name="BL4AA">'Attach-3 (QR)_'!#REF!</definedName>
    <definedName name="BL4AAA" localSheetId="14">'[1]Attach-3 (QR)'!#REF!</definedName>
    <definedName name="BL4AAA" localSheetId="24">'Attach-3 (QR)_'!#REF!</definedName>
    <definedName name="BL4AAA" localSheetId="2">'[2]Attach-3 (QR)'!#REF!</definedName>
    <definedName name="BL4AAA" localSheetId="8">'[3]Attach-3 (QR)'!#REF!</definedName>
    <definedName name="BL4AAA" localSheetId="10">#REF!</definedName>
    <definedName name="BL4AAA" localSheetId="11">#REF!</definedName>
    <definedName name="BL4AAA" localSheetId="21">'Attach-3 (QR)_'!#REF!</definedName>
    <definedName name="BL4AAA">'Attach-3 (QR)_'!#REF!</definedName>
    <definedName name="BL4B" localSheetId="14">'[1]Attach-3 (QR)'!#REF!</definedName>
    <definedName name="BL4B" localSheetId="10">#REF!</definedName>
    <definedName name="BL4B" localSheetId="11">#REF!</definedName>
    <definedName name="BL4B">'Attach-3 (QR)_'!#REF!</definedName>
    <definedName name="BL4BB" localSheetId="14">'[1]Attach-3 (QR)'!#REF!</definedName>
    <definedName name="BL4BB" localSheetId="24">'Attach-3 (QR)_'!#REF!</definedName>
    <definedName name="BL4BB" localSheetId="2">'[2]Attach-3 (QR)'!#REF!</definedName>
    <definedName name="BL4BB" localSheetId="8">'[3]Attach-3 (QR)'!#REF!</definedName>
    <definedName name="BL4BB" localSheetId="10">#REF!</definedName>
    <definedName name="BL4BB" localSheetId="11">#REF!</definedName>
    <definedName name="BL4BB" localSheetId="21">'Attach-3 (QR)_'!#REF!</definedName>
    <definedName name="BL4BB">'Attach-3 (QR)_'!#REF!</definedName>
    <definedName name="BL4BBB" localSheetId="14">'[1]Attach-3 (QR)'!#REF!</definedName>
    <definedName name="BL4BBB" localSheetId="24">'Attach-3 (QR)_'!#REF!</definedName>
    <definedName name="BL4BBB" localSheetId="2">'[2]Attach-3 (QR)'!#REF!</definedName>
    <definedName name="BL4BBB" localSheetId="8">'[3]Attach-3 (QR)'!#REF!</definedName>
    <definedName name="BL4BBB" localSheetId="10">#REF!</definedName>
    <definedName name="BL4BBB" localSheetId="11">#REF!</definedName>
    <definedName name="BL4BBB" localSheetId="21">'Attach-3 (QR)_'!#REF!</definedName>
    <definedName name="BL4BBB">'Attach-3 (QR)_'!#REF!</definedName>
    <definedName name="BL4C" localSheetId="14">'[1]Attach-3 (QR)'!#REF!</definedName>
    <definedName name="BL4C" localSheetId="10">#REF!</definedName>
    <definedName name="BL4C" localSheetId="11">#REF!</definedName>
    <definedName name="BL4C">'Attach-3 (QR)_'!#REF!</definedName>
    <definedName name="BL4CC" localSheetId="14">'[1]Attach-3 (QR)'!#REF!</definedName>
    <definedName name="BL4CC" localSheetId="24">'Attach-3 (QR)_'!#REF!</definedName>
    <definedName name="BL4CC" localSheetId="2">'[2]Attach-3 (QR)'!#REF!</definedName>
    <definedName name="BL4CC" localSheetId="8">'[3]Attach-3 (QR)'!#REF!</definedName>
    <definedName name="BL4CC" localSheetId="10">#REF!</definedName>
    <definedName name="BL4CC" localSheetId="11">#REF!</definedName>
    <definedName name="BL4CC" localSheetId="21">'Attach-3 (QR)_'!#REF!</definedName>
    <definedName name="BL4CC">'Attach-3 (QR)_'!#REF!</definedName>
    <definedName name="BL4CCC" localSheetId="14">'[1]Attach-3 (QR)'!#REF!</definedName>
    <definedName name="BL4CCC" localSheetId="24">'Attach-3 (QR)_'!#REF!</definedName>
    <definedName name="BL4CCC" localSheetId="2">'[2]Attach-3 (QR)'!#REF!</definedName>
    <definedName name="BL4CCC" localSheetId="8">'[3]Attach-3 (QR)'!#REF!</definedName>
    <definedName name="BL4CCC" localSheetId="10">#REF!</definedName>
    <definedName name="BL4CCC" localSheetId="11">#REF!</definedName>
    <definedName name="BL4CCC" localSheetId="21">'Attach-3 (QR)_'!#REF!</definedName>
    <definedName name="BL4CCC">'Attach-3 (QR)_'!#REF!</definedName>
    <definedName name="BL5A" localSheetId="14">'[1]Attach-3 (QR)'!#REF!</definedName>
    <definedName name="BL5A" localSheetId="10">#REF!</definedName>
    <definedName name="BL5A" localSheetId="11">#REF!</definedName>
    <definedName name="BL5A">'Attach-3 (QR)_'!#REF!</definedName>
    <definedName name="BL5AA" localSheetId="14">'[1]Attach-3 (QR)'!#REF!</definedName>
    <definedName name="BL5AA" localSheetId="24">'Attach-3 (QR)_'!#REF!</definedName>
    <definedName name="BL5AA" localSheetId="2">'[2]Attach-3 (QR)'!#REF!</definedName>
    <definedName name="BL5AA" localSheetId="8">'[3]Attach-3 (QR)'!#REF!</definedName>
    <definedName name="BL5AA" localSheetId="10">#REF!</definedName>
    <definedName name="BL5AA" localSheetId="11">#REF!</definedName>
    <definedName name="BL5AA" localSheetId="21">'Attach-3 (QR)_'!#REF!</definedName>
    <definedName name="BL5AA">'Attach-3 (QR)_'!#REF!</definedName>
    <definedName name="BL5AAA" localSheetId="14">'[1]Attach-3 (QR)'!#REF!</definedName>
    <definedName name="BL5AAA" localSheetId="24">'Attach-3 (QR)_'!#REF!</definedName>
    <definedName name="BL5AAA" localSheetId="2">'[2]Attach-3 (QR)'!#REF!</definedName>
    <definedName name="BL5AAA" localSheetId="8">'[3]Attach-3 (QR)'!#REF!</definedName>
    <definedName name="BL5AAA" localSheetId="10">#REF!</definedName>
    <definedName name="BL5AAA" localSheetId="11">#REF!</definedName>
    <definedName name="BL5AAA" localSheetId="21">'Attach-3 (QR)_'!#REF!</definedName>
    <definedName name="BL5AAA">'Attach-3 (QR)_'!#REF!</definedName>
    <definedName name="BL5B" localSheetId="14">'[1]Attach-3 (QR)'!#REF!</definedName>
    <definedName name="BL5B" localSheetId="10">#REF!</definedName>
    <definedName name="BL5B" localSheetId="11">#REF!</definedName>
    <definedName name="BL5B">'Attach-3 (QR)_'!#REF!</definedName>
    <definedName name="BL5BB" localSheetId="14">'[1]Attach-3 (QR)'!#REF!</definedName>
    <definedName name="BL5BB" localSheetId="24">'Attach-3 (QR)_'!#REF!</definedName>
    <definedName name="BL5BB" localSheetId="2">'[2]Attach-3 (QR)'!#REF!</definedName>
    <definedName name="BL5BB" localSheetId="8">'[3]Attach-3 (QR)'!#REF!</definedName>
    <definedName name="BL5BB" localSheetId="10">#REF!</definedName>
    <definedName name="BL5BB" localSheetId="11">#REF!</definedName>
    <definedName name="BL5BB" localSheetId="21">'Attach-3 (QR)_'!#REF!</definedName>
    <definedName name="BL5BB">'Attach-3 (QR)_'!#REF!</definedName>
    <definedName name="BL5BBB" localSheetId="14">'[1]Attach-3 (QR)'!#REF!</definedName>
    <definedName name="BL5BBB" localSheetId="24">'Attach-3 (QR)_'!#REF!</definedName>
    <definedName name="BL5BBB" localSheetId="2">'[2]Attach-3 (QR)'!#REF!</definedName>
    <definedName name="BL5BBB" localSheetId="8">'[3]Attach-3 (QR)'!#REF!</definedName>
    <definedName name="BL5BBB" localSheetId="10">#REF!</definedName>
    <definedName name="BL5BBB" localSheetId="11">#REF!</definedName>
    <definedName name="BL5BBB" localSheetId="21">'Attach-3 (QR)_'!#REF!</definedName>
    <definedName name="BL5BBB">'Attach-3 (QR)_'!#REF!</definedName>
    <definedName name="BL5C" localSheetId="14">'[1]Attach-3 (QR)'!#REF!</definedName>
    <definedName name="BL5C" localSheetId="10">#REF!</definedName>
    <definedName name="BL5C" localSheetId="11">#REF!</definedName>
    <definedName name="BL5C">'Attach-3 (QR)_'!#REF!</definedName>
    <definedName name="BL5CC" localSheetId="14">'[1]Attach-3 (QR)'!#REF!</definedName>
    <definedName name="BL5CC" localSheetId="24">'Attach-3 (QR)_'!#REF!</definedName>
    <definedName name="BL5CC" localSheetId="2">'[2]Attach-3 (QR)'!#REF!</definedName>
    <definedName name="BL5CC" localSheetId="8">'[3]Attach-3 (QR)'!#REF!</definedName>
    <definedName name="BL5CC" localSheetId="10">#REF!</definedName>
    <definedName name="BL5CC" localSheetId="11">#REF!</definedName>
    <definedName name="BL5CC" localSheetId="21">'Attach-3 (QR)_'!#REF!</definedName>
    <definedName name="BL5CC">'Attach-3 (QR)_'!#REF!</definedName>
    <definedName name="BL5CCC" localSheetId="14">'[1]Attach-3 (QR)'!#REF!</definedName>
    <definedName name="BL5CCC" localSheetId="24">'Attach-3 (QR)_'!#REF!</definedName>
    <definedName name="BL5CCC" localSheetId="2">'[2]Attach-3 (QR)'!#REF!</definedName>
    <definedName name="BL5CCC" localSheetId="8">'[3]Attach-3 (QR)'!#REF!</definedName>
    <definedName name="BL5CCC" localSheetId="10">#REF!</definedName>
    <definedName name="BL5CCC" localSheetId="11">#REF!</definedName>
    <definedName name="BL5CCC" localSheetId="21">'Attach-3 (QR)_'!#REF!</definedName>
    <definedName name="BL5CCC">'Attach-3 (QR)_'!#REF!</definedName>
    <definedName name="CAPA1" localSheetId="14">'[1]Attach-3 (QR)'!#REF!</definedName>
    <definedName name="CAPA1" localSheetId="24">'Attach-3 (QR)_'!#REF!</definedName>
    <definedName name="CAPA1" localSheetId="2">'[2]Attach-3 (QR)'!#REF!</definedName>
    <definedName name="CAPA1" localSheetId="8">'[3]Attach-3 (QR)'!#REF!</definedName>
    <definedName name="CAPA1" localSheetId="10">#REF!</definedName>
    <definedName name="CAPA1" localSheetId="11">#REF!</definedName>
    <definedName name="CAPA1" localSheetId="21">'Attach-3 (QR)_'!#REF!</definedName>
    <definedName name="CAPA1">'Attach-3 (QR)_'!#REF!</definedName>
    <definedName name="CAPA11" localSheetId="14">'[1]Attach-3 (QR)'!#REF!</definedName>
    <definedName name="CAPA11" localSheetId="24">'Attach-3 (QR)_'!#REF!</definedName>
    <definedName name="CAPA11" localSheetId="2">'[2]Attach-3 (QR)'!#REF!</definedName>
    <definedName name="CAPA11" localSheetId="8">'[3]Attach-3 (QR)'!#REF!</definedName>
    <definedName name="CAPA11" localSheetId="10">#REF!</definedName>
    <definedName name="CAPA11" localSheetId="11">#REF!</definedName>
    <definedName name="CAPA11" localSheetId="21">'Attach-3 (QR)_'!#REF!</definedName>
    <definedName name="CAPA11">'Attach-3 (QR)_'!#REF!</definedName>
    <definedName name="CAPA111" localSheetId="14">'[1]Attach-3 (QR)'!#REF!</definedName>
    <definedName name="CAPA111" localSheetId="24">'Attach-3 (QR)_'!#REF!</definedName>
    <definedName name="CAPA111" localSheetId="2">'[2]Attach-3 (QR)'!#REF!</definedName>
    <definedName name="CAPA111" localSheetId="8">'[3]Attach-3 (QR)'!#REF!</definedName>
    <definedName name="CAPA111" localSheetId="10">#REF!</definedName>
    <definedName name="CAPA111" localSheetId="11">#REF!</definedName>
    <definedName name="CAPA111" localSheetId="21">'Attach-3 (QR)_'!#REF!</definedName>
    <definedName name="CAPA111">'Attach-3 (QR)_'!#REF!</definedName>
    <definedName name="CAPA2" localSheetId="14">'[1]Attach-3 (QR)'!#REF!</definedName>
    <definedName name="CAPA2" localSheetId="24">'Attach-3 (QR)_'!#REF!</definedName>
    <definedName name="CAPA2" localSheetId="2">'[2]Attach-3 (QR)'!#REF!</definedName>
    <definedName name="CAPA2" localSheetId="8">'[3]Attach-3 (QR)'!#REF!</definedName>
    <definedName name="CAPA2" localSheetId="10">#REF!</definedName>
    <definedName name="CAPA2" localSheetId="11">#REF!</definedName>
    <definedName name="CAPA2" localSheetId="21">'Attach-3 (QR)_'!#REF!</definedName>
    <definedName name="CAPA2">'Attach-3 (QR)_'!#REF!</definedName>
    <definedName name="CAPA22" localSheetId="14">'[1]Attach-3 (QR)'!#REF!</definedName>
    <definedName name="CAPA22" localSheetId="24">'Attach-3 (QR)_'!#REF!</definedName>
    <definedName name="CAPA22" localSheetId="2">'[2]Attach-3 (QR)'!#REF!</definedName>
    <definedName name="CAPA22" localSheetId="8">'[3]Attach-3 (QR)'!#REF!</definedName>
    <definedName name="CAPA22" localSheetId="10">#REF!</definedName>
    <definedName name="CAPA22" localSheetId="11">#REF!</definedName>
    <definedName name="CAPA22" localSheetId="21">'Attach-3 (QR)_'!#REF!</definedName>
    <definedName name="CAPA22">'Attach-3 (QR)_'!#REF!</definedName>
    <definedName name="CAPA222" localSheetId="14">'[1]Attach-3 (QR)'!#REF!</definedName>
    <definedName name="CAPA222" localSheetId="24">'Attach-3 (QR)_'!#REF!</definedName>
    <definedName name="CAPA222" localSheetId="2">'[2]Attach-3 (QR)'!#REF!</definedName>
    <definedName name="CAPA222" localSheetId="8">'[3]Attach-3 (QR)'!#REF!</definedName>
    <definedName name="CAPA222" localSheetId="10">#REF!</definedName>
    <definedName name="CAPA222" localSheetId="11">#REF!</definedName>
    <definedName name="CAPA222" localSheetId="21">'Attach-3 (QR)_'!#REF!</definedName>
    <definedName name="CAPA222">'Attach-3 (QR)_'!#REF!</definedName>
    <definedName name="CAPA3" localSheetId="14">'[1]Attach-3 (QR)'!#REF!</definedName>
    <definedName name="CAPA3" localSheetId="24">'Attach-3 (QR)_'!#REF!</definedName>
    <definedName name="CAPA3" localSheetId="2">'[2]Attach-3 (QR)'!#REF!</definedName>
    <definedName name="CAPA3" localSheetId="8">'[3]Attach-3 (QR)'!#REF!</definedName>
    <definedName name="CAPA3" localSheetId="10">#REF!</definedName>
    <definedName name="CAPA3" localSheetId="11">#REF!</definedName>
    <definedName name="CAPA3" localSheetId="21">'Attach-3 (QR)_'!#REF!</definedName>
    <definedName name="CAPA3">'Attach-3 (QR)_'!#REF!</definedName>
    <definedName name="CAPA33" localSheetId="14">'[1]Attach-3 (QR)'!#REF!</definedName>
    <definedName name="CAPA33" localSheetId="24">'Attach-3 (QR)_'!#REF!</definedName>
    <definedName name="CAPA33" localSheetId="2">'[2]Attach-3 (QR)'!#REF!</definedName>
    <definedName name="CAPA33" localSheetId="8">'[3]Attach-3 (QR)'!#REF!</definedName>
    <definedName name="CAPA33" localSheetId="10">#REF!</definedName>
    <definedName name="CAPA33" localSheetId="11">#REF!</definedName>
    <definedName name="CAPA33" localSheetId="21">'Attach-3 (QR)_'!#REF!</definedName>
    <definedName name="CAPA33">'Attach-3 (QR)_'!#REF!</definedName>
    <definedName name="CAPA333" localSheetId="14">'[1]Attach-3 (QR)'!#REF!</definedName>
    <definedName name="CAPA333" localSheetId="24">'Attach-3 (QR)_'!#REF!</definedName>
    <definedName name="CAPA333" localSheetId="2">'[2]Attach-3 (QR)'!#REF!</definedName>
    <definedName name="CAPA333" localSheetId="8">'[3]Attach-3 (QR)'!#REF!</definedName>
    <definedName name="CAPA333" localSheetId="10">#REF!</definedName>
    <definedName name="CAPA333" localSheetId="11">#REF!</definedName>
    <definedName name="CAPA333" localSheetId="21">'Attach-3 (QR)_'!#REF!</definedName>
    <definedName name="CAPA333">'Attach-3 (QR)_'!#REF!</definedName>
    <definedName name="CAPA4" localSheetId="14">'[1]Attach-3 (QR)'!#REF!</definedName>
    <definedName name="CAPA4" localSheetId="24">'Attach-3 (QR)_'!#REF!</definedName>
    <definedName name="CAPA4" localSheetId="2">'[2]Attach-3 (QR)'!#REF!</definedName>
    <definedName name="CAPA4" localSheetId="8">'[3]Attach-3 (QR)'!#REF!</definedName>
    <definedName name="CAPA4" localSheetId="10">#REF!</definedName>
    <definedName name="CAPA4" localSheetId="11">#REF!</definedName>
    <definedName name="CAPA4" localSheetId="21">'Attach-3 (QR)_'!#REF!</definedName>
    <definedName name="CAPA4">'Attach-3 (QR)_'!#REF!</definedName>
    <definedName name="CAPA44" localSheetId="14">'[1]Attach-3 (QR)'!#REF!</definedName>
    <definedName name="CAPA44" localSheetId="24">'Attach-3 (QR)_'!#REF!</definedName>
    <definedName name="CAPA44" localSheetId="2">'[2]Attach-3 (QR)'!#REF!</definedName>
    <definedName name="CAPA44" localSheetId="8">'[3]Attach-3 (QR)'!#REF!</definedName>
    <definedName name="CAPA44" localSheetId="10">#REF!</definedName>
    <definedName name="CAPA44" localSheetId="11">#REF!</definedName>
    <definedName name="CAPA44" localSheetId="21">'Attach-3 (QR)_'!#REF!</definedName>
    <definedName name="CAPA44">'Attach-3 (QR)_'!#REF!</definedName>
    <definedName name="CAPA444" localSheetId="14">'[1]Attach-3 (QR)'!#REF!</definedName>
    <definedName name="CAPA444" localSheetId="24">'Attach-3 (QR)_'!#REF!</definedName>
    <definedName name="CAPA444" localSheetId="2">'[2]Attach-3 (QR)'!#REF!</definedName>
    <definedName name="CAPA444" localSheetId="8">'[3]Attach-3 (QR)'!#REF!</definedName>
    <definedName name="CAPA444" localSheetId="10">#REF!</definedName>
    <definedName name="CAPA444" localSheetId="11">#REF!</definedName>
    <definedName name="CAPA444" localSheetId="21">'Attach-3 (QR)_'!#REF!</definedName>
    <definedName name="CAPA444">'Attach-3 (QR)_'!#REF!</definedName>
    <definedName name="CAPA7" localSheetId="14">'[1]Attach-3 (QR)'!#REF!</definedName>
    <definedName name="CAPA7" localSheetId="24">'Attach-3 (QR)_'!#REF!</definedName>
    <definedName name="CAPA7" localSheetId="2">'[2]Attach-3 (QR)'!#REF!</definedName>
    <definedName name="CAPA7" localSheetId="8">'[3]Attach-3 (QR)'!#REF!</definedName>
    <definedName name="CAPA7" localSheetId="10">#REF!</definedName>
    <definedName name="CAPA7" localSheetId="11">#REF!</definedName>
    <definedName name="CAPA7" localSheetId="21">'Attach-3 (QR)_'!#REF!</definedName>
    <definedName name="CAPA7">'Attach-3 (QR)_'!#REF!</definedName>
    <definedName name="CAPA77" localSheetId="14">'[1]Attach-3 (QR)'!#REF!</definedName>
    <definedName name="CAPA77" localSheetId="24">'Attach-3 (QR)_'!#REF!</definedName>
    <definedName name="CAPA77" localSheetId="2">'[2]Attach-3 (QR)'!#REF!</definedName>
    <definedName name="CAPA77" localSheetId="8">'[3]Attach-3 (QR)'!#REF!</definedName>
    <definedName name="CAPA77" localSheetId="10">#REF!</definedName>
    <definedName name="CAPA77" localSheetId="11">#REF!</definedName>
    <definedName name="CAPA77" localSheetId="21">'Attach-3 (QR)_'!#REF!</definedName>
    <definedName name="CAPA77">'Attach-3 (QR)_'!#REF!</definedName>
    <definedName name="CAPA777" localSheetId="14">'[1]Attach-3 (QR)'!#REF!</definedName>
    <definedName name="CAPA777" localSheetId="24">'Attach-3 (QR)_'!#REF!</definedName>
    <definedName name="CAPA777" localSheetId="2">'[2]Attach-3 (QR)'!#REF!</definedName>
    <definedName name="CAPA777" localSheetId="8">'[3]Attach-3 (QR)'!#REF!</definedName>
    <definedName name="CAPA777" localSheetId="10">#REF!</definedName>
    <definedName name="CAPA777" localSheetId="11">#REF!</definedName>
    <definedName name="CAPA777" localSheetId="21">'Attach-3 (QR)_'!#REF!</definedName>
    <definedName name="CAPA777">'Attach-3 (QR)_'!#REF!</definedName>
    <definedName name="COO" localSheetId="14">'[4]Sch-1a'!#REF!</definedName>
    <definedName name="COO" localSheetId="24">'[4]Sch-1a'!#REF!</definedName>
    <definedName name="COO" localSheetId="8">'[4]Sch-1a'!#REF!</definedName>
    <definedName name="COO" localSheetId="10">'[5]Sch-1a'!#REF!</definedName>
    <definedName name="COO" localSheetId="11">'[5]Sch-1a'!#REF!</definedName>
    <definedName name="COO" localSheetId="21">'[4]Sch-1a'!#REF!</definedName>
    <definedName name="COO" localSheetId="25">'[4]Sch-1a'!#REF!</definedName>
    <definedName name="COO" localSheetId="1">'[4]Sch-1a'!#REF!</definedName>
    <definedName name="COO">'[4]Sch-1a'!#REF!</definedName>
    <definedName name="date" localSheetId="14">#REF!</definedName>
    <definedName name="date" localSheetId="24">#REF!</definedName>
    <definedName name="date" localSheetId="8">#REF!</definedName>
    <definedName name="date" localSheetId="10">#REF!</definedName>
    <definedName name="date" localSheetId="21">#REF!</definedName>
    <definedName name="date">#REF!</definedName>
    <definedName name="iii" localSheetId="14">#REF!</definedName>
    <definedName name="iii" localSheetId="24">#REF!</definedName>
    <definedName name="iii" localSheetId="2">#REF!</definedName>
    <definedName name="iii" localSheetId="8">#REF!</definedName>
    <definedName name="iii" localSheetId="21">#REF!</definedName>
    <definedName name="iii">#REF!</definedName>
    <definedName name="LA">#REF!</definedName>
    <definedName name="logo1">"Picture 7"</definedName>
    <definedName name="MANU1" localSheetId="14">'[1]Attach-3 (QR)'!#REF!</definedName>
    <definedName name="MANU1" localSheetId="24">'Attach-3 (QR)_'!#REF!</definedName>
    <definedName name="MANU1" localSheetId="2">'[2]Attach-3 (QR)'!#REF!</definedName>
    <definedName name="MANU1" localSheetId="8">'[3]Attach-3 (QR)'!#REF!</definedName>
    <definedName name="MANU1" localSheetId="10">#REF!</definedName>
    <definedName name="MANU1" localSheetId="11">#REF!</definedName>
    <definedName name="MANU1" localSheetId="21">'Attach-3 (QR)_'!#REF!</definedName>
    <definedName name="MANU1">'Attach-3 (QR)_'!#REF!</definedName>
    <definedName name="MANU11" localSheetId="14">'[1]Attach-3 (QR)'!#REF!</definedName>
    <definedName name="MANU11" localSheetId="24">'Attach-3 (QR)_'!#REF!</definedName>
    <definedName name="MANU11" localSheetId="2">'[2]Attach-3 (QR)'!#REF!</definedName>
    <definedName name="MANU11" localSheetId="8">'[3]Attach-3 (QR)'!#REF!</definedName>
    <definedName name="MANU11" localSheetId="10">#REF!</definedName>
    <definedName name="MANU11" localSheetId="11">#REF!</definedName>
    <definedName name="MANU11" localSheetId="21">'Attach-3 (QR)_'!#REF!</definedName>
    <definedName name="MANU11">'Attach-3 (QR)_'!#REF!</definedName>
    <definedName name="MANU111" localSheetId="14">'[1]Attach-3 (QR)'!#REF!</definedName>
    <definedName name="MANU111" localSheetId="24">'Attach-3 (QR)_'!#REF!</definedName>
    <definedName name="MANU111" localSheetId="2">'[2]Attach-3 (QR)'!#REF!</definedName>
    <definedName name="MANU111" localSheetId="8">'[3]Attach-3 (QR)'!#REF!</definedName>
    <definedName name="MANU111" localSheetId="10">#REF!</definedName>
    <definedName name="MANU111" localSheetId="11">#REF!</definedName>
    <definedName name="MANU111" localSheetId="21">'Attach-3 (QR)_'!#REF!</definedName>
    <definedName name="MANU111">'Attach-3 (QR)_'!#REF!</definedName>
    <definedName name="MANU2" localSheetId="14">'[1]Attach-3 (QR)'!#REF!</definedName>
    <definedName name="MANU2" localSheetId="24">'Attach-3 (QR)_'!#REF!</definedName>
    <definedName name="MANU2" localSheetId="2">'[2]Attach-3 (QR)'!#REF!</definedName>
    <definedName name="MANU2" localSheetId="8">'[3]Attach-3 (QR)'!#REF!</definedName>
    <definedName name="MANU2" localSheetId="10">#REF!</definedName>
    <definedName name="MANU2" localSheetId="11">#REF!</definedName>
    <definedName name="MANU2" localSheetId="21">'Attach-3 (QR)_'!#REF!</definedName>
    <definedName name="MANU2">'Attach-3 (QR)_'!#REF!</definedName>
    <definedName name="MANU22" localSheetId="14">'[1]Attach-3 (QR)'!#REF!</definedName>
    <definedName name="MANU22" localSheetId="24">'Attach-3 (QR)_'!#REF!</definedName>
    <definedName name="MANU22" localSheetId="2">'[2]Attach-3 (QR)'!#REF!</definedName>
    <definedName name="MANU22" localSheetId="8">'[3]Attach-3 (QR)'!#REF!</definedName>
    <definedName name="MANU22" localSheetId="10">#REF!</definedName>
    <definedName name="MANU22" localSheetId="11">#REF!</definedName>
    <definedName name="MANU22" localSheetId="21">'Attach-3 (QR)_'!#REF!</definedName>
    <definedName name="MANU22">'Attach-3 (QR)_'!#REF!</definedName>
    <definedName name="MANU222" localSheetId="14">'[1]Attach-3 (QR)'!#REF!</definedName>
    <definedName name="MANU222" localSheetId="24">'Attach-3 (QR)_'!#REF!</definedName>
    <definedName name="MANU222" localSheetId="2">'[2]Attach-3 (QR)'!#REF!</definedName>
    <definedName name="MANU222" localSheetId="8">'[3]Attach-3 (QR)'!#REF!</definedName>
    <definedName name="MANU222" localSheetId="10">#REF!</definedName>
    <definedName name="MANU222" localSheetId="11">#REF!</definedName>
    <definedName name="MANU222" localSheetId="21">'Attach-3 (QR)_'!#REF!</definedName>
    <definedName name="MANU222">'Attach-3 (QR)_'!#REF!</definedName>
    <definedName name="MANU3" localSheetId="14">'[1]Attach-3 (QR)'!#REF!</definedName>
    <definedName name="MANU3" localSheetId="24">'Attach-3 (QR)_'!#REF!</definedName>
    <definedName name="MANU3" localSheetId="2">'[2]Attach-3 (QR)'!#REF!</definedName>
    <definedName name="MANU3" localSheetId="8">'[3]Attach-3 (QR)'!#REF!</definedName>
    <definedName name="MANU3" localSheetId="10">#REF!</definedName>
    <definedName name="MANU3" localSheetId="11">#REF!</definedName>
    <definedName name="MANU3" localSheetId="21">'Attach-3 (QR)_'!#REF!</definedName>
    <definedName name="MANU3">'Attach-3 (QR)_'!#REF!</definedName>
    <definedName name="MANU33" localSheetId="14">'[1]Attach-3 (QR)'!#REF!</definedName>
    <definedName name="MANU33" localSheetId="24">'Attach-3 (QR)_'!#REF!</definedName>
    <definedName name="MANU33" localSheetId="2">'[2]Attach-3 (QR)'!#REF!</definedName>
    <definedName name="MANU33" localSheetId="8">'[3]Attach-3 (QR)'!#REF!</definedName>
    <definedName name="MANU33" localSheetId="10">#REF!</definedName>
    <definedName name="MANU33" localSheetId="11">#REF!</definedName>
    <definedName name="MANU33" localSheetId="21">'Attach-3 (QR)_'!#REF!</definedName>
    <definedName name="MANU33">'Attach-3 (QR)_'!#REF!</definedName>
    <definedName name="MANU333" localSheetId="14">'[1]Attach-3 (QR)'!#REF!</definedName>
    <definedName name="MANU333" localSheetId="24">'Attach-3 (QR)_'!#REF!</definedName>
    <definedName name="MANU333" localSheetId="2">'[2]Attach-3 (QR)'!#REF!</definedName>
    <definedName name="MANU333" localSheetId="8">'[3]Attach-3 (QR)'!#REF!</definedName>
    <definedName name="MANU333" localSheetId="10">#REF!</definedName>
    <definedName name="MANU333" localSheetId="11">#REF!</definedName>
    <definedName name="MANU333" localSheetId="21">'Attach-3 (QR)_'!#REF!</definedName>
    <definedName name="MANU333">'Attach-3 (QR)_'!#REF!</definedName>
    <definedName name="MANU4" localSheetId="14">'[1]Attach-3 (QR)'!#REF!</definedName>
    <definedName name="MANU4" localSheetId="24">'Attach-3 (QR)_'!#REF!</definedName>
    <definedName name="MANU4" localSheetId="2">'[2]Attach-3 (QR)'!#REF!</definedName>
    <definedName name="MANU4" localSheetId="8">'[3]Attach-3 (QR)'!#REF!</definedName>
    <definedName name="MANU4" localSheetId="10">#REF!</definedName>
    <definedName name="MANU4" localSheetId="11">#REF!</definedName>
    <definedName name="MANU4" localSheetId="21">'Attach-3 (QR)_'!#REF!</definedName>
    <definedName name="MANU4">'Attach-3 (QR)_'!#REF!</definedName>
    <definedName name="MANU44" localSheetId="14">'[1]Attach-3 (QR)'!#REF!</definedName>
    <definedName name="MANU44" localSheetId="24">'Attach-3 (QR)_'!#REF!</definedName>
    <definedName name="MANU44" localSheetId="2">'[2]Attach-3 (QR)'!#REF!</definedName>
    <definedName name="MANU44" localSheetId="8">'[3]Attach-3 (QR)'!#REF!</definedName>
    <definedName name="MANU44" localSheetId="10">#REF!</definedName>
    <definedName name="MANU44" localSheetId="11">#REF!</definedName>
    <definedName name="MANU44" localSheetId="21">'Attach-3 (QR)_'!#REF!</definedName>
    <definedName name="MANU44">'Attach-3 (QR)_'!#REF!</definedName>
    <definedName name="MANU444" localSheetId="14">'[1]Attach-3 (QR)'!#REF!</definedName>
    <definedName name="MANU444" localSheetId="24">'Attach-3 (QR)_'!#REF!</definedName>
    <definedName name="MANU444" localSheetId="2">'[2]Attach-3 (QR)'!#REF!</definedName>
    <definedName name="MANU444" localSheetId="8">'[3]Attach-3 (QR)'!#REF!</definedName>
    <definedName name="MANU444" localSheetId="10">#REF!</definedName>
    <definedName name="MANU444" localSheetId="11">#REF!</definedName>
    <definedName name="MANU444" localSheetId="21">'Attach-3 (QR)_'!#REF!</definedName>
    <definedName name="MANU444">'Attach-3 (QR)_'!#REF!</definedName>
    <definedName name="MANU5" localSheetId="14">'[1]Attach-3 (QR)'!#REF!</definedName>
    <definedName name="MANU5" localSheetId="24">'Attach-3 (QR)_'!#REF!</definedName>
    <definedName name="MANU5" localSheetId="2">'[2]Attach-3 (QR)'!#REF!</definedName>
    <definedName name="MANU5" localSheetId="8">'[3]Attach-3 (QR)'!#REF!</definedName>
    <definedName name="MANU5" localSheetId="10">#REF!</definedName>
    <definedName name="MANU5" localSheetId="11">#REF!</definedName>
    <definedName name="MANU5" localSheetId="21">'Attach-3 (QR)_'!#REF!</definedName>
    <definedName name="MANU5">'Attach-3 (QR)_'!#REF!</definedName>
    <definedName name="MANU55" localSheetId="14">'[1]Attach-3 (QR)'!#REF!</definedName>
    <definedName name="MANU55" localSheetId="24">'Attach-3 (QR)_'!#REF!</definedName>
    <definedName name="MANU55" localSheetId="2">'[2]Attach-3 (QR)'!#REF!</definedName>
    <definedName name="MANU55" localSheetId="8">'[3]Attach-3 (QR)'!#REF!</definedName>
    <definedName name="MANU55" localSheetId="10">#REF!</definedName>
    <definedName name="MANU55" localSheetId="11">#REF!</definedName>
    <definedName name="MANU55" localSheetId="21">'Attach-3 (QR)_'!#REF!</definedName>
    <definedName name="MANU55">'Attach-3 (QR)_'!#REF!</definedName>
    <definedName name="MANU555" localSheetId="14">'[1]Attach-3 (QR)'!#REF!</definedName>
    <definedName name="MANU555" localSheetId="24">'Attach-3 (QR)_'!#REF!</definedName>
    <definedName name="MANU555" localSheetId="2">'[2]Attach-3 (QR)'!#REF!</definedName>
    <definedName name="MANU555" localSheetId="8">'[3]Attach-3 (QR)'!#REF!</definedName>
    <definedName name="MANU555" localSheetId="10">#REF!</definedName>
    <definedName name="MANU555" localSheetId="11">#REF!</definedName>
    <definedName name="MANU555" localSheetId="21">'Attach-3 (QR)_'!#REF!</definedName>
    <definedName name="MANU555">'Attach-3 (QR)_'!#REF!</definedName>
    <definedName name="PATH1" localSheetId="14">'[1]Attach-3 (QR)'!#REF!</definedName>
    <definedName name="PATH1" localSheetId="24">'Attach-3 (QR)_'!#REF!</definedName>
    <definedName name="PATH1" localSheetId="2">'[2]Attach-3 (QR)'!#REF!</definedName>
    <definedName name="PATH1" localSheetId="8">'[3]Attach-3 (QR)'!#REF!</definedName>
    <definedName name="PATH1" localSheetId="10">#REF!</definedName>
    <definedName name="PATH1" localSheetId="11">#REF!</definedName>
    <definedName name="PATH1" localSheetId="21">'Attach-3 (QR)_'!#REF!</definedName>
    <definedName name="PATH1">'Attach-3 (QR)_'!#REF!</definedName>
    <definedName name="PATH11" localSheetId="14">'[1]Attach-3 (QR)'!#REF!</definedName>
    <definedName name="PATH11" localSheetId="24">'Attach-3 (QR)_'!#REF!</definedName>
    <definedName name="PATH11" localSheetId="2">'[2]Attach-3 (QR)'!#REF!</definedName>
    <definedName name="PATH11" localSheetId="8">'[3]Attach-3 (QR)'!#REF!</definedName>
    <definedName name="PATH11" localSheetId="10">#REF!</definedName>
    <definedName name="PATH11" localSheetId="11">#REF!</definedName>
    <definedName name="PATH11" localSheetId="21">'Attach-3 (QR)_'!#REF!</definedName>
    <definedName name="PATH11">'Attach-3 (QR)_'!#REF!</definedName>
    <definedName name="PATH111" localSheetId="14">'[1]Attach-3 (QR)'!#REF!</definedName>
    <definedName name="PATH111" localSheetId="24">'Attach-3 (QR)_'!#REF!</definedName>
    <definedName name="PATH111" localSheetId="2">'[2]Attach-3 (QR)'!#REF!</definedName>
    <definedName name="PATH111" localSheetId="8">'[3]Attach-3 (QR)'!#REF!</definedName>
    <definedName name="PATH111" localSheetId="10">#REF!</definedName>
    <definedName name="PATH111" localSheetId="11">#REF!</definedName>
    <definedName name="PATH111" localSheetId="21">'Attach-3 (QR)_'!#REF!</definedName>
    <definedName name="PATH111">'Attach-3 (QR)_'!#REF!</definedName>
    <definedName name="PATH2" localSheetId="14">'[1]Attach-3 (QR)'!#REF!</definedName>
    <definedName name="PATH2" localSheetId="24">'Attach-3 (QR)_'!#REF!</definedName>
    <definedName name="PATH2" localSheetId="2">'[2]Attach-3 (QR)'!#REF!</definedName>
    <definedName name="PATH2" localSheetId="8">'[3]Attach-3 (QR)'!#REF!</definedName>
    <definedName name="PATH2" localSheetId="10">#REF!</definedName>
    <definedName name="PATH2" localSheetId="11">#REF!</definedName>
    <definedName name="PATH2" localSheetId="21">'Attach-3 (QR)_'!#REF!</definedName>
    <definedName name="PATH2">'Attach-3 (QR)_'!#REF!</definedName>
    <definedName name="PATH22" localSheetId="14">'[1]Attach-3 (QR)'!#REF!</definedName>
    <definedName name="PATH22" localSheetId="24">'Attach-3 (QR)_'!#REF!</definedName>
    <definedName name="PATH22" localSheetId="2">'[2]Attach-3 (QR)'!#REF!</definedName>
    <definedName name="PATH22" localSheetId="8">'[3]Attach-3 (QR)'!#REF!</definedName>
    <definedName name="PATH22" localSheetId="10">#REF!</definedName>
    <definedName name="PATH22" localSheetId="11">#REF!</definedName>
    <definedName name="PATH22" localSheetId="21">'Attach-3 (QR)_'!#REF!</definedName>
    <definedName name="PATH22">'Attach-3 (QR)_'!#REF!</definedName>
    <definedName name="PATH222" localSheetId="14">'[1]Attach-3 (QR)'!#REF!</definedName>
    <definedName name="PATH222" localSheetId="24">'Attach-3 (QR)_'!#REF!</definedName>
    <definedName name="PATH222" localSheetId="2">'[2]Attach-3 (QR)'!#REF!</definedName>
    <definedName name="PATH222" localSheetId="8">'[3]Attach-3 (QR)'!#REF!</definedName>
    <definedName name="PATH222" localSheetId="10">#REF!</definedName>
    <definedName name="PATH222" localSheetId="11">#REF!</definedName>
    <definedName name="PATH222" localSheetId="21">'Attach-3 (QR)_'!#REF!</definedName>
    <definedName name="PATH222">'Attach-3 (QR)_'!#REF!</definedName>
    <definedName name="PATH3" localSheetId="14">'[1]Attach-3 (QR)'!#REF!</definedName>
    <definedName name="PATH3" localSheetId="24">'Attach-3 (QR)_'!#REF!</definedName>
    <definedName name="PATH3" localSheetId="2">'[2]Attach-3 (QR)'!#REF!</definedName>
    <definedName name="PATH3" localSheetId="8">'[3]Attach-3 (QR)'!#REF!</definedName>
    <definedName name="PATH3" localSheetId="10">#REF!</definedName>
    <definedName name="PATH3" localSheetId="11">#REF!</definedName>
    <definedName name="PATH3" localSheetId="21">'Attach-3 (QR)_'!#REF!</definedName>
    <definedName name="PATH3">'Attach-3 (QR)_'!#REF!</definedName>
    <definedName name="PATH33" localSheetId="14">'[1]Attach-3 (QR)'!#REF!</definedName>
    <definedName name="PATH33" localSheetId="24">'Attach-3 (QR)_'!#REF!</definedName>
    <definedName name="PATH33" localSheetId="2">'[2]Attach-3 (QR)'!#REF!</definedName>
    <definedName name="PATH33" localSheetId="8">'[3]Attach-3 (QR)'!#REF!</definedName>
    <definedName name="PATH33" localSheetId="10">#REF!</definedName>
    <definedName name="PATH33" localSheetId="11">#REF!</definedName>
    <definedName name="PATH33" localSheetId="21">'Attach-3 (QR)_'!#REF!</definedName>
    <definedName name="PATH33">'Attach-3 (QR)_'!#REF!</definedName>
    <definedName name="PATH333" localSheetId="14">'[1]Attach-3 (QR)'!#REF!</definedName>
    <definedName name="PATH333" localSheetId="24">'Attach-3 (QR)_'!#REF!</definedName>
    <definedName name="PATH333" localSheetId="2">'[2]Attach-3 (QR)'!#REF!</definedName>
    <definedName name="PATH333" localSheetId="8">'[3]Attach-3 (QR)'!#REF!</definedName>
    <definedName name="PATH333" localSheetId="10">#REF!</definedName>
    <definedName name="PATH333" localSheetId="11">#REF!</definedName>
    <definedName name="PATH333" localSheetId="21">'Attach-3 (QR)_'!#REF!</definedName>
    <definedName name="PATH333">'Attach-3 (QR)_'!#REF!</definedName>
    <definedName name="PATH4" localSheetId="14">'[1]Attach-3 (QR)'!#REF!</definedName>
    <definedName name="PATH4" localSheetId="24">'Attach-3 (QR)_'!#REF!</definedName>
    <definedName name="PATH4" localSheetId="2">'[2]Attach-3 (QR)'!#REF!</definedName>
    <definedName name="PATH4" localSheetId="8">'[3]Attach-3 (QR)'!#REF!</definedName>
    <definedName name="PATH4" localSheetId="10">#REF!</definedName>
    <definedName name="PATH4" localSheetId="11">#REF!</definedName>
    <definedName name="PATH4" localSheetId="21">'Attach-3 (QR)_'!#REF!</definedName>
    <definedName name="PATH4">'Attach-3 (QR)_'!#REF!</definedName>
    <definedName name="PATH44" localSheetId="14">'[1]Attach-3 (QR)'!#REF!</definedName>
    <definedName name="PATH44" localSheetId="24">'Attach-3 (QR)_'!#REF!</definedName>
    <definedName name="PATH44" localSheetId="2">'[2]Attach-3 (QR)'!#REF!</definedName>
    <definedName name="PATH44" localSheetId="8">'[3]Attach-3 (QR)'!#REF!</definedName>
    <definedName name="PATH44" localSheetId="10">#REF!</definedName>
    <definedName name="PATH44" localSheetId="11">#REF!</definedName>
    <definedName name="PATH44" localSheetId="21">'Attach-3 (QR)_'!#REF!</definedName>
    <definedName name="PATH44">'Attach-3 (QR)_'!#REF!</definedName>
    <definedName name="PATH444" localSheetId="14">'[1]Attach-3 (QR)'!#REF!</definedName>
    <definedName name="PATH444" localSheetId="24">'Attach-3 (QR)_'!#REF!</definedName>
    <definedName name="PATH444" localSheetId="2">'[2]Attach-3 (QR)'!#REF!</definedName>
    <definedName name="PATH444" localSheetId="8">'[3]Attach-3 (QR)'!#REF!</definedName>
    <definedName name="PATH444" localSheetId="10">#REF!</definedName>
    <definedName name="PATH444" localSheetId="11">#REF!</definedName>
    <definedName name="PATH444" localSheetId="21">'Attach-3 (QR)_'!#REF!</definedName>
    <definedName name="PATH444">'Attach-3 (QR)_'!#REF!</definedName>
    <definedName name="PATH5" localSheetId="14">'[1]Attach-3 (QR)'!#REF!</definedName>
    <definedName name="PATH5" localSheetId="24">'Attach-3 (QR)_'!#REF!</definedName>
    <definedName name="PATH5" localSheetId="2">'[2]Attach-3 (QR)'!#REF!</definedName>
    <definedName name="PATH5" localSheetId="8">'[3]Attach-3 (QR)'!#REF!</definedName>
    <definedName name="PATH5" localSheetId="10">#REF!</definedName>
    <definedName name="PATH5" localSheetId="11">#REF!</definedName>
    <definedName name="PATH5" localSheetId="21">'Attach-3 (QR)_'!#REF!</definedName>
    <definedName name="PATH5">'Attach-3 (QR)_'!#REF!</definedName>
    <definedName name="PATH55" localSheetId="14">'[1]Attach-3 (QR)'!#REF!</definedName>
    <definedName name="PATH55" localSheetId="24">'Attach-3 (QR)_'!#REF!</definedName>
    <definedName name="PATH55" localSheetId="2">'[2]Attach-3 (QR)'!#REF!</definedName>
    <definedName name="PATH55" localSheetId="8">'[3]Attach-3 (QR)'!#REF!</definedName>
    <definedName name="PATH55" localSheetId="10">#REF!</definedName>
    <definedName name="PATH55" localSheetId="11">#REF!</definedName>
    <definedName name="PATH55" localSheetId="21">'Attach-3 (QR)_'!#REF!</definedName>
    <definedName name="PATH55">'Attach-3 (QR)_'!#REF!</definedName>
    <definedName name="PATH555" localSheetId="14">'[1]Attach-3 (QR)'!#REF!</definedName>
    <definedName name="PATH555" localSheetId="24">'Attach-3 (QR)_'!#REF!</definedName>
    <definedName name="PATH555" localSheetId="2">'[2]Attach-3 (QR)'!#REF!</definedName>
    <definedName name="PATH555" localSheetId="8">'[3]Attach-3 (QR)'!#REF!</definedName>
    <definedName name="PATH555" localSheetId="10">#REF!</definedName>
    <definedName name="PATH555" localSheetId="11">#REF!</definedName>
    <definedName name="PATH555" localSheetId="21">'Attach-3 (QR)_'!#REF!</definedName>
    <definedName name="PATH555">'Attach-3 (QR)_'!#REF!</definedName>
    <definedName name="PATHAR1" localSheetId="14">'[1]Attach-3 (QR)'!#REF!</definedName>
    <definedName name="PATHAR1" localSheetId="10">#REF!</definedName>
    <definedName name="PATHAR1" localSheetId="11">#REF!</definedName>
    <definedName name="PATHAR1">'Attach-3 (QR)_'!#REF!</definedName>
    <definedName name="PATHAR2" localSheetId="14">'[1]Attach-3 (QR)'!#REF!</definedName>
    <definedName name="PATHAR2" localSheetId="10">#REF!</definedName>
    <definedName name="PATHAR2" localSheetId="11">#REF!</definedName>
    <definedName name="PATHAR2">'Attach-3 (QR)_'!#REF!</definedName>
    <definedName name="PATHAR3" localSheetId="14">'[1]Attach-3 (QR)'!#REF!</definedName>
    <definedName name="PATHAR3" localSheetId="10">#REF!</definedName>
    <definedName name="PATHAR3" localSheetId="11">#REF!</definedName>
    <definedName name="PATHAR3">'Attach-3 (QR)_'!#REF!</definedName>
    <definedName name="PATHJV1" localSheetId="14">'[1]Attach-3 (QR)'!#REF!</definedName>
    <definedName name="PATHJV1" localSheetId="24">'Attach-3 (QR)_'!#REF!</definedName>
    <definedName name="PATHJV1" localSheetId="2">'[2]Attach-3 (QR)'!#REF!</definedName>
    <definedName name="PATHJV1" localSheetId="8">'[3]Attach-3 (QR)'!#REF!</definedName>
    <definedName name="PATHJV1" localSheetId="10">#REF!</definedName>
    <definedName name="PATHJV1" localSheetId="11">#REF!</definedName>
    <definedName name="PATHJV1" localSheetId="21">'Attach-3 (QR)_'!#REF!</definedName>
    <definedName name="PATHJV1">'Attach-3 (QR)_'!#REF!</definedName>
    <definedName name="PATHJV11" localSheetId="14">'[1]Attach-3 (QR)'!#REF!</definedName>
    <definedName name="PATHJV11" localSheetId="24">'Attach-3 (QR)_'!#REF!</definedName>
    <definedName name="PATHJV11" localSheetId="2">'[2]Attach-3 (QR)'!#REF!</definedName>
    <definedName name="PATHJV11" localSheetId="8">'[3]Attach-3 (QR)'!#REF!</definedName>
    <definedName name="PATHJV11" localSheetId="10">#REF!</definedName>
    <definedName name="PATHJV11" localSheetId="11">#REF!</definedName>
    <definedName name="PATHJV11" localSheetId="21">'Attach-3 (QR)_'!#REF!</definedName>
    <definedName name="PATHJV11">'Attach-3 (QR)_'!#REF!</definedName>
    <definedName name="PATHJV111" localSheetId="14">'[1]Attach-3 (QR)'!#REF!</definedName>
    <definedName name="PATHJV111" localSheetId="24">'Attach-3 (QR)_'!#REF!</definedName>
    <definedName name="PATHJV111" localSheetId="2">'[2]Attach-3 (QR)'!#REF!</definedName>
    <definedName name="PATHJV111" localSheetId="8">'[3]Attach-3 (QR)'!#REF!</definedName>
    <definedName name="PATHJV111" localSheetId="10">#REF!</definedName>
    <definedName name="PATHJV111" localSheetId="11">#REF!</definedName>
    <definedName name="PATHJV111" localSheetId="21">'Attach-3 (QR)_'!#REF!</definedName>
    <definedName name="PATHJV111">'Attach-3 (QR)_'!#REF!</definedName>
    <definedName name="PATHJV2" localSheetId="14">'[1]Attach-3 (QR)'!#REF!</definedName>
    <definedName name="PATHJV2" localSheetId="24">'Attach-3 (QR)_'!#REF!</definedName>
    <definedName name="PATHJV2" localSheetId="2">'[2]Attach-3 (QR)'!#REF!</definedName>
    <definedName name="PATHJV2" localSheetId="8">'[3]Attach-3 (QR)'!#REF!</definedName>
    <definedName name="PATHJV2" localSheetId="10">#REF!</definedName>
    <definedName name="PATHJV2" localSheetId="11">#REF!</definedName>
    <definedName name="PATHJV2" localSheetId="21">'Attach-3 (QR)_'!#REF!</definedName>
    <definedName name="PATHJV2">'Attach-3 (QR)_'!#REF!</definedName>
    <definedName name="PATHJV22" localSheetId="14">'[1]Attach-3 (QR)'!#REF!</definedName>
    <definedName name="PATHJV22" localSheetId="24">'Attach-3 (QR)_'!#REF!</definedName>
    <definedName name="PATHJV22" localSheetId="2">'[2]Attach-3 (QR)'!#REF!</definedName>
    <definedName name="PATHJV22" localSheetId="8">'[3]Attach-3 (QR)'!#REF!</definedName>
    <definedName name="PATHJV22" localSheetId="10">#REF!</definedName>
    <definedName name="PATHJV22" localSheetId="11">#REF!</definedName>
    <definedName name="PATHJV22" localSheetId="21">'Attach-3 (QR)_'!#REF!</definedName>
    <definedName name="PATHJV22">'Attach-3 (QR)_'!#REF!</definedName>
    <definedName name="PATHJV222" localSheetId="14">'[1]Attach-3 (QR)'!#REF!</definedName>
    <definedName name="PATHJV222" localSheetId="24">'Attach-3 (QR)_'!#REF!</definedName>
    <definedName name="PATHJV222" localSheetId="2">'[2]Attach-3 (QR)'!#REF!</definedName>
    <definedName name="PATHJV222" localSheetId="8">'[3]Attach-3 (QR)'!#REF!</definedName>
    <definedName name="PATHJV222" localSheetId="10">#REF!</definedName>
    <definedName name="PATHJV222" localSheetId="11">#REF!</definedName>
    <definedName name="PATHJV222" localSheetId="21">'Attach-3 (QR)_'!#REF!</definedName>
    <definedName name="PATHJV222">'Attach-3 (QR)_'!#REF!</definedName>
    <definedName name="PATHJV3" localSheetId="14">'[1]Attach-3 (QR)'!#REF!</definedName>
    <definedName name="PATHJV3" localSheetId="24">'Attach-3 (QR)_'!#REF!</definedName>
    <definedName name="PATHJV3" localSheetId="2">'[2]Attach-3 (QR)'!#REF!</definedName>
    <definedName name="PATHJV3" localSheetId="8">'[3]Attach-3 (QR)'!#REF!</definedName>
    <definedName name="PATHJV3" localSheetId="10">#REF!</definedName>
    <definedName name="PATHJV3" localSheetId="11">#REF!</definedName>
    <definedName name="PATHJV3" localSheetId="21">'Attach-3 (QR)_'!#REF!</definedName>
    <definedName name="PATHJV3">'Attach-3 (QR)_'!#REF!</definedName>
    <definedName name="PATHJV33" localSheetId="14">'[1]Attach-3 (QR)'!#REF!</definedName>
    <definedName name="PATHJV33" localSheetId="24">'Attach-3 (QR)_'!#REF!</definedName>
    <definedName name="PATHJV33" localSheetId="2">'[2]Attach-3 (QR)'!#REF!</definedName>
    <definedName name="PATHJV33" localSheetId="8">'[3]Attach-3 (QR)'!#REF!</definedName>
    <definedName name="PATHJV33" localSheetId="10">#REF!</definedName>
    <definedName name="PATHJV33" localSheetId="11">#REF!</definedName>
    <definedName name="PATHJV33" localSheetId="21">'Attach-3 (QR)_'!#REF!</definedName>
    <definedName name="PATHJV33">'Attach-3 (QR)_'!#REF!</definedName>
    <definedName name="PATHJV333" localSheetId="14">'[1]Attach-3 (QR)'!#REF!</definedName>
    <definedName name="PATHJV333" localSheetId="24">'Attach-3 (QR)_'!#REF!</definedName>
    <definedName name="PATHJV333" localSheetId="2">'[2]Attach-3 (QR)'!#REF!</definedName>
    <definedName name="PATHJV333" localSheetId="8">'[3]Attach-3 (QR)'!#REF!</definedName>
    <definedName name="PATHJV333" localSheetId="10">#REF!</definedName>
    <definedName name="PATHJV333" localSheetId="11">#REF!</definedName>
    <definedName name="PATHJV333" localSheetId="21">'Attach-3 (QR)_'!#REF!</definedName>
    <definedName name="PATHJV333">'Attach-3 (QR)_'!#REF!</definedName>
    <definedName name="PATHJVPR1" localSheetId="14">'[1]Attach-3 (QR)'!#REF!</definedName>
    <definedName name="PATHJVPR1" localSheetId="10">#REF!</definedName>
    <definedName name="PATHJVPR1" localSheetId="11">#REF!</definedName>
    <definedName name="PATHJVPR1">'Attach-3 (QR)_'!#REF!</definedName>
    <definedName name="PATHJVPR11" localSheetId="14">'[1]Attach-3 (QR)'!#REF!</definedName>
    <definedName name="PATHJVPR11" localSheetId="24">'Attach-3 (QR)_'!#REF!</definedName>
    <definedName name="PATHJVPR11" localSheetId="2">'[2]Attach-3 (QR)'!#REF!</definedName>
    <definedName name="PATHJVPR11" localSheetId="8">'[3]Attach-3 (QR)'!#REF!</definedName>
    <definedName name="PATHJVPR11" localSheetId="10">#REF!</definedName>
    <definedName name="PATHJVPR11" localSheetId="11">#REF!</definedName>
    <definedName name="PATHJVPR11" localSheetId="21">'Attach-3 (QR)_'!#REF!</definedName>
    <definedName name="PATHJVPR11">'Attach-3 (QR)_'!#REF!</definedName>
    <definedName name="PATHJVPR111" localSheetId="14">'[1]Attach-3 (QR)'!#REF!</definedName>
    <definedName name="PATHJVPR111" localSheetId="24">'Attach-3 (QR)_'!#REF!</definedName>
    <definedName name="PATHJVPR111" localSheetId="2">'[2]Attach-3 (QR)'!#REF!</definedName>
    <definedName name="PATHJVPR111" localSheetId="8">'[3]Attach-3 (QR)'!#REF!</definedName>
    <definedName name="PATHJVPR111" localSheetId="10">#REF!</definedName>
    <definedName name="PATHJVPR111" localSheetId="11">#REF!</definedName>
    <definedName name="PATHJVPR111" localSheetId="21">'Attach-3 (QR)_'!#REF!</definedName>
    <definedName name="PATHJVPR111">'Attach-3 (QR)_'!#REF!</definedName>
    <definedName name="PATHJVPR2" localSheetId="14">'[1]Attach-3 (QR)'!#REF!</definedName>
    <definedName name="PATHJVPR2" localSheetId="10">#REF!</definedName>
    <definedName name="PATHJVPR2" localSheetId="11">#REF!</definedName>
    <definedName name="PATHJVPR2">'Attach-3 (QR)_'!#REF!</definedName>
    <definedName name="PATHJVPR22" localSheetId="14">'[1]Attach-3 (QR)'!#REF!</definedName>
    <definedName name="PATHJVPR22" localSheetId="24">'Attach-3 (QR)_'!#REF!</definedName>
    <definedName name="PATHJVPR22" localSheetId="2">'[2]Attach-3 (QR)'!#REF!</definedName>
    <definedName name="PATHJVPR22" localSheetId="8">'[3]Attach-3 (QR)'!#REF!</definedName>
    <definedName name="PATHJVPR22" localSheetId="10">#REF!</definedName>
    <definedName name="PATHJVPR22" localSheetId="11">#REF!</definedName>
    <definedName name="PATHJVPR22" localSheetId="21">'Attach-3 (QR)_'!#REF!</definedName>
    <definedName name="PATHJVPR22">'Attach-3 (QR)_'!#REF!</definedName>
    <definedName name="PATHJVPR222" localSheetId="14">'[1]Attach-3 (QR)'!#REF!</definedName>
    <definedName name="PATHJVPR222" localSheetId="24">'Attach-3 (QR)_'!#REF!</definedName>
    <definedName name="PATHJVPR222" localSheetId="2">'[2]Attach-3 (QR)'!#REF!</definedName>
    <definedName name="PATHJVPR222" localSheetId="8">'[3]Attach-3 (QR)'!#REF!</definedName>
    <definedName name="PATHJVPR222" localSheetId="10">#REF!</definedName>
    <definedName name="PATHJVPR222" localSheetId="11">#REF!</definedName>
    <definedName name="PATHJVPR222" localSheetId="21">'Attach-3 (QR)_'!#REF!</definedName>
    <definedName name="PATHJVPR222">'Attach-3 (QR)_'!#REF!</definedName>
    <definedName name="PATHLA1" localSheetId="14">'[1]Attach-3 (QR)'!#REF!</definedName>
    <definedName name="PATHLA1" localSheetId="24">'Attach-3 (QR)_'!#REF!</definedName>
    <definedName name="PATHLA1" localSheetId="2">'[2]Attach-3 (QR)'!#REF!</definedName>
    <definedName name="PATHLA1" localSheetId="8">'[3]Attach-3 (QR)'!#REF!</definedName>
    <definedName name="PATHLA1" localSheetId="10">#REF!</definedName>
    <definedName name="PATHLA1" localSheetId="11">#REF!</definedName>
    <definedName name="PATHLA1" localSheetId="21">'Attach-3 (QR)_'!#REF!</definedName>
    <definedName name="PATHLA1">'Attach-3 (QR)_'!#REF!</definedName>
    <definedName name="PATHLA2" localSheetId="14">'[1]Attach-3 (QR)'!#REF!</definedName>
    <definedName name="PATHLA2" localSheetId="24">'Attach-3 (QR)_'!#REF!</definedName>
    <definedName name="PATHLA2" localSheetId="2">'[2]Attach-3 (QR)'!#REF!</definedName>
    <definedName name="PATHLA2" localSheetId="8">'[3]Attach-3 (QR)'!#REF!</definedName>
    <definedName name="PATHLA2" localSheetId="10">#REF!</definedName>
    <definedName name="PATHLA2" localSheetId="11">#REF!</definedName>
    <definedName name="PATHLA2" localSheetId="21">'Attach-3 (QR)_'!#REF!</definedName>
    <definedName name="PATHLA2">'Attach-3 (QR)_'!#REF!</definedName>
    <definedName name="PATHLA3" localSheetId="14">'[1]Attach-3 (QR)'!#REF!</definedName>
    <definedName name="PATHLA3" localSheetId="24">'Attach-3 (QR)_'!#REF!</definedName>
    <definedName name="PATHLA3" localSheetId="2">'[2]Attach-3 (QR)'!#REF!</definedName>
    <definedName name="PATHLA3" localSheetId="8">'[3]Attach-3 (QR)'!#REF!</definedName>
    <definedName name="PATHLA3" localSheetId="10">#REF!</definedName>
    <definedName name="PATHLA3" localSheetId="11">#REF!</definedName>
    <definedName name="PATHLA3" localSheetId="21">'Attach-3 (QR)_'!#REF!</definedName>
    <definedName name="PATHLA3">'Attach-3 (QR)_'!#REF!</definedName>
    <definedName name="PATHLP1" localSheetId="14">'[1]Attach-3 (QR)'!#REF!</definedName>
    <definedName name="PATHLP1" localSheetId="10">#REF!</definedName>
    <definedName name="PATHLP1" localSheetId="11">#REF!</definedName>
    <definedName name="PATHLP1">'Attach-3 (QR)_'!#REF!</definedName>
    <definedName name="PATHLP2" localSheetId="14">'[1]Attach-3 (QR)'!#REF!</definedName>
    <definedName name="PATHLP2" localSheetId="24">'Attach-3 (QR)_'!#REF!</definedName>
    <definedName name="PATHLP2" localSheetId="2">'[2]Attach-3 (QR)'!#REF!</definedName>
    <definedName name="PATHLP2" localSheetId="8">'[3]Attach-3 (QR)'!#REF!</definedName>
    <definedName name="PATHLP2" localSheetId="10">#REF!</definedName>
    <definedName name="PATHLP2" localSheetId="11">#REF!</definedName>
    <definedName name="PATHLP2" localSheetId="21">'Attach-3 (QR)_'!#REF!</definedName>
    <definedName name="PATHLP2">'Attach-3 (QR)_'!#REF!</definedName>
    <definedName name="PATHLP3" localSheetId="14">'[1]Attach-3 (QR)'!#REF!</definedName>
    <definedName name="PATHLP3" localSheetId="24">'Attach-3 (QR)_'!#REF!</definedName>
    <definedName name="PATHLP3" localSheetId="2">'[2]Attach-3 (QR)'!#REF!</definedName>
    <definedName name="PATHLP3" localSheetId="8">'[3]Attach-3 (QR)'!#REF!</definedName>
    <definedName name="PATHLP3" localSheetId="10">#REF!</definedName>
    <definedName name="PATHLP3" localSheetId="11">#REF!</definedName>
    <definedName name="PATHLP3" localSheetId="21">'Attach-3 (QR)_'!#REF!</definedName>
    <definedName name="PATHLP3">'Attach-3 (QR)_'!#REF!</definedName>
    <definedName name="PATHPR1" localSheetId="14">'[1]Attach-3 (QR)'!#REF!</definedName>
    <definedName name="PATHPR1" localSheetId="10">#REF!</definedName>
    <definedName name="PATHPR1" localSheetId="11">#REF!</definedName>
    <definedName name="PATHPR1">'Attach-3 (QR)_'!#REF!</definedName>
    <definedName name="PATHPR2" localSheetId="14">'[1]Attach-3 (QR)'!#REF!</definedName>
    <definedName name="PATHPR2" localSheetId="24">'Attach-3 (QR)_'!#REF!</definedName>
    <definedName name="PATHPR2" localSheetId="2">'[2]Attach-3 (QR)'!#REF!</definedName>
    <definedName name="PATHPR2" localSheetId="8">'[3]Attach-3 (QR)'!#REF!</definedName>
    <definedName name="PATHPR2" localSheetId="10">#REF!</definedName>
    <definedName name="PATHPR2" localSheetId="11">#REF!</definedName>
    <definedName name="PATHPR2" localSheetId="21">'Attach-3 (QR)_'!#REF!</definedName>
    <definedName name="PATHPR2">'Attach-3 (QR)_'!#REF!</definedName>
    <definedName name="_xlnm.Print_Area" localSheetId="12">'Attach 10'!$A$1:$F$34</definedName>
    <definedName name="_xlnm.Print_Area" localSheetId="13">'Attach 11'!$A$1:$E$33</definedName>
    <definedName name="_xlnm.Print_Area" localSheetId="14">'Attach 12'!$A$1:$F$109</definedName>
    <definedName name="_xlnm.Print_Area" localSheetId="15">'Attach 13'!$A$1:$E$21</definedName>
    <definedName name="_xlnm.Print_Area" localSheetId="16">'Attach 14'!$A$1:$E$25</definedName>
    <definedName name="_xlnm.Print_Area" localSheetId="17">'Attach 14 IP'!$A$8:$I$224</definedName>
    <definedName name="_xlnm.Print_Area" localSheetId="18">'Attach 15'!$A$1:$E$92</definedName>
    <definedName name="_xlnm.Print_Area" localSheetId="19">'Attach 16'!$A$1:$L$84</definedName>
    <definedName name="_xlnm.Print_Area" localSheetId="20">'Attach 17'!$A$1:$J$24</definedName>
    <definedName name="_xlnm.Print_Area" localSheetId="22">'Attach 19'!$A$1:$J$27</definedName>
    <definedName name="_xlnm.Print_Area" localSheetId="23">'Attach 23-A'!$A$1:$J$23</definedName>
    <definedName name="_xlnm.Print_Area" localSheetId="24">'Attach 23-B'!$A$1:$J$28</definedName>
    <definedName name="_xlnm.Print_Area" localSheetId="2">'Attach 3(JV)'!$A$1:$E$25</definedName>
    <definedName name="_xlnm.Print_Area" localSheetId="5">'Attach 4'!$A$1:$G$22</definedName>
    <definedName name="_xlnm.Print_Area" localSheetId="6">'Attach 4 (A)'!$A$1:$E$26</definedName>
    <definedName name="_xlnm.Print_Area" localSheetId="7">'Attach 5'!$A$1:$E$33</definedName>
    <definedName name="_xlnm.Print_Area" localSheetId="8">'Attach 5A'!$A$1:$F$33</definedName>
    <definedName name="_xlnm.Print_Area" localSheetId="9">'Attach 6'!$A$1:$E$29</definedName>
    <definedName name="_xlnm.Print_Area" localSheetId="10">'Attach 7'!$A$1:$E$28</definedName>
    <definedName name="_xlnm.Print_Area" localSheetId="11">'Attach 9'!$A$1:$G$44</definedName>
    <definedName name="_xlnm.Print_Area" localSheetId="21">'Attach. 18'!$A$8:$I$148</definedName>
    <definedName name="_xlnm.Print_Area" localSheetId="4">'Attach-3 (QR)'!$A$1:$I$722</definedName>
    <definedName name="_xlnm.Print_Area" localSheetId="3">'Attach-3 (QR)_'!$A$1:$I$722</definedName>
    <definedName name="_xlnm.Print_Area" localSheetId="25">'Bid Form 1st Env.'!$A$23:$AN$148</definedName>
    <definedName name="_xlnm.Print_Area" localSheetId="0">Cover!$A$1:$F$20</definedName>
    <definedName name="_xlnm.Print_Area" localSheetId="1">'Name of Bidder'!$B$1:$C$36</definedName>
    <definedName name="_xlnm.Print_Titles" localSheetId="11">'Attach 9'!$18:$18</definedName>
    <definedName name="printedname" localSheetId="14">#REF!</definedName>
    <definedName name="printedname" localSheetId="24">#REF!</definedName>
    <definedName name="printedname" localSheetId="8">#REF!</definedName>
    <definedName name="printedname" localSheetId="10">#REF!</definedName>
    <definedName name="printedname" localSheetId="21">#REF!</definedName>
    <definedName name="printedname">#REF!</definedName>
    <definedName name="qw">#REF!</definedName>
    <definedName name="rao">#REF!</definedName>
    <definedName name="_xlnm.Recorder" localSheetId="14">#REF!</definedName>
    <definedName name="_xlnm.Recorder" localSheetId="24">#REF!</definedName>
    <definedName name="_xlnm.Recorder" localSheetId="8">#REF!</definedName>
    <definedName name="_xlnm.Recorder" localSheetId="21">#REF!</definedName>
    <definedName name="_xlnm.Recorder" localSheetId="3">#REF!</definedName>
    <definedName name="_xlnm.Recorder" localSheetId="25">#REF!</definedName>
    <definedName name="_xlnm.Recorder" localSheetId="1">#REF!</definedName>
    <definedName name="_xlnm.Recorder">#REF!</definedName>
    <definedName name="sss">'[6]Attach-3 (QR)'!#REF!</definedName>
    <definedName name="TEST" localSheetId="14">#REF!</definedName>
    <definedName name="TEST" localSheetId="24">#REF!</definedName>
    <definedName name="TEST" localSheetId="8">#REF!</definedName>
    <definedName name="TEST" localSheetId="21">#REF!</definedName>
    <definedName name="TEST" localSheetId="3">#REF!</definedName>
    <definedName name="TEST" localSheetId="25">#REF!</definedName>
    <definedName name="TEST" localSheetId="1">#REF!</definedName>
    <definedName name="TEST">#REF!</definedName>
    <definedName name="TO">#REF!</definedName>
    <definedName name="ttt" localSheetId="14">#REF!</definedName>
    <definedName name="ttt" localSheetId="24">#REF!</definedName>
    <definedName name="ttt" localSheetId="2">#REF!</definedName>
    <definedName name="ttt" localSheetId="8">#REF!</definedName>
    <definedName name="ttt" localSheetId="21">#REF!</definedName>
    <definedName name="ttt">#REF!</definedName>
    <definedName name="typeofbidder" localSheetId="14">#REF!</definedName>
    <definedName name="typeofbidder" localSheetId="24">#REF!</definedName>
    <definedName name="typeofbidder" localSheetId="8">#REF!</definedName>
    <definedName name="typeofbidder" localSheetId="21">#REF!</definedName>
    <definedName name="typeofbidder">#REF!</definedName>
    <definedName name="uuu" localSheetId="14">#REF!</definedName>
    <definedName name="uuu" localSheetId="24">#REF!</definedName>
    <definedName name="uuu" localSheetId="2">#REF!</definedName>
    <definedName name="uuu" localSheetId="8">#REF!</definedName>
    <definedName name="uuu" localSheetId="21">#REF!</definedName>
    <definedName name="uuu">#REF!</definedName>
    <definedName name="yyy" localSheetId="14">#REF!</definedName>
    <definedName name="yyy" localSheetId="24">#REF!</definedName>
    <definedName name="yyy" localSheetId="2">#REF!</definedName>
    <definedName name="yyy" localSheetId="8">#REF!</definedName>
    <definedName name="yyy" localSheetId="21">#REF!</definedName>
    <definedName name="yyy">#REF!</definedName>
    <definedName name="Z_05855B4F_D61E_4C97_B759_B2F96767F6F8_.wvu.PrintArea" localSheetId="10" hidden="1">'Attach 7'!$A$1:$E$28</definedName>
    <definedName name="Z_0FC51CD5_DCF7_4595_9A9F_DDC9120F829F_.wvu.Cols" localSheetId="13" hidden="1">'Attach 11'!$F:$F</definedName>
    <definedName name="Z_0FC51CD5_DCF7_4595_9A9F_DDC9120F829F_.wvu.Cols" localSheetId="14" hidden="1">'Attach 12'!$G:$I</definedName>
    <definedName name="Z_0FC51CD5_DCF7_4595_9A9F_DDC9120F829F_.wvu.Cols" localSheetId="17" hidden="1">'Attach 14 IP'!$K:$P</definedName>
    <definedName name="Z_0FC51CD5_DCF7_4595_9A9F_DDC9120F829F_.wvu.Cols" localSheetId="18" hidden="1">'Attach 15'!$H:$H,'Attach 15'!$L:$N</definedName>
    <definedName name="Z_0FC51CD5_DCF7_4595_9A9F_DDC9120F829F_.wvu.Cols" localSheetId="19" hidden="1">'Attach 16'!$N:$N</definedName>
    <definedName name="Z_0FC51CD5_DCF7_4595_9A9F_DDC9120F829F_.wvu.Cols" localSheetId="5" hidden="1">'Attach 4'!$H:$I</definedName>
    <definedName name="Z_0FC51CD5_DCF7_4595_9A9F_DDC9120F829F_.wvu.Cols" localSheetId="6" hidden="1">'Attach 4 (A)'!$F:$F</definedName>
    <definedName name="Z_0FC51CD5_DCF7_4595_9A9F_DDC9120F829F_.wvu.Cols" localSheetId="7" hidden="1">'Attach 5'!$F:$F</definedName>
    <definedName name="Z_0FC51CD5_DCF7_4595_9A9F_DDC9120F829F_.wvu.Cols" localSheetId="8" hidden="1">'Attach 5A'!$F:$F,'Attach 5A'!$I:$I</definedName>
    <definedName name="Z_0FC51CD5_DCF7_4595_9A9F_DDC9120F829F_.wvu.Cols" localSheetId="9" hidden="1">'Attach 6'!$F:$F</definedName>
    <definedName name="Z_0FC51CD5_DCF7_4595_9A9F_DDC9120F829F_.wvu.Cols" localSheetId="11" hidden="1">'Attach 9'!$I:$I</definedName>
    <definedName name="Z_0FC51CD5_DCF7_4595_9A9F_DDC9120F829F_.wvu.Cols" localSheetId="21" hidden="1">'Attach. 18'!$K:$Q</definedName>
    <definedName name="Z_0FC51CD5_DCF7_4595_9A9F_DDC9120F829F_.wvu.Cols" localSheetId="3" hidden="1">'Attach-3 (QR)_'!$M:$Q</definedName>
    <definedName name="Z_0FC51CD5_DCF7_4595_9A9F_DDC9120F829F_.wvu.Cols" localSheetId="25" hidden="1">'Bid Form 1st Env.'!$G:$AN,'Bid Form 1st Env.'!$AS:$AW</definedName>
    <definedName name="Z_0FC51CD5_DCF7_4595_9A9F_DDC9120F829F_.wvu.Cols" localSheetId="1" hidden="1">'Name of Bidder'!$A:$A,'Name of Bidder'!$E:$I</definedName>
    <definedName name="Z_0FC51CD5_DCF7_4595_9A9F_DDC9120F829F_.wvu.Cols" localSheetId="26" hidden="1">'N-W (Cr.)'!$C:$C,'N-W (Cr.)'!$F:$U</definedName>
    <definedName name="Z_0FC51CD5_DCF7_4595_9A9F_DDC9120F829F_.wvu.Cols" localSheetId="27" hidden="1">'N-W(cr.)-2'!$C:$C,'N-W(cr.)-2'!$F:$U</definedName>
    <definedName name="Z_0FC51CD5_DCF7_4595_9A9F_DDC9120F829F_.wvu.PrintArea" localSheetId="12" hidden="1">'Attach 10'!$A$1:$F$34</definedName>
    <definedName name="Z_0FC51CD5_DCF7_4595_9A9F_DDC9120F829F_.wvu.PrintArea" localSheetId="13" hidden="1">'Attach 11'!$A$1:$E$70</definedName>
    <definedName name="Z_0FC51CD5_DCF7_4595_9A9F_DDC9120F829F_.wvu.PrintArea" localSheetId="14" hidden="1">'Attach 12'!$A$1:$F$109</definedName>
    <definedName name="Z_0FC51CD5_DCF7_4595_9A9F_DDC9120F829F_.wvu.PrintArea" localSheetId="15" hidden="1">'Attach 13'!$A$1:$E$21</definedName>
    <definedName name="Z_0FC51CD5_DCF7_4595_9A9F_DDC9120F829F_.wvu.PrintArea" localSheetId="16" hidden="1">'Attach 14'!$A$1:$E$25</definedName>
    <definedName name="Z_0FC51CD5_DCF7_4595_9A9F_DDC9120F829F_.wvu.PrintArea" localSheetId="17" hidden="1">'Attach 14 IP'!$A$8:$I$224</definedName>
    <definedName name="Z_0FC51CD5_DCF7_4595_9A9F_DDC9120F829F_.wvu.PrintArea" localSheetId="18" hidden="1">'Attach 15'!$A$1:$E$92</definedName>
    <definedName name="Z_0FC51CD5_DCF7_4595_9A9F_DDC9120F829F_.wvu.PrintArea" localSheetId="19" hidden="1">'Attach 16'!$A$1:$L$84</definedName>
    <definedName name="Z_0FC51CD5_DCF7_4595_9A9F_DDC9120F829F_.wvu.PrintArea" localSheetId="20" hidden="1">'Attach 17'!$A$1:$J$24</definedName>
    <definedName name="Z_0FC51CD5_DCF7_4595_9A9F_DDC9120F829F_.wvu.PrintArea" localSheetId="22" hidden="1">'Attach 19'!$A$1:$J$27</definedName>
    <definedName name="Z_0FC51CD5_DCF7_4595_9A9F_DDC9120F829F_.wvu.PrintArea" localSheetId="23" hidden="1">'Attach 23-A'!$A$1:$J$23</definedName>
    <definedName name="Z_0FC51CD5_DCF7_4595_9A9F_DDC9120F829F_.wvu.PrintArea" localSheetId="24" hidden="1">'Attach 23-B'!$A$1:$J$28</definedName>
    <definedName name="Z_0FC51CD5_DCF7_4595_9A9F_DDC9120F829F_.wvu.PrintArea" localSheetId="2" hidden="1">'Attach 3(JV)'!$A$1:$E$25</definedName>
    <definedName name="Z_0FC51CD5_DCF7_4595_9A9F_DDC9120F829F_.wvu.PrintArea" localSheetId="5" hidden="1">'Attach 4'!$A$1:$G$22</definedName>
    <definedName name="Z_0FC51CD5_DCF7_4595_9A9F_DDC9120F829F_.wvu.PrintArea" localSheetId="6" hidden="1">'Attach 4 (A)'!$A$1:$E$59</definedName>
    <definedName name="Z_0FC51CD5_DCF7_4595_9A9F_DDC9120F829F_.wvu.PrintArea" localSheetId="7" hidden="1">'Attach 5'!$A$1:$E$71</definedName>
    <definedName name="Z_0FC51CD5_DCF7_4595_9A9F_DDC9120F829F_.wvu.PrintArea" localSheetId="8" hidden="1">'Attach 5A'!$A$1:$F$71</definedName>
    <definedName name="Z_0FC51CD5_DCF7_4595_9A9F_DDC9120F829F_.wvu.PrintArea" localSheetId="9" hidden="1">'Attach 6'!$A$1:$E$51</definedName>
    <definedName name="Z_0FC51CD5_DCF7_4595_9A9F_DDC9120F829F_.wvu.PrintArea" localSheetId="10" hidden="1">'Attach 7'!$A$1:$E$28</definedName>
    <definedName name="Z_0FC51CD5_DCF7_4595_9A9F_DDC9120F829F_.wvu.PrintArea" localSheetId="11" hidden="1">'Attach 9'!$A$1:$G$44</definedName>
    <definedName name="Z_0FC51CD5_DCF7_4595_9A9F_DDC9120F829F_.wvu.PrintArea" localSheetId="21" hidden="1">'Attach. 18'!$A$8:$I$148</definedName>
    <definedName name="Z_0FC51CD5_DCF7_4595_9A9F_DDC9120F829F_.wvu.PrintArea" localSheetId="3" hidden="1">'Attach-3 (QR)_'!$A$1:$I$722</definedName>
    <definedName name="Z_0FC51CD5_DCF7_4595_9A9F_DDC9120F829F_.wvu.PrintArea" localSheetId="25" hidden="1">'Bid Form 1st Env.'!$A$23:$AN$156</definedName>
    <definedName name="Z_0FC51CD5_DCF7_4595_9A9F_DDC9120F829F_.wvu.PrintArea" localSheetId="0" hidden="1">Cover!$A$1:$F$20</definedName>
    <definedName name="Z_0FC51CD5_DCF7_4595_9A9F_DDC9120F829F_.wvu.PrintArea" localSheetId="1" hidden="1">'Name of Bidder'!$B$1:$C$36</definedName>
    <definedName name="Z_0FC51CD5_DCF7_4595_9A9F_DDC9120F829F_.wvu.PrintTitles" localSheetId="11" hidden="1">'Attach 9'!$18:$18</definedName>
    <definedName name="Z_0FC51CD5_DCF7_4595_9A9F_DDC9120F829F_.wvu.Rows" localSheetId="12" hidden="1">'Attach 10'!$15:$25,'Attach 10'!$29:$32</definedName>
    <definedName name="Z_0FC51CD5_DCF7_4595_9A9F_DDC9120F829F_.wvu.Rows" localSheetId="14" hidden="1">'Attach 12'!$19:$105</definedName>
    <definedName name="Z_0FC51CD5_DCF7_4595_9A9F_DDC9120F829F_.wvu.Rows" localSheetId="17" hidden="1">'Attach 14 IP'!$44:$46</definedName>
    <definedName name="Z_0FC51CD5_DCF7_4595_9A9F_DDC9120F829F_.wvu.Rows" localSheetId="18" hidden="1">'Attach 15'!$16:$16</definedName>
    <definedName name="Z_0FC51CD5_DCF7_4595_9A9F_DDC9120F829F_.wvu.Rows" localSheetId="5" hidden="1">'Attach 4'!$26:$26</definedName>
    <definedName name="Z_0FC51CD5_DCF7_4595_9A9F_DDC9120F829F_.wvu.Rows" localSheetId="7" hidden="1">'Attach 5'!$23:$28</definedName>
    <definedName name="Z_0FC51CD5_DCF7_4595_9A9F_DDC9120F829F_.wvu.Rows" localSheetId="8" hidden="1">'Attach 5A'!$23:$28</definedName>
    <definedName name="Z_0FC51CD5_DCF7_4595_9A9F_DDC9120F829F_.wvu.Rows" localSheetId="21" hidden="1">'Attach. 18'!$43:$45</definedName>
    <definedName name="Z_0FC51CD5_DCF7_4595_9A9F_DDC9120F829F_.wvu.Rows" localSheetId="3" hidden="1">'Attach-3 (QR)_'!$107:$109,'Attach-3 (QR)_'!$113:$129,'Attach-3 (QR)_'!$131:$138,'Attach-3 (QR)_'!$169:$198,'Attach-3 (QR)_'!$207:$345,'Attach-3 (QR)_'!$378:$407,'Attach-3 (QR)_'!$415:$459,'Attach-3 (QR)_'!$465:$465,'Attach-3 (QR)_'!$470:$470,'Attach-3 (QR)_'!$479:$479,'Attach-3 (QR)_'!$495:$498,'Attach-3 (QR)_'!$500:$503,'Attach-3 (QR)_'!$511:$511,'Attach-3 (QR)_'!$519:$519,'Attach-3 (QR)_'!$525:$526,'Attach-3 (QR)_'!$533:$534,'Attach-3 (QR)_'!$540:$541,'Attach-3 (QR)_'!$551:$551,'Attach-3 (QR)_'!$557:$558,'Attach-3 (QR)_'!$564:$565,'Attach-3 (QR)_'!$571:$572,'Attach-3 (QR)_'!$578:$579,'Attach-3 (QR)_'!$593:$595,'Attach-3 (QR)_'!$601:$602,'Attach-3 (QR)_'!$608:$609,'Attach-3 (QR)_'!$615:$616,'Attach-3 (QR)_'!$630:$644,'Attach-3 (QR)_'!$686:$686,'Attach-3 (QR)_'!$691:$691,'Attach-3 (QR)_'!$700:$700</definedName>
    <definedName name="Z_0FC51CD5_DCF7_4595_9A9F_DDC9120F829F_.wvu.Rows" localSheetId="25" hidden="1">'Bid Form 1st Env.'!$21:$22,'Bid Form 1st Env.'!$83:$84,'Bid Form 1st Env.'!$92:$92,'Bid Form 1st Env.'!$94:$95,'Bid Form 1st Env.'!$100:$100,'Bid Form 1st Env.'!$102:$102,'Bid Form 1st Env.'!$120:$120,'Bid Form 1st Env.'!$152:$152</definedName>
    <definedName name="Z_0FC51CD5_DCF7_4595_9A9F_DDC9120F829F_.wvu.Rows" localSheetId="0" hidden="1">Cover!$9:$9</definedName>
    <definedName name="Z_0FC51CD5_DCF7_4595_9A9F_DDC9120F829F_.wvu.Rows" localSheetId="1" hidden="1">'Name of Bidder'!$27:$30</definedName>
    <definedName name="Z_0FC51CD5_DCF7_4595_9A9F_DDC9120F829F_.wvu.Rows" localSheetId="26" hidden="1">'N-W (Cr.)'!$1:$119</definedName>
    <definedName name="Z_0FC51CD5_DCF7_4595_9A9F_DDC9120F829F_.wvu.Rows" localSheetId="27" hidden="1">'N-W(cr.)-2'!$1:$119</definedName>
    <definedName name="Z_10C5F276_B641_4058_B015_CD9DBF21498B_.wvu.Cols" localSheetId="13" hidden="1">'Attach 11'!$F:$F</definedName>
    <definedName name="Z_10C5F276_B641_4058_B015_CD9DBF21498B_.wvu.Cols" localSheetId="14" hidden="1">'Attach 12'!$G:$G,'Attach 12'!$I:$I</definedName>
    <definedName name="Z_10C5F276_B641_4058_B015_CD9DBF21498B_.wvu.Cols" localSheetId="17" hidden="1">'Attach 14 IP'!$K:$P</definedName>
    <definedName name="Z_10C5F276_B641_4058_B015_CD9DBF21498B_.wvu.Cols" localSheetId="19" hidden="1">'Attach 16'!$N:$N</definedName>
    <definedName name="Z_10C5F276_B641_4058_B015_CD9DBF21498B_.wvu.Cols" localSheetId="5" hidden="1">'Attach 4'!$H:$I</definedName>
    <definedName name="Z_10C5F276_B641_4058_B015_CD9DBF21498B_.wvu.Cols" localSheetId="6" hidden="1">'Attach 4 (A)'!$F:$F</definedName>
    <definedName name="Z_10C5F276_B641_4058_B015_CD9DBF21498B_.wvu.Cols" localSheetId="7" hidden="1">'Attach 5'!$F:$F</definedName>
    <definedName name="Z_10C5F276_B641_4058_B015_CD9DBF21498B_.wvu.Cols" localSheetId="8" hidden="1">'Attach 5A'!$F:$F,'Attach 5A'!$I:$I</definedName>
    <definedName name="Z_10C5F276_B641_4058_B015_CD9DBF21498B_.wvu.Cols" localSheetId="9" hidden="1">'Attach 6'!$F:$F</definedName>
    <definedName name="Z_10C5F276_B641_4058_B015_CD9DBF21498B_.wvu.Cols" localSheetId="21" hidden="1">'Attach. 18'!$K:$Q</definedName>
    <definedName name="Z_10C5F276_B641_4058_B015_CD9DBF21498B_.wvu.Cols" localSheetId="3" hidden="1">'Attach-3 (QR)_'!$N:$P</definedName>
    <definedName name="Z_10C5F276_B641_4058_B015_CD9DBF21498B_.wvu.Cols" localSheetId="25" hidden="1">'Bid Form 1st Env.'!$G:$H,'Bid Form 1st Env.'!$J:$BF</definedName>
    <definedName name="Z_10C5F276_B641_4058_B015_CD9DBF21498B_.wvu.Cols" localSheetId="1" hidden="1">'Name of Bidder'!$A:$A,'Name of Bidder'!$D:$I</definedName>
    <definedName name="Z_10C5F276_B641_4058_B015_CD9DBF21498B_.wvu.Cols" localSheetId="26" hidden="1">'N-W (Cr.)'!$C:$C,'N-W (Cr.)'!$F:$U</definedName>
    <definedName name="Z_10C5F276_B641_4058_B015_CD9DBF21498B_.wvu.PrintArea" localSheetId="12" hidden="1">'Attach 10'!$A$1:$F$34</definedName>
    <definedName name="Z_10C5F276_B641_4058_B015_CD9DBF21498B_.wvu.PrintArea" localSheetId="13" hidden="1">'Attach 11'!$A$1:$E$70</definedName>
    <definedName name="Z_10C5F276_B641_4058_B015_CD9DBF21498B_.wvu.PrintArea" localSheetId="14" hidden="1">'Attach 12'!$A$1:$F$104</definedName>
    <definedName name="Z_10C5F276_B641_4058_B015_CD9DBF21498B_.wvu.PrintArea" localSheetId="15" hidden="1">'Attach 13'!$A$1:$E$21</definedName>
    <definedName name="Z_10C5F276_B641_4058_B015_CD9DBF21498B_.wvu.PrintArea" localSheetId="16" hidden="1">'Attach 14'!$A$1:$E$25</definedName>
    <definedName name="Z_10C5F276_B641_4058_B015_CD9DBF21498B_.wvu.PrintArea" localSheetId="17" hidden="1">'Attach 14 IP'!$A$8:$I$223</definedName>
    <definedName name="Z_10C5F276_B641_4058_B015_CD9DBF21498B_.wvu.PrintArea" localSheetId="19" hidden="1">'Attach 16'!$A$1:$L$84</definedName>
    <definedName name="Z_10C5F276_B641_4058_B015_CD9DBF21498B_.wvu.PrintArea" localSheetId="20" hidden="1">'Attach 17'!$A$1:$J$24</definedName>
    <definedName name="Z_10C5F276_B641_4058_B015_CD9DBF21498B_.wvu.PrintArea" localSheetId="22" hidden="1">'Attach 19'!$A$1:$J$27</definedName>
    <definedName name="Z_10C5F276_B641_4058_B015_CD9DBF21498B_.wvu.PrintArea" localSheetId="23" hidden="1">'Attach 23-A'!$A$1:$J$23</definedName>
    <definedName name="Z_10C5F276_B641_4058_B015_CD9DBF21498B_.wvu.PrintArea" localSheetId="24" hidden="1">'Attach 23-B'!$A$1:$J$28</definedName>
    <definedName name="Z_10C5F276_B641_4058_B015_CD9DBF21498B_.wvu.PrintArea" localSheetId="2" hidden="1">'Attach 3(JV)'!$A$1:$E$25</definedName>
    <definedName name="Z_10C5F276_B641_4058_B015_CD9DBF21498B_.wvu.PrintArea" localSheetId="6" hidden="1">'Attach 4 (A)'!$A$1:$E$59</definedName>
    <definedName name="Z_10C5F276_B641_4058_B015_CD9DBF21498B_.wvu.PrintArea" localSheetId="7" hidden="1">'Attach 5'!$A$1:$E$71</definedName>
    <definedName name="Z_10C5F276_B641_4058_B015_CD9DBF21498B_.wvu.PrintArea" localSheetId="8" hidden="1">'Attach 5A'!$A$1:$F$71</definedName>
    <definedName name="Z_10C5F276_B641_4058_B015_CD9DBF21498B_.wvu.PrintArea" localSheetId="9" hidden="1">'Attach 6'!$A$1:$E$51</definedName>
    <definedName name="Z_10C5F276_B641_4058_B015_CD9DBF21498B_.wvu.PrintArea" localSheetId="21" hidden="1">'Attach. 18'!$A$8:$I$148</definedName>
    <definedName name="Z_10C5F276_B641_4058_B015_CD9DBF21498B_.wvu.PrintArea" localSheetId="3" hidden="1">'Attach-3 (QR)_'!$A$1:$I$722</definedName>
    <definedName name="Z_10C5F276_B641_4058_B015_CD9DBF21498B_.wvu.PrintArea" localSheetId="25" hidden="1">'Bid Form 1st Env.'!$A$24:$F$156</definedName>
    <definedName name="Z_10C5F276_B641_4058_B015_CD9DBF21498B_.wvu.PrintArea" localSheetId="0" hidden="1">Cover!$A$1:$F$20</definedName>
    <definedName name="Z_10C5F276_B641_4058_B015_CD9DBF21498B_.wvu.PrintArea" localSheetId="1" hidden="1">'Name of Bidder'!$B$1:$C$36</definedName>
    <definedName name="Z_10C5F276_B641_4058_B015_CD9DBF21498B_.wvu.Rows" localSheetId="12" hidden="1">'Attach 10'!$15:$25</definedName>
    <definedName name="Z_10C5F276_B641_4058_B015_CD9DBF21498B_.wvu.Rows" localSheetId="14" hidden="1">'Attach 12'!$29:$66,'Attach 12'!$79:$86,'Attach 12'!#REF!,'Attach 12'!#REF!,'Attach 12'!#REF!,'Attach 12'!#REF!,'Attach 12'!#REF!,'Attach 12'!$103:$103,'Attach 12'!#REF!,'Attach 12'!#REF!,'Attach 12'!$106:$193</definedName>
    <definedName name="Z_10C5F276_B641_4058_B015_CD9DBF21498B_.wvu.Rows" localSheetId="17" hidden="1">'Attach 14 IP'!$44:$46</definedName>
    <definedName name="Z_10C5F276_B641_4058_B015_CD9DBF21498B_.wvu.Rows" localSheetId="19" hidden="1">'Attach 16'!$52:$58</definedName>
    <definedName name="Z_10C5F276_B641_4058_B015_CD9DBF21498B_.wvu.Rows" localSheetId="5" hidden="1">'Attach 4'!$26:$26</definedName>
    <definedName name="Z_10C5F276_B641_4058_B015_CD9DBF21498B_.wvu.Rows" localSheetId="7" hidden="1">'Attach 5'!$23:$28</definedName>
    <definedName name="Z_10C5F276_B641_4058_B015_CD9DBF21498B_.wvu.Rows" localSheetId="8" hidden="1">'Attach 5A'!$23:$28</definedName>
    <definedName name="Z_10C5F276_B641_4058_B015_CD9DBF21498B_.wvu.Rows" localSheetId="21" hidden="1">'Attach. 18'!$43:$45</definedName>
    <definedName name="Z_10C5F276_B641_4058_B015_CD9DBF21498B_.wvu.Rows" localSheetId="3" hidden="1">'Attach-3 (QR)_'!#REF!,'Attach-3 (QR)_'!#REF!,'Attach-3 (QR)_'!#REF!,'Attach-3 (QR)_'!#REF!,'Attach-3 (QR)_'!#REF!,'Attach-3 (QR)_'!#REF!,'Attach-3 (QR)_'!#REF!,'Attach-3 (QR)_'!#REF!,'Attach-3 (QR)_'!#REF!,'Attach-3 (QR)_'!#REF!,'Attach-3 (QR)_'!#REF!</definedName>
    <definedName name="Z_10C5F276_B641_4058_B015_CD9DBF21498B_.wvu.Rows" localSheetId="25" hidden="1">'Bid Form 1st Env.'!$102:$102,'Bid Form 1st Env.'!#REF!</definedName>
    <definedName name="Z_10C5F276_B641_4058_B015_CD9DBF21498B_.wvu.Rows" localSheetId="0" hidden="1">Cover!$9:$9</definedName>
    <definedName name="Z_10C5F276_B641_4058_B015_CD9DBF21498B_.wvu.Rows" localSheetId="1" hidden="1">'Name of Bidder'!$27:$30</definedName>
    <definedName name="Z_10C5F276_B641_4058_B015_CD9DBF21498B_.wvu.Rows" localSheetId="26" hidden="1">'N-W (Cr.)'!$1:$119</definedName>
    <definedName name="Z_1586E746_E770_4DE8_8EE8_42BC4CF5206B_.wvu.Cols" localSheetId="13" hidden="1">'Attach 11'!$F:$F</definedName>
    <definedName name="Z_1586E746_E770_4DE8_8EE8_42BC4CF5206B_.wvu.Cols" localSheetId="17" hidden="1">'Attach 14 IP'!$K:$P</definedName>
    <definedName name="Z_1586E746_E770_4DE8_8EE8_42BC4CF5206B_.wvu.Cols" localSheetId="19" hidden="1">'Attach 16'!$N:$N</definedName>
    <definedName name="Z_1586E746_E770_4DE8_8EE8_42BC4CF5206B_.wvu.Cols" localSheetId="5" hidden="1">'Attach 4'!$H:$I</definedName>
    <definedName name="Z_1586E746_E770_4DE8_8EE8_42BC4CF5206B_.wvu.Cols" localSheetId="6" hidden="1">'Attach 4 (A)'!$F:$F</definedName>
    <definedName name="Z_1586E746_E770_4DE8_8EE8_42BC4CF5206B_.wvu.Cols" localSheetId="7" hidden="1">'Attach 5'!$F:$F</definedName>
    <definedName name="Z_1586E746_E770_4DE8_8EE8_42BC4CF5206B_.wvu.Cols" localSheetId="8" hidden="1">'Attach 5A'!$F:$F</definedName>
    <definedName name="Z_1586E746_E770_4DE8_8EE8_42BC4CF5206B_.wvu.Cols" localSheetId="9" hidden="1">'Attach 6'!$F:$F</definedName>
    <definedName name="Z_1586E746_E770_4DE8_8EE8_42BC4CF5206B_.wvu.Cols" localSheetId="21" hidden="1">'Attach. 18'!$K:$P</definedName>
    <definedName name="Z_1586E746_E770_4DE8_8EE8_42BC4CF5206B_.wvu.Cols" localSheetId="3" hidden="1">'Attach-3 (QR)_'!$L:$N</definedName>
    <definedName name="Z_1586E746_E770_4DE8_8EE8_42BC4CF5206B_.wvu.Cols" localSheetId="25" hidden="1">'Bid Form 1st Env.'!$G:$BM</definedName>
    <definedName name="Z_1586E746_E770_4DE8_8EE8_42BC4CF5206B_.wvu.Cols" localSheetId="1" hidden="1">'Name of Bidder'!$A:$A,'Name of Bidder'!$E:$H</definedName>
    <definedName name="Z_1586E746_E770_4DE8_8EE8_42BC4CF5206B_.wvu.Cols" localSheetId="26" hidden="1">'N-W (Cr.)'!$C:$C,'N-W (Cr.)'!$F:$U</definedName>
    <definedName name="Z_1586E746_E770_4DE8_8EE8_42BC4CF5206B_.wvu.PrintArea" localSheetId="12" hidden="1">'Attach 10'!$A$1:$E$34</definedName>
    <definedName name="Z_1586E746_E770_4DE8_8EE8_42BC4CF5206B_.wvu.PrintArea" localSheetId="13" hidden="1">'Attach 11'!$A$1:$E$71</definedName>
    <definedName name="Z_1586E746_E770_4DE8_8EE8_42BC4CF5206B_.wvu.PrintArea" localSheetId="15" hidden="1">'Attach 13'!$A$1:$E$23</definedName>
    <definedName name="Z_1586E746_E770_4DE8_8EE8_42BC4CF5206B_.wvu.PrintArea" localSheetId="16" hidden="1">'Attach 14'!$A$1:$E$27</definedName>
    <definedName name="Z_1586E746_E770_4DE8_8EE8_42BC4CF5206B_.wvu.PrintArea" localSheetId="17" hidden="1">'Attach 14 IP'!$A$8:$I$223</definedName>
    <definedName name="Z_1586E746_E770_4DE8_8EE8_42BC4CF5206B_.wvu.PrintArea" localSheetId="19" hidden="1">'Attach 16'!$A$1:$L$86</definedName>
    <definedName name="Z_1586E746_E770_4DE8_8EE8_42BC4CF5206B_.wvu.PrintArea" localSheetId="20" hidden="1">'Attach 17'!$A$1:$J$24</definedName>
    <definedName name="Z_1586E746_E770_4DE8_8EE8_42BC4CF5206B_.wvu.PrintArea" localSheetId="22" hidden="1">'Attach 19'!$A$1:$J$27</definedName>
    <definedName name="Z_1586E746_E770_4DE8_8EE8_42BC4CF5206B_.wvu.PrintArea" localSheetId="24" hidden="1">'Attach 23-B'!$A$1:$J$28</definedName>
    <definedName name="Z_1586E746_E770_4DE8_8EE8_42BC4CF5206B_.wvu.PrintArea" localSheetId="2" hidden="1">'Attach 3(JV)'!$A$1:$E$26</definedName>
    <definedName name="Z_1586E746_E770_4DE8_8EE8_42BC4CF5206B_.wvu.PrintArea" localSheetId="5" hidden="1">'Attach 4'!$A$1:$G$25</definedName>
    <definedName name="Z_1586E746_E770_4DE8_8EE8_42BC4CF5206B_.wvu.PrintArea" localSheetId="6" hidden="1">'Attach 4 (A)'!$A$1:$E$59</definedName>
    <definedName name="Z_1586E746_E770_4DE8_8EE8_42BC4CF5206B_.wvu.PrintArea" localSheetId="7" hidden="1">'Attach 5'!$A$1:$E$71</definedName>
    <definedName name="Z_1586E746_E770_4DE8_8EE8_42BC4CF5206B_.wvu.PrintArea" localSheetId="8" hidden="1">'Attach 5A'!$A$1:$E$71</definedName>
    <definedName name="Z_1586E746_E770_4DE8_8EE8_42BC4CF5206B_.wvu.PrintArea" localSheetId="9" hidden="1">'Attach 6'!$A$1:$E$51</definedName>
    <definedName name="Z_1586E746_E770_4DE8_8EE8_42BC4CF5206B_.wvu.PrintArea" localSheetId="11" hidden="1">'Attach 9'!$A$1:$G$44</definedName>
    <definedName name="Z_1586E746_E770_4DE8_8EE8_42BC4CF5206B_.wvu.PrintArea" localSheetId="21" hidden="1">'Attach. 18'!$A$8:$I$148</definedName>
    <definedName name="Z_1586E746_E770_4DE8_8EE8_42BC4CF5206B_.wvu.PrintArea" localSheetId="3" hidden="1">'Attach-3 (QR)_'!$A$1:$I$722</definedName>
    <definedName name="Z_1586E746_E770_4DE8_8EE8_42BC4CF5206B_.wvu.PrintArea" localSheetId="25" hidden="1">'Bid Form 1st Env.'!$A$24:$F$156</definedName>
    <definedName name="Z_1586E746_E770_4DE8_8EE8_42BC4CF5206B_.wvu.PrintArea" localSheetId="0" hidden="1">Cover!$A$1:$F$20</definedName>
    <definedName name="Z_1586E746_E770_4DE8_8EE8_42BC4CF5206B_.wvu.PrintArea" localSheetId="1" hidden="1">'Name of Bidder'!$B$1:$C$36</definedName>
    <definedName name="Z_1586E746_E770_4DE8_8EE8_42BC4CF5206B_.wvu.PrintTitles" localSheetId="11" hidden="1">'Attach 9'!$18:$18</definedName>
    <definedName name="Z_1586E746_E770_4DE8_8EE8_42BC4CF5206B_.wvu.Rows" localSheetId="17" hidden="1">'Attach 14 IP'!$44:$46</definedName>
    <definedName name="Z_1586E746_E770_4DE8_8EE8_42BC4CF5206B_.wvu.Rows" localSheetId="19" hidden="1">'Attach 16'!$52:$58</definedName>
    <definedName name="Z_1586E746_E770_4DE8_8EE8_42BC4CF5206B_.wvu.Rows" localSheetId="5" hidden="1">'Attach 4'!$26:$26</definedName>
    <definedName name="Z_1586E746_E770_4DE8_8EE8_42BC4CF5206B_.wvu.Rows" localSheetId="7" hidden="1">'Attach 5'!$23:$28</definedName>
    <definedName name="Z_1586E746_E770_4DE8_8EE8_42BC4CF5206B_.wvu.Rows" localSheetId="8" hidden="1">'Attach 5A'!$23:$28</definedName>
    <definedName name="Z_1586E746_E770_4DE8_8EE8_42BC4CF5206B_.wvu.Rows" localSheetId="21" hidden="1">'Attach. 18'!$43:$45</definedName>
    <definedName name="Z_1586E746_E770_4DE8_8EE8_42BC4CF5206B_.wvu.Rows" localSheetId="25" hidden="1">'Bid Form 1st Env.'!$102:$102</definedName>
    <definedName name="Z_1586E746_E770_4DE8_8EE8_42BC4CF5206B_.wvu.Rows" localSheetId="1" hidden="1">'Name of Bidder'!$27:$30</definedName>
    <definedName name="Z_1586E746_E770_4DE8_8EE8_42BC4CF5206B_.wvu.Rows" localSheetId="26" hidden="1">'N-W (Cr.)'!$1:$119</definedName>
    <definedName name="Z_15A19D23_A9FD_4FC1_B7B0_F2D16BDFC729_.wvu.PrintArea" localSheetId="10" hidden="1">'Attach 7'!$A$1:$E$28</definedName>
    <definedName name="Z_1C70608C_646A_4043_A222_6253B5006A93_.wvu.Cols" localSheetId="14" hidden="1">'Attach 12'!$I:$J</definedName>
    <definedName name="Z_1C70608C_646A_4043_A222_6253B5006A93_.wvu.Cols" localSheetId="7" hidden="1">'Attach 5'!$H:$H</definedName>
    <definedName name="Z_1C70608C_646A_4043_A222_6253B5006A93_.wvu.Cols" localSheetId="8" hidden="1">'Attach 5A'!$H:$H</definedName>
    <definedName name="Z_1C70608C_646A_4043_A222_6253B5006A93_.wvu.Cols" localSheetId="9" hidden="1">'Attach 6'!$H:$H</definedName>
    <definedName name="Z_1C70608C_646A_4043_A222_6253B5006A93_.wvu.PrintArea" localSheetId="12" hidden="1">'Attach 10'!$A$1:$E$40</definedName>
    <definedName name="Z_1C70608C_646A_4043_A222_6253B5006A93_.wvu.PrintArea" localSheetId="13" hidden="1">'Attach 11'!$A$1:$E$54</definedName>
    <definedName name="Z_1C70608C_646A_4043_A222_6253B5006A93_.wvu.PrintArea" localSheetId="14" hidden="1">'Attach 12'!$B$1:$G$104</definedName>
    <definedName name="Z_1C70608C_646A_4043_A222_6253B5006A93_.wvu.PrintArea" localSheetId="15" hidden="1">'Attach 13'!$A$1:$E$25</definedName>
    <definedName name="Z_1C70608C_646A_4043_A222_6253B5006A93_.wvu.PrintArea" localSheetId="16" hidden="1">'Attach 14'!$A$1:$E$29</definedName>
    <definedName name="Z_1C70608C_646A_4043_A222_6253B5006A93_.wvu.PrintArea" localSheetId="17" hidden="1">'Attach 14 IP'!$A$8:$I$236</definedName>
    <definedName name="Z_1C70608C_646A_4043_A222_6253B5006A93_.wvu.PrintArea" localSheetId="19" hidden="1">'Attach 16'!$A$1:$L$86</definedName>
    <definedName name="Z_1C70608C_646A_4043_A222_6253B5006A93_.wvu.PrintArea" localSheetId="2" hidden="1">'Attach 3(JV)'!$A$1:$E$28</definedName>
    <definedName name="Z_1C70608C_646A_4043_A222_6253B5006A93_.wvu.PrintArea" localSheetId="5" hidden="1">'Attach 4'!$A$1:$E$25</definedName>
    <definedName name="Z_1C70608C_646A_4043_A222_6253B5006A93_.wvu.PrintArea" localSheetId="6" hidden="1">'Attach 4 (A)'!$A$1:$E$26</definedName>
    <definedName name="Z_1C70608C_646A_4043_A222_6253B5006A93_.wvu.PrintArea" localSheetId="7" hidden="1">'Attach 5'!$A$1:$E$71</definedName>
    <definedName name="Z_1C70608C_646A_4043_A222_6253B5006A93_.wvu.PrintArea" localSheetId="8" hidden="1">'Attach 5A'!$A$1:$E$71</definedName>
    <definedName name="Z_1C70608C_646A_4043_A222_6253B5006A93_.wvu.PrintArea" localSheetId="9" hidden="1">'Attach 6'!$A$1:$E$51</definedName>
    <definedName name="Z_1C70608C_646A_4043_A222_6253B5006A93_.wvu.PrintArea" localSheetId="11" hidden="1">'Attach 9'!$A$1:$G$44</definedName>
    <definedName name="Z_1C70608C_646A_4043_A222_6253B5006A93_.wvu.PrintArea" localSheetId="21" hidden="1">'Attach. 18'!$A$8:$I$161</definedName>
    <definedName name="Z_1C70608C_646A_4043_A222_6253B5006A93_.wvu.PrintTitles" localSheetId="14" hidden="1">'Attach 12'!#REF!</definedName>
    <definedName name="Z_1C70608C_646A_4043_A222_6253B5006A93_.wvu.PrintTitles" localSheetId="11" hidden="1">'Attach 9'!$18:$18</definedName>
    <definedName name="Z_1C70608C_646A_4043_A222_6253B5006A93_.wvu.Rows" localSheetId="14" hidden="1">'Attach 12'!#REF!</definedName>
    <definedName name="Z_1C70608C_646A_4043_A222_6253B5006A93_.wvu.Rows" localSheetId="17" hidden="1">'Attach 14 IP'!$44:$46</definedName>
    <definedName name="Z_1C70608C_646A_4043_A222_6253B5006A93_.wvu.Rows" localSheetId="7" hidden="1">'Attach 5'!$23:$28</definedName>
    <definedName name="Z_1C70608C_646A_4043_A222_6253B5006A93_.wvu.Rows" localSheetId="8" hidden="1">'Attach 5A'!$23:$28</definedName>
    <definedName name="Z_1C70608C_646A_4043_A222_6253B5006A93_.wvu.Rows" localSheetId="21" hidden="1">'Attach. 18'!$43:$45</definedName>
    <definedName name="Z_1FD9ACA5_802E_4240_ABEA_3FAA854014ED_.wvu.Cols" localSheetId="3" hidden="1">'Attach-3 (QR)_'!$J:$L</definedName>
    <definedName name="Z_1FD9ACA5_802E_4240_ABEA_3FAA854014ED_.wvu.PrintArea" localSheetId="3" hidden="1">'Attach-3 (QR)_'!$A$1:$I$722</definedName>
    <definedName name="Z_1FD9ACA5_802E_4240_ABEA_3FAA854014ED_.wvu.Rows" localSheetId="3" hidden="1">'Attach-3 (QR)_'!$32:$36,'Attach-3 (QR)_'!#REF!,'Attach-3 (QR)_'!$71:$71,'Attach-3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definedName>
    <definedName name="Z_20A53A97_D2BD_4E7F_8ABC_E5DF94CF88E8_.wvu.Cols" localSheetId="13" hidden="1">'Attach 11'!$F:$F</definedName>
    <definedName name="Z_20A53A97_D2BD_4E7F_8ABC_E5DF94CF88E8_.wvu.Cols" localSheetId="17" hidden="1">'Attach 14 IP'!$K:$P</definedName>
    <definedName name="Z_20A53A97_D2BD_4E7F_8ABC_E5DF94CF88E8_.wvu.Cols" localSheetId="19" hidden="1">'Attach 16'!$N:$N</definedName>
    <definedName name="Z_20A53A97_D2BD_4E7F_8ABC_E5DF94CF88E8_.wvu.Cols" localSheetId="5" hidden="1">'Attach 4'!$H:$I</definedName>
    <definedName name="Z_20A53A97_D2BD_4E7F_8ABC_E5DF94CF88E8_.wvu.Cols" localSheetId="6" hidden="1">'Attach 4 (A)'!$F:$F</definedName>
    <definedName name="Z_20A53A97_D2BD_4E7F_8ABC_E5DF94CF88E8_.wvu.Cols" localSheetId="7" hidden="1">'Attach 5'!$F:$F</definedName>
    <definedName name="Z_20A53A97_D2BD_4E7F_8ABC_E5DF94CF88E8_.wvu.Cols" localSheetId="8" hidden="1">'Attach 5A'!$F:$F</definedName>
    <definedName name="Z_20A53A97_D2BD_4E7F_8ABC_E5DF94CF88E8_.wvu.Cols" localSheetId="9" hidden="1">'Attach 6'!$F:$F</definedName>
    <definedName name="Z_20A53A97_D2BD_4E7F_8ABC_E5DF94CF88E8_.wvu.Cols" localSheetId="11" hidden="1">'Attach 9'!$G:$G,'Attach 9'!$K:$N</definedName>
    <definedName name="Z_20A53A97_D2BD_4E7F_8ABC_E5DF94CF88E8_.wvu.Cols" localSheetId="21" hidden="1">'Attach. 18'!$K:$P</definedName>
    <definedName name="Z_20A53A97_D2BD_4E7F_8ABC_E5DF94CF88E8_.wvu.Cols" localSheetId="3" hidden="1">'Attach-3 (QR)_'!$N:$P</definedName>
    <definedName name="Z_20A53A97_D2BD_4E7F_8ABC_E5DF94CF88E8_.wvu.Cols" localSheetId="25" hidden="1">'Bid Form 1st Env.'!$G:$BM</definedName>
    <definedName name="Z_20A53A97_D2BD_4E7F_8ABC_E5DF94CF88E8_.wvu.Cols" localSheetId="1" hidden="1">'Name of Bidder'!$A:$A,'Name of Bidder'!$E:$H</definedName>
    <definedName name="Z_20A53A97_D2BD_4E7F_8ABC_E5DF94CF88E8_.wvu.Cols" localSheetId="26" hidden="1">'N-W (Cr.)'!$C:$C,'N-W (Cr.)'!$F:$U</definedName>
    <definedName name="Z_20A53A97_D2BD_4E7F_8ABC_E5DF94CF88E8_.wvu.PrintArea" localSheetId="12" hidden="1">'Attach 10'!$A$1:$E$34</definedName>
    <definedName name="Z_20A53A97_D2BD_4E7F_8ABC_E5DF94CF88E8_.wvu.PrintArea" localSheetId="13" hidden="1">'Attach 11'!$A$1:$E$71</definedName>
    <definedName name="Z_20A53A97_D2BD_4E7F_8ABC_E5DF94CF88E8_.wvu.PrintArea" localSheetId="15" hidden="1">'Attach 13'!$A$1:$E$23</definedName>
    <definedName name="Z_20A53A97_D2BD_4E7F_8ABC_E5DF94CF88E8_.wvu.PrintArea" localSheetId="16" hidden="1">'Attach 14'!$A$1:$E$27</definedName>
    <definedName name="Z_20A53A97_D2BD_4E7F_8ABC_E5DF94CF88E8_.wvu.PrintArea" localSheetId="17" hidden="1">'Attach 14 IP'!$A$8:$I$223</definedName>
    <definedName name="Z_20A53A97_D2BD_4E7F_8ABC_E5DF94CF88E8_.wvu.PrintArea" localSheetId="19" hidden="1">'Attach 16'!$A$1:$L$86</definedName>
    <definedName name="Z_20A53A97_D2BD_4E7F_8ABC_E5DF94CF88E8_.wvu.PrintArea" localSheetId="20" hidden="1">'Attach 17'!$A$1:$J$24</definedName>
    <definedName name="Z_20A53A97_D2BD_4E7F_8ABC_E5DF94CF88E8_.wvu.PrintArea" localSheetId="22" hidden="1">'Attach 19'!$A$1:$J$27</definedName>
    <definedName name="Z_20A53A97_D2BD_4E7F_8ABC_E5DF94CF88E8_.wvu.PrintArea" localSheetId="24" hidden="1">'Attach 23-B'!$A$1:$J$28</definedName>
    <definedName name="Z_20A53A97_D2BD_4E7F_8ABC_E5DF94CF88E8_.wvu.PrintArea" localSheetId="2" hidden="1">'Attach 3(JV)'!$A$1:$E$26</definedName>
    <definedName name="Z_20A53A97_D2BD_4E7F_8ABC_E5DF94CF88E8_.wvu.PrintArea" localSheetId="5" hidden="1">'Attach 4'!$A$1:$G$25</definedName>
    <definedName name="Z_20A53A97_D2BD_4E7F_8ABC_E5DF94CF88E8_.wvu.PrintArea" localSheetId="6" hidden="1">'Attach 4 (A)'!$A$1:$E$59</definedName>
    <definedName name="Z_20A53A97_D2BD_4E7F_8ABC_E5DF94CF88E8_.wvu.PrintArea" localSheetId="7" hidden="1">'Attach 5'!$A$1:$E$71</definedName>
    <definedName name="Z_20A53A97_D2BD_4E7F_8ABC_E5DF94CF88E8_.wvu.PrintArea" localSheetId="8" hidden="1">'Attach 5A'!$A$1:$E$71</definedName>
    <definedName name="Z_20A53A97_D2BD_4E7F_8ABC_E5DF94CF88E8_.wvu.PrintArea" localSheetId="9" hidden="1">'Attach 6'!$A$1:$E$51</definedName>
    <definedName name="Z_20A53A97_D2BD_4E7F_8ABC_E5DF94CF88E8_.wvu.PrintArea" localSheetId="11" hidden="1">'Attach 9'!$A$1:$G$44</definedName>
    <definedName name="Z_20A53A97_D2BD_4E7F_8ABC_E5DF94CF88E8_.wvu.PrintArea" localSheetId="21" hidden="1">'Attach. 18'!$A$8:$I$148</definedName>
    <definedName name="Z_20A53A97_D2BD_4E7F_8ABC_E5DF94CF88E8_.wvu.PrintArea" localSheetId="3" hidden="1">'Attach-3 (QR)_'!$A$1:$I$722</definedName>
    <definedName name="Z_20A53A97_D2BD_4E7F_8ABC_E5DF94CF88E8_.wvu.PrintArea" localSheetId="25" hidden="1">'Bid Form 1st Env.'!$A$24:$F$156</definedName>
    <definedName name="Z_20A53A97_D2BD_4E7F_8ABC_E5DF94CF88E8_.wvu.PrintArea" localSheetId="0" hidden="1">Cover!$A$1:$F$20</definedName>
    <definedName name="Z_20A53A97_D2BD_4E7F_8ABC_E5DF94CF88E8_.wvu.PrintArea" localSheetId="1" hidden="1">'Name of Bidder'!$B$1:$C$36</definedName>
    <definedName name="Z_20A53A97_D2BD_4E7F_8ABC_E5DF94CF88E8_.wvu.PrintTitles" localSheetId="11" hidden="1">'Attach 9'!$18:$18</definedName>
    <definedName name="Z_20A53A97_D2BD_4E7F_8ABC_E5DF94CF88E8_.wvu.Rows" localSheetId="17" hidden="1">'Attach 14 IP'!$44:$46</definedName>
    <definedName name="Z_20A53A97_D2BD_4E7F_8ABC_E5DF94CF88E8_.wvu.Rows" localSheetId="19" hidden="1">'Attach 16'!$52:$58</definedName>
    <definedName name="Z_20A53A97_D2BD_4E7F_8ABC_E5DF94CF88E8_.wvu.Rows" localSheetId="5" hidden="1">'Attach 4'!$26:$26</definedName>
    <definedName name="Z_20A53A97_D2BD_4E7F_8ABC_E5DF94CF88E8_.wvu.Rows" localSheetId="7" hidden="1">'Attach 5'!$23:$28</definedName>
    <definedName name="Z_20A53A97_D2BD_4E7F_8ABC_E5DF94CF88E8_.wvu.Rows" localSheetId="8" hidden="1">'Attach 5A'!$23:$28</definedName>
    <definedName name="Z_20A53A97_D2BD_4E7F_8ABC_E5DF94CF88E8_.wvu.Rows" localSheetId="11" hidden="1">'Attach 9'!$19:$19</definedName>
    <definedName name="Z_20A53A97_D2BD_4E7F_8ABC_E5DF94CF88E8_.wvu.Rows" localSheetId="21" hidden="1">'Attach. 18'!$43:$45</definedName>
    <definedName name="Z_20A53A97_D2BD_4E7F_8ABC_E5DF94CF88E8_.wvu.Rows" localSheetId="3" hidden="1">'Attach-3 (QR)_'!#REF!,'Attach-3 (QR)_'!#REF!,'Attach-3 (QR)_'!#REF!,'Attach-3 (QR)_'!#REF!,'Attach-3 (QR)_'!#REF!,'Attach-3 (QR)_'!#REF!</definedName>
    <definedName name="Z_20A53A97_D2BD_4E7F_8ABC_E5DF94CF88E8_.wvu.Rows" localSheetId="25" hidden="1">'Bid Form 1st Env.'!$102:$102</definedName>
    <definedName name="Z_20A53A97_D2BD_4E7F_8ABC_E5DF94CF88E8_.wvu.Rows" localSheetId="0" hidden="1">Cover!$9:$9</definedName>
    <definedName name="Z_20A53A97_D2BD_4E7F_8ABC_E5DF94CF88E8_.wvu.Rows" localSheetId="1" hidden="1">'Name of Bidder'!$27:$30</definedName>
    <definedName name="Z_20A53A97_D2BD_4E7F_8ABC_E5DF94CF88E8_.wvu.Rows" localSheetId="26" hidden="1">'N-W (Cr.)'!$1:$119</definedName>
    <definedName name="Z_237D8718_39ED_4FFE_B3B2_D1192F8D2E87_.wvu.Cols" localSheetId="14" hidden="1">'Attach 12'!$I:$J</definedName>
    <definedName name="Z_237D8718_39ED_4FFE_B3B2_D1192F8D2E87_.wvu.Cols" localSheetId="7" hidden="1">'Attach 5'!$H:$H</definedName>
    <definedName name="Z_237D8718_39ED_4FFE_B3B2_D1192F8D2E87_.wvu.Cols" localSheetId="8" hidden="1">'Attach 5A'!$H:$H</definedName>
    <definedName name="Z_237D8718_39ED_4FFE_B3B2_D1192F8D2E87_.wvu.Cols" localSheetId="9" hidden="1">'Attach 6'!$H:$H</definedName>
    <definedName name="Z_237D8718_39ED_4FFE_B3B2_D1192F8D2E87_.wvu.PrintArea" localSheetId="12" hidden="1">'Attach 10'!$A$1:$E$40</definedName>
    <definedName name="Z_237D8718_39ED_4FFE_B3B2_D1192F8D2E87_.wvu.PrintArea" localSheetId="13" hidden="1">'Attach 11'!$A$1:$E$54</definedName>
    <definedName name="Z_237D8718_39ED_4FFE_B3B2_D1192F8D2E87_.wvu.PrintArea" localSheetId="14" hidden="1">'Attach 12'!$B$1:$G$104</definedName>
    <definedName name="Z_237D8718_39ED_4FFE_B3B2_D1192F8D2E87_.wvu.PrintArea" localSheetId="15" hidden="1">'Attach 13'!$A$1:$E$25</definedName>
    <definedName name="Z_237D8718_39ED_4FFE_B3B2_D1192F8D2E87_.wvu.PrintArea" localSheetId="16" hidden="1">'Attach 14'!$A$1:$E$29</definedName>
    <definedName name="Z_237D8718_39ED_4FFE_B3B2_D1192F8D2E87_.wvu.PrintArea" localSheetId="17" hidden="1">'Attach 14 IP'!$A$8:$I$236</definedName>
    <definedName name="Z_237D8718_39ED_4FFE_B3B2_D1192F8D2E87_.wvu.PrintArea" localSheetId="19" hidden="1">'Attach 16'!$A$1:$L$86</definedName>
    <definedName name="Z_237D8718_39ED_4FFE_B3B2_D1192F8D2E87_.wvu.PrintArea" localSheetId="2" hidden="1">'Attach 3(JV)'!$A$1:$E$28</definedName>
    <definedName name="Z_237D8718_39ED_4FFE_B3B2_D1192F8D2E87_.wvu.PrintArea" localSheetId="5" hidden="1">'Attach 4'!$A$1:$E$25</definedName>
    <definedName name="Z_237D8718_39ED_4FFE_B3B2_D1192F8D2E87_.wvu.PrintArea" localSheetId="6" hidden="1">'Attach 4 (A)'!$A$1:$E$26</definedName>
    <definedName name="Z_237D8718_39ED_4FFE_B3B2_D1192F8D2E87_.wvu.PrintArea" localSheetId="7" hidden="1">'Attach 5'!$A$1:$E$71</definedName>
    <definedName name="Z_237D8718_39ED_4FFE_B3B2_D1192F8D2E87_.wvu.PrintArea" localSheetId="8" hidden="1">'Attach 5A'!$A$1:$E$71</definedName>
    <definedName name="Z_237D8718_39ED_4FFE_B3B2_D1192F8D2E87_.wvu.PrintArea" localSheetId="9" hidden="1">'Attach 6'!$A$1:$E$51</definedName>
    <definedName name="Z_237D8718_39ED_4FFE_B3B2_D1192F8D2E87_.wvu.PrintArea" localSheetId="11" hidden="1">'Attach 9'!$A$1:$G$44</definedName>
    <definedName name="Z_237D8718_39ED_4FFE_B3B2_D1192F8D2E87_.wvu.PrintArea" localSheetId="21" hidden="1">'Attach. 18'!$A$8:$I$161</definedName>
    <definedName name="Z_237D8718_39ED_4FFE_B3B2_D1192F8D2E87_.wvu.PrintTitles" localSheetId="14" hidden="1">'Attach 12'!#REF!</definedName>
    <definedName name="Z_237D8718_39ED_4FFE_B3B2_D1192F8D2E87_.wvu.PrintTitles" localSheetId="11" hidden="1">'Attach 9'!$18:$18</definedName>
    <definedName name="Z_237D8718_39ED_4FFE_B3B2_D1192F8D2E87_.wvu.Rows" localSheetId="17" hidden="1">'Attach 14 IP'!$44:$46</definedName>
    <definedName name="Z_237D8718_39ED_4FFE_B3B2_D1192F8D2E87_.wvu.Rows" localSheetId="7" hidden="1">'Attach 5'!$23:$28</definedName>
    <definedName name="Z_237D8718_39ED_4FFE_B3B2_D1192F8D2E87_.wvu.Rows" localSheetId="8" hidden="1">'Attach 5A'!$23:$28</definedName>
    <definedName name="Z_237D8718_39ED_4FFE_B3B2_D1192F8D2E87_.wvu.Rows" localSheetId="21" hidden="1">'Attach. 18'!$43:$45</definedName>
    <definedName name="Z_240327DD_375F_45D4_BA52_89AFD79FE6A1_.wvu.PrintArea" localSheetId="10" hidden="1">'Attach 7'!$A$1:$E$28</definedName>
    <definedName name="Z_24767711_6F0F_4960_B6A0_5D16317C52CA_.wvu.Cols" localSheetId="13" hidden="1">'Attach 11'!$F:$F</definedName>
    <definedName name="Z_24767711_6F0F_4960_B6A0_5D16317C52CA_.wvu.Cols" localSheetId="14" hidden="1">'Attach 12'!$G:$I</definedName>
    <definedName name="Z_24767711_6F0F_4960_B6A0_5D16317C52CA_.wvu.Cols" localSheetId="17" hidden="1">'Attach 14 IP'!$K:$P</definedName>
    <definedName name="Z_24767711_6F0F_4960_B6A0_5D16317C52CA_.wvu.Cols" localSheetId="18" hidden="1">'Attach 15'!$H:$H,'Attach 15'!$L:$N</definedName>
    <definedName name="Z_24767711_6F0F_4960_B6A0_5D16317C52CA_.wvu.Cols" localSheetId="19" hidden="1">'Attach 16'!$N:$N</definedName>
    <definedName name="Z_24767711_6F0F_4960_B6A0_5D16317C52CA_.wvu.Cols" localSheetId="5" hidden="1">'Attach 4'!$H:$I</definedName>
    <definedName name="Z_24767711_6F0F_4960_B6A0_5D16317C52CA_.wvu.Cols" localSheetId="6" hidden="1">'Attach 4 (A)'!$F:$F</definedName>
    <definedName name="Z_24767711_6F0F_4960_B6A0_5D16317C52CA_.wvu.Cols" localSheetId="7" hidden="1">'Attach 5'!$F:$F</definedName>
    <definedName name="Z_24767711_6F0F_4960_B6A0_5D16317C52CA_.wvu.Cols" localSheetId="8" hidden="1">'Attach 5A'!$F:$F,'Attach 5A'!$I:$I</definedName>
    <definedName name="Z_24767711_6F0F_4960_B6A0_5D16317C52CA_.wvu.Cols" localSheetId="9" hidden="1">'Attach 6'!$F:$F</definedName>
    <definedName name="Z_24767711_6F0F_4960_B6A0_5D16317C52CA_.wvu.Cols" localSheetId="11" hidden="1">'Attach 9'!$H:$K</definedName>
    <definedName name="Z_24767711_6F0F_4960_B6A0_5D16317C52CA_.wvu.Cols" localSheetId="21" hidden="1">'Attach. 18'!$K:$Q</definedName>
    <definedName name="Z_24767711_6F0F_4960_B6A0_5D16317C52CA_.wvu.Cols" localSheetId="3" hidden="1">'Attach-3 (QR)_'!$M:$Q</definedName>
    <definedName name="Z_24767711_6F0F_4960_B6A0_5D16317C52CA_.wvu.Cols" localSheetId="25" hidden="1">'Bid Form 1st Env.'!$G:$AN,'Bid Form 1st Env.'!$AS:$AW</definedName>
    <definedName name="Z_24767711_6F0F_4960_B6A0_5D16317C52CA_.wvu.Cols" localSheetId="1" hidden="1">'Name of Bidder'!$A:$A,'Name of Bidder'!$E:$I</definedName>
    <definedName name="Z_24767711_6F0F_4960_B6A0_5D16317C52CA_.wvu.Cols" localSheetId="26" hidden="1">'N-W (Cr.)'!$C:$C,'N-W (Cr.)'!$F:$U</definedName>
    <definedName name="Z_24767711_6F0F_4960_B6A0_5D16317C52CA_.wvu.Cols" localSheetId="27" hidden="1">'N-W(cr.)-2'!$C:$C,'N-W(cr.)-2'!$F:$U</definedName>
    <definedName name="Z_24767711_6F0F_4960_B6A0_5D16317C52CA_.wvu.PrintArea" localSheetId="12" hidden="1">'Attach 10'!$A$1:$F$34</definedName>
    <definedName name="Z_24767711_6F0F_4960_B6A0_5D16317C52CA_.wvu.PrintArea" localSheetId="13" hidden="1">'Attach 11'!$A$1:$E$70</definedName>
    <definedName name="Z_24767711_6F0F_4960_B6A0_5D16317C52CA_.wvu.PrintArea" localSheetId="14" hidden="1">'Attach 12'!$A$1:$F$109</definedName>
    <definedName name="Z_24767711_6F0F_4960_B6A0_5D16317C52CA_.wvu.PrintArea" localSheetId="15" hidden="1">'Attach 13'!$A$1:$E$21</definedName>
    <definedName name="Z_24767711_6F0F_4960_B6A0_5D16317C52CA_.wvu.PrintArea" localSheetId="16" hidden="1">'Attach 14'!$A$1:$E$25</definedName>
    <definedName name="Z_24767711_6F0F_4960_B6A0_5D16317C52CA_.wvu.PrintArea" localSheetId="17" hidden="1">'Attach 14 IP'!$A$8:$I$224</definedName>
    <definedName name="Z_24767711_6F0F_4960_B6A0_5D16317C52CA_.wvu.PrintArea" localSheetId="18" hidden="1">'Attach 15'!$A$1:$E$92</definedName>
    <definedName name="Z_24767711_6F0F_4960_B6A0_5D16317C52CA_.wvu.PrintArea" localSheetId="19" hidden="1">'Attach 16'!$A$1:$L$84</definedName>
    <definedName name="Z_24767711_6F0F_4960_B6A0_5D16317C52CA_.wvu.PrintArea" localSheetId="20" hidden="1">'Attach 17'!$A$1:$J$24</definedName>
    <definedName name="Z_24767711_6F0F_4960_B6A0_5D16317C52CA_.wvu.PrintArea" localSheetId="22" hidden="1">'Attach 19'!$A$1:$J$27</definedName>
    <definedName name="Z_24767711_6F0F_4960_B6A0_5D16317C52CA_.wvu.PrintArea" localSheetId="23" hidden="1">'Attach 23-A'!$A$1:$J$23</definedName>
    <definedName name="Z_24767711_6F0F_4960_B6A0_5D16317C52CA_.wvu.PrintArea" localSheetId="24" hidden="1">'Attach 23-B'!$A$1:$J$28</definedName>
    <definedName name="Z_24767711_6F0F_4960_B6A0_5D16317C52CA_.wvu.PrintArea" localSheetId="2" hidden="1">'Attach 3(JV)'!$A$1:$E$25</definedName>
    <definedName name="Z_24767711_6F0F_4960_B6A0_5D16317C52CA_.wvu.PrintArea" localSheetId="5" hidden="1">'Attach 4'!$A$1:$G$22</definedName>
    <definedName name="Z_24767711_6F0F_4960_B6A0_5D16317C52CA_.wvu.PrintArea" localSheetId="6" hidden="1">'Attach 4 (A)'!$A$1:$E$59</definedName>
    <definedName name="Z_24767711_6F0F_4960_B6A0_5D16317C52CA_.wvu.PrintArea" localSheetId="7" hidden="1">'Attach 5'!$A$1:$E$71</definedName>
    <definedName name="Z_24767711_6F0F_4960_B6A0_5D16317C52CA_.wvu.PrintArea" localSheetId="8" hidden="1">'Attach 5A'!$A$1:$F$71</definedName>
    <definedName name="Z_24767711_6F0F_4960_B6A0_5D16317C52CA_.wvu.PrintArea" localSheetId="9" hidden="1">'Attach 6'!$A$1:$E$51</definedName>
    <definedName name="Z_24767711_6F0F_4960_B6A0_5D16317C52CA_.wvu.PrintArea" localSheetId="10" hidden="1">'Attach 7'!$A$1:$E$28</definedName>
    <definedName name="Z_24767711_6F0F_4960_B6A0_5D16317C52CA_.wvu.PrintArea" localSheetId="11" hidden="1">'Attach 9'!$A$1:$G$44</definedName>
    <definedName name="Z_24767711_6F0F_4960_B6A0_5D16317C52CA_.wvu.PrintArea" localSheetId="21" hidden="1">'Attach. 18'!$A$8:$I$148</definedName>
    <definedName name="Z_24767711_6F0F_4960_B6A0_5D16317C52CA_.wvu.PrintArea" localSheetId="3" hidden="1">'Attach-3 (QR)_'!$A$1:$I$722</definedName>
    <definedName name="Z_24767711_6F0F_4960_B6A0_5D16317C52CA_.wvu.PrintArea" localSheetId="25" hidden="1">'Bid Form 1st Env.'!$A$23:$AO$156</definedName>
    <definedName name="Z_24767711_6F0F_4960_B6A0_5D16317C52CA_.wvu.PrintArea" localSheetId="0" hidden="1">Cover!$A$1:$F$20</definedName>
    <definedName name="Z_24767711_6F0F_4960_B6A0_5D16317C52CA_.wvu.PrintArea" localSheetId="1" hidden="1">'Name of Bidder'!$B$1:$C$36</definedName>
    <definedName name="Z_24767711_6F0F_4960_B6A0_5D16317C52CA_.wvu.PrintTitles" localSheetId="11" hidden="1">'Attach 9'!$18:$18</definedName>
    <definedName name="Z_24767711_6F0F_4960_B6A0_5D16317C52CA_.wvu.Rows" localSheetId="12" hidden="1">'Attach 10'!$15:$25,'Attach 10'!$29:$32</definedName>
    <definedName name="Z_24767711_6F0F_4960_B6A0_5D16317C52CA_.wvu.Rows" localSheetId="14" hidden="1">'Attach 12'!$19:$105</definedName>
    <definedName name="Z_24767711_6F0F_4960_B6A0_5D16317C52CA_.wvu.Rows" localSheetId="17" hidden="1">'Attach 14 IP'!$44:$46</definedName>
    <definedName name="Z_24767711_6F0F_4960_B6A0_5D16317C52CA_.wvu.Rows" localSheetId="18" hidden="1">'Attach 15'!$16:$16</definedName>
    <definedName name="Z_24767711_6F0F_4960_B6A0_5D16317C52CA_.wvu.Rows" localSheetId="5" hidden="1">'Attach 4'!$26:$26</definedName>
    <definedName name="Z_24767711_6F0F_4960_B6A0_5D16317C52CA_.wvu.Rows" localSheetId="7" hidden="1">'Attach 5'!$23:$28</definedName>
    <definedName name="Z_24767711_6F0F_4960_B6A0_5D16317C52CA_.wvu.Rows" localSheetId="8" hidden="1">'Attach 5A'!$23:$28</definedName>
    <definedName name="Z_24767711_6F0F_4960_B6A0_5D16317C52CA_.wvu.Rows" localSheetId="21" hidden="1">'Attach. 18'!$43:$45</definedName>
    <definedName name="Z_24767711_6F0F_4960_B6A0_5D16317C52CA_.wvu.Rows" localSheetId="3" hidden="1">'Attach-3 (QR)_'!$107:$109,'Attach-3 (QR)_'!$113:$129,'Attach-3 (QR)_'!$131:$138,'Attach-3 (QR)_'!$169:$198,'Attach-3 (QR)_'!$207:$345,'Attach-3 (QR)_'!$378:$407,'Attach-3 (QR)_'!$415:$459,'Attach-3 (QR)_'!$465:$465,'Attach-3 (QR)_'!$470:$470,'Attach-3 (QR)_'!$479:$479,'Attach-3 (QR)_'!$495:$498,'Attach-3 (QR)_'!$500:$503,'Attach-3 (QR)_'!$511:$511,'Attach-3 (QR)_'!$519:$519,'Attach-3 (QR)_'!$525:$526,'Attach-3 (QR)_'!$533:$534,'Attach-3 (QR)_'!$540:$541,'Attach-3 (QR)_'!$551:$551,'Attach-3 (QR)_'!$557:$558,'Attach-3 (QR)_'!$564:$565,'Attach-3 (QR)_'!$571:$572,'Attach-3 (QR)_'!$578:$579,'Attach-3 (QR)_'!$593:$595,'Attach-3 (QR)_'!$601:$602,'Attach-3 (QR)_'!$608:$609,'Attach-3 (QR)_'!$615:$616,'Attach-3 (QR)_'!$630:$644,'Attach-3 (QR)_'!$686:$686,'Attach-3 (QR)_'!$691:$691,'Attach-3 (QR)_'!$700:$700</definedName>
    <definedName name="Z_24767711_6F0F_4960_B6A0_5D16317C52CA_.wvu.Rows" localSheetId="25" hidden="1">'Bid Form 1st Env.'!$21:$22,'Bid Form 1st Env.'!$46:$48,'Bid Form 1st Env.'!$92:$92,'Bid Form 1st Env.'!$94:$95,'Bid Form 1st Env.'!$100:$100,'Bid Form 1st Env.'!$102:$102,'Bid Form 1st Env.'!$120:$120,'Bid Form 1st Env.'!$152:$152</definedName>
    <definedName name="Z_24767711_6F0F_4960_B6A0_5D16317C52CA_.wvu.Rows" localSheetId="0" hidden="1">Cover!$9:$9</definedName>
    <definedName name="Z_24767711_6F0F_4960_B6A0_5D16317C52CA_.wvu.Rows" localSheetId="1" hidden="1">'Name of Bidder'!$27:$30</definedName>
    <definedName name="Z_24767711_6F0F_4960_B6A0_5D16317C52CA_.wvu.Rows" localSheetId="26" hidden="1">'N-W (Cr.)'!$1:$119</definedName>
    <definedName name="Z_24767711_6F0F_4960_B6A0_5D16317C52CA_.wvu.Rows" localSheetId="27" hidden="1">'N-W(cr.)-2'!$1:$119</definedName>
    <definedName name="Z_265106DA_0305_46BE_8A98_0935A189448A_.wvu.Cols" localSheetId="13" hidden="1">'Attach 11'!$F:$F</definedName>
    <definedName name="Z_265106DA_0305_46BE_8A98_0935A189448A_.wvu.Cols" localSheetId="14" hidden="1">'Attach 12'!$G:$I</definedName>
    <definedName name="Z_265106DA_0305_46BE_8A98_0935A189448A_.wvu.Cols" localSheetId="17" hidden="1">'Attach 14 IP'!$K:$P</definedName>
    <definedName name="Z_265106DA_0305_46BE_8A98_0935A189448A_.wvu.Cols" localSheetId="18" hidden="1">'Attach 15'!$H:$H,'Attach 15'!$L:$N</definedName>
    <definedName name="Z_265106DA_0305_46BE_8A98_0935A189448A_.wvu.Cols" localSheetId="19" hidden="1">'Attach 16'!$N:$N</definedName>
    <definedName name="Z_265106DA_0305_46BE_8A98_0935A189448A_.wvu.Cols" localSheetId="5" hidden="1">'Attach 4'!$H:$I</definedName>
    <definedName name="Z_265106DA_0305_46BE_8A98_0935A189448A_.wvu.Cols" localSheetId="6" hidden="1">'Attach 4 (A)'!$F:$F</definedName>
    <definedName name="Z_265106DA_0305_46BE_8A98_0935A189448A_.wvu.Cols" localSheetId="7" hidden="1">'Attach 5'!$F:$F</definedName>
    <definedName name="Z_265106DA_0305_46BE_8A98_0935A189448A_.wvu.Cols" localSheetId="8" hidden="1">'Attach 5A'!$F:$F,'Attach 5A'!$I:$I</definedName>
    <definedName name="Z_265106DA_0305_46BE_8A98_0935A189448A_.wvu.Cols" localSheetId="9" hidden="1">'Attach 6'!$F:$F</definedName>
    <definedName name="Z_265106DA_0305_46BE_8A98_0935A189448A_.wvu.Cols" localSheetId="11" hidden="1">'Attach 9'!$H:$J</definedName>
    <definedName name="Z_265106DA_0305_46BE_8A98_0935A189448A_.wvu.Cols" localSheetId="21" hidden="1">'Attach. 18'!$K:$Q</definedName>
    <definedName name="Z_265106DA_0305_46BE_8A98_0935A189448A_.wvu.Cols" localSheetId="3" hidden="1">'Attach-3 (QR)_'!$M:$Q</definedName>
    <definedName name="Z_265106DA_0305_46BE_8A98_0935A189448A_.wvu.Cols" localSheetId="25" hidden="1">'Bid Form 1st Env.'!$G:$AN,'Bid Form 1st Env.'!$AS:$AW</definedName>
    <definedName name="Z_265106DA_0305_46BE_8A98_0935A189448A_.wvu.Cols" localSheetId="1" hidden="1">'Name of Bidder'!$A:$A,'Name of Bidder'!$E:$I</definedName>
    <definedName name="Z_265106DA_0305_46BE_8A98_0935A189448A_.wvu.Cols" localSheetId="26" hidden="1">'N-W (Cr.)'!$C:$C,'N-W (Cr.)'!$F:$U</definedName>
    <definedName name="Z_265106DA_0305_46BE_8A98_0935A189448A_.wvu.Cols" localSheetId="27" hidden="1">'N-W(cr.)-2'!$C:$C,'N-W(cr.)-2'!$F:$U</definedName>
    <definedName name="Z_265106DA_0305_46BE_8A98_0935A189448A_.wvu.PrintArea" localSheetId="12" hidden="1">'Attach 10'!$A$1:$F$34</definedName>
    <definedName name="Z_265106DA_0305_46BE_8A98_0935A189448A_.wvu.PrintArea" localSheetId="13" hidden="1">'Attach 11'!$A$1:$E$70</definedName>
    <definedName name="Z_265106DA_0305_46BE_8A98_0935A189448A_.wvu.PrintArea" localSheetId="14" hidden="1">'Attach 12'!$A$1:$F$109</definedName>
    <definedName name="Z_265106DA_0305_46BE_8A98_0935A189448A_.wvu.PrintArea" localSheetId="15" hidden="1">'Attach 13'!$A$1:$E$21</definedName>
    <definedName name="Z_265106DA_0305_46BE_8A98_0935A189448A_.wvu.PrintArea" localSheetId="16" hidden="1">'Attach 14'!$A$1:$E$25</definedName>
    <definedName name="Z_265106DA_0305_46BE_8A98_0935A189448A_.wvu.PrintArea" localSheetId="17" hidden="1">'Attach 14 IP'!$A$8:$I$224</definedName>
    <definedName name="Z_265106DA_0305_46BE_8A98_0935A189448A_.wvu.PrintArea" localSheetId="18" hidden="1">'Attach 15'!$A$1:$E$92</definedName>
    <definedName name="Z_265106DA_0305_46BE_8A98_0935A189448A_.wvu.PrintArea" localSheetId="19" hidden="1">'Attach 16'!$A$1:$L$84</definedName>
    <definedName name="Z_265106DA_0305_46BE_8A98_0935A189448A_.wvu.PrintArea" localSheetId="20" hidden="1">'Attach 17'!$A$1:$J$24</definedName>
    <definedName name="Z_265106DA_0305_46BE_8A98_0935A189448A_.wvu.PrintArea" localSheetId="22" hidden="1">'Attach 19'!$A$1:$J$27</definedName>
    <definedName name="Z_265106DA_0305_46BE_8A98_0935A189448A_.wvu.PrintArea" localSheetId="23" hidden="1">'Attach 23-A'!$A$1:$J$23</definedName>
    <definedName name="Z_265106DA_0305_46BE_8A98_0935A189448A_.wvu.PrintArea" localSheetId="24" hidden="1">'Attach 23-B'!$A$1:$J$28</definedName>
    <definedName name="Z_265106DA_0305_46BE_8A98_0935A189448A_.wvu.PrintArea" localSheetId="2" hidden="1">'Attach 3(JV)'!$A$1:$E$25</definedName>
    <definedName name="Z_265106DA_0305_46BE_8A98_0935A189448A_.wvu.PrintArea" localSheetId="5" hidden="1">'Attach 4'!$A$1:$G$22</definedName>
    <definedName name="Z_265106DA_0305_46BE_8A98_0935A189448A_.wvu.PrintArea" localSheetId="6" hidden="1">'Attach 4 (A)'!$A$1:$E$59</definedName>
    <definedName name="Z_265106DA_0305_46BE_8A98_0935A189448A_.wvu.PrintArea" localSheetId="7" hidden="1">'Attach 5'!$A$1:$E$71</definedName>
    <definedName name="Z_265106DA_0305_46BE_8A98_0935A189448A_.wvu.PrintArea" localSheetId="8" hidden="1">'Attach 5A'!$A$1:$F$71</definedName>
    <definedName name="Z_265106DA_0305_46BE_8A98_0935A189448A_.wvu.PrintArea" localSheetId="9" hidden="1">'Attach 6'!$A$1:$E$51</definedName>
    <definedName name="Z_265106DA_0305_46BE_8A98_0935A189448A_.wvu.PrintArea" localSheetId="10" hidden="1">'Attach 7'!$A$1:$E$28</definedName>
    <definedName name="Z_265106DA_0305_46BE_8A98_0935A189448A_.wvu.PrintArea" localSheetId="11" hidden="1">'Attach 9'!$A$1:$G$44</definedName>
    <definedName name="Z_265106DA_0305_46BE_8A98_0935A189448A_.wvu.PrintArea" localSheetId="21" hidden="1">'Attach. 18'!$A$8:$I$148</definedName>
    <definedName name="Z_265106DA_0305_46BE_8A98_0935A189448A_.wvu.PrintArea" localSheetId="3" hidden="1">'Attach-3 (QR)_'!$A$1:$I$722</definedName>
    <definedName name="Z_265106DA_0305_46BE_8A98_0935A189448A_.wvu.PrintArea" localSheetId="25" hidden="1">'Bid Form 1st Env.'!$A$23:$AP$156</definedName>
    <definedName name="Z_265106DA_0305_46BE_8A98_0935A189448A_.wvu.PrintArea" localSheetId="0" hidden="1">Cover!$A$1:$F$20</definedName>
    <definedName name="Z_265106DA_0305_46BE_8A98_0935A189448A_.wvu.PrintArea" localSheetId="1" hidden="1">'Name of Bidder'!$B$1:$C$36</definedName>
    <definedName name="Z_265106DA_0305_46BE_8A98_0935A189448A_.wvu.PrintTitles" localSheetId="11" hidden="1">'Attach 9'!$18:$18</definedName>
    <definedName name="Z_265106DA_0305_46BE_8A98_0935A189448A_.wvu.Rows" localSheetId="12" hidden="1">'Attach 10'!$15:$25,'Attach 10'!$29:$32</definedName>
    <definedName name="Z_265106DA_0305_46BE_8A98_0935A189448A_.wvu.Rows" localSheetId="14" hidden="1">'Attach 12'!$88:$92</definedName>
    <definedName name="Z_265106DA_0305_46BE_8A98_0935A189448A_.wvu.Rows" localSheetId="17" hidden="1">'Attach 14 IP'!$44:$46</definedName>
    <definedName name="Z_265106DA_0305_46BE_8A98_0935A189448A_.wvu.Rows" localSheetId="18" hidden="1">'Attach 15'!$16:$16</definedName>
    <definedName name="Z_265106DA_0305_46BE_8A98_0935A189448A_.wvu.Rows" localSheetId="5" hidden="1">'Attach 4'!$26:$26</definedName>
    <definedName name="Z_265106DA_0305_46BE_8A98_0935A189448A_.wvu.Rows" localSheetId="7" hidden="1">'Attach 5'!$23:$28</definedName>
    <definedName name="Z_265106DA_0305_46BE_8A98_0935A189448A_.wvu.Rows" localSheetId="8" hidden="1">'Attach 5A'!$23:$28</definedName>
    <definedName name="Z_265106DA_0305_46BE_8A98_0935A189448A_.wvu.Rows" localSheetId="21" hidden="1">'Attach. 18'!$43:$45</definedName>
    <definedName name="Z_265106DA_0305_46BE_8A98_0935A189448A_.wvu.Rows" localSheetId="3" hidden="1">'Attach-3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definedName>
    <definedName name="Z_265106DA_0305_46BE_8A98_0935A189448A_.wvu.Rows" localSheetId="25" hidden="1">'Bid Form 1st Env.'!$21:$22,'Bid Form 1st Env.'!$92:$92,'Bid Form 1st Env.'!$94:$95,'Bid Form 1st Env.'!$100:$100,'Bid Form 1st Env.'!$102:$102,'Bid Form 1st Env.'!$120:$120,'Bid Form 1st Env.'!$152:$152</definedName>
    <definedName name="Z_265106DA_0305_46BE_8A98_0935A189448A_.wvu.Rows" localSheetId="0" hidden="1">Cover!$9:$9</definedName>
    <definedName name="Z_265106DA_0305_46BE_8A98_0935A189448A_.wvu.Rows" localSheetId="1" hidden="1">'Name of Bidder'!$27:$30</definedName>
    <definedName name="Z_265106DA_0305_46BE_8A98_0935A189448A_.wvu.Rows" localSheetId="26" hidden="1">'N-W (Cr.)'!$1:$119</definedName>
    <definedName name="Z_265106DA_0305_46BE_8A98_0935A189448A_.wvu.Rows" localSheetId="27" hidden="1">'N-W(cr.)-2'!$1:$119</definedName>
    <definedName name="Z_26C9F440_2701_423F_9FDB_7DFF079DC7F8_.wvu.Cols" localSheetId="13" hidden="1">'Attach 11'!$F:$F</definedName>
    <definedName name="Z_26C9F440_2701_423F_9FDB_7DFF079DC7F8_.wvu.Cols" localSheetId="14" hidden="1">'Attach 12'!$G:$I</definedName>
    <definedName name="Z_26C9F440_2701_423F_9FDB_7DFF079DC7F8_.wvu.Cols" localSheetId="17" hidden="1">'Attach 14 IP'!$K:$P</definedName>
    <definedName name="Z_26C9F440_2701_423F_9FDB_7DFF079DC7F8_.wvu.Cols" localSheetId="18" hidden="1">'Attach 15'!$H:$H,'Attach 15'!$L:$N</definedName>
    <definedName name="Z_26C9F440_2701_423F_9FDB_7DFF079DC7F8_.wvu.Cols" localSheetId="19" hidden="1">'Attach 16'!$N:$N</definedName>
    <definedName name="Z_26C9F440_2701_423F_9FDB_7DFF079DC7F8_.wvu.Cols" localSheetId="5" hidden="1">'Attach 4'!$H:$I</definedName>
    <definedName name="Z_26C9F440_2701_423F_9FDB_7DFF079DC7F8_.wvu.Cols" localSheetId="6" hidden="1">'Attach 4 (A)'!$F:$F</definedName>
    <definedName name="Z_26C9F440_2701_423F_9FDB_7DFF079DC7F8_.wvu.Cols" localSheetId="7" hidden="1">'Attach 5'!$F:$F</definedName>
    <definedName name="Z_26C9F440_2701_423F_9FDB_7DFF079DC7F8_.wvu.Cols" localSheetId="8" hidden="1">'Attach 5A'!$F:$F,'Attach 5A'!$I:$I</definedName>
    <definedName name="Z_26C9F440_2701_423F_9FDB_7DFF079DC7F8_.wvu.Cols" localSheetId="9" hidden="1">'Attach 6'!$F:$F</definedName>
    <definedName name="Z_26C9F440_2701_423F_9FDB_7DFF079DC7F8_.wvu.Cols" localSheetId="11" hidden="1">'Attach 9'!$H:$J</definedName>
    <definedName name="Z_26C9F440_2701_423F_9FDB_7DFF079DC7F8_.wvu.Cols" localSheetId="21" hidden="1">'Attach. 18'!$K:$Q</definedName>
    <definedName name="Z_26C9F440_2701_423F_9FDB_7DFF079DC7F8_.wvu.Cols" localSheetId="3" hidden="1">'Attach-3 (QR)_'!$M:$Q</definedName>
    <definedName name="Z_26C9F440_2701_423F_9FDB_7DFF079DC7F8_.wvu.Cols" localSheetId="25" hidden="1">'Bid Form 1st Env.'!$G:$AN,'Bid Form 1st Env.'!$AS:$AW</definedName>
    <definedName name="Z_26C9F440_2701_423F_9FDB_7DFF079DC7F8_.wvu.Cols" localSheetId="1" hidden="1">'Name of Bidder'!$A:$A,'Name of Bidder'!$E:$I</definedName>
    <definedName name="Z_26C9F440_2701_423F_9FDB_7DFF079DC7F8_.wvu.Cols" localSheetId="26" hidden="1">'N-W (Cr.)'!$C:$C,'N-W (Cr.)'!$F:$U</definedName>
    <definedName name="Z_26C9F440_2701_423F_9FDB_7DFF079DC7F8_.wvu.Cols" localSheetId="27" hidden="1">'N-W(cr.)-2'!$C:$C,'N-W(cr.)-2'!$F:$U</definedName>
    <definedName name="Z_26C9F440_2701_423F_9FDB_7DFF079DC7F8_.wvu.PrintArea" localSheetId="12" hidden="1">'Attach 10'!$A$1:$F$34</definedName>
    <definedName name="Z_26C9F440_2701_423F_9FDB_7DFF079DC7F8_.wvu.PrintArea" localSheetId="13" hidden="1">'Attach 11'!$A$1:$E$70</definedName>
    <definedName name="Z_26C9F440_2701_423F_9FDB_7DFF079DC7F8_.wvu.PrintArea" localSheetId="14" hidden="1">'Attach 12'!$A$1:$F$109</definedName>
    <definedName name="Z_26C9F440_2701_423F_9FDB_7DFF079DC7F8_.wvu.PrintArea" localSheetId="15" hidden="1">'Attach 13'!$A$1:$E$21</definedName>
    <definedName name="Z_26C9F440_2701_423F_9FDB_7DFF079DC7F8_.wvu.PrintArea" localSheetId="16" hidden="1">'Attach 14'!$A$1:$E$25</definedName>
    <definedName name="Z_26C9F440_2701_423F_9FDB_7DFF079DC7F8_.wvu.PrintArea" localSheetId="17" hidden="1">'Attach 14 IP'!$A$8:$I$224</definedName>
    <definedName name="Z_26C9F440_2701_423F_9FDB_7DFF079DC7F8_.wvu.PrintArea" localSheetId="18" hidden="1">'Attach 15'!$A$1:$E$92</definedName>
    <definedName name="Z_26C9F440_2701_423F_9FDB_7DFF079DC7F8_.wvu.PrintArea" localSheetId="19" hidden="1">'Attach 16'!$A$1:$L$84</definedName>
    <definedName name="Z_26C9F440_2701_423F_9FDB_7DFF079DC7F8_.wvu.PrintArea" localSheetId="20" hidden="1">'Attach 17'!$A$1:$J$24</definedName>
    <definedName name="Z_26C9F440_2701_423F_9FDB_7DFF079DC7F8_.wvu.PrintArea" localSheetId="22" hidden="1">'Attach 19'!$A$1:$J$27</definedName>
    <definedName name="Z_26C9F440_2701_423F_9FDB_7DFF079DC7F8_.wvu.PrintArea" localSheetId="23" hidden="1">'Attach 23-A'!$A$1:$J$23</definedName>
    <definedName name="Z_26C9F440_2701_423F_9FDB_7DFF079DC7F8_.wvu.PrintArea" localSheetId="24" hidden="1">'Attach 23-B'!$A$1:$J$28</definedName>
    <definedName name="Z_26C9F440_2701_423F_9FDB_7DFF079DC7F8_.wvu.PrintArea" localSheetId="2" hidden="1">'Attach 3(JV)'!$A$1:$E$25</definedName>
    <definedName name="Z_26C9F440_2701_423F_9FDB_7DFF079DC7F8_.wvu.PrintArea" localSheetId="5" hidden="1">'Attach 4'!$A$1:$G$22</definedName>
    <definedName name="Z_26C9F440_2701_423F_9FDB_7DFF079DC7F8_.wvu.PrintArea" localSheetId="6" hidden="1">'Attach 4 (A)'!$A$1:$E$59</definedName>
    <definedName name="Z_26C9F440_2701_423F_9FDB_7DFF079DC7F8_.wvu.PrintArea" localSheetId="7" hidden="1">'Attach 5'!$A$1:$E$71</definedName>
    <definedName name="Z_26C9F440_2701_423F_9FDB_7DFF079DC7F8_.wvu.PrintArea" localSheetId="8" hidden="1">'Attach 5A'!$A$1:$F$71</definedName>
    <definedName name="Z_26C9F440_2701_423F_9FDB_7DFF079DC7F8_.wvu.PrintArea" localSheetId="9" hidden="1">'Attach 6'!$A$1:$E$51</definedName>
    <definedName name="Z_26C9F440_2701_423F_9FDB_7DFF079DC7F8_.wvu.PrintArea" localSheetId="10" hidden="1">'Attach 7'!$A$1:$E$28</definedName>
    <definedName name="Z_26C9F440_2701_423F_9FDB_7DFF079DC7F8_.wvu.PrintArea" localSheetId="11" hidden="1">'Attach 9'!$A$1:$G$44</definedName>
    <definedName name="Z_26C9F440_2701_423F_9FDB_7DFF079DC7F8_.wvu.PrintArea" localSheetId="21" hidden="1">'Attach. 18'!$A$8:$I$148</definedName>
    <definedName name="Z_26C9F440_2701_423F_9FDB_7DFF079DC7F8_.wvu.PrintArea" localSheetId="3" hidden="1">'Attach-3 (QR)_'!$A$1:$I$722</definedName>
    <definedName name="Z_26C9F440_2701_423F_9FDB_7DFF079DC7F8_.wvu.PrintArea" localSheetId="25" hidden="1">'Bid Form 1st Env.'!$A$23:$AP$156</definedName>
    <definedName name="Z_26C9F440_2701_423F_9FDB_7DFF079DC7F8_.wvu.PrintArea" localSheetId="0" hidden="1">Cover!$A$1:$F$20</definedName>
    <definedName name="Z_26C9F440_2701_423F_9FDB_7DFF079DC7F8_.wvu.PrintArea" localSheetId="1" hidden="1">'Name of Bidder'!$B$1:$C$36</definedName>
    <definedName name="Z_26C9F440_2701_423F_9FDB_7DFF079DC7F8_.wvu.PrintTitles" localSheetId="11" hidden="1">'Attach 9'!$18:$18</definedName>
    <definedName name="Z_26C9F440_2701_423F_9FDB_7DFF079DC7F8_.wvu.Rows" localSheetId="12" hidden="1">'Attach 10'!$15:$25,'Attach 10'!$29:$32</definedName>
    <definedName name="Z_26C9F440_2701_423F_9FDB_7DFF079DC7F8_.wvu.Rows" localSheetId="14" hidden="1">'Attach 12'!$88:$92</definedName>
    <definedName name="Z_26C9F440_2701_423F_9FDB_7DFF079DC7F8_.wvu.Rows" localSheetId="17" hidden="1">'Attach 14 IP'!$44:$46</definedName>
    <definedName name="Z_26C9F440_2701_423F_9FDB_7DFF079DC7F8_.wvu.Rows" localSheetId="18" hidden="1">'Attach 15'!$16:$16</definedName>
    <definedName name="Z_26C9F440_2701_423F_9FDB_7DFF079DC7F8_.wvu.Rows" localSheetId="5" hidden="1">'Attach 4'!$26:$26</definedName>
    <definedName name="Z_26C9F440_2701_423F_9FDB_7DFF079DC7F8_.wvu.Rows" localSheetId="7" hidden="1">'Attach 5'!$23:$28</definedName>
    <definedName name="Z_26C9F440_2701_423F_9FDB_7DFF079DC7F8_.wvu.Rows" localSheetId="8" hidden="1">'Attach 5A'!$23:$28</definedName>
    <definedName name="Z_26C9F440_2701_423F_9FDB_7DFF079DC7F8_.wvu.Rows" localSheetId="21" hidden="1">'Attach. 18'!$43:$45</definedName>
    <definedName name="Z_26C9F440_2701_423F_9FDB_7DFF079DC7F8_.wvu.Rows" localSheetId="3" hidden="1">'Attach-3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definedName>
    <definedName name="Z_26C9F440_2701_423F_9FDB_7DFF079DC7F8_.wvu.Rows" localSheetId="25" hidden="1">'Bid Form 1st Env.'!$21:$22,'Bid Form 1st Env.'!$92:$92,'Bid Form 1st Env.'!$94:$95,'Bid Form 1st Env.'!$100:$100,'Bid Form 1st Env.'!$102:$102,'Bid Form 1st Env.'!$120:$120,'Bid Form 1st Env.'!$152:$152</definedName>
    <definedName name="Z_26C9F440_2701_423F_9FDB_7DFF079DC7F8_.wvu.Rows" localSheetId="0" hidden="1">Cover!$9:$9</definedName>
    <definedName name="Z_26C9F440_2701_423F_9FDB_7DFF079DC7F8_.wvu.Rows" localSheetId="1" hidden="1">'Name of Bidder'!$27:$30</definedName>
    <definedName name="Z_26C9F440_2701_423F_9FDB_7DFF079DC7F8_.wvu.Rows" localSheetId="26" hidden="1">'N-W (Cr.)'!$1:$119</definedName>
    <definedName name="Z_26C9F440_2701_423F_9FDB_7DFF079DC7F8_.wvu.Rows" localSheetId="27" hidden="1">'N-W(cr.)-2'!$1:$119</definedName>
    <definedName name="Z_280EA05C_4582_4B0F_895F_5C9134A73222_.wvu.Cols" localSheetId="13" hidden="1">'Attach 11'!$F:$F</definedName>
    <definedName name="Z_280EA05C_4582_4B0F_895F_5C9134A73222_.wvu.Cols" localSheetId="17" hidden="1">'Attach 14 IP'!$K:$P</definedName>
    <definedName name="Z_280EA05C_4582_4B0F_895F_5C9134A73222_.wvu.Cols" localSheetId="19" hidden="1">'Attach 16'!$N:$N</definedName>
    <definedName name="Z_280EA05C_4582_4B0F_895F_5C9134A73222_.wvu.Cols" localSheetId="5" hidden="1">'Attach 4'!$H:$I</definedName>
    <definedName name="Z_280EA05C_4582_4B0F_895F_5C9134A73222_.wvu.Cols" localSheetId="6" hidden="1">'Attach 4 (A)'!$F:$F</definedName>
    <definedName name="Z_280EA05C_4582_4B0F_895F_5C9134A73222_.wvu.Cols" localSheetId="7" hidden="1">'Attach 5'!$F:$F</definedName>
    <definedName name="Z_280EA05C_4582_4B0F_895F_5C9134A73222_.wvu.Cols" localSheetId="8" hidden="1">'Attach 5A'!$F:$F</definedName>
    <definedName name="Z_280EA05C_4582_4B0F_895F_5C9134A73222_.wvu.Cols" localSheetId="9" hidden="1">'Attach 6'!$F:$F</definedName>
    <definedName name="Z_280EA05C_4582_4B0F_895F_5C9134A73222_.wvu.Cols" localSheetId="11" hidden="1">'Attach 9'!$H:$M</definedName>
    <definedName name="Z_280EA05C_4582_4B0F_895F_5C9134A73222_.wvu.Cols" localSheetId="21" hidden="1">'Attach. 18'!$K:$P</definedName>
    <definedName name="Z_280EA05C_4582_4B0F_895F_5C9134A73222_.wvu.Cols" localSheetId="3" hidden="1">'Attach-3 (QR)_'!$N:$P</definedName>
    <definedName name="Z_280EA05C_4582_4B0F_895F_5C9134A73222_.wvu.Cols" localSheetId="25" hidden="1">'Bid Form 1st Env.'!$G:$BM</definedName>
    <definedName name="Z_280EA05C_4582_4B0F_895F_5C9134A73222_.wvu.Cols" localSheetId="1" hidden="1">'Name of Bidder'!$A:$A,'Name of Bidder'!$E:$H</definedName>
    <definedName name="Z_280EA05C_4582_4B0F_895F_5C9134A73222_.wvu.Cols" localSheetId="26" hidden="1">'N-W (Cr.)'!$C:$C,'N-W (Cr.)'!$F:$U</definedName>
    <definedName name="Z_280EA05C_4582_4B0F_895F_5C9134A73222_.wvu.PrintArea" localSheetId="12" hidden="1">'Attach 10'!$A$1:$E$34</definedName>
    <definedName name="Z_280EA05C_4582_4B0F_895F_5C9134A73222_.wvu.PrintArea" localSheetId="13" hidden="1">'Attach 11'!$A$1:$E$71</definedName>
    <definedName name="Z_280EA05C_4582_4B0F_895F_5C9134A73222_.wvu.PrintArea" localSheetId="15" hidden="1">'Attach 13'!$A$1:$E$23</definedName>
    <definedName name="Z_280EA05C_4582_4B0F_895F_5C9134A73222_.wvu.PrintArea" localSheetId="16" hidden="1">'Attach 14'!$A$1:$E$27</definedName>
    <definedName name="Z_280EA05C_4582_4B0F_895F_5C9134A73222_.wvu.PrintArea" localSheetId="17" hidden="1">'Attach 14 IP'!$A$8:$I$223</definedName>
    <definedName name="Z_280EA05C_4582_4B0F_895F_5C9134A73222_.wvu.PrintArea" localSheetId="19" hidden="1">'Attach 16'!$A$1:$L$86</definedName>
    <definedName name="Z_280EA05C_4582_4B0F_895F_5C9134A73222_.wvu.PrintArea" localSheetId="20" hidden="1">'Attach 17'!$A$1:$J$24</definedName>
    <definedName name="Z_280EA05C_4582_4B0F_895F_5C9134A73222_.wvu.PrintArea" localSheetId="22" hidden="1">'Attach 19'!$A$1:$J$27</definedName>
    <definedName name="Z_280EA05C_4582_4B0F_895F_5C9134A73222_.wvu.PrintArea" localSheetId="24" hidden="1">'Attach 23-B'!$A$1:$J$28</definedName>
    <definedName name="Z_280EA05C_4582_4B0F_895F_5C9134A73222_.wvu.PrintArea" localSheetId="2" hidden="1">'Attach 3(JV)'!$A$1:$E$26</definedName>
    <definedName name="Z_280EA05C_4582_4B0F_895F_5C9134A73222_.wvu.PrintArea" localSheetId="5" hidden="1">'Attach 4'!$A$1:$G$25</definedName>
    <definedName name="Z_280EA05C_4582_4B0F_895F_5C9134A73222_.wvu.PrintArea" localSheetId="6" hidden="1">'Attach 4 (A)'!$A$1:$E$59</definedName>
    <definedName name="Z_280EA05C_4582_4B0F_895F_5C9134A73222_.wvu.PrintArea" localSheetId="7" hidden="1">'Attach 5'!$A$1:$E$71</definedName>
    <definedName name="Z_280EA05C_4582_4B0F_895F_5C9134A73222_.wvu.PrintArea" localSheetId="8" hidden="1">'Attach 5A'!$A$1:$F$71</definedName>
    <definedName name="Z_280EA05C_4582_4B0F_895F_5C9134A73222_.wvu.PrintArea" localSheetId="9" hidden="1">'Attach 6'!$A$1:$E$51</definedName>
    <definedName name="Z_280EA05C_4582_4B0F_895F_5C9134A73222_.wvu.PrintArea" localSheetId="11" hidden="1">'Attach 9'!$A$1:$G$44</definedName>
    <definedName name="Z_280EA05C_4582_4B0F_895F_5C9134A73222_.wvu.PrintArea" localSheetId="21" hidden="1">'Attach. 18'!$A$8:$I$148</definedName>
    <definedName name="Z_280EA05C_4582_4B0F_895F_5C9134A73222_.wvu.PrintArea" localSheetId="3" hidden="1">'Attach-3 (QR)_'!$A$1:$I$722</definedName>
    <definedName name="Z_280EA05C_4582_4B0F_895F_5C9134A73222_.wvu.PrintArea" localSheetId="25" hidden="1">'Bid Form 1st Env.'!$A$24:$F$156</definedName>
    <definedName name="Z_280EA05C_4582_4B0F_895F_5C9134A73222_.wvu.PrintArea" localSheetId="0" hidden="1">Cover!$A$1:$F$20</definedName>
    <definedName name="Z_280EA05C_4582_4B0F_895F_5C9134A73222_.wvu.PrintArea" localSheetId="1" hidden="1">'Name of Bidder'!$B$1:$C$36</definedName>
    <definedName name="Z_280EA05C_4582_4B0F_895F_5C9134A73222_.wvu.PrintTitles" localSheetId="11" hidden="1">'Attach 9'!$18:$18</definedName>
    <definedName name="Z_280EA05C_4582_4B0F_895F_5C9134A73222_.wvu.Rows" localSheetId="17" hidden="1">'Attach 14 IP'!$44:$46</definedName>
    <definedName name="Z_280EA05C_4582_4B0F_895F_5C9134A73222_.wvu.Rows" localSheetId="19" hidden="1">'Attach 16'!$52:$58</definedName>
    <definedName name="Z_280EA05C_4582_4B0F_895F_5C9134A73222_.wvu.Rows" localSheetId="5" hidden="1">'Attach 4'!$26:$26</definedName>
    <definedName name="Z_280EA05C_4582_4B0F_895F_5C9134A73222_.wvu.Rows" localSheetId="7" hidden="1">'Attach 5'!$23:$28</definedName>
    <definedName name="Z_280EA05C_4582_4B0F_895F_5C9134A73222_.wvu.Rows" localSheetId="8" hidden="1">'Attach 5A'!$23:$28</definedName>
    <definedName name="Z_280EA05C_4582_4B0F_895F_5C9134A73222_.wvu.Rows" localSheetId="11" hidden="1">'Attach 9'!$19:$19</definedName>
    <definedName name="Z_280EA05C_4582_4B0F_895F_5C9134A73222_.wvu.Rows" localSheetId="21" hidden="1">'Attach. 18'!$43:$45</definedName>
    <definedName name="Z_280EA05C_4582_4B0F_895F_5C9134A73222_.wvu.Rows" localSheetId="3" hidden="1">'Attach-3 (QR)_'!#REF!,'Attach-3 (QR)_'!#REF!,'Attach-3 (QR)_'!#REF!,'Attach-3 (QR)_'!#REF!,'Attach-3 (QR)_'!#REF!,'Attach-3 (QR)_'!#REF!</definedName>
    <definedName name="Z_280EA05C_4582_4B0F_895F_5C9134A73222_.wvu.Rows" localSheetId="25" hidden="1">'Bid Form 1st Env.'!$102:$102</definedName>
    <definedName name="Z_280EA05C_4582_4B0F_895F_5C9134A73222_.wvu.Rows" localSheetId="0" hidden="1">Cover!$9:$9</definedName>
    <definedName name="Z_280EA05C_4582_4B0F_895F_5C9134A73222_.wvu.Rows" localSheetId="1" hidden="1">'Name of Bidder'!$27:$30</definedName>
    <definedName name="Z_280EA05C_4582_4B0F_895F_5C9134A73222_.wvu.Rows" localSheetId="26" hidden="1">'N-W (Cr.)'!$1:$119</definedName>
    <definedName name="Z_308F00E9_5A71_4486_BCFD_DF8513C1906D_.wvu.Cols" localSheetId="13" hidden="1">'Attach 11'!$F:$F</definedName>
    <definedName name="Z_308F00E9_5A71_4486_BCFD_DF8513C1906D_.wvu.Cols" localSheetId="14" hidden="1">'Attach 12'!$I:$I</definedName>
    <definedName name="Z_308F00E9_5A71_4486_BCFD_DF8513C1906D_.wvu.Cols" localSheetId="17" hidden="1">'Attach 14 IP'!$K:$P</definedName>
    <definedName name="Z_308F00E9_5A71_4486_BCFD_DF8513C1906D_.wvu.Cols" localSheetId="19" hidden="1">'Attach 16'!$N:$N</definedName>
    <definedName name="Z_308F00E9_5A71_4486_BCFD_DF8513C1906D_.wvu.Cols" localSheetId="5" hidden="1">'Attach 4'!$H:$I</definedName>
    <definedName name="Z_308F00E9_5A71_4486_BCFD_DF8513C1906D_.wvu.Cols" localSheetId="6" hidden="1">'Attach 4 (A)'!$F:$F</definedName>
    <definedName name="Z_308F00E9_5A71_4486_BCFD_DF8513C1906D_.wvu.Cols" localSheetId="7" hidden="1">'Attach 5'!$F:$F</definedName>
    <definedName name="Z_308F00E9_5A71_4486_BCFD_DF8513C1906D_.wvu.Cols" localSheetId="8" hidden="1">'Attach 5A'!$F:$F,'Attach 5A'!$I:$I</definedName>
    <definedName name="Z_308F00E9_5A71_4486_BCFD_DF8513C1906D_.wvu.Cols" localSheetId="9" hidden="1">'Attach 6'!$F:$F</definedName>
    <definedName name="Z_308F00E9_5A71_4486_BCFD_DF8513C1906D_.wvu.Cols" localSheetId="21" hidden="1">'Attach. 18'!$K:$P</definedName>
    <definedName name="Z_308F00E9_5A71_4486_BCFD_DF8513C1906D_.wvu.Cols" localSheetId="3" hidden="1">'Attach-3 (QR)_'!$N:$P</definedName>
    <definedName name="Z_308F00E9_5A71_4486_BCFD_DF8513C1906D_.wvu.Cols" localSheetId="25" hidden="1">'Bid Form 1st Env.'!$G:$AU</definedName>
    <definedName name="Z_308F00E9_5A71_4486_BCFD_DF8513C1906D_.wvu.Cols" localSheetId="1" hidden="1">'Name of Bidder'!$A:$A,'Name of Bidder'!$E:$H</definedName>
    <definedName name="Z_308F00E9_5A71_4486_BCFD_DF8513C1906D_.wvu.Cols" localSheetId="26" hidden="1">'N-W (Cr.)'!$C:$C,'N-W (Cr.)'!$F:$U</definedName>
    <definedName name="Z_308F00E9_5A71_4486_BCFD_DF8513C1906D_.wvu.PrintArea" localSheetId="12" hidden="1">'Attach 10'!$A$1:$F$34</definedName>
    <definedName name="Z_308F00E9_5A71_4486_BCFD_DF8513C1906D_.wvu.PrintArea" localSheetId="13" hidden="1">'Attach 11'!$A$1:$E$70</definedName>
    <definedName name="Z_308F00E9_5A71_4486_BCFD_DF8513C1906D_.wvu.PrintArea" localSheetId="14" hidden="1">'Attach 12'!$A$1:$F$104</definedName>
    <definedName name="Z_308F00E9_5A71_4486_BCFD_DF8513C1906D_.wvu.PrintArea" localSheetId="15" hidden="1">'Attach 13'!$A$1:$E$21</definedName>
    <definedName name="Z_308F00E9_5A71_4486_BCFD_DF8513C1906D_.wvu.PrintArea" localSheetId="16" hidden="1">'Attach 14'!$A$1:$E$25</definedName>
    <definedName name="Z_308F00E9_5A71_4486_BCFD_DF8513C1906D_.wvu.PrintArea" localSheetId="17" hidden="1">'Attach 14 IP'!$A$8:$I$223</definedName>
    <definedName name="Z_308F00E9_5A71_4486_BCFD_DF8513C1906D_.wvu.PrintArea" localSheetId="19" hidden="1">'Attach 16'!$A$1:$L$84</definedName>
    <definedName name="Z_308F00E9_5A71_4486_BCFD_DF8513C1906D_.wvu.PrintArea" localSheetId="20" hidden="1">'Attach 17'!$A$1:$J$24</definedName>
    <definedName name="Z_308F00E9_5A71_4486_BCFD_DF8513C1906D_.wvu.PrintArea" localSheetId="22" hidden="1">'Attach 19'!$A$1:$J$27</definedName>
    <definedName name="Z_308F00E9_5A71_4486_BCFD_DF8513C1906D_.wvu.PrintArea" localSheetId="24" hidden="1">'Attach 23-B'!$A$1:$J$28</definedName>
    <definedName name="Z_308F00E9_5A71_4486_BCFD_DF8513C1906D_.wvu.PrintArea" localSheetId="2" hidden="1">'Attach 3(JV)'!$A$1:$E$25</definedName>
    <definedName name="Z_308F00E9_5A71_4486_BCFD_DF8513C1906D_.wvu.PrintArea" localSheetId="5" hidden="1">'Attach 4'!$A$1:$G$25</definedName>
    <definedName name="Z_308F00E9_5A71_4486_BCFD_DF8513C1906D_.wvu.PrintArea" localSheetId="6" hidden="1">'Attach 4 (A)'!$A$1:$E$59</definedName>
    <definedName name="Z_308F00E9_5A71_4486_BCFD_DF8513C1906D_.wvu.PrintArea" localSheetId="7" hidden="1">'Attach 5'!$A$1:$E$71</definedName>
    <definedName name="Z_308F00E9_5A71_4486_BCFD_DF8513C1906D_.wvu.PrintArea" localSheetId="8" hidden="1">'Attach 5A'!$A$1:$F$71</definedName>
    <definedName name="Z_308F00E9_5A71_4486_BCFD_DF8513C1906D_.wvu.PrintArea" localSheetId="9" hidden="1">'Attach 6'!$A$1:$E$51</definedName>
    <definedName name="Z_308F00E9_5A71_4486_BCFD_DF8513C1906D_.wvu.PrintArea" localSheetId="21" hidden="1">'Attach. 18'!$A$8:$I$148</definedName>
    <definedName name="Z_308F00E9_5A71_4486_BCFD_DF8513C1906D_.wvu.PrintArea" localSheetId="3" hidden="1">'Attach-3 (QR)_'!$A$1:$I$722</definedName>
    <definedName name="Z_308F00E9_5A71_4486_BCFD_DF8513C1906D_.wvu.PrintArea" localSheetId="25" hidden="1">'Bid Form 1st Env.'!$A$24:$F$156</definedName>
    <definedName name="Z_308F00E9_5A71_4486_BCFD_DF8513C1906D_.wvu.PrintArea" localSheetId="0" hidden="1">Cover!$A$1:$F$20</definedName>
    <definedName name="Z_308F00E9_5A71_4486_BCFD_DF8513C1906D_.wvu.PrintArea" localSheetId="1" hidden="1">'Name of Bidder'!$B$1:$C$36</definedName>
    <definedName name="Z_308F00E9_5A71_4486_BCFD_DF8513C1906D_.wvu.Rows" localSheetId="12" hidden="1">'Attach 10'!$12:$19</definedName>
    <definedName name="Z_308F00E9_5A71_4486_BCFD_DF8513C1906D_.wvu.Rows" localSheetId="14" hidden="1">'Attach 12'!$17:$29,'Attach 12'!#REF!,'Attach 12'!$30:$30,'Attach 12'!$63:$63,'Attach 12'!#REF!,'Attach 12'!#REF!,'Attach 12'!#REF!,'Attach 12'!#REF!,'Attach 12'!#REF!,'Attach 12'!$106:$193</definedName>
    <definedName name="Z_308F00E9_5A71_4486_BCFD_DF8513C1906D_.wvu.Rows" localSheetId="17" hidden="1">'Attach 14 IP'!$44:$46</definedName>
    <definedName name="Z_308F00E9_5A71_4486_BCFD_DF8513C1906D_.wvu.Rows" localSheetId="19" hidden="1">'Attach 16'!$52:$58</definedName>
    <definedName name="Z_308F00E9_5A71_4486_BCFD_DF8513C1906D_.wvu.Rows" localSheetId="5" hidden="1">'Attach 4'!$26:$26</definedName>
    <definedName name="Z_308F00E9_5A71_4486_BCFD_DF8513C1906D_.wvu.Rows" localSheetId="7" hidden="1">'Attach 5'!$23:$28</definedName>
    <definedName name="Z_308F00E9_5A71_4486_BCFD_DF8513C1906D_.wvu.Rows" localSheetId="8" hidden="1">'Attach 5A'!$23:$28</definedName>
    <definedName name="Z_308F00E9_5A71_4486_BCFD_DF8513C1906D_.wvu.Rows" localSheetId="21" hidden="1">'Attach. 18'!$43:$45</definedName>
    <definedName name="Z_308F00E9_5A71_4486_BCFD_DF8513C1906D_.wvu.Rows" localSheetId="3" hidden="1">'Attach-3 (QR)_'!#REF!,'Attach-3 (QR)_'!#REF!,'Attach-3 (QR)_'!#REF!,'Attach-3 (QR)_'!#REF!,'Attach-3 (QR)_'!#REF!,'Attach-3 (QR)_'!#REF!,'Attach-3 (QR)_'!#REF!,'Attach-3 (QR)_'!#REF!,'Attach-3 (QR)_'!#REF!</definedName>
    <definedName name="Z_308F00E9_5A71_4486_BCFD_DF8513C1906D_.wvu.Rows" localSheetId="25" hidden="1">'Bid Form 1st Env.'!$69:$69,'Bid Form 1st Env.'!$102:$102,'Bid Form 1st Env.'!#REF!</definedName>
    <definedName name="Z_308F00E9_5A71_4486_BCFD_DF8513C1906D_.wvu.Rows" localSheetId="0" hidden="1">Cover!$9:$9</definedName>
    <definedName name="Z_308F00E9_5A71_4486_BCFD_DF8513C1906D_.wvu.Rows" localSheetId="1" hidden="1">'Name of Bidder'!$27:$30</definedName>
    <definedName name="Z_308F00E9_5A71_4486_BCFD_DF8513C1906D_.wvu.Rows" localSheetId="26" hidden="1">'N-W (Cr.)'!$1:$119</definedName>
    <definedName name="Z_30E57F47_2338_458C_930A_44F048960490_.wvu.Cols" localSheetId="13" hidden="1">'Attach 11'!$F:$F</definedName>
    <definedName name="Z_30E57F47_2338_458C_930A_44F048960490_.wvu.Cols" localSheetId="14" hidden="1">'Attach 12'!$G:$G,'Attach 12'!$I:$I</definedName>
    <definedName name="Z_30E57F47_2338_458C_930A_44F048960490_.wvu.Cols" localSheetId="17" hidden="1">'Attach 14 IP'!$K:$P</definedName>
    <definedName name="Z_30E57F47_2338_458C_930A_44F048960490_.wvu.Cols" localSheetId="19" hidden="1">'Attach 16'!$N:$N</definedName>
    <definedName name="Z_30E57F47_2338_458C_930A_44F048960490_.wvu.Cols" localSheetId="5" hidden="1">'Attach 4'!$H:$I</definedName>
    <definedName name="Z_30E57F47_2338_458C_930A_44F048960490_.wvu.Cols" localSheetId="6" hidden="1">'Attach 4 (A)'!$F:$F</definedName>
    <definedName name="Z_30E57F47_2338_458C_930A_44F048960490_.wvu.Cols" localSheetId="7" hidden="1">'Attach 5'!$F:$F</definedName>
    <definedName name="Z_30E57F47_2338_458C_930A_44F048960490_.wvu.Cols" localSheetId="8" hidden="1">'Attach 5A'!$F:$F,'Attach 5A'!$I:$I</definedName>
    <definedName name="Z_30E57F47_2338_458C_930A_44F048960490_.wvu.Cols" localSheetId="9" hidden="1">'Attach 6'!$F:$F</definedName>
    <definedName name="Z_30E57F47_2338_458C_930A_44F048960490_.wvu.Cols" localSheetId="21" hidden="1">'Attach. 18'!$K:$P</definedName>
    <definedName name="Z_30E57F47_2338_458C_930A_44F048960490_.wvu.Cols" localSheetId="3" hidden="1">'Attach-3 (QR)_'!$N:$P</definedName>
    <definedName name="Z_30E57F47_2338_458C_930A_44F048960490_.wvu.Cols" localSheetId="25" hidden="1">'Bid Form 1st Env.'!$G:$H,'Bid Form 1st Env.'!$J:$BF</definedName>
    <definedName name="Z_30E57F47_2338_458C_930A_44F048960490_.wvu.Cols" localSheetId="1" hidden="1">'Name of Bidder'!$A:$A,'Name of Bidder'!$D:$H</definedName>
    <definedName name="Z_30E57F47_2338_458C_930A_44F048960490_.wvu.Cols" localSheetId="26" hidden="1">'N-W (Cr.)'!$C:$C,'N-W (Cr.)'!$F:$U</definedName>
    <definedName name="Z_30E57F47_2338_458C_930A_44F048960490_.wvu.PrintArea" localSheetId="12" hidden="1">'Attach 10'!$A$1:$F$34</definedName>
    <definedName name="Z_30E57F47_2338_458C_930A_44F048960490_.wvu.PrintArea" localSheetId="13" hidden="1">'Attach 11'!$A$1:$E$70</definedName>
    <definedName name="Z_30E57F47_2338_458C_930A_44F048960490_.wvu.PrintArea" localSheetId="14" hidden="1">'Attach 12'!$A$1:$F$104</definedName>
    <definedName name="Z_30E57F47_2338_458C_930A_44F048960490_.wvu.PrintArea" localSheetId="15" hidden="1">'Attach 13'!$A$1:$E$21</definedName>
    <definedName name="Z_30E57F47_2338_458C_930A_44F048960490_.wvu.PrintArea" localSheetId="16" hidden="1">'Attach 14'!$A$1:$E$25</definedName>
    <definedName name="Z_30E57F47_2338_458C_930A_44F048960490_.wvu.PrintArea" localSheetId="17" hidden="1">'Attach 14 IP'!$A$8:$I$223</definedName>
    <definedName name="Z_30E57F47_2338_458C_930A_44F048960490_.wvu.PrintArea" localSheetId="19" hidden="1">'Attach 16'!$A$1:$L$84</definedName>
    <definedName name="Z_30E57F47_2338_458C_930A_44F048960490_.wvu.PrintArea" localSheetId="20" hidden="1">'Attach 17'!$A$1:$J$24</definedName>
    <definedName name="Z_30E57F47_2338_458C_930A_44F048960490_.wvu.PrintArea" localSheetId="22" hidden="1">'Attach 19'!$A$1:$J$27</definedName>
    <definedName name="Z_30E57F47_2338_458C_930A_44F048960490_.wvu.PrintArea" localSheetId="23" hidden="1">'Attach 23-A'!$A$1:$J$23</definedName>
    <definedName name="Z_30E57F47_2338_458C_930A_44F048960490_.wvu.PrintArea" localSheetId="24" hidden="1">'Attach 23-B'!$A$1:$J$28</definedName>
    <definedName name="Z_30E57F47_2338_458C_930A_44F048960490_.wvu.PrintArea" localSheetId="2" hidden="1">'Attach 3(JV)'!$A$1:$E$25</definedName>
    <definedName name="Z_30E57F47_2338_458C_930A_44F048960490_.wvu.PrintArea" localSheetId="5" hidden="1">'Attach 4'!$A$1:$G$25</definedName>
    <definedName name="Z_30E57F47_2338_458C_930A_44F048960490_.wvu.PrintArea" localSheetId="6" hidden="1">'Attach 4 (A)'!$A$1:$E$59</definedName>
    <definedName name="Z_30E57F47_2338_458C_930A_44F048960490_.wvu.PrintArea" localSheetId="7" hidden="1">'Attach 5'!$A$1:$E$71</definedName>
    <definedName name="Z_30E57F47_2338_458C_930A_44F048960490_.wvu.PrintArea" localSheetId="8" hidden="1">'Attach 5A'!$A$1:$F$71</definedName>
    <definedName name="Z_30E57F47_2338_458C_930A_44F048960490_.wvu.PrintArea" localSheetId="9" hidden="1">'Attach 6'!$A$1:$E$51</definedName>
    <definedName name="Z_30E57F47_2338_458C_930A_44F048960490_.wvu.PrintArea" localSheetId="21" hidden="1">'Attach. 18'!$A$8:$I$148</definedName>
    <definedName name="Z_30E57F47_2338_458C_930A_44F048960490_.wvu.PrintArea" localSheetId="3" hidden="1">'Attach-3 (QR)_'!$A$1:$I$722</definedName>
    <definedName name="Z_30E57F47_2338_458C_930A_44F048960490_.wvu.PrintArea" localSheetId="25" hidden="1">'Bid Form 1st Env.'!$A$24:$F$156</definedName>
    <definedName name="Z_30E57F47_2338_458C_930A_44F048960490_.wvu.PrintArea" localSheetId="0" hidden="1">Cover!$A$1:$F$20</definedName>
    <definedName name="Z_30E57F47_2338_458C_930A_44F048960490_.wvu.PrintArea" localSheetId="1" hidden="1">'Name of Bidder'!$B$1:$C$36</definedName>
    <definedName name="Z_30E57F47_2338_458C_930A_44F048960490_.wvu.Rows" localSheetId="12" hidden="1">'Attach 10'!$17:$18</definedName>
    <definedName name="Z_30E57F47_2338_458C_930A_44F048960490_.wvu.Rows" localSheetId="14" hidden="1">'Attach 12'!$29:$31,'Attach 12'!$44:$61,'Attach 12'!$63:$63,'Attach 12'!$79:$86,'Attach 12'!#REF!,'Attach 12'!#REF!,'Attach 12'!#REF!,'Attach 12'!#REF!,'Attach 12'!#REF!,'Attach 12'!#REF!,'Attach 12'!$103:$103,'Attach 12'!#REF!,'Attach 12'!#REF!,'Attach 12'!$106:$193</definedName>
    <definedName name="Z_30E57F47_2338_458C_930A_44F048960490_.wvu.Rows" localSheetId="17" hidden="1">'Attach 14 IP'!$44:$46</definedName>
    <definedName name="Z_30E57F47_2338_458C_930A_44F048960490_.wvu.Rows" localSheetId="19" hidden="1">'Attach 16'!$52:$58</definedName>
    <definedName name="Z_30E57F47_2338_458C_930A_44F048960490_.wvu.Rows" localSheetId="5" hidden="1">'Attach 4'!$26:$26</definedName>
    <definedName name="Z_30E57F47_2338_458C_930A_44F048960490_.wvu.Rows" localSheetId="7" hidden="1">'Attach 5'!$23:$28</definedName>
    <definedName name="Z_30E57F47_2338_458C_930A_44F048960490_.wvu.Rows" localSheetId="8" hidden="1">'Attach 5A'!$23:$28</definedName>
    <definedName name="Z_30E57F47_2338_458C_930A_44F048960490_.wvu.Rows" localSheetId="21" hidden="1">'Attach. 18'!$43:$45</definedName>
    <definedName name="Z_30E57F47_2338_458C_930A_44F048960490_.wvu.Rows" localSheetId="3" hidden="1">'Attach-3 (QR)_'!$72:$73,'Attach-3 (QR)_'!#REF!,'Attach-3 (QR)_'!#REF!,'Attach-3 (QR)_'!#REF!,'Attach-3 (QR)_'!#REF!,'Attach-3 (QR)_'!#REF!,'Attach-3 (QR)_'!#REF!,'Attach-3 (QR)_'!#REF!,'Attach-3 (QR)_'!#REF!,'Attach-3 (QR)_'!#REF!,'Attach-3 (QR)_'!#REF!,'Attach-3 (QR)_'!#REF!</definedName>
    <definedName name="Z_30E57F47_2338_458C_930A_44F048960490_.wvu.Rows" localSheetId="25" hidden="1">'Bid Form 1st Env.'!$102:$102,'Bid Form 1st Env.'!#REF!</definedName>
    <definedName name="Z_30E57F47_2338_458C_930A_44F048960490_.wvu.Rows" localSheetId="0" hidden="1">Cover!$9:$9</definedName>
    <definedName name="Z_30E57F47_2338_458C_930A_44F048960490_.wvu.Rows" localSheetId="1" hidden="1">'Name of Bidder'!$27:$30</definedName>
    <definedName name="Z_30E57F47_2338_458C_930A_44F048960490_.wvu.Rows" localSheetId="26" hidden="1">'N-W (Cr.)'!$1:$119</definedName>
    <definedName name="Z_310C668A_8F32_46E5_8798_717B86834286_.wvu.Cols" localSheetId="14" hidden="1">'Attach 12'!$I:$I</definedName>
    <definedName name="Z_310C668A_8F32_46E5_8798_717B86834286_.wvu.PrintArea" localSheetId="14" hidden="1">'Attach 12'!$A$1:$F$104</definedName>
    <definedName name="Z_310C668A_8F32_46E5_8798_717B86834286_.wvu.Rows" localSheetId="14" hidden="1">'Attach 12'!$29:$29,'Attach 12'!#REF!,'Attach 12'!#REF!,'Attach 12'!#REF!,'Attach 12'!$106:$193</definedName>
    <definedName name="Z_3365131F_6BE7_432A_859B_F41B794BB9E6_.wvu.Cols" localSheetId="13" hidden="1">'Attach 11'!$F:$F</definedName>
    <definedName name="Z_3365131F_6BE7_432A_859B_F41B794BB9E6_.wvu.Cols" localSheetId="14" hidden="1">'Attach 12'!$I:$I</definedName>
    <definedName name="Z_3365131F_6BE7_432A_859B_F41B794BB9E6_.wvu.Cols" localSheetId="17" hidden="1">'Attach 14 IP'!$K:$P</definedName>
    <definedName name="Z_3365131F_6BE7_432A_859B_F41B794BB9E6_.wvu.Cols" localSheetId="19" hidden="1">'Attach 16'!$N:$N</definedName>
    <definedName name="Z_3365131F_6BE7_432A_859B_F41B794BB9E6_.wvu.Cols" localSheetId="5" hidden="1">'Attach 4'!$H:$I</definedName>
    <definedName name="Z_3365131F_6BE7_432A_859B_F41B794BB9E6_.wvu.Cols" localSheetId="6" hidden="1">'Attach 4 (A)'!$F:$F</definedName>
    <definedName name="Z_3365131F_6BE7_432A_859B_F41B794BB9E6_.wvu.Cols" localSheetId="7" hidden="1">'Attach 5'!$F:$F</definedName>
    <definedName name="Z_3365131F_6BE7_432A_859B_F41B794BB9E6_.wvu.Cols" localSheetId="8" hidden="1">'Attach 5A'!$F:$F,'Attach 5A'!$I:$I</definedName>
    <definedName name="Z_3365131F_6BE7_432A_859B_F41B794BB9E6_.wvu.Cols" localSheetId="9" hidden="1">'Attach 6'!$F:$F</definedName>
    <definedName name="Z_3365131F_6BE7_432A_859B_F41B794BB9E6_.wvu.Cols" localSheetId="21" hidden="1">'Attach. 18'!$K:$P</definedName>
    <definedName name="Z_3365131F_6BE7_432A_859B_F41B794BB9E6_.wvu.Cols" localSheetId="3" hidden="1">'Attach-3 (QR)_'!$N:$P</definedName>
    <definedName name="Z_3365131F_6BE7_432A_859B_F41B794BB9E6_.wvu.Cols" localSheetId="25" hidden="1">'Bid Form 1st Env.'!$G:$BF</definedName>
    <definedName name="Z_3365131F_6BE7_432A_859B_F41B794BB9E6_.wvu.Cols" localSheetId="1" hidden="1">'Name of Bidder'!$A:$A,'Name of Bidder'!$E:$H</definedName>
    <definedName name="Z_3365131F_6BE7_432A_859B_F41B794BB9E6_.wvu.Cols" localSheetId="26" hidden="1">'N-W (Cr.)'!$C:$C,'N-W (Cr.)'!$F:$U</definedName>
    <definedName name="Z_3365131F_6BE7_432A_859B_F41B794BB9E6_.wvu.PrintArea" localSheetId="12" hidden="1">'Attach 10'!$A$1:$F$34</definedName>
    <definedName name="Z_3365131F_6BE7_432A_859B_F41B794BB9E6_.wvu.PrintArea" localSheetId="13" hidden="1">'Attach 11'!$A$1:$E$70</definedName>
    <definedName name="Z_3365131F_6BE7_432A_859B_F41B794BB9E6_.wvu.PrintArea" localSheetId="14" hidden="1">'Attach 12'!$A$1:$F$104</definedName>
    <definedName name="Z_3365131F_6BE7_432A_859B_F41B794BB9E6_.wvu.PrintArea" localSheetId="15" hidden="1">'Attach 13'!$A$1:$E$21</definedName>
    <definedName name="Z_3365131F_6BE7_432A_859B_F41B794BB9E6_.wvu.PrintArea" localSheetId="16" hidden="1">'Attach 14'!$A$1:$E$25</definedName>
    <definedName name="Z_3365131F_6BE7_432A_859B_F41B794BB9E6_.wvu.PrintArea" localSheetId="17" hidden="1">'Attach 14 IP'!$A$8:$I$223</definedName>
    <definedName name="Z_3365131F_6BE7_432A_859B_F41B794BB9E6_.wvu.PrintArea" localSheetId="19" hidden="1">'Attach 16'!$A$1:$L$84</definedName>
    <definedName name="Z_3365131F_6BE7_432A_859B_F41B794BB9E6_.wvu.PrintArea" localSheetId="20" hidden="1">'Attach 17'!$A$1:$J$24</definedName>
    <definedName name="Z_3365131F_6BE7_432A_859B_F41B794BB9E6_.wvu.PrintArea" localSheetId="22" hidden="1">'Attach 19'!$A$1:$J$27</definedName>
    <definedName name="Z_3365131F_6BE7_432A_859B_F41B794BB9E6_.wvu.PrintArea" localSheetId="24" hidden="1">'Attach 23-B'!$A$1:$J$28</definedName>
    <definedName name="Z_3365131F_6BE7_432A_859B_F41B794BB9E6_.wvu.PrintArea" localSheetId="2" hidden="1">'Attach 3(JV)'!$A$1:$E$25</definedName>
    <definedName name="Z_3365131F_6BE7_432A_859B_F41B794BB9E6_.wvu.PrintArea" localSheetId="5" hidden="1">'Attach 4'!$A$1:$G$25</definedName>
    <definedName name="Z_3365131F_6BE7_432A_859B_F41B794BB9E6_.wvu.PrintArea" localSheetId="6" hidden="1">'Attach 4 (A)'!$A$1:$E$59</definedName>
    <definedName name="Z_3365131F_6BE7_432A_859B_F41B794BB9E6_.wvu.PrintArea" localSheetId="7" hidden="1">'Attach 5'!$A$1:$E$71</definedName>
    <definedName name="Z_3365131F_6BE7_432A_859B_F41B794BB9E6_.wvu.PrintArea" localSheetId="8" hidden="1">'Attach 5A'!$A$1:$F$71</definedName>
    <definedName name="Z_3365131F_6BE7_432A_859B_F41B794BB9E6_.wvu.PrintArea" localSheetId="9" hidden="1">'Attach 6'!$A$1:$E$51</definedName>
    <definedName name="Z_3365131F_6BE7_432A_859B_F41B794BB9E6_.wvu.PrintArea" localSheetId="21" hidden="1">'Attach. 18'!$A$8:$I$148</definedName>
    <definedName name="Z_3365131F_6BE7_432A_859B_F41B794BB9E6_.wvu.PrintArea" localSheetId="3" hidden="1">'Attach-3 (QR)_'!$A$1:$I$722</definedName>
    <definedName name="Z_3365131F_6BE7_432A_859B_F41B794BB9E6_.wvu.PrintArea" localSheetId="25" hidden="1">'Bid Form 1st Env.'!$A$24:$F$156</definedName>
    <definedName name="Z_3365131F_6BE7_432A_859B_F41B794BB9E6_.wvu.PrintArea" localSheetId="0" hidden="1">Cover!$A$1:$F$20</definedName>
    <definedName name="Z_3365131F_6BE7_432A_859B_F41B794BB9E6_.wvu.PrintArea" localSheetId="1" hidden="1">'Name of Bidder'!$B$1:$C$36</definedName>
    <definedName name="Z_3365131F_6BE7_432A_859B_F41B794BB9E6_.wvu.Rows" localSheetId="12" hidden="1">'Attach 10'!$12:$19</definedName>
    <definedName name="Z_3365131F_6BE7_432A_859B_F41B794BB9E6_.wvu.Rows" localSheetId="14" hidden="1">'Attach 12'!$29:$92,'Attach 12'!#REF!,'Attach 12'!#REF!,'Attach 12'!#REF!,'Attach 12'!$103:$103,'Attach 12'!#REF!,'Attach 12'!#REF!,'Attach 12'!$106:$193</definedName>
    <definedName name="Z_3365131F_6BE7_432A_859B_F41B794BB9E6_.wvu.Rows" localSheetId="17" hidden="1">'Attach 14 IP'!$44:$46</definedName>
    <definedName name="Z_3365131F_6BE7_432A_859B_F41B794BB9E6_.wvu.Rows" localSheetId="19" hidden="1">'Attach 16'!$52:$58</definedName>
    <definedName name="Z_3365131F_6BE7_432A_859B_F41B794BB9E6_.wvu.Rows" localSheetId="5" hidden="1">'Attach 4'!$26:$26</definedName>
    <definedName name="Z_3365131F_6BE7_432A_859B_F41B794BB9E6_.wvu.Rows" localSheetId="7" hidden="1">'Attach 5'!$23:$28</definedName>
    <definedName name="Z_3365131F_6BE7_432A_859B_F41B794BB9E6_.wvu.Rows" localSheetId="8" hidden="1">'Attach 5A'!$23:$28</definedName>
    <definedName name="Z_3365131F_6BE7_432A_859B_F41B794BB9E6_.wvu.Rows" localSheetId="21" hidden="1">'Attach. 18'!$43:$45</definedName>
    <definedName name="Z_3365131F_6BE7_432A_859B_F41B794BB9E6_.wvu.Rows" localSheetId="3" hidden="1">'Attach-3 (QR)_'!#REF!,'Attach-3 (QR)_'!#REF!,'Attach-3 (QR)_'!#REF!,'Attach-3 (QR)_'!#REF!,'Attach-3 (QR)_'!#REF!,'Attach-3 (QR)_'!#REF!,'Attach-3 (QR)_'!#REF!,'Attach-3 (QR)_'!#REF!,'Attach-3 (QR)_'!#REF!,'Attach-3 (QR)_'!#REF!</definedName>
    <definedName name="Z_3365131F_6BE7_432A_859B_F41B794BB9E6_.wvu.Rows" localSheetId="25" hidden="1">'Bid Form 1st Env.'!$102:$102,'Bid Form 1st Env.'!#REF!</definedName>
    <definedName name="Z_3365131F_6BE7_432A_859B_F41B794BB9E6_.wvu.Rows" localSheetId="0" hidden="1">Cover!$9:$9</definedName>
    <definedName name="Z_3365131F_6BE7_432A_859B_F41B794BB9E6_.wvu.Rows" localSheetId="1" hidden="1">'Name of Bidder'!$27:$30</definedName>
    <definedName name="Z_3365131F_6BE7_432A_859B_F41B794BB9E6_.wvu.Rows" localSheetId="26" hidden="1">'N-W (Cr.)'!$1:$119</definedName>
    <definedName name="Z_340562B9_6CEE_4962_8D7D_CA1C6778F52C_.wvu.PrintArea" localSheetId="10" hidden="1">'Attach 7'!$A$1:$E$28</definedName>
    <definedName name="Z_38BECF6E_1A53_4F98_87B9_44F2C5F77E08_.wvu.PrintArea" localSheetId="10" hidden="1">'Attach 7'!$A$1:$E$28</definedName>
    <definedName name="Z_42E95D05_5FE4_4BDE_99D8_8A5175191762_.wvu.Cols" localSheetId="13" hidden="1">'Attach 11'!$F:$F</definedName>
    <definedName name="Z_42E95D05_5FE4_4BDE_99D8_8A5175191762_.wvu.Cols" localSheetId="14" hidden="1">'Attach 12'!$G:$G,'Attach 12'!$I:$I</definedName>
    <definedName name="Z_42E95D05_5FE4_4BDE_99D8_8A5175191762_.wvu.Cols" localSheetId="17" hidden="1">'Attach 14 IP'!$K:$P</definedName>
    <definedName name="Z_42E95D05_5FE4_4BDE_99D8_8A5175191762_.wvu.Cols" localSheetId="19" hidden="1">'Attach 16'!$N:$N</definedName>
    <definedName name="Z_42E95D05_5FE4_4BDE_99D8_8A5175191762_.wvu.Cols" localSheetId="5" hidden="1">'Attach 4'!$H:$I</definedName>
    <definedName name="Z_42E95D05_5FE4_4BDE_99D8_8A5175191762_.wvu.Cols" localSheetId="6" hidden="1">'Attach 4 (A)'!$F:$F</definedName>
    <definedName name="Z_42E95D05_5FE4_4BDE_99D8_8A5175191762_.wvu.Cols" localSheetId="7" hidden="1">'Attach 5'!$F:$F</definedName>
    <definedName name="Z_42E95D05_5FE4_4BDE_99D8_8A5175191762_.wvu.Cols" localSheetId="8" hidden="1">'Attach 5A'!$F:$F,'Attach 5A'!$I:$I</definedName>
    <definedName name="Z_42E95D05_5FE4_4BDE_99D8_8A5175191762_.wvu.Cols" localSheetId="9" hidden="1">'Attach 6'!$F:$F</definedName>
    <definedName name="Z_42E95D05_5FE4_4BDE_99D8_8A5175191762_.wvu.Cols" localSheetId="21" hidden="1">'Attach. 18'!$K:$Q</definedName>
    <definedName name="Z_42E95D05_5FE4_4BDE_99D8_8A5175191762_.wvu.Cols" localSheetId="3" hidden="1">'Attach-3 (QR)_'!$N:$P</definedName>
    <definedName name="Z_42E95D05_5FE4_4BDE_99D8_8A5175191762_.wvu.Cols" localSheetId="25" hidden="1">'Bid Form 1st Env.'!$G:$H,'Bid Form 1st Env.'!$J:$BF</definedName>
    <definedName name="Z_42E95D05_5FE4_4BDE_99D8_8A5175191762_.wvu.Cols" localSheetId="1" hidden="1">'Name of Bidder'!$A:$A,'Name of Bidder'!$D:$I</definedName>
    <definedName name="Z_42E95D05_5FE4_4BDE_99D8_8A5175191762_.wvu.Cols" localSheetId="26" hidden="1">'N-W (Cr.)'!$C:$C,'N-W (Cr.)'!$F:$U</definedName>
    <definedName name="Z_42E95D05_5FE4_4BDE_99D8_8A5175191762_.wvu.PrintArea" localSheetId="12" hidden="1">'Attach 10'!$A$1:$F$34</definedName>
    <definedName name="Z_42E95D05_5FE4_4BDE_99D8_8A5175191762_.wvu.PrintArea" localSheetId="13" hidden="1">'Attach 11'!$A$1:$E$70</definedName>
    <definedName name="Z_42E95D05_5FE4_4BDE_99D8_8A5175191762_.wvu.PrintArea" localSheetId="14" hidden="1">'Attach 12'!$A$1:$F$104</definedName>
    <definedName name="Z_42E95D05_5FE4_4BDE_99D8_8A5175191762_.wvu.PrintArea" localSheetId="15" hidden="1">'Attach 13'!$A$1:$E$21</definedName>
    <definedName name="Z_42E95D05_5FE4_4BDE_99D8_8A5175191762_.wvu.PrintArea" localSheetId="16" hidden="1">'Attach 14'!$A$1:$E$25</definedName>
    <definedName name="Z_42E95D05_5FE4_4BDE_99D8_8A5175191762_.wvu.PrintArea" localSheetId="17" hidden="1">'Attach 14 IP'!$A$8:$I$223</definedName>
    <definedName name="Z_42E95D05_5FE4_4BDE_99D8_8A5175191762_.wvu.PrintArea" localSheetId="19" hidden="1">'Attach 16'!$A$1:$L$84</definedName>
    <definedName name="Z_42E95D05_5FE4_4BDE_99D8_8A5175191762_.wvu.PrintArea" localSheetId="20" hidden="1">'Attach 17'!$A$1:$J$24</definedName>
    <definedName name="Z_42E95D05_5FE4_4BDE_99D8_8A5175191762_.wvu.PrintArea" localSheetId="22" hidden="1">'Attach 19'!$A$1:$J$27</definedName>
    <definedName name="Z_42E95D05_5FE4_4BDE_99D8_8A5175191762_.wvu.PrintArea" localSheetId="23" hidden="1">'Attach 23-A'!$A$1:$J$23</definedName>
    <definedName name="Z_42E95D05_5FE4_4BDE_99D8_8A5175191762_.wvu.PrintArea" localSheetId="24" hidden="1">'Attach 23-B'!$A$1:$J$28</definedName>
    <definedName name="Z_42E95D05_5FE4_4BDE_99D8_8A5175191762_.wvu.PrintArea" localSheetId="2" hidden="1">'Attach 3(JV)'!$A$1:$E$25</definedName>
    <definedName name="Z_42E95D05_5FE4_4BDE_99D8_8A5175191762_.wvu.PrintArea" localSheetId="6" hidden="1">'Attach 4 (A)'!$A$1:$E$59</definedName>
    <definedName name="Z_42E95D05_5FE4_4BDE_99D8_8A5175191762_.wvu.PrintArea" localSheetId="7" hidden="1">'Attach 5'!$A$1:$E$71</definedName>
    <definedName name="Z_42E95D05_5FE4_4BDE_99D8_8A5175191762_.wvu.PrintArea" localSheetId="8" hidden="1">'Attach 5A'!$A$1:$F$71</definedName>
    <definedName name="Z_42E95D05_5FE4_4BDE_99D8_8A5175191762_.wvu.PrintArea" localSheetId="9" hidden="1">'Attach 6'!$A$1:$E$51</definedName>
    <definedName name="Z_42E95D05_5FE4_4BDE_99D8_8A5175191762_.wvu.PrintArea" localSheetId="21" hidden="1">'Attach. 18'!$A$8:$I$148</definedName>
    <definedName name="Z_42E95D05_5FE4_4BDE_99D8_8A5175191762_.wvu.PrintArea" localSheetId="3" hidden="1">'Attach-3 (QR)_'!$A$1:$I$722</definedName>
    <definedName name="Z_42E95D05_5FE4_4BDE_99D8_8A5175191762_.wvu.PrintArea" localSheetId="25" hidden="1">'Bid Form 1st Env.'!$A$1:$F$156</definedName>
    <definedName name="Z_42E95D05_5FE4_4BDE_99D8_8A5175191762_.wvu.PrintArea" localSheetId="0" hidden="1">Cover!$A$1:$F$20</definedName>
    <definedName name="Z_42E95D05_5FE4_4BDE_99D8_8A5175191762_.wvu.PrintArea" localSheetId="1" hidden="1">'Name of Bidder'!$B$1:$C$36</definedName>
    <definedName name="Z_42E95D05_5FE4_4BDE_99D8_8A5175191762_.wvu.Rows" localSheetId="12" hidden="1">'Attach 10'!$15:$25,'Attach 10'!$29:$32</definedName>
    <definedName name="Z_42E95D05_5FE4_4BDE_99D8_8A5175191762_.wvu.Rows" localSheetId="14" hidden="1">'Attach 12'!$17:$103,'Attach 12'!#REF!,'Attach 12'!#REF!,'Attach 12'!$106:$193</definedName>
    <definedName name="Z_42E95D05_5FE4_4BDE_99D8_8A5175191762_.wvu.Rows" localSheetId="17" hidden="1">'Attach 14 IP'!$44:$46</definedName>
    <definedName name="Z_42E95D05_5FE4_4BDE_99D8_8A5175191762_.wvu.Rows" localSheetId="19" hidden="1">'Attach 16'!$52:$58</definedName>
    <definedName name="Z_42E95D05_5FE4_4BDE_99D8_8A5175191762_.wvu.Rows" localSheetId="5" hidden="1">'Attach 4'!$26:$26</definedName>
    <definedName name="Z_42E95D05_5FE4_4BDE_99D8_8A5175191762_.wvu.Rows" localSheetId="7" hidden="1">'Attach 5'!$23:$28</definedName>
    <definedName name="Z_42E95D05_5FE4_4BDE_99D8_8A5175191762_.wvu.Rows" localSheetId="8" hidden="1">'Attach 5A'!$23:$28</definedName>
    <definedName name="Z_42E95D05_5FE4_4BDE_99D8_8A5175191762_.wvu.Rows" localSheetId="21" hidden="1">'Attach. 18'!$43:$45</definedName>
    <definedName name="Z_42E95D05_5FE4_4BDE_99D8_8A5175191762_.wvu.Rows" localSheetId="3" hidden="1">'Attach-3 (QR)_'!#REF!,'Attach-3 (QR)_'!#REF!,'Attach-3 (QR)_'!#REF!,'Attach-3 (QR)_'!#REF!,'Attach-3 (QR)_'!#REF!,'Attach-3 (QR)_'!#REF!,'Attach-3 (QR)_'!#REF!,'Attach-3 (QR)_'!#REF!,'Attach-3 (QR)_'!#REF!,'Attach-3 (QR)_'!#REF!,'Attach-3 (QR)_'!#REF!,'Attach-3 (QR)_'!#REF!</definedName>
    <definedName name="Z_42E95D05_5FE4_4BDE_99D8_8A5175191762_.wvu.Rows" localSheetId="25" hidden="1">'Bid Form 1st Env.'!$102:$102,'Bid Form 1st Env.'!#REF!,'Bid Form 1st Env.'!$152:$152</definedName>
    <definedName name="Z_42E95D05_5FE4_4BDE_99D8_8A5175191762_.wvu.Rows" localSheetId="0" hidden="1">Cover!$9:$9</definedName>
    <definedName name="Z_42E95D05_5FE4_4BDE_99D8_8A5175191762_.wvu.Rows" localSheetId="1" hidden="1">'Name of Bidder'!$27:$30</definedName>
    <definedName name="Z_42E95D05_5FE4_4BDE_99D8_8A5175191762_.wvu.Rows" localSheetId="26" hidden="1">'N-W (Cr.)'!$1:$119</definedName>
    <definedName name="Z_43BCBF1E_CDCF_4541_8D79_87EDCECBC1FD_.wvu.PrintArea" localSheetId="10" hidden="1">'Attach 7'!$A$1:$E$28</definedName>
    <definedName name="Z_477F7E43_D393_45BA_B99B_D838E4629B5D_.wvu.PrintArea" localSheetId="10" hidden="1">'Attach 7'!$A$1:$E$28</definedName>
    <definedName name="Z_494F6778_23FE_4AAC_B37D_6C7543FC13B9_.wvu.Cols" localSheetId="3" hidden="1">'Attach-3 (QR)_'!$J:$L</definedName>
    <definedName name="Z_494F6778_23FE_4AAC_B37D_6C7543FC13B9_.wvu.PrintArea" localSheetId="10" hidden="1">'Attach 7'!$A$1:$E$28</definedName>
    <definedName name="Z_494F6778_23FE_4AAC_B37D_6C7543FC13B9_.wvu.PrintArea" localSheetId="3" hidden="1">'Attach-3 (QR)_'!$A$1:$I$722</definedName>
    <definedName name="Z_494F6778_23FE_4AAC_B37D_6C7543FC13B9_.wvu.Rows" localSheetId="3" hidden="1">'Attach-3 (QR)_'!$32:$36,'Attach-3 (QR)_'!#REF!,'Attach-3 (QR)_'!$71:$71,'Attach-3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definedName>
    <definedName name="Z_564AA8DD_E850_4E6F_BA1D_8F79D1361145_.wvu.Cols" localSheetId="13" hidden="1">'Attach 11'!$F:$F</definedName>
    <definedName name="Z_564AA8DD_E850_4E6F_BA1D_8F79D1361145_.wvu.Cols" localSheetId="14" hidden="1">'Attach 12'!$I:$I</definedName>
    <definedName name="Z_564AA8DD_E850_4E6F_BA1D_8F79D1361145_.wvu.Cols" localSheetId="17" hidden="1">'Attach 14 IP'!$K:$P</definedName>
    <definedName name="Z_564AA8DD_E850_4E6F_BA1D_8F79D1361145_.wvu.Cols" localSheetId="19" hidden="1">'Attach 16'!$N:$N</definedName>
    <definedName name="Z_564AA8DD_E850_4E6F_BA1D_8F79D1361145_.wvu.Cols" localSheetId="5" hidden="1">'Attach 4'!$H:$I</definedName>
    <definedName name="Z_564AA8DD_E850_4E6F_BA1D_8F79D1361145_.wvu.Cols" localSheetId="6" hidden="1">'Attach 4 (A)'!$F:$F</definedName>
    <definedName name="Z_564AA8DD_E850_4E6F_BA1D_8F79D1361145_.wvu.Cols" localSheetId="7" hidden="1">'Attach 5'!$F:$F</definedName>
    <definedName name="Z_564AA8DD_E850_4E6F_BA1D_8F79D1361145_.wvu.Cols" localSheetId="8" hidden="1">'Attach 5A'!$F:$F,'Attach 5A'!$I:$I</definedName>
    <definedName name="Z_564AA8DD_E850_4E6F_BA1D_8F79D1361145_.wvu.Cols" localSheetId="9" hidden="1">'Attach 6'!$F:$F</definedName>
    <definedName name="Z_564AA8DD_E850_4E6F_BA1D_8F79D1361145_.wvu.Cols" localSheetId="21" hidden="1">'Attach. 18'!$K:$P</definedName>
    <definedName name="Z_564AA8DD_E850_4E6F_BA1D_8F79D1361145_.wvu.Cols" localSheetId="3" hidden="1">'Attach-3 (QR)_'!$N:$P</definedName>
    <definedName name="Z_564AA8DD_E850_4E6F_BA1D_8F79D1361145_.wvu.Cols" localSheetId="25" hidden="1">'Bid Form 1st Env.'!$G:$H,'Bid Form 1st Env.'!$J:$BF</definedName>
    <definedName name="Z_564AA8DD_E850_4E6F_BA1D_8F79D1361145_.wvu.Cols" localSheetId="1" hidden="1">'Name of Bidder'!$A:$A,'Name of Bidder'!$D:$I</definedName>
    <definedName name="Z_564AA8DD_E850_4E6F_BA1D_8F79D1361145_.wvu.Cols" localSheetId="26" hidden="1">'N-W (Cr.)'!$C:$C,'N-W (Cr.)'!$F:$U</definedName>
    <definedName name="Z_564AA8DD_E850_4E6F_BA1D_8F79D1361145_.wvu.PrintArea" localSheetId="12" hidden="1">'Attach 10'!$A$1:$F$34</definedName>
    <definedName name="Z_564AA8DD_E850_4E6F_BA1D_8F79D1361145_.wvu.PrintArea" localSheetId="13" hidden="1">'Attach 11'!$A$1:$E$70</definedName>
    <definedName name="Z_564AA8DD_E850_4E6F_BA1D_8F79D1361145_.wvu.PrintArea" localSheetId="14" hidden="1">'Attach 12'!$A$1:$F$104</definedName>
    <definedName name="Z_564AA8DD_E850_4E6F_BA1D_8F79D1361145_.wvu.PrintArea" localSheetId="15" hidden="1">'Attach 13'!$A$1:$E$21</definedName>
    <definedName name="Z_564AA8DD_E850_4E6F_BA1D_8F79D1361145_.wvu.PrintArea" localSheetId="16" hidden="1">'Attach 14'!$A$1:$E$25</definedName>
    <definedName name="Z_564AA8DD_E850_4E6F_BA1D_8F79D1361145_.wvu.PrintArea" localSheetId="17" hidden="1">'Attach 14 IP'!$A$8:$I$223</definedName>
    <definedName name="Z_564AA8DD_E850_4E6F_BA1D_8F79D1361145_.wvu.PrintArea" localSheetId="19" hidden="1">'Attach 16'!$A$1:$L$84</definedName>
    <definedName name="Z_564AA8DD_E850_4E6F_BA1D_8F79D1361145_.wvu.PrintArea" localSheetId="20" hidden="1">'Attach 17'!$A$1:$J$24</definedName>
    <definedName name="Z_564AA8DD_E850_4E6F_BA1D_8F79D1361145_.wvu.PrintArea" localSheetId="22" hidden="1">'Attach 19'!$A$1:$J$27</definedName>
    <definedName name="Z_564AA8DD_E850_4E6F_BA1D_8F79D1361145_.wvu.PrintArea" localSheetId="23" hidden="1">'Attach 23-A'!$A$1:$J$23</definedName>
    <definedName name="Z_564AA8DD_E850_4E6F_BA1D_8F79D1361145_.wvu.PrintArea" localSheetId="24" hidden="1">'Attach 23-B'!$A$1:$J$28</definedName>
    <definedName name="Z_564AA8DD_E850_4E6F_BA1D_8F79D1361145_.wvu.PrintArea" localSheetId="2" hidden="1">'Attach 3(JV)'!$A$1:$E$25</definedName>
    <definedName name="Z_564AA8DD_E850_4E6F_BA1D_8F79D1361145_.wvu.PrintArea" localSheetId="5" hidden="1">'Attach 4'!$A$1:$G$25</definedName>
    <definedName name="Z_564AA8DD_E850_4E6F_BA1D_8F79D1361145_.wvu.PrintArea" localSheetId="6" hidden="1">'Attach 4 (A)'!$A$1:$E$59</definedName>
    <definedName name="Z_564AA8DD_E850_4E6F_BA1D_8F79D1361145_.wvu.PrintArea" localSheetId="7" hidden="1">'Attach 5'!$A$1:$E$71</definedName>
    <definedName name="Z_564AA8DD_E850_4E6F_BA1D_8F79D1361145_.wvu.PrintArea" localSheetId="8" hidden="1">'Attach 5A'!$A$1:$F$71</definedName>
    <definedName name="Z_564AA8DD_E850_4E6F_BA1D_8F79D1361145_.wvu.PrintArea" localSheetId="9" hidden="1">'Attach 6'!$A$1:$E$51</definedName>
    <definedName name="Z_564AA8DD_E850_4E6F_BA1D_8F79D1361145_.wvu.PrintArea" localSheetId="21" hidden="1">'Attach. 18'!$A$8:$I$148</definedName>
    <definedName name="Z_564AA8DD_E850_4E6F_BA1D_8F79D1361145_.wvu.PrintArea" localSheetId="3" hidden="1">'Attach-3 (QR)_'!$A$1:$I$722</definedName>
    <definedName name="Z_564AA8DD_E850_4E6F_BA1D_8F79D1361145_.wvu.PrintArea" localSheetId="25" hidden="1">'Bid Form 1st Env.'!$A$24:$F$156</definedName>
    <definedName name="Z_564AA8DD_E850_4E6F_BA1D_8F79D1361145_.wvu.PrintArea" localSheetId="0" hidden="1">Cover!$A$1:$F$20</definedName>
    <definedName name="Z_564AA8DD_E850_4E6F_BA1D_8F79D1361145_.wvu.PrintArea" localSheetId="1" hidden="1">'Name of Bidder'!$B$1:$C$36</definedName>
    <definedName name="Z_564AA8DD_E850_4E6F_BA1D_8F79D1361145_.wvu.Rows" localSheetId="14" hidden="1">'Attach 12'!$18:$30,'Attach 12'!$32:$63,'Attach 12'!#REF!,'Attach 12'!#REF!,'Attach 12'!$103:$103,'Attach 12'!#REF!,'Attach 12'!#REF!,'Attach 12'!$106:$193</definedName>
    <definedName name="Z_564AA8DD_E850_4E6F_BA1D_8F79D1361145_.wvu.Rows" localSheetId="17" hidden="1">'Attach 14 IP'!$44:$46</definedName>
    <definedName name="Z_564AA8DD_E850_4E6F_BA1D_8F79D1361145_.wvu.Rows" localSheetId="19" hidden="1">'Attach 16'!$52:$58</definedName>
    <definedName name="Z_564AA8DD_E850_4E6F_BA1D_8F79D1361145_.wvu.Rows" localSheetId="5" hidden="1">'Attach 4'!$26:$26</definedName>
    <definedName name="Z_564AA8DD_E850_4E6F_BA1D_8F79D1361145_.wvu.Rows" localSheetId="7" hidden="1">'Attach 5'!$23:$28</definedName>
    <definedName name="Z_564AA8DD_E850_4E6F_BA1D_8F79D1361145_.wvu.Rows" localSheetId="8" hidden="1">'Attach 5A'!$23:$28</definedName>
    <definedName name="Z_564AA8DD_E850_4E6F_BA1D_8F79D1361145_.wvu.Rows" localSheetId="21" hidden="1">'Attach. 18'!$43:$45</definedName>
    <definedName name="Z_564AA8DD_E850_4E6F_BA1D_8F79D1361145_.wvu.Rows" localSheetId="3" hidden="1">'Attach-3 (QR)_'!#REF!,'Attach-3 (QR)_'!#REF!,'Attach-3 (QR)_'!#REF!,'Attach-3 (QR)_'!#REF!,'Attach-3 (QR)_'!#REF!,'Attach-3 (QR)_'!#REF!,'Attach-3 (QR)_'!#REF!,'Attach-3 (QR)_'!#REF!,'Attach-3 (QR)_'!#REF!,'Attach-3 (QR)_'!#REF!</definedName>
    <definedName name="Z_564AA8DD_E850_4E6F_BA1D_8F79D1361145_.wvu.Rows" localSheetId="25" hidden="1">'Bid Form 1st Env.'!$102:$102,'Bid Form 1st Env.'!#REF!</definedName>
    <definedName name="Z_564AA8DD_E850_4E6F_BA1D_8F79D1361145_.wvu.Rows" localSheetId="0" hidden="1">Cover!$9:$9</definedName>
    <definedName name="Z_564AA8DD_E850_4E6F_BA1D_8F79D1361145_.wvu.Rows" localSheetId="1" hidden="1">'Name of Bidder'!$27:$30</definedName>
    <definedName name="Z_564AA8DD_E850_4E6F_BA1D_8F79D1361145_.wvu.Rows" localSheetId="26" hidden="1">'N-W (Cr.)'!$1:$119</definedName>
    <definedName name="Z_57EC2AB3_459C_475C_AFE6_EBB6882FA67E_.wvu.Cols" localSheetId="13" hidden="1">'Attach 11'!$F:$F</definedName>
    <definedName name="Z_57EC2AB3_459C_475C_AFE6_EBB6882FA67E_.wvu.Cols" localSheetId="14" hidden="1">'Attach 12'!$H:$I</definedName>
    <definedName name="Z_57EC2AB3_459C_475C_AFE6_EBB6882FA67E_.wvu.Cols" localSheetId="17" hidden="1">'Attach 14 IP'!$K:$P</definedName>
    <definedName name="Z_57EC2AB3_459C_475C_AFE6_EBB6882FA67E_.wvu.Cols" localSheetId="19" hidden="1">'Attach 16'!$N:$N</definedName>
    <definedName name="Z_57EC2AB3_459C_475C_AFE6_EBB6882FA67E_.wvu.Cols" localSheetId="5" hidden="1">'Attach 4'!$H:$I</definedName>
    <definedName name="Z_57EC2AB3_459C_475C_AFE6_EBB6882FA67E_.wvu.Cols" localSheetId="6" hidden="1">'Attach 4 (A)'!$F:$F</definedName>
    <definedName name="Z_57EC2AB3_459C_475C_AFE6_EBB6882FA67E_.wvu.Cols" localSheetId="7" hidden="1">'Attach 5'!$F:$F</definedName>
    <definedName name="Z_57EC2AB3_459C_475C_AFE6_EBB6882FA67E_.wvu.Cols" localSheetId="8" hidden="1">'Attach 5A'!$F:$F</definedName>
    <definedName name="Z_57EC2AB3_459C_475C_AFE6_EBB6882FA67E_.wvu.Cols" localSheetId="9" hidden="1">'Attach 6'!$F:$F</definedName>
    <definedName name="Z_57EC2AB3_459C_475C_AFE6_EBB6882FA67E_.wvu.Cols" localSheetId="21" hidden="1">'Attach. 18'!$K:$P</definedName>
    <definedName name="Z_57EC2AB3_459C_475C_AFE6_EBB6882FA67E_.wvu.Cols" localSheetId="3" hidden="1">'Attach-3 (QR)_'!$J:$J,'Attach-3 (QR)_'!$L:$N</definedName>
    <definedName name="Z_57EC2AB3_459C_475C_AFE6_EBB6882FA67E_.wvu.Cols" localSheetId="25" hidden="1">'Bid Form 1st Env.'!$G:$G</definedName>
    <definedName name="Z_57EC2AB3_459C_475C_AFE6_EBB6882FA67E_.wvu.Cols" localSheetId="1" hidden="1">'Name of Bidder'!$A:$A,'Name of Bidder'!$E:$H</definedName>
    <definedName name="Z_57EC2AB3_459C_475C_AFE6_EBB6882FA67E_.wvu.Cols" localSheetId="26" hidden="1">'N-W (Cr.)'!$C:$C,'N-W (Cr.)'!$F:$U</definedName>
    <definedName name="Z_57EC2AB3_459C_475C_AFE6_EBB6882FA67E_.wvu.PrintArea" localSheetId="12" hidden="1">'Attach 10'!$A$1:$E$34</definedName>
    <definedName name="Z_57EC2AB3_459C_475C_AFE6_EBB6882FA67E_.wvu.PrintArea" localSheetId="13" hidden="1">'Attach 11'!$A$1:$E$71</definedName>
    <definedName name="Z_57EC2AB3_459C_475C_AFE6_EBB6882FA67E_.wvu.PrintArea" localSheetId="14" hidden="1">'Attach 12'!$A$1:$G$104</definedName>
    <definedName name="Z_57EC2AB3_459C_475C_AFE6_EBB6882FA67E_.wvu.PrintArea" localSheetId="15" hidden="1">'Attach 13'!$A$1:$E$23</definedName>
    <definedName name="Z_57EC2AB3_459C_475C_AFE6_EBB6882FA67E_.wvu.PrintArea" localSheetId="16" hidden="1">'Attach 14'!$A$1:$E$27</definedName>
    <definedName name="Z_57EC2AB3_459C_475C_AFE6_EBB6882FA67E_.wvu.PrintArea" localSheetId="17" hidden="1">'Attach 14 IP'!$A$8:$I$223</definedName>
    <definedName name="Z_57EC2AB3_459C_475C_AFE6_EBB6882FA67E_.wvu.PrintArea" localSheetId="19" hidden="1">'Attach 16'!$A$1:$L$86</definedName>
    <definedName name="Z_57EC2AB3_459C_475C_AFE6_EBB6882FA67E_.wvu.PrintArea" localSheetId="20" hidden="1">'Attach 17'!$A$1:$J$24</definedName>
    <definedName name="Z_57EC2AB3_459C_475C_AFE6_EBB6882FA67E_.wvu.PrintArea" localSheetId="22" hidden="1">'Attach 19'!$A$1:$J$27</definedName>
    <definedName name="Z_57EC2AB3_459C_475C_AFE6_EBB6882FA67E_.wvu.PrintArea" localSheetId="24" hidden="1">'Attach 23-B'!$A$1:$J$28</definedName>
    <definedName name="Z_57EC2AB3_459C_475C_AFE6_EBB6882FA67E_.wvu.PrintArea" localSheetId="2" hidden="1">'Attach 3(JV)'!$A$1:$E$26</definedName>
    <definedName name="Z_57EC2AB3_459C_475C_AFE6_EBB6882FA67E_.wvu.PrintArea" localSheetId="5" hidden="1">'Attach 4'!$A$1:$G$25</definedName>
    <definedName name="Z_57EC2AB3_459C_475C_AFE6_EBB6882FA67E_.wvu.PrintArea" localSheetId="6" hidden="1">'Attach 4 (A)'!$A$1:$E$59</definedName>
    <definedName name="Z_57EC2AB3_459C_475C_AFE6_EBB6882FA67E_.wvu.PrintArea" localSheetId="7" hidden="1">'Attach 5'!$A$1:$E$71</definedName>
    <definedName name="Z_57EC2AB3_459C_475C_AFE6_EBB6882FA67E_.wvu.PrintArea" localSheetId="8" hidden="1">'Attach 5A'!$A$1:$E$71</definedName>
    <definedName name="Z_57EC2AB3_459C_475C_AFE6_EBB6882FA67E_.wvu.PrintArea" localSheetId="9" hidden="1">'Attach 6'!$A$1:$E$51</definedName>
    <definedName name="Z_57EC2AB3_459C_475C_AFE6_EBB6882FA67E_.wvu.PrintArea" localSheetId="11" hidden="1">'Attach 9'!$A$1:$G$44</definedName>
    <definedName name="Z_57EC2AB3_459C_475C_AFE6_EBB6882FA67E_.wvu.PrintArea" localSheetId="21" hidden="1">'Attach. 18'!$A$8:$I$148</definedName>
    <definedName name="Z_57EC2AB3_459C_475C_AFE6_EBB6882FA67E_.wvu.PrintArea" localSheetId="3" hidden="1">'Attach-3 (QR)_'!$A$1:$I$722</definedName>
    <definedName name="Z_57EC2AB3_459C_475C_AFE6_EBB6882FA67E_.wvu.PrintArea" localSheetId="25" hidden="1">'Bid Form 1st Env.'!$A$24:$F$156</definedName>
    <definedName name="Z_57EC2AB3_459C_475C_AFE6_EBB6882FA67E_.wvu.PrintArea" localSheetId="0" hidden="1">Cover!$A$1:$F$20</definedName>
    <definedName name="Z_57EC2AB3_459C_475C_AFE6_EBB6882FA67E_.wvu.PrintArea" localSheetId="1" hidden="1">'Name of Bidder'!$B$1:$C$36</definedName>
    <definedName name="Z_57EC2AB3_459C_475C_AFE6_EBB6882FA67E_.wvu.PrintTitles" localSheetId="11" hidden="1">'Attach 9'!$18:$18</definedName>
    <definedName name="Z_57EC2AB3_459C_475C_AFE6_EBB6882FA67E_.wvu.Rows" localSheetId="14" hidden="1">'Attach 12'!$4:$4,'Attach 12'!#REF!,'Attach 12'!$106:$193</definedName>
    <definedName name="Z_57EC2AB3_459C_475C_AFE6_EBB6882FA67E_.wvu.Rows" localSheetId="17" hidden="1">'Attach 14 IP'!$44:$46</definedName>
    <definedName name="Z_57EC2AB3_459C_475C_AFE6_EBB6882FA67E_.wvu.Rows" localSheetId="19" hidden="1">'Attach 16'!$52:$58</definedName>
    <definedName name="Z_57EC2AB3_459C_475C_AFE6_EBB6882FA67E_.wvu.Rows" localSheetId="5" hidden="1">'Attach 4'!$26:$26</definedName>
    <definedName name="Z_57EC2AB3_459C_475C_AFE6_EBB6882FA67E_.wvu.Rows" localSheetId="7" hidden="1">'Attach 5'!$23:$28</definedName>
    <definedName name="Z_57EC2AB3_459C_475C_AFE6_EBB6882FA67E_.wvu.Rows" localSheetId="8" hidden="1">'Attach 5A'!$23:$28</definedName>
    <definedName name="Z_57EC2AB3_459C_475C_AFE6_EBB6882FA67E_.wvu.Rows" localSheetId="21" hidden="1">'Attach. 18'!$43:$45</definedName>
    <definedName name="Z_57EC2AB3_459C_475C_AFE6_EBB6882FA67E_.wvu.Rows" localSheetId="1" hidden="1">'Name of Bidder'!$27:$30</definedName>
    <definedName name="Z_57EC2AB3_459C_475C_AFE6_EBB6882FA67E_.wvu.Rows" localSheetId="26" hidden="1">'N-W (Cr.)'!$1:$119</definedName>
    <definedName name="Z_582CF44B_0703_4CA2_AB84_00685031CD39_.wvu.Cols" localSheetId="13" hidden="1">'Attach 11'!$F:$F</definedName>
    <definedName name="Z_582CF44B_0703_4CA2_AB84_00685031CD39_.wvu.Cols" localSheetId="14" hidden="1">'Attach 12'!$I:$I</definedName>
    <definedName name="Z_582CF44B_0703_4CA2_AB84_00685031CD39_.wvu.Cols" localSheetId="17" hidden="1">'Attach 14 IP'!$K:$P</definedName>
    <definedName name="Z_582CF44B_0703_4CA2_AB84_00685031CD39_.wvu.Cols" localSheetId="19" hidden="1">'Attach 16'!$N:$N</definedName>
    <definedName name="Z_582CF44B_0703_4CA2_AB84_00685031CD39_.wvu.Cols" localSheetId="5" hidden="1">'Attach 4'!$H:$I</definedName>
    <definedName name="Z_582CF44B_0703_4CA2_AB84_00685031CD39_.wvu.Cols" localSheetId="6" hidden="1">'Attach 4 (A)'!$F:$F</definedName>
    <definedName name="Z_582CF44B_0703_4CA2_AB84_00685031CD39_.wvu.Cols" localSheetId="7" hidden="1">'Attach 5'!$F:$F</definedName>
    <definedName name="Z_582CF44B_0703_4CA2_AB84_00685031CD39_.wvu.Cols" localSheetId="8" hidden="1">'Attach 5A'!$F:$F,'Attach 5A'!$I:$I</definedName>
    <definedName name="Z_582CF44B_0703_4CA2_AB84_00685031CD39_.wvu.Cols" localSheetId="9" hidden="1">'Attach 6'!$F:$F</definedName>
    <definedName name="Z_582CF44B_0703_4CA2_AB84_00685031CD39_.wvu.Cols" localSheetId="11" hidden="1">'Attach 9'!$I:$I</definedName>
    <definedName name="Z_582CF44B_0703_4CA2_AB84_00685031CD39_.wvu.Cols" localSheetId="21" hidden="1">'Attach. 18'!$K:$P</definedName>
    <definedName name="Z_582CF44B_0703_4CA2_AB84_00685031CD39_.wvu.Cols" localSheetId="3" hidden="1">'Attach-3 (QR)_'!$N:$P</definedName>
    <definedName name="Z_582CF44B_0703_4CA2_AB84_00685031CD39_.wvu.Cols" localSheetId="25" hidden="1">'Bid Form 1st Env.'!$G:$AU</definedName>
    <definedName name="Z_582CF44B_0703_4CA2_AB84_00685031CD39_.wvu.Cols" localSheetId="1" hidden="1">'Name of Bidder'!$A:$A,'Name of Bidder'!$E:$H</definedName>
    <definedName name="Z_582CF44B_0703_4CA2_AB84_00685031CD39_.wvu.Cols" localSheetId="26" hidden="1">'N-W (Cr.)'!$C:$C,'N-W (Cr.)'!$F:$U</definedName>
    <definedName name="Z_582CF44B_0703_4CA2_AB84_00685031CD39_.wvu.PrintArea" localSheetId="12" hidden="1">'Attach 10'!$A$1:$F$34</definedName>
    <definedName name="Z_582CF44B_0703_4CA2_AB84_00685031CD39_.wvu.PrintArea" localSheetId="13" hidden="1">'Attach 11'!$A$1:$E$70</definedName>
    <definedName name="Z_582CF44B_0703_4CA2_AB84_00685031CD39_.wvu.PrintArea" localSheetId="14" hidden="1">'Attach 12'!$A$1:$F$104</definedName>
    <definedName name="Z_582CF44B_0703_4CA2_AB84_00685031CD39_.wvu.PrintArea" localSheetId="15" hidden="1">'Attach 13'!$A$1:$E$21</definedName>
    <definedName name="Z_582CF44B_0703_4CA2_AB84_00685031CD39_.wvu.PrintArea" localSheetId="16" hidden="1">'Attach 14'!$A$1:$E$25</definedName>
    <definedName name="Z_582CF44B_0703_4CA2_AB84_00685031CD39_.wvu.PrintArea" localSheetId="17" hidden="1">'Attach 14 IP'!$A$8:$I$223</definedName>
    <definedName name="Z_582CF44B_0703_4CA2_AB84_00685031CD39_.wvu.PrintArea" localSheetId="19" hidden="1">'Attach 16'!$A$1:$L$84</definedName>
    <definedName name="Z_582CF44B_0703_4CA2_AB84_00685031CD39_.wvu.PrintArea" localSheetId="20" hidden="1">'Attach 17'!$A$1:$J$24</definedName>
    <definedName name="Z_582CF44B_0703_4CA2_AB84_00685031CD39_.wvu.PrintArea" localSheetId="22" hidden="1">'Attach 19'!$A$1:$J$27</definedName>
    <definedName name="Z_582CF44B_0703_4CA2_AB84_00685031CD39_.wvu.PrintArea" localSheetId="24" hidden="1">'Attach 23-B'!$A$1:$J$28</definedName>
    <definedName name="Z_582CF44B_0703_4CA2_AB84_00685031CD39_.wvu.PrintArea" localSheetId="2" hidden="1">'Attach 3(JV)'!$A$1:$E$25</definedName>
    <definedName name="Z_582CF44B_0703_4CA2_AB84_00685031CD39_.wvu.PrintArea" localSheetId="5" hidden="1">'Attach 4'!$A$1:$G$25</definedName>
    <definedName name="Z_582CF44B_0703_4CA2_AB84_00685031CD39_.wvu.PrintArea" localSheetId="6" hidden="1">'Attach 4 (A)'!$A$1:$E$59</definedName>
    <definedName name="Z_582CF44B_0703_4CA2_AB84_00685031CD39_.wvu.PrintArea" localSheetId="7" hidden="1">'Attach 5'!$A$1:$E$71</definedName>
    <definedName name="Z_582CF44B_0703_4CA2_AB84_00685031CD39_.wvu.PrintArea" localSheetId="8" hidden="1">'Attach 5A'!$A$1:$F$71</definedName>
    <definedName name="Z_582CF44B_0703_4CA2_AB84_00685031CD39_.wvu.PrintArea" localSheetId="9" hidden="1">'Attach 6'!$A$1:$E$51</definedName>
    <definedName name="Z_582CF44B_0703_4CA2_AB84_00685031CD39_.wvu.PrintArea" localSheetId="11" hidden="1">'Attach 9'!$A$1:$G$44</definedName>
    <definedName name="Z_582CF44B_0703_4CA2_AB84_00685031CD39_.wvu.PrintArea" localSheetId="21" hidden="1">'Attach. 18'!$A$8:$I$148</definedName>
    <definedName name="Z_582CF44B_0703_4CA2_AB84_00685031CD39_.wvu.PrintArea" localSheetId="3" hidden="1">'Attach-3 (QR)_'!$A$1:$I$722</definedName>
    <definedName name="Z_582CF44B_0703_4CA2_AB84_00685031CD39_.wvu.PrintArea" localSheetId="25" hidden="1">'Bid Form 1st Env.'!$A$24:$F$156</definedName>
    <definedName name="Z_582CF44B_0703_4CA2_AB84_00685031CD39_.wvu.PrintArea" localSheetId="0" hidden="1">Cover!$A$1:$F$20</definedName>
    <definedName name="Z_582CF44B_0703_4CA2_AB84_00685031CD39_.wvu.PrintArea" localSheetId="1" hidden="1">'Name of Bidder'!$B$1:$C$36</definedName>
    <definedName name="Z_582CF44B_0703_4CA2_AB84_00685031CD39_.wvu.PrintTitles" localSheetId="11" hidden="1">'Attach 9'!$18:$18</definedName>
    <definedName name="Z_582CF44B_0703_4CA2_AB84_00685031CD39_.wvu.Rows" localSheetId="12" hidden="1">'Attach 10'!$12:$19</definedName>
    <definedName name="Z_582CF44B_0703_4CA2_AB84_00685031CD39_.wvu.Rows" localSheetId="14" hidden="1">'Attach 12'!$17:$29,'Attach 12'!#REF!,'Attach 12'!$30:$30,'Attach 12'!$63:$63,'Attach 12'!#REF!,'Attach 12'!#REF!,'Attach 12'!#REF!,'Attach 12'!#REF!,'Attach 12'!#REF!,'Attach 12'!#REF!,'Attach 12'!$106:$193</definedName>
    <definedName name="Z_582CF44B_0703_4CA2_AB84_00685031CD39_.wvu.Rows" localSheetId="17" hidden="1">'Attach 14 IP'!$44:$46</definedName>
    <definedName name="Z_582CF44B_0703_4CA2_AB84_00685031CD39_.wvu.Rows" localSheetId="19" hidden="1">'Attach 16'!$52:$58</definedName>
    <definedName name="Z_582CF44B_0703_4CA2_AB84_00685031CD39_.wvu.Rows" localSheetId="5" hidden="1">'Attach 4'!$26:$26</definedName>
    <definedName name="Z_582CF44B_0703_4CA2_AB84_00685031CD39_.wvu.Rows" localSheetId="7" hidden="1">'Attach 5'!$23:$28</definedName>
    <definedName name="Z_582CF44B_0703_4CA2_AB84_00685031CD39_.wvu.Rows" localSheetId="8" hidden="1">'Attach 5A'!$23:$28</definedName>
    <definedName name="Z_582CF44B_0703_4CA2_AB84_00685031CD39_.wvu.Rows" localSheetId="11" hidden="1">'Attach 9'!$19:$20</definedName>
    <definedName name="Z_582CF44B_0703_4CA2_AB84_00685031CD39_.wvu.Rows" localSheetId="21" hidden="1">'Attach. 18'!$43:$45</definedName>
    <definedName name="Z_582CF44B_0703_4CA2_AB84_00685031CD39_.wvu.Rows" localSheetId="3" hidden="1">'Attach-3 (QR)_'!#REF!,'Attach-3 (QR)_'!#REF!,'Attach-3 (QR)_'!#REF!,'Attach-3 (QR)_'!#REF!,'Attach-3 (QR)_'!#REF!,'Attach-3 (QR)_'!#REF!,'Attach-3 (QR)_'!#REF!,'Attach-3 (QR)_'!#REF!,'Attach-3 (QR)_'!#REF!</definedName>
    <definedName name="Z_582CF44B_0703_4CA2_AB84_00685031CD39_.wvu.Rows" localSheetId="25" hidden="1">'Bid Form 1st Env.'!$69:$69,'Bid Form 1st Env.'!$102:$102,'Bid Form 1st Env.'!#REF!</definedName>
    <definedName name="Z_582CF44B_0703_4CA2_AB84_00685031CD39_.wvu.Rows" localSheetId="0" hidden="1">Cover!$9:$9</definedName>
    <definedName name="Z_582CF44B_0703_4CA2_AB84_00685031CD39_.wvu.Rows" localSheetId="1" hidden="1">'Name of Bidder'!$27:$30</definedName>
    <definedName name="Z_582CF44B_0703_4CA2_AB84_00685031CD39_.wvu.Rows" localSheetId="26" hidden="1">'N-W (Cr.)'!$1:$119</definedName>
    <definedName name="Z_58548A11_3821_468D_9270_46EEC92D9081_.wvu.Cols" localSheetId="11" hidden="1">'Attach 9'!$H:$K</definedName>
    <definedName name="Z_58548A11_3821_468D_9270_46EEC92D9081_.wvu.PrintArea" localSheetId="11" hidden="1">'Attach 9'!$A$1:$G$44</definedName>
    <definedName name="Z_58548A11_3821_468D_9270_46EEC92D9081_.wvu.PrintTitles" localSheetId="11" hidden="1">'Attach 9'!$18:$18</definedName>
    <definedName name="Z_6B2C1320_5106_401D_86E8_03FFC7419150_.wvu.Cols" localSheetId="13" hidden="1">'Attach 11'!$F:$F</definedName>
    <definedName name="Z_6B2C1320_5106_401D_86E8_03FFC7419150_.wvu.Cols" localSheetId="14" hidden="1">'Attach 12'!$I:$I</definedName>
    <definedName name="Z_6B2C1320_5106_401D_86E8_03FFC7419150_.wvu.Cols" localSheetId="17" hidden="1">'Attach 14 IP'!$K:$P</definedName>
    <definedName name="Z_6B2C1320_5106_401D_86E8_03FFC7419150_.wvu.Cols" localSheetId="19" hidden="1">'Attach 16'!$N:$N</definedName>
    <definedName name="Z_6B2C1320_5106_401D_86E8_03FFC7419150_.wvu.Cols" localSheetId="2" hidden="1">'Attach 3(JV)'!$G:$H</definedName>
    <definedName name="Z_6B2C1320_5106_401D_86E8_03FFC7419150_.wvu.Cols" localSheetId="5" hidden="1">'Attach 4'!$H:$I</definedName>
    <definedName name="Z_6B2C1320_5106_401D_86E8_03FFC7419150_.wvu.Cols" localSheetId="6" hidden="1">'Attach 4 (A)'!$F:$F</definedName>
    <definedName name="Z_6B2C1320_5106_401D_86E8_03FFC7419150_.wvu.Cols" localSheetId="7" hidden="1">'Attach 5'!$F:$F</definedName>
    <definedName name="Z_6B2C1320_5106_401D_86E8_03FFC7419150_.wvu.Cols" localSheetId="8" hidden="1">'Attach 5A'!$F:$F</definedName>
    <definedName name="Z_6B2C1320_5106_401D_86E8_03FFC7419150_.wvu.Cols" localSheetId="9" hidden="1">'Attach 6'!$F:$F</definedName>
    <definedName name="Z_6B2C1320_5106_401D_86E8_03FFC7419150_.wvu.Cols" localSheetId="21" hidden="1">'Attach. 18'!$K:$P</definedName>
    <definedName name="Z_6B2C1320_5106_401D_86E8_03FFC7419150_.wvu.Cols" localSheetId="3" hidden="1">'Attach-3 (QR)_'!$J:$J,'Attach-3 (QR)_'!$N:$N</definedName>
    <definedName name="Z_6B2C1320_5106_401D_86E8_03FFC7419150_.wvu.Cols" localSheetId="25" hidden="1">'Bid Form 1st Env.'!$G:$G,'Bid Form 1st Env.'!$L:$AX</definedName>
    <definedName name="Z_6B2C1320_5106_401D_86E8_03FFC7419150_.wvu.Cols" localSheetId="1" hidden="1">'Name of Bidder'!$A:$A,'Name of Bidder'!$F:$H</definedName>
    <definedName name="Z_6B2C1320_5106_401D_86E8_03FFC7419150_.wvu.Cols" localSheetId="26" hidden="1">'N-W (Cr.)'!$C:$C,'N-W (Cr.)'!$F:$U</definedName>
    <definedName name="Z_6B2C1320_5106_401D_86E8_03FFC7419150_.wvu.PrintArea" localSheetId="12" hidden="1">'Attach 10'!$A$1:$E$34</definedName>
    <definedName name="Z_6B2C1320_5106_401D_86E8_03FFC7419150_.wvu.PrintArea" localSheetId="13" hidden="1">'Attach 11'!$A$1:$E$71</definedName>
    <definedName name="Z_6B2C1320_5106_401D_86E8_03FFC7419150_.wvu.PrintArea" localSheetId="14" hidden="1">'Attach 12'!$A$1:$F$104</definedName>
    <definedName name="Z_6B2C1320_5106_401D_86E8_03FFC7419150_.wvu.PrintArea" localSheetId="15" hidden="1">'Attach 13'!$A$1:$E$23</definedName>
    <definedName name="Z_6B2C1320_5106_401D_86E8_03FFC7419150_.wvu.PrintArea" localSheetId="16" hidden="1">'Attach 14'!$A$1:$E$27</definedName>
    <definedName name="Z_6B2C1320_5106_401D_86E8_03FFC7419150_.wvu.PrintArea" localSheetId="17" hidden="1">'Attach 14 IP'!$A$8:$I$223</definedName>
    <definedName name="Z_6B2C1320_5106_401D_86E8_03FFC7419150_.wvu.PrintArea" localSheetId="19" hidden="1">'Attach 16'!$A$1:$L$86</definedName>
    <definedName name="Z_6B2C1320_5106_401D_86E8_03FFC7419150_.wvu.PrintArea" localSheetId="20" hidden="1">'Attach 17'!$A$1:$J$24</definedName>
    <definedName name="Z_6B2C1320_5106_401D_86E8_03FFC7419150_.wvu.PrintArea" localSheetId="22" hidden="1">'Attach 19'!$A$1:$J$27</definedName>
    <definedName name="Z_6B2C1320_5106_401D_86E8_03FFC7419150_.wvu.PrintArea" localSheetId="24" hidden="1">'Attach 23-B'!$A$1:$J$28</definedName>
    <definedName name="Z_6B2C1320_5106_401D_86E8_03FFC7419150_.wvu.PrintArea" localSheetId="2" hidden="1">'Attach 3(JV)'!$A$1:$E$26</definedName>
    <definedName name="Z_6B2C1320_5106_401D_86E8_03FFC7419150_.wvu.PrintArea" localSheetId="5" hidden="1">'Attach 4'!$A$1:$G$25</definedName>
    <definedName name="Z_6B2C1320_5106_401D_86E8_03FFC7419150_.wvu.PrintArea" localSheetId="6" hidden="1">'Attach 4 (A)'!$A$1:$E$59</definedName>
    <definedName name="Z_6B2C1320_5106_401D_86E8_03FFC7419150_.wvu.PrintArea" localSheetId="7" hidden="1">'Attach 5'!$A$1:$E$71</definedName>
    <definedName name="Z_6B2C1320_5106_401D_86E8_03FFC7419150_.wvu.PrintArea" localSheetId="8" hidden="1">'Attach 5A'!$A$1:$E$71</definedName>
    <definedName name="Z_6B2C1320_5106_401D_86E8_03FFC7419150_.wvu.PrintArea" localSheetId="9" hidden="1">'Attach 6'!$A$1:$E$51</definedName>
    <definedName name="Z_6B2C1320_5106_401D_86E8_03FFC7419150_.wvu.PrintArea" localSheetId="11" hidden="1">'Attach 9'!$A$1:$G$44</definedName>
    <definedName name="Z_6B2C1320_5106_401D_86E8_03FFC7419150_.wvu.PrintArea" localSheetId="21" hidden="1">'Attach. 18'!$A$8:$I$148</definedName>
    <definedName name="Z_6B2C1320_5106_401D_86E8_03FFC7419150_.wvu.PrintArea" localSheetId="3" hidden="1">'Attach-3 (QR)_'!$A$1:$I$722</definedName>
    <definedName name="Z_6B2C1320_5106_401D_86E8_03FFC7419150_.wvu.PrintArea" localSheetId="25" hidden="1">'Bid Form 1st Env.'!$A$24:$F$156</definedName>
    <definedName name="Z_6B2C1320_5106_401D_86E8_03FFC7419150_.wvu.PrintArea" localSheetId="0" hidden="1">Cover!$A$1:$F$20</definedName>
    <definedName name="Z_6B2C1320_5106_401D_86E8_03FFC7419150_.wvu.PrintArea" localSheetId="1" hidden="1">'Name of Bidder'!$B$1:$C$36</definedName>
    <definedName name="Z_6B2C1320_5106_401D_86E8_03FFC7419150_.wvu.PrintTitles" localSheetId="11" hidden="1">'Attach 9'!$18:$18</definedName>
    <definedName name="Z_6B2C1320_5106_401D_86E8_03FFC7419150_.wvu.Rows" localSheetId="14" hidden="1">'Attach 12'!$29:$29,'Attach 12'!#REF!,'Attach 12'!#REF!,'Attach 12'!#REF!,'Attach 12'!$106:$193</definedName>
    <definedName name="Z_6B2C1320_5106_401D_86E8_03FFC7419150_.wvu.Rows" localSheetId="17" hidden="1">'Attach 14 IP'!$44:$46</definedName>
    <definedName name="Z_6B2C1320_5106_401D_86E8_03FFC7419150_.wvu.Rows" localSheetId="19" hidden="1">'Attach 16'!$52:$58</definedName>
    <definedName name="Z_6B2C1320_5106_401D_86E8_03FFC7419150_.wvu.Rows" localSheetId="5" hidden="1">'Attach 4'!$26:$26</definedName>
    <definedName name="Z_6B2C1320_5106_401D_86E8_03FFC7419150_.wvu.Rows" localSheetId="7" hidden="1">'Attach 5'!$23:$28</definedName>
    <definedName name="Z_6B2C1320_5106_401D_86E8_03FFC7419150_.wvu.Rows" localSheetId="8" hidden="1">'Attach 5A'!$23:$28</definedName>
    <definedName name="Z_6B2C1320_5106_401D_86E8_03FFC7419150_.wvu.Rows" localSheetId="21" hidden="1">'Attach. 18'!$43:$45</definedName>
    <definedName name="Z_6B2C1320_5106_401D_86E8_03FFC7419150_.wvu.Rows" localSheetId="3" hidden="1">'Attach-3 (QR)_'!#REF!,'Attach-3 (QR)_'!#REF!</definedName>
    <definedName name="Z_6B2C1320_5106_401D_86E8_03FFC7419150_.wvu.Rows" localSheetId="1" hidden="1">'Name of Bidder'!$27:$30</definedName>
    <definedName name="Z_6B2C1320_5106_401D_86E8_03FFC7419150_.wvu.Rows" localSheetId="26" hidden="1">'N-W (Cr.)'!$1:$119</definedName>
    <definedName name="Z_6C1F68FF_383D_48BB_B0E5_5F71EA481BD7_.wvu.Cols" localSheetId="13" hidden="1">'Attach 11'!$F:$F</definedName>
    <definedName name="Z_6C1F68FF_383D_48BB_B0E5_5F71EA481BD7_.wvu.Cols" localSheetId="14" hidden="1">'Attach 12'!$G:$I</definedName>
    <definedName name="Z_6C1F68FF_383D_48BB_B0E5_5F71EA481BD7_.wvu.Cols" localSheetId="17" hidden="1">'Attach 14 IP'!$K:$P</definedName>
    <definedName name="Z_6C1F68FF_383D_48BB_B0E5_5F71EA481BD7_.wvu.Cols" localSheetId="18" hidden="1">'Attach 15'!$H:$H,'Attach 15'!$L:$N</definedName>
    <definedName name="Z_6C1F68FF_383D_48BB_B0E5_5F71EA481BD7_.wvu.Cols" localSheetId="19" hidden="1">'Attach 16'!$N:$N</definedName>
    <definedName name="Z_6C1F68FF_383D_48BB_B0E5_5F71EA481BD7_.wvu.Cols" localSheetId="5" hidden="1">'Attach 4'!$H:$I</definedName>
    <definedName name="Z_6C1F68FF_383D_48BB_B0E5_5F71EA481BD7_.wvu.Cols" localSheetId="6" hidden="1">'Attach 4 (A)'!$F:$F</definedName>
    <definedName name="Z_6C1F68FF_383D_48BB_B0E5_5F71EA481BD7_.wvu.Cols" localSheetId="7" hidden="1">'Attach 5'!$F:$F</definedName>
    <definedName name="Z_6C1F68FF_383D_48BB_B0E5_5F71EA481BD7_.wvu.Cols" localSheetId="8" hidden="1">'Attach 5A'!$F:$F,'Attach 5A'!$I:$I</definedName>
    <definedName name="Z_6C1F68FF_383D_48BB_B0E5_5F71EA481BD7_.wvu.Cols" localSheetId="9" hidden="1">'Attach 6'!$F:$F</definedName>
    <definedName name="Z_6C1F68FF_383D_48BB_B0E5_5F71EA481BD7_.wvu.Cols" localSheetId="11" hidden="1">'Attach 9'!$H:$K</definedName>
    <definedName name="Z_6C1F68FF_383D_48BB_B0E5_5F71EA481BD7_.wvu.Cols" localSheetId="21" hidden="1">'Attach. 18'!$K:$Q</definedName>
    <definedName name="Z_6C1F68FF_383D_48BB_B0E5_5F71EA481BD7_.wvu.Cols" localSheetId="3" hidden="1">'Attach-3 (QR)_'!$M:$Q</definedName>
    <definedName name="Z_6C1F68FF_383D_48BB_B0E5_5F71EA481BD7_.wvu.Cols" localSheetId="25" hidden="1">'Bid Form 1st Env.'!$G:$AN,'Bid Form 1st Env.'!$AS:$AW</definedName>
    <definedName name="Z_6C1F68FF_383D_48BB_B0E5_5F71EA481BD7_.wvu.Cols" localSheetId="1" hidden="1">'Name of Bidder'!$A:$A,'Name of Bidder'!$E:$I</definedName>
    <definedName name="Z_6C1F68FF_383D_48BB_B0E5_5F71EA481BD7_.wvu.Cols" localSheetId="26" hidden="1">'N-W (Cr.)'!$C:$C,'N-W (Cr.)'!$F:$U</definedName>
    <definedName name="Z_6C1F68FF_383D_48BB_B0E5_5F71EA481BD7_.wvu.Cols" localSheetId="27" hidden="1">'N-W(cr.)-2'!$C:$C,'N-W(cr.)-2'!$F:$U</definedName>
    <definedName name="Z_6C1F68FF_383D_48BB_B0E5_5F71EA481BD7_.wvu.PrintArea" localSheetId="12" hidden="1">'Attach 10'!$A$1:$F$34</definedName>
    <definedName name="Z_6C1F68FF_383D_48BB_B0E5_5F71EA481BD7_.wvu.PrintArea" localSheetId="13" hidden="1">'Attach 11'!$A$1:$E$70</definedName>
    <definedName name="Z_6C1F68FF_383D_48BB_B0E5_5F71EA481BD7_.wvu.PrintArea" localSheetId="14" hidden="1">'Attach 12'!$A$1:$F$109</definedName>
    <definedName name="Z_6C1F68FF_383D_48BB_B0E5_5F71EA481BD7_.wvu.PrintArea" localSheetId="15" hidden="1">'Attach 13'!$A$1:$E$21</definedName>
    <definedName name="Z_6C1F68FF_383D_48BB_B0E5_5F71EA481BD7_.wvu.PrintArea" localSheetId="16" hidden="1">'Attach 14'!$A$1:$E$25</definedName>
    <definedName name="Z_6C1F68FF_383D_48BB_B0E5_5F71EA481BD7_.wvu.PrintArea" localSheetId="17" hidden="1">'Attach 14 IP'!$A$8:$I$224</definedName>
    <definedName name="Z_6C1F68FF_383D_48BB_B0E5_5F71EA481BD7_.wvu.PrintArea" localSheetId="18" hidden="1">'Attach 15'!$A$1:$E$92</definedName>
    <definedName name="Z_6C1F68FF_383D_48BB_B0E5_5F71EA481BD7_.wvu.PrintArea" localSheetId="19" hidden="1">'Attach 16'!$A$1:$L$84</definedName>
    <definedName name="Z_6C1F68FF_383D_48BB_B0E5_5F71EA481BD7_.wvu.PrintArea" localSheetId="20" hidden="1">'Attach 17'!$A$1:$J$24</definedName>
    <definedName name="Z_6C1F68FF_383D_48BB_B0E5_5F71EA481BD7_.wvu.PrintArea" localSheetId="22" hidden="1">'Attach 19'!$A$1:$J$27</definedName>
    <definedName name="Z_6C1F68FF_383D_48BB_B0E5_5F71EA481BD7_.wvu.PrintArea" localSheetId="23" hidden="1">'Attach 23-A'!$A$1:$J$23</definedName>
    <definedName name="Z_6C1F68FF_383D_48BB_B0E5_5F71EA481BD7_.wvu.PrintArea" localSheetId="24" hidden="1">'Attach 23-B'!$A$1:$J$28</definedName>
    <definedName name="Z_6C1F68FF_383D_48BB_B0E5_5F71EA481BD7_.wvu.PrintArea" localSheetId="2" hidden="1">'Attach 3(JV)'!$A$1:$E$25</definedName>
    <definedName name="Z_6C1F68FF_383D_48BB_B0E5_5F71EA481BD7_.wvu.PrintArea" localSheetId="5" hidden="1">'Attach 4'!$A$1:$G$22</definedName>
    <definedName name="Z_6C1F68FF_383D_48BB_B0E5_5F71EA481BD7_.wvu.PrintArea" localSheetId="6" hidden="1">'Attach 4 (A)'!$A$1:$E$59</definedName>
    <definedName name="Z_6C1F68FF_383D_48BB_B0E5_5F71EA481BD7_.wvu.PrintArea" localSheetId="7" hidden="1">'Attach 5'!$A$1:$E$71</definedName>
    <definedName name="Z_6C1F68FF_383D_48BB_B0E5_5F71EA481BD7_.wvu.PrintArea" localSheetId="8" hidden="1">'Attach 5A'!$A$1:$F$71</definedName>
    <definedName name="Z_6C1F68FF_383D_48BB_B0E5_5F71EA481BD7_.wvu.PrintArea" localSheetId="9" hidden="1">'Attach 6'!$A$1:$E$51</definedName>
    <definedName name="Z_6C1F68FF_383D_48BB_B0E5_5F71EA481BD7_.wvu.PrintArea" localSheetId="10" hidden="1">'Attach 7'!$A$1:$E$28</definedName>
    <definedName name="Z_6C1F68FF_383D_48BB_B0E5_5F71EA481BD7_.wvu.PrintArea" localSheetId="11" hidden="1">'Attach 9'!$A$1:$G$44</definedName>
    <definedName name="Z_6C1F68FF_383D_48BB_B0E5_5F71EA481BD7_.wvu.PrintArea" localSheetId="21" hidden="1">'Attach. 18'!$A$8:$I$148</definedName>
    <definedName name="Z_6C1F68FF_383D_48BB_B0E5_5F71EA481BD7_.wvu.PrintArea" localSheetId="3" hidden="1">'Attach-3 (QR)_'!$A$1:$I$722</definedName>
    <definedName name="Z_6C1F68FF_383D_48BB_B0E5_5F71EA481BD7_.wvu.PrintArea" localSheetId="25" hidden="1">'Bid Form 1st Env.'!$A$23:$AO$156</definedName>
    <definedName name="Z_6C1F68FF_383D_48BB_B0E5_5F71EA481BD7_.wvu.PrintArea" localSheetId="0" hidden="1">Cover!$A$1:$F$20</definedName>
    <definedName name="Z_6C1F68FF_383D_48BB_B0E5_5F71EA481BD7_.wvu.PrintArea" localSheetId="1" hidden="1">'Name of Bidder'!$B$1:$C$36</definedName>
    <definedName name="Z_6C1F68FF_383D_48BB_B0E5_5F71EA481BD7_.wvu.PrintTitles" localSheetId="11" hidden="1">'Attach 9'!$18:$18</definedName>
    <definedName name="Z_6C1F68FF_383D_48BB_B0E5_5F71EA481BD7_.wvu.Rows" localSheetId="12" hidden="1">'Attach 10'!$15:$25,'Attach 10'!$29:$32</definedName>
    <definedName name="Z_6C1F68FF_383D_48BB_B0E5_5F71EA481BD7_.wvu.Rows" localSheetId="14" hidden="1">'Attach 12'!$19:$105</definedName>
    <definedName name="Z_6C1F68FF_383D_48BB_B0E5_5F71EA481BD7_.wvu.Rows" localSheetId="17" hidden="1">'Attach 14 IP'!$44:$46</definedName>
    <definedName name="Z_6C1F68FF_383D_48BB_B0E5_5F71EA481BD7_.wvu.Rows" localSheetId="18" hidden="1">'Attach 15'!$16:$16</definedName>
    <definedName name="Z_6C1F68FF_383D_48BB_B0E5_5F71EA481BD7_.wvu.Rows" localSheetId="5" hidden="1">'Attach 4'!$26:$26</definedName>
    <definedName name="Z_6C1F68FF_383D_48BB_B0E5_5F71EA481BD7_.wvu.Rows" localSheetId="7" hidden="1">'Attach 5'!$23:$28</definedName>
    <definedName name="Z_6C1F68FF_383D_48BB_B0E5_5F71EA481BD7_.wvu.Rows" localSheetId="8" hidden="1">'Attach 5A'!$23:$28</definedName>
    <definedName name="Z_6C1F68FF_383D_48BB_B0E5_5F71EA481BD7_.wvu.Rows" localSheetId="21" hidden="1">'Attach. 18'!$43:$45</definedName>
    <definedName name="Z_6C1F68FF_383D_48BB_B0E5_5F71EA481BD7_.wvu.Rows" localSheetId="3" hidden="1">'Attach-3 (QR)_'!$107:$109,'Attach-3 (QR)_'!$113:$129,'Attach-3 (QR)_'!$131:$138,'Attach-3 (QR)_'!$169:$198,'Attach-3 (QR)_'!$207:$345,'Attach-3 (QR)_'!$378:$407,'Attach-3 (QR)_'!$415:$459,'Attach-3 (QR)_'!$465:$465,'Attach-3 (QR)_'!$470:$470,'Attach-3 (QR)_'!$479:$479,'Attach-3 (QR)_'!$495:$498,'Attach-3 (QR)_'!$500:$503,'Attach-3 (QR)_'!$511:$511,'Attach-3 (QR)_'!$519:$519,'Attach-3 (QR)_'!$525:$526,'Attach-3 (QR)_'!$533:$534,'Attach-3 (QR)_'!$540:$541,'Attach-3 (QR)_'!$551:$551,'Attach-3 (QR)_'!$557:$558,'Attach-3 (QR)_'!$564:$565,'Attach-3 (QR)_'!$571:$572,'Attach-3 (QR)_'!$578:$579,'Attach-3 (QR)_'!$593:$595,'Attach-3 (QR)_'!$601:$602,'Attach-3 (QR)_'!$608:$609,'Attach-3 (QR)_'!$615:$616,'Attach-3 (QR)_'!$630:$644,'Attach-3 (QR)_'!$686:$686,'Attach-3 (QR)_'!$691:$691,'Attach-3 (QR)_'!$700:$700</definedName>
    <definedName name="Z_6C1F68FF_383D_48BB_B0E5_5F71EA481BD7_.wvu.Rows" localSheetId="25" hidden="1">'Bid Form 1st Env.'!$21:$22,'Bid Form 1st Env.'!$46:$48,'Bid Form 1st Env.'!$92:$92,'Bid Form 1st Env.'!$94:$95,'Bid Form 1st Env.'!$100:$100,'Bid Form 1st Env.'!$102:$102,'Bid Form 1st Env.'!$120:$120,'Bid Form 1st Env.'!$152:$152</definedName>
    <definedName name="Z_6C1F68FF_383D_48BB_B0E5_5F71EA481BD7_.wvu.Rows" localSheetId="0" hidden="1">Cover!$9:$9</definedName>
    <definedName name="Z_6C1F68FF_383D_48BB_B0E5_5F71EA481BD7_.wvu.Rows" localSheetId="1" hidden="1">'Name of Bidder'!$27:$30</definedName>
    <definedName name="Z_6C1F68FF_383D_48BB_B0E5_5F71EA481BD7_.wvu.Rows" localSheetId="26" hidden="1">'N-W (Cr.)'!$1:$119</definedName>
    <definedName name="Z_6C1F68FF_383D_48BB_B0E5_5F71EA481BD7_.wvu.Rows" localSheetId="27" hidden="1">'N-W(cr.)-2'!$1:$119</definedName>
    <definedName name="Z_6FD3A41D_DEEE_48F5_96DB_6021F0BEBAF6_.wvu.Cols" localSheetId="13" hidden="1">'Attach 11'!$F:$F</definedName>
    <definedName name="Z_6FD3A41D_DEEE_48F5_96DB_6021F0BEBAF6_.wvu.Cols" localSheetId="14" hidden="1">'Attach 12'!$I:$I</definedName>
    <definedName name="Z_6FD3A41D_DEEE_48F5_96DB_6021F0BEBAF6_.wvu.Cols" localSheetId="17" hidden="1">'Attach 14 IP'!$K:$P</definedName>
    <definedName name="Z_6FD3A41D_DEEE_48F5_96DB_6021F0BEBAF6_.wvu.Cols" localSheetId="19" hidden="1">'Attach 16'!$N:$N</definedName>
    <definedName name="Z_6FD3A41D_DEEE_48F5_96DB_6021F0BEBAF6_.wvu.Cols" localSheetId="5" hidden="1">'Attach 4'!$H:$I</definedName>
    <definedName name="Z_6FD3A41D_DEEE_48F5_96DB_6021F0BEBAF6_.wvu.Cols" localSheetId="6" hidden="1">'Attach 4 (A)'!$F:$F</definedName>
    <definedName name="Z_6FD3A41D_DEEE_48F5_96DB_6021F0BEBAF6_.wvu.Cols" localSheetId="7" hidden="1">'Attach 5'!$F:$F</definedName>
    <definedName name="Z_6FD3A41D_DEEE_48F5_96DB_6021F0BEBAF6_.wvu.Cols" localSheetId="8" hidden="1">'Attach 5A'!$F:$F,'Attach 5A'!$I:$I</definedName>
    <definedName name="Z_6FD3A41D_DEEE_48F5_96DB_6021F0BEBAF6_.wvu.Cols" localSheetId="9" hidden="1">'Attach 6'!$F:$F</definedName>
    <definedName name="Z_6FD3A41D_DEEE_48F5_96DB_6021F0BEBAF6_.wvu.Cols" localSheetId="21" hidden="1">'Attach. 18'!$K:$P</definedName>
    <definedName name="Z_6FD3A41D_DEEE_48F5_96DB_6021F0BEBAF6_.wvu.Cols" localSheetId="3" hidden="1">'Attach-3 (QR)_'!$N:$P</definedName>
    <definedName name="Z_6FD3A41D_DEEE_48F5_96DB_6021F0BEBAF6_.wvu.Cols" localSheetId="25" hidden="1">'Bid Form 1st Env.'!$G:$H,'Bid Form 1st Env.'!$J:$BF</definedName>
    <definedName name="Z_6FD3A41D_DEEE_48F5_96DB_6021F0BEBAF6_.wvu.Cols" localSheetId="1" hidden="1">'Name of Bidder'!$A:$A,'Name of Bidder'!$D:$I</definedName>
    <definedName name="Z_6FD3A41D_DEEE_48F5_96DB_6021F0BEBAF6_.wvu.Cols" localSheetId="26" hidden="1">'N-W (Cr.)'!$C:$C,'N-W (Cr.)'!$F:$U</definedName>
    <definedName name="Z_6FD3A41D_DEEE_48F5_96DB_6021F0BEBAF6_.wvu.PrintArea" localSheetId="12" hidden="1">'Attach 10'!$A$1:$F$34</definedName>
    <definedName name="Z_6FD3A41D_DEEE_48F5_96DB_6021F0BEBAF6_.wvu.PrintArea" localSheetId="13" hidden="1">'Attach 11'!$A$1:$E$70</definedName>
    <definedName name="Z_6FD3A41D_DEEE_48F5_96DB_6021F0BEBAF6_.wvu.PrintArea" localSheetId="14" hidden="1">'Attach 12'!$A$1:$F$104</definedName>
    <definedName name="Z_6FD3A41D_DEEE_48F5_96DB_6021F0BEBAF6_.wvu.PrintArea" localSheetId="15" hidden="1">'Attach 13'!$A$1:$E$21</definedName>
    <definedName name="Z_6FD3A41D_DEEE_48F5_96DB_6021F0BEBAF6_.wvu.PrintArea" localSheetId="16" hidden="1">'Attach 14'!$A$1:$E$25</definedName>
    <definedName name="Z_6FD3A41D_DEEE_48F5_96DB_6021F0BEBAF6_.wvu.PrintArea" localSheetId="17" hidden="1">'Attach 14 IP'!$A$8:$I$223</definedName>
    <definedName name="Z_6FD3A41D_DEEE_48F5_96DB_6021F0BEBAF6_.wvu.PrintArea" localSheetId="19" hidden="1">'Attach 16'!$A$1:$L$84</definedName>
    <definedName name="Z_6FD3A41D_DEEE_48F5_96DB_6021F0BEBAF6_.wvu.PrintArea" localSheetId="20" hidden="1">'Attach 17'!$A$1:$J$24</definedName>
    <definedName name="Z_6FD3A41D_DEEE_48F5_96DB_6021F0BEBAF6_.wvu.PrintArea" localSheetId="22" hidden="1">'Attach 19'!$A$1:$J$27</definedName>
    <definedName name="Z_6FD3A41D_DEEE_48F5_96DB_6021F0BEBAF6_.wvu.PrintArea" localSheetId="23" hidden="1">'Attach 23-A'!$A$1:$J$23</definedName>
    <definedName name="Z_6FD3A41D_DEEE_48F5_96DB_6021F0BEBAF6_.wvu.PrintArea" localSheetId="24" hidden="1">'Attach 23-B'!$A$1:$J$28</definedName>
    <definedName name="Z_6FD3A41D_DEEE_48F5_96DB_6021F0BEBAF6_.wvu.PrintArea" localSheetId="2" hidden="1">'Attach 3(JV)'!$A$1:$E$25</definedName>
    <definedName name="Z_6FD3A41D_DEEE_48F5_96DB_6021F0BEBAF6_.wvu.PrintArea" localSheetId="5" hidden="1">'Attach 4'!$A$1:$G$25</definedName>
    <definedName name="Z_6FD3A41D_DEEE_48F5_96DB_6021F0BEBAF6_.wvu.PrintArea" localSheetId="6" hidden="1">'Attach 4 (A)'!$A$1:$E$59</definedName>
    <definedName name="Z_6FD3A41D_DEEE_48F5_96DB_6021F0BEBAF6_.wvu.PrintArea" localSheetId="7" hidden="1">'Attach 5'!$A$1:$E$71</definedName>
    <definedName name="Z_6FD3A41D_DEEE_48F5_96DB_6021F0BEBAF6_.wvu.PrintArea" localSheetId="8" hidden="1">'Attach 5A'!$A$1:$F$71</definedName>
    <definedName name="Z_6FD3A41D_DEEE_48F5_96DB_6021F0BEBAF6_.wvu.PrintArea" localSheetId="9" hidden="1">'Attach 6'!$A$1:$E$51</definedName>
    <definedName name="Z_6FD3A41D_DEEE_48F5_96DB_6021F0BEBAF6_.wvu.PrintArea" localSheetId="21" hidden="1">'Attach. 18'!$A$8:$I$148</definedName>
    <definedName name="Z_6FD3A41D_DEEE_48F5_96DB_6021F0BEBAF6_.wvu.PrintArea" localSheetId="3" hidden="1">'Attach-3 (QR)_'!$A$1:$I$722</definedName>
    <definedName name="Z_6FD3A41D_DEEE_48F5_96DB_6021F0BEBAF6_.wvu.PrintArea" localSheetId="25" hidden="1">'Bid Form 1st Env.'!$A$24:$F$156</definedName>
    <definedName name="Z_6FD3A41D_DEEE_48F5_96DB_6021F0BEBAF6_.wvu.PrintArea" localSheetId="0" hidden="1">Cover!$A$1:$F$20</definedName>
    <definedName name="Z_6FD3A41D_DEEE_48F5_96DB_6021F0BEBAF6_.wvu.PrintArea" localSheetId="1" hidden="1">'Name of Bidder'!$B$1:$C$36</definedName>
    <definedName name="Z_6FD3A41D_DEEE_48F5_96DB_6021F0BEBAF6_.wvu.Rows" localSheetId="14" hidden="1">'Attach 12'!$18:$30,'Attach 12'!$32:$63,'Attach 12'!#REF!,'Attach 12'!#REF!,'Attach 12'!$103:$103,'Attach 12'!#REF!,'Attach 12'!#REF!,'Attach 12'!$106:$193</definedName>
    <definedName name="Z_6FD3A41D_DEEE_48F5_96DB_6021F0BEBAF6_.wvu.Rows" localSheetId="17" hidden="1">'Attach 14 IP'!$44:$46</definedName>
    <definedName name="Z_6FD3A41D_DEEE_48F5_96DB_6021F0BEBAF6_.wvu.Rows" localSheetId="19" hidden="1">'Attach 16'!$52:$58</definedName>
    <definedName name="Z_6FD3A41D_DEEE_48F5_96DB_6021F0BEBAF6_.wvu.Rows" localSheetId="5" hidden="1">'Attach 4'!$26:$26</definedName>
    <definedName name="Z_6FD3A41D_DEEE_48F5_96DB_6021F0BEBAF6_.wvu.Rows" localSheetId="7" hidden="1">'Attach 5'!$23:$28</definedName>
    <definedName name="Z_6FD3A41D_DEEE_48F5_96DB_6021F0BEBAF6_.wvu.Rows" localSheetId="8" hidden="1">'Attach 5A'!$23:$28</definedName>
    <definedName name="Z_6FD3A41D_DEEE_48F5_96DB_6021F0BEBAF6_.wvu.Rows" localSheetId="21" hidden="1">'Attach. 18'!$43:$45</definedName>
    <definedName name="Z_6FD3A41D_DEEE_48F5_96DB_6021F0BEBAF6_.wvu.Rows" localSheetId="3" hidden="1">'Attach-3 (QR)_'!#REF!,'Attach-3 (QR)_'!#REF!,'Attach-3 (QR)_'!#REF!,'Attach-3 (QR)_'!#REF!,'Attach-3 (QR)_'!#REF!,'Attach-3 (QR)_'!#REF!,'Attach-3 (QR)_'!#REF!,'Attach-3 (QR)_'!#REF!,'Attach-3 (QR)_'!#REF!,'Attach-3 (QR)_'!#REF!</definedName>
    <definedName name="Z_6FD3A41D_DEEE_48F5_96DB_6021F0BEBAF6_.wvu.Rows" localSheetId="25" hidden="1">'Bid Form 1st Env.'!$102:$102,'Bid Form 1st Env.'!#REF!</definedName>
    <definedName name="Z_6FD3A41D_DEEE_48F5_96DB_6021F0BEBAF6_.wvu.Rows" localSheetId="0" hidden="1">Cover!$9:$9</definedName>
    <definedName name="Z_6FD3A41D_DEEE_48F5_96DB_6021F0BEBAF6_.wvu.Rows" localSheetId="1" hidden="1">'Name of Bidder'!$27:$30</definedName>
    <definedName name="Z_6FD3A41D_DEEE_48F5_96DB_6021F0BEBAF6_.wvu.Rows" localSheetId="26" hidden="1">'N-W (Cr.)'!$1:$119</definedName>
    <definedName name="Z_70FB5D55_1DD3_4C31_AE80_FEFCEF8A40E9_.wvu.Cols" localSheetId="13" hidden="1">'Attach 11'!$F:$F</definedName>
    <definedName name="Z_70FB5D55_1DD3_4C31_AE80_FEFCEF8A40E9_.wvu.Cols" localSheetId="14" hidden="1">'Attach 12'!$G:$I</definedName>
    <definedName name="Z_70FB5D55_1DD3_4C31_AE80_FEFCEF8A40E9_.wvu.Cols" localSheetId="17" hidden="1">'Attach 14 IP'!$K:$P</definedName>
    <definedName name="Z_70FB5D55_1DD3_4C31_AE80_FEFCEF8A40E9_.wvu.Cols" localSheetId="18" hidden="1">'Attach 15'!$H:$H,'Attach 15'!$L:$N</definedName>
    <definedName name="Z_70FB5D55_1DD3_4C31_AE80_FEFCEF8A40E9_.wvu.Cols" localSheetId="19" hidden="1">'Attach 16'!$N:$N</definedName>
    <definedName name="Z_70FB5D55_1DD3_4C31_AE80_FEFCEF8A40E9_.wvu.Cols" localSheetId="5" hidden="1">'Attach 4'!$H:$I</definedName>
    <definedName name="Z_70FB5D55_1DD3_4C31_AE80_FEFCEF8A40E9_.wvu.Cols" localSheetId="6" hidden="1">'Attach 4 (A)'!$F:$F</definedName>
    <definedName name="Z_70FB5D55_1DD3_4C31_AE80_FEFCEF8A40E9_.wvu.Cols" localSheetId="7" hidden="1">'Attach 5'!$F:$F</definedName>
    <definedName name="Z_70FB5D55_1DD3_4C31_AE80_FEFCEF8A40E9_.wvu.Cols" localSheetId="8" hidden="1">'Attach 5A'!$F:$F,'Attach 5A'!$I:$I</definedName>
    <definedName name="Z_70FB5D55_1DD3_4C31_AE80_FEFCEF8A40E9_.wvu.Cols" localSheetId="9" hidden="1">'Attach 6'!$F:$F</definedName>
    <definedName name="Z_70FB5D55_1DD3_4C31_AE80_FEFCEF8A40E9_.wvu.Cols" localSheetId="11" hidden="1">'Attach 9'!$I:$I</definedName>
    <definedName name="Z_70FB5D55_1DD3_4C31_AE80_FEFCEF8A40E9_.wvu.Cols" localSheetId="21" hidden="1">'Attach. 18'!$K:$Q</definedName>
    <definedName name="Z_70FB5D55_1DD3_4C31_AE80_FEFCEF8A40E9_.wvu.Cols" localSheetId="3" hidden="1">'Attach-3 (QR)_'!$M:$Q</definedName>
    <definedName name="Z_70FB5D55_1DD3_4C31_AE80_FEFCEF8A40E9_.wvu.Cols" localSheetId="25" hidden="1">'Bid Form 1st Env.'!$G:$AN,'Bid Form 1st Env.'!$AS:$AW</definedName>
    <definedName name="Z_70FB5D55_1DD3_4C31_AE80_FEFCEF8A40E9_.wvu.Cols" localSheetId="1" hidden="1">'Name of Bidder'!$A:$A,'Name of Bidder'!$E:$I</definedName>
    <definedName name="Z_70FB5D55_1DD3_4C31_AE80_FEFCEF8A40E9_.wvu.Cols" localSheetId="26" hidden="1">'N-W (Cr.)'!$C:$C,'N-W (Cr.)'!$F:$U</definedName>
    <definedName name="Z_70FB5D55_1DD3_4C31_AE80_FEFCEF8A40E9_.wvu.Cols" localSheetId="27" hidden="1">'N-W(cr.)-2'!$C:$C,'N-W(cr.)-2'!$F:$U</definedName>
    <definedName name="Z_70FB5D55_1DD3_4C31_AE80_FEFCEF8A40E9_.wvu.PrintArea" localSheetId="12" hidden="1">'Attach 10'!$A$1:$F$34</definedName>
    <definedName name="Z_70FB5D55_1DD3_4C31_AE80_FEFCEF8A40E9_.wvu.PrintArea" localSheetId="13" hidden="1">'Attach 11'!$A$1:$E$70</definedName>
    <definedName name="Z_70FB5D55_1DD3_4C31_AE80_FEFCEF8A40E9_.wvu.PrintArea" localSheetId="14" hidden="1">'Attach 12'!$A$1:$F$109</definedName>
    <definedName name="Z_70FB5D55_1DD3_4C31_AE80_FEFCEF8A40E9_.wvu.PrintArea" localSheetId="15" hidden="1">'Attach 13'!$A$1:$E$21</definedName>
    <definedName name="Z_70FB5D55_1DD3_4C31_AE80_FEFCEF8A40E9_.wvu.PrintArea" localSheetId="16" hidden="1">'Attach 14'!$A$1:$E$25</definedName>
    <definedName name="Z_70FB5D55_1DD3_4C31_AE80_FEFCEF8A40E9_.wvu.PrintArea" localSheetId="17" hidden="1">'Attach 14 IP'!$A$8:$I$224</definedName>
    <definedName name="Z_70FB5D55_1DD3_4C31_AE80_FEFCEF8A40E9_.wvu.PrintArea" localSheetId="18" hidden="1">'Attach 15'!$A$1:$E$92</definedName>
    <definedName name="Z_70FB5D55_1DD3_4C31_AE80_FEFCEF8A40E9_.wvu.PrintArea" localSheetId="19" hidden="1">'Attach 16'!$A$1:$L$84</definedName>
    <definedName name="Z_70FB5D55_1DD3_4C31_AE80_FEFCEF8A40E9_.wvu.PrintArea" localSheetId="20" hidden="1">'Attach 17'!$A$1:$J$24</definedName>
    <definedName name="Z_70FB5D55_1DD3_4C31_AE80_FEFCEF8A40E9_.wvu.PrintArea" localSheetId="22" hidden="1">'Attach 19'!$A$1:$J$27</definedName>
    <definedName name="Z_70FB5D55_1DD3_4C31_AE80_FEFCEF8A40E9_.wvu.PrintArea" localSheetId="23" hidden="1">'Attach 23-A'!$A$1:$J$23</definedName>
    <definedName name="Z_70FB5D55_1DD3_4C31_AE80_FEFCEF8A40E9_.wvu.PrintArea" localSheetId="24" hidden="1">'Attach 23-B'!$A$1:$J$28</definedName>
    <definedName name="Z_70FB5D55_1DD3_4C31_AE80_FEFCEF8A40E9_.wvu.PrintArea" localSheetId="2" hidden="1">'Attach 3(JV)'!$A$1:$E$25</definedName>
    <definedName name="Z_70FB5D55_1DD3_4C31_AE80_FEFCEF8A40E9_.wvu.PrintArea" localSheetId="5" hidden="1">'Attach 4'!$A$1:$G$22</definedName>
    <definedName name="Z_70FB5D55_1DD3_4C31_AE80_FEFCEF8A40E9_.wvu.PrintArea" localSheetId="6" hidden="1">'Attach 4 (A)'!$A$1:$E$59</definedName>
    <definedName name="Z_70FB5D55_1DD3_4C31_AE80_FEFCEF8A40E9_.wvu.PrintArea" localSheetId="7" hidden="1">'Attach 5'!$A$1:$E$71</definedName>
    <definedName name="Z_70FB5D55_1DD3_4C31_AE80_FEFCEF8A40E9_.wvu.PrintArea" localSheetId="8" hidden="1">'Attach 5A'!$A$1:$F$71</definedName>
    <definedName name="Z_70FB5D55_1DD3_4C31_AE80_FEFCEF8A40E9_.wvu.PrintArea" localSheetId="9" hidden="1">'Attach 6'!$A$1:$E$51</definedName>
    <definedName name="Z_70FB5D55_1DD3_4C31_AE80_FEFCEF8A40E9_.wvu.PrintArea" localSheetId="10" hidden="1">'Attach 7'!$A$1:$E$28</definedName>
    <definedName name="Z_70FB5D55_1DD3_4C31_AE80_FEFCEF8A40E9_.wvu.PrintArea" localSheetId="11" hidden="1">'Attach 9'!$A$1:$G$44</definedName>
    <definedName name="Z_70FB5D55_1DD3_4C31_AE80_FEFCEF8A40E9_.wvu.PrintArea" localSheetId="21" hidden="1">'Attach. 18'!$A$8:$I$148</definedName>
    <definedName name="Z_70FB5D55_1DD3_4C31_AE80_FEFCEF8A40E9_.wvu.PrintArea" localSheetId="3" hidden="1">'Attach-3 (QR)_'!$A$1:$I$722</definedName>
    <definedName name="Z_70FB5D55_1DD3_4C31_AE80_FEFCEF8A40E9_.wvu.PrintArea" localSheetId="25" hidden="1">'Bid Form 1st Env.'!$A$23:$AN$156</definedName>
    <definedName name="Z_70FB5D55_1DD3_4C31_AE80_FEFCEF8A40E9_.wvu.PrintArea" localSheetId="0" hidden="1">Cover!$A$1:$F$20</definedName>
    <definedName name="Z_70FB5D55_1DD3_4C31_AE80_FEFCEF8A40E9_.wvu.PrintArea" localSheetId="1" hidden="1">'Name of Bidder'!$B$1:$C$36</definedName>
    <definedName name="Z_70FB5D55_1DD3_4C31_AE80_FEFCEF8A40E9_.wvu.PrintTitles" localSheetId="11" hidden="1">'Attach 9'!$18:$18</definedName>
    <definedName name="Z_70FB5D55_1DD3_4C31_AE80_FEFCEF8A40E9_.wvu.Rows" localSheetId="12" hidden="1">'Attach 10'!$15:$25,'Attach 10'!$29:$32</definedName>
    <definedName name="Z_70FB5D55_1DD3_4C31_AE80_FEFCEF8A40E9_.wvu.Rows" localSheetId="14" hidden="1">'Attach 12'!$37:$44,'Attach 12'!$88:$92</definedName>
    <definedName name="Z_70FB5D55_1DD3_4C31_AE80_FEFCEF8A40E9_.wvu.Rows" localSheetId="17" hidden="1">'Attach 14 IP'!$44:$46</definedName>
    <definedName name="Z_70FB5D55_1DD3_4C31_AE80_FEFCEF8A40E9_.wvu.Rows" localSheetId="18" hidden="1">'Attach 15'!$16:$16</definedName>
    <definedName name="Z_70FB5D55_1DD3_4C31_AE80_FEFCEF8A40E9_.wvu.Rows" localSheetId="5" hidden="1">'Attach 4'!$26:$26</definedName>
    <definedName name="Z_70FB5D55_1DD3_4C31_AE80_FEFCEF8A40E9_.wvu.Rows" localSheetId="7" hidden="1">'Attach 5'!$23:$28</definedName>
    <definedName name="Z_70FB5D55_1DD3_4C31_AE80_FEFCEF8A40E9_.wvu.Rows" localSheetId="8" hidden="1">'Attach 5A'!$23:$28</definedName>
    <definedName name="Z_70FB5D55_1DD3_4C31_AE80_FEFCEF8A40E9_.wvu.Rows" localSheetId="21" hidden="1">'Attach. 18'!$43:$45</definedName>
    <definedName name="Z_70FB5D55_1DD3_4C31_AE80_FEFCEF8A40E9_.wvu.Rows" localSheetId="3" hidden="1">'Attach-3 (QR)_'!$17:$718</definedName>
    <definedName name="Z_70FB5D55_1DD3_4C31_AE80_FEFCEF8A40E9_.wvu.Rows" localSheetId="25" hidden="1">'Bid Form 1st Env.'!$21:$22,'Bid Form 1st Env.'!$83:$84,'Bid Form 1st Env.'!$92:$92,'Bid Form 1st Env.'!$94:$95,'Bid Form 1st Env.'!$100:$100,'Bid Form 1st Env.'!$102:$102,'Bid Form 1st Env.'!$120:$120,'Bid Form 1st Env.'!$152:$152</definedName>
    <definedName name="Z_70FB5D55_1DD3_4C31_AE80_FEFCEF8A40E9_.wvu.Rows" localSheetId="0" hidden="1">Cover!$9:$9</definedName>
    <definedName name="Z_70FB5D55_1DD3_4C31_AE80_FEFCEF8A40E9_.wvu.Rows" localSheetId="1" hidden="1">'Name of Bidder'!$27:$30</definedName>
    <definedName name="Z_70FB5D55_1DD3_4C31_AE80_FEFCEF8A40E9_.wvu.Rows" localSheetId="26" hidden="1">'N-W (Cr.)'!$1:$119</definedName>
    <definedName name="Z_70FB5D55_1DD3_4C31_AE80_FEFCEF8A40E9_.wvu.Rows" localSheetId="27" hidden="1">'N-W(cr.)-2'!$1:$119</definedName>
    <definedName name="Z_728AEB16_F9CD_4198_B4E9_2E28A5E42262_.wvu.Cols" localSheetId="13" hidden="1">'Attach 11'!$F:$F</definedName>
    <definedName name="Z_728AEB16_F9CD_4198_B4E9_2E28A5E42262_.wvu.Cols" localSheetId="14" hidden="1">'Attach 12'!$I:$I</definedName>
    <definedName name="Z_728AEB16_F9CD_4198_B4E9_2E28A5E42262_.wvu.Cols" localSheetId="17" hidden="1">'Attach 14 IP'!$K:$P</definedName>
    <definedName name="Z_728AEB16_F9CD_4198_B4E9_2E28A5E42262_.wvu.Cols" localSheetId="19" hidden="1">'Attach 16'!$N:$N</definedName>
    <definedName name="Z_728AEB16_F9CD_4198_B4E9_2E28A5E42262_.wvu.Cols" localSheetId="5" hidden="1">'Attach 4'!$H:$I</definedName>
    <definedName name="Z_728AEB16_F9CD_4198_B4E9_2E28A5E42262_.wvu.Cols" localSheetId="6" hidden="1">'Attach 4 (A)'!$F:$F</definedName>
    <definedName name="Z_728AEB16_F9CD_4198_B4E9_2E28A5E42262_.wvu.Cols" localSheetId="7" hidden="1">'Attach 5'!$F:$F</definedName>
    <definedName name="Z_728AEB16_F9CD_4198_B4E9_2E28A5E42262_.wvu.Cols" localSheetId="8" hidden="1">'Attach 5A'!$F:$F,'Attach 5A'!$I:$I</definedName>
    <definedName name="Z_728AEB16_F9CD_4198_B4E9_2E28A5E42262_.wvu.Cols" localSheetId="9" hidden="1">'Attach 6'!$F:$F</definedName>
    <definedName name="Z_728AEB16_F9CD_4198_B4E9_2E28A5E42262_.wvu.Cols" localSheetId="21" hidden="1">'Attach. 18'!$K:$P</definedName>
    <definedName name="Z_728AEB16_F9CD_4198_B4E9_2E28A5E42262_.wvu.Cols" localSheetId="3" hidden="1">'Attach-3 (QR)_'!$N:$P</definedName>
    <definedName name="Z_728AEB16_F9CD_4198_B4E9_2E28A5E42262_.wvu.Cols" localSheetId="25" hidden="1">'Bid Form 1st Env.'!$G:$H,'Bid Form 1st Env.'!$J:$BF</definedName>
    <definedName name="Z_728AEB16_F9CD_4198_B4E9_2E28A5E42262_.wvu.Cols" localSheetId="1" hidden="1">'Name of Bidder'!$A:$A,'Name of Bidder'!$D:$I</definedName>
    <definedName name="Z_728AEB16_F9CD_4198_B4E9_2E28A5E42262_.wvu.Cols" localSheetId="26" hidden="1">'N-W (Cr.)'!$C:$C,'N-W (Cr.)'!$F:$U</definedName>
    <definedName name="Z_728AEB16_F9CD_4198_B4E9_2E28A5E42262_.wvu.PrintArea" localSheetId="12" hidden="1">'Attach 10'!$A$1:$F$34</definedName>
    <definedName name="Z_728AEB16_F9CD_4198_B4E9_2E28A5E42262_.wvu.PrintArea" localSheetId="13" hidden="1">'Attach 11'!$A$1:$E$70</definedName>
    <definedName name="Z_728AEB16_F9CD_4198_B4E9_2E28A5E42262_.wvu.PrintArea" localSheetId="14" hidden="1">'Attach 12'!$A$1:$F$104</definedName>
    <definedName name="Z_728AEB16_F9CD_4198_B4E9_2E28A5E42262_.wvu.PrintArea" localSheetId="15" hidden="1">'Attach 13'!$A$1:$E$21</definedName>
    <definedName name="Z_728AEB16_F9CD_4198_B4E9_2E28A5E42262_.wvu.PrintArea" localSheetId="16" hidden="1">'Attach 14'!$A$1:$E$25</definedName>
    <definedName name="Z_728AEB16_F9CD_4198_B4E9_2E28A5E42262_.wvu.PrintArea" localSheetId="17" hidden="1">'Attach 14 IP'!$A$8:$I$223</definedName>
    <definedName name="Z_728AEB16_F9CD_4198_B4E9_2E28A5E42262_.wvu.PrintArea" localSheetId="19" hidden="1">'Attach 16'!$A$1:$L$84</definedName>
    <definedName name="Z_728AEB16_F9CD_4198_B4E9_2E28A5E42262_.wvu.PrintArea" localSheetId="20" hidden="1">'Attach 17'!$A$1:$J$24</definedName>
    <definedName name="Z_728AEB16_F9CD_4198_B4E9_2E28A5E42262_.wvu.PrintArea" localSheetId="22" hidden="1">'Attach 19'!$A$1:$J$27</definedName>
    <definedName name="Z_728AEB16_F9CD_4198_B4E9_2E28A5E42262_.wvu.PrintArea" localSheetId="23" hidden="1">'Attach 23-A'!$A$1:$J$23</definedName>
    <definedName name="Z_728AEB16_F9CD_4198_B4E9_2E28A5E42262_.wvu.PrintArea" localSheetId="24" hidden="1">'Attach 23-B'!$A$1:$J$28</definedName>
    <definedName name="Z_728AEB16_F9CD_4198_B4E9_2E28A5E42262_.wvu.PrintArea" localSheetId="2" hidden="1">'Attach 3(JV)'!$A$1:$E$25</definedName>
    <definedName name="Z_728AEB16_F9CD_4198_B4E9_2E28A5E42262_.wvu.PrintArea" localSheetId="5" hidden="1">'Attach 4'!$A$1:$G$25</definedName>
    <definedName name="Z_728AEB16_F9CD_4198_B4E9_2E28A5E42262_.wvu.PrintArea" localSheetId="6" hidden="1">'Attach 4 (A)'!$A$1:$E$59</definedName>
    <definedName name="Z_728AEB16_F9CD_4198_B4E9_2E28A5E42262_.wvu.PrintArea" localSheetId="7" hidden="1">'Attach 5'!$A$1:$E$71</definedName>
    <definedName name="Z_728AEB16_F9CD_4198_B4E9_2E28A5E42262_.wvu.PrintArea" localSheetId="8" hidden="1">'Attach 5A'!$A$1:$F$71</definedName>
    <definedName name="Z_728AEB16_F9CD_4198_B4E9_2E28A5E42262_.wvu.PrintArea" localSheetId="9" hidden="1">'Attach 6'!$A$1:$E$51</definedName>
    <definedName name="Z_728AEB16_F9CD_4198_B4E9_2E28A5E42262_.wvu.PrintArea" localSheetId="21" hidden="1">'Attach. 18'!$A$8:$I$148</definedName>
    <definedName name="Z_728AEB16_F9CD_4198_B4E9_2E28A5E42262_.wvu.PrintArea" localSheetId="3" hidden="1">'Attach-3 (QR)_'!$A$1:$I$722</definedName>
    <definedName name="Z_728AEB16_F9CD_4198_B4E9_2E28A5E42262_.wvu.PrintArea" localSheetId="25" hidden="1">'Bid Form 1st Env.'!$A$24:$F$156</definedName>
    <definedName name="Z_728AEB16_F9CD_4198_B4E9_2E28A5E42262_.wvu.PrintArea" localSheetId="0" hidden="1">Cover!$A$1:$F$20</definedName>
    <definedName name="Z_728AEB16_F9CD_4198_B4E9_2E28A5E42262_.wvu.PrintArea" localSheetId="1" hidden="1">'Name of Bidder'!$B$1:$C$36</definedName>
    <definedName name="Z_728AEB16_F9CD_4198_B4E9_2E28A5E42262_.wvu.Rows" localSheetId="12" hidden="1">'Attach 10'!$16:$19</definedName>
    <definedName name="Z_728AEB16_F9CD_4198_B4E9_2E28A5E42262_.wvu.Rows" localSheetId="14" hidden="1">'Attach 12'!$18:$30,'Attach 12'!$32:$63,'Attach 12'!#REF!,'Attach 12'!#REF!,'Attach 12'!$103:$103,'Attach 12'!#REF!,'Attach 12'!#REF!,'Attach 12'!$106:$193</definedName>
    <definedName name="Z_728AEB16_F9CD_4198_B4E9_2E28A5E42262_.wvu.Rows" localSheetId="17" hidden="1">'Attach 14 IP'!$44:$46</definedName>
    <definedName name="Z_728AEB16_F9CD_4198_B4E9_2E28A5E42262_.wvu.Rows" localSheetId="19" hidden="1">'Attach 16'!$52:$58</definedName>
    <definedName name="Z_728AEB16_F9CD_4198_B4E9_2E28A5E42262_.wvu.Rows" localSheetId="5" hidden="1">'Attach 4'!$26:$26</definedName>
    <definedName name="Z_728AEB16_F9CD_4198_B4E9_2E28A5E42262_.wvu.Rows" localSheetId="7" hidden="1">'Attach 5'!$23:$28</definedName>
    <definedName name="Z_728AEB16_F9CD_4198_B4E9_2E28A5E42262_.wvu.Rows" localSheetId="8" hidden="1">'Attach 5A'!$23:$28</definedName>
    <definedName name="Z_728AEB16_F9CD_4198_B4E9_2E28A5E42262_.wvu.Rows" localSheetId="21" hidden="1">'Attach. 18'!$43:$45</definedName>
    <definedName name="Z_728AEB16_F9CD_4198_B4E9_2E28A5E42262_.wvu.Rows" localSheetId="3" hidden="1">'Attach-3 (QR)_'!#REF!,'Attach-3 (QR)_'!#REF!,'Attach-3 (QR)_'!#REF!,'Attach-3 (QR)_'!#REF!,'Attach-3 (QR)_'!#REF!,'Attach-3 (QR)_'!#REF!,'Attach-3 (QR)_'!#REF!,'Attach-3 (QR)_'!#REF!,'Attach-3 (QR)_'!#REF!,'Attach-3 (QR)_'!#REF!</definedName>
    <definedName name="Z_728AEB16_F9CD_4198_B4E9_2E28A5E42262_.wvu.Rows" localSheetId="25" hidden="1">'Bid Form 1st Env.'!$102:$102,'Bid Form 1st Env.'!#REF!</definedName>
    <definedName name="Z_728AEB16_F9CD_4198_B4E9_2E28A5E42262_.wvu.Rows" localSheetId="0" hidden="1">Cover!$9:$9</definedName>
    <definedName name="Z_728AEB16_F9CD_4198_B4E9_2E28A5E42262_.wvu.Rows" localSheetId="1" hidden="1">'Name of Bidder'!$27:$30</definedName>
    <definedName name="Z_728AEB16_F9CD_4198_B4E9_2E28A5E42262_.wvu.Rows" localSheetId="26" hidden="1">'N-W (Cr.)'!$1:$119</definedName>
    <definedName name="Z_72E27F64_009C_4321_B742_209DBE340E6D_.wvu.Cols" localSheetId="13" hidden="1">'Attach 11'!$F:$F</definedName>
    <definedName name="Z_72E27F64_009C_4321_B742_209DBE340E6D_.wvu.Cols" localSheetId="14" hidden="1">'Attach 12'!$G:$I</definedName>
    <definedName name="Z_72E27F64_009C_4321_B742_209DBE340E6D_.wvu.Cols" localSheetId="17" hidden="1">'Attach 14 IP'!$K:$P</definedName>
    <definedName name="Z_72E27F64_009C_4321_B742_209DBE340E6D_.wvu.Cols" localSheetId="18" hidden="1">'Attach 15'!$H:$H,'Attach 15'!$L:$N</definedName>
    <definedName name="Z_72E27F64_009C_4321_B742_209DBE340E6D_.wvu.Cols" localSheetId="19" hidden="1">'Attach 16'!$N:$N</definedName>
    <definedName name="Z_72E27F64_009C_4321_B742_209DBE340E6D_.wvu.Cols" localSheetId="5" hidden="1">'Attach 4'!$H:$I</definedName>
    <definedName name="Z_72E27F64_009C_4321_B742_209DBE340E6D_.wvu.Cols" localSheetId="6" hidden="1">'Attach 4 (A)'!$F:$F</definedName>
    <definedName name="Z_72E27F64_009C_4321_B742_209DBE340E6D_.wvu.Cols" localSheetId="7" hidden="1">'Attach 5'!$F:$F</definedName>
    <definedName name="Z_72E27F64_009C_4321_B742_209DBE340E6D_.wvu.Cols" localSheetId="8" hidden="1">'Attach 5A'!$F:$F,'Attach 5A'!$I:$I</definedName>
    <definedName name="Z_72E27F64_009C_4321_B742_209DBE340E6D_.wvu.Cols" localSheetId="9" hidden="1">'Attach 6'!$F:$F</definedName>
    <definedName name="Z_72E27F64_009C_4321_B742_209DBE340E6D_.wvu.Cols" localSheetId="11" hidden="1">'Attach 9'!$I:$I</definedName>
    <definedName name="Z_72E27F64_009C_4321_B742_209DBE340E6D_.wvu.Cols" localSheetId="21" hidden="1">'Attach. 18'!$K:$Q</definedName>
    <definedName name="Z_72E27F64_009C_4321_B742_209DBE340E6D_.wvu.Cols" localSheetId="3" hidden="1">'Attach-3 (QR)_'!$M:$Q</definedName>
    <definedName name="Z_72E27F64_009C_4321_B742_209DBE340E6D_.wvu.Cols" localSheetId="25" hidden="1">'Bid Form 1st Env.'!$G:$AN,'Bid Form 1st Env.'!$AS:$AW</definedName>
    <definedName name="Z_72E27F64_009C_4321_B742_209DBE340E6D_.wvu.Cols" localSheetId="1" hidden="1">'Name of Bidder'!$A:$A,'Name of Bidder'!$E:$I</definedName>
    <definedName name="Z_72E27F64_009C_4321_B742_209DBE340E6D_.wvu.Cols" localSheetId="26" hidden="1">'N-W (Cr.)'!$C:$C,'N-W (Cr.)'!$F:$U</definedName>
    <definedName name="Z_72E27F64_009C_4321_B742_209DBE340E6D_.wvu.Cols" localSheetId="27" hidden="1">'N-W(cr.)-2'!$C:$C,'N-W(cr.)-2'!$F:$U</definedName>
    <definedName name="Z_72E27F64_009C_4321_B742_209DBE340E6D_.wvu.PrintArea" localSheetId="12" hidden="1">'Attach 10'!$A$1:$F$34</definedName>
    <definedName name="Z_72E27F64_009C_4321_B742_209DBE340E6D_.wvu.PrintArea" localSheetId="13" hidden="1">'Attach 11'!$A$1:$E$70</definedName>
    <definedName name="Z_72E27F64_009C_4321_B742_209DBE340E6D_.wvu.PrintArea" localSheetId="14" hidden="1">'Attach 12'!$A$1:$F$109</definedName>
    <definedName name="Z_72E27F64_009C_4321_B742_209DBE340E6D_.wvu.PrintArea" localSheetId="15" hidden="1">'Attach 13'!$A$1:$E$21</definedName>
    <definedName name="Z_72E27F64_009C_4321_B742_209DBE340E6D_.wvu.PrintArea" localSheetId="16" hidden="1">'Attach 14'!$A$1:$E$25</definedName>
    <definedName name="Z_72E27F64_009C_4321_B742_209DBE340E6D_.wvu.PrintArea" localSheetId="17" hidden="1">'Attach 14 IP'!$A$8:$I$224</definedName>
    <definedName name="Z_72E27F64_009C_4321_B742_209DBE340E6D_.wvu.PrintArea" localSheetId="18" hidden="1">'Attach 15'!$A$1:$E$92</definedName>
    <definedName name="Z_72E27F64_009C_4321_B742_209DBE340E6D_.wvu.PrintArea" localSheetId="19" hidden="1">'Attach 16'!$A$1:$L$84</definedName>
    <definedName name="Z_72E27F64_009C_4321_B742_209DBE340E6D_.wvu.PrintArea" localSheetId="20" hidden="1">'Attach 17'!$A$1:$J$24</definedName>
    <definedName name="Z_72E27F64_009C_4321_B742_209DBE340E6D_.wvu.PrintArea" localSheetId="22" hidden="1">'Attach 19'!$A$1:$J$27</definedName>
    <definedName name="Z_72E27F64_009C_4321_B742_209DBE340E6D_.wvu.PrintArea" localSheetId="23" hidden="1">'Attach 23-A'!$A$1:$J$23</definedName>
    <definedName name="Z_72E27F64_009C_4321_B742_209DBE340E6D_.wvu.PrintArea" localSheetId="24" hidden="1">'Attach 23-B'!$A$1:$J$28</definedName>
    <definedName name="Z_72E27F64_009C_4321_B742_209DBE340E6D_.wvu.PrintArea" localSheetId="2" hidden="1">'Attach 3(JV)'!$A$1:$E$25</definedName>
    <definedName name="Z_72E27F64_009C_4321_B742_209DBE340E6D_.wvu.PrintArea" localSheetId="5" hidden="1">'Attach 4'!$A$1:$G$22</definedName>
    <definedName name="Z_72E27F64_009C_4321_B742_209DBE340E6D_.wvu.PrintArea" localSheetId="6" hidden="1">'Attach 4 (A)'!$A$1:$E$59</definedName>
    <definedName name="Z_72E27F64_009C_4321_B742_209DBE340E6D_.wvu.PrintArea" localSheetId="7" hidden="1">'Attach 5'!$A$1:$E$71</definedName>
    <definedName name="Z_72E27F64_009C_4321_B742_209DBE340E6D_.wvu.PrintArea" localSheetId="8" hidden="1">'Attach 5A'!$A$1:$F$71</definedName>
    <definedName name="Z_72E27F64_009C_4321_B742_209DBE340E6D_.wvu.PrintArea" localSheetId="9" hidden="1">'Attach 6'!$A$1:$E$51</definedName>
    <definedName name="Z_72E27F64_009C_4321_B742_209DBE340E6D_.wvu.PrintArea" localSheetId="10" hidden="1">'Attach 7'!$A$1:$E$28</definedName>
    <definedName name="Z_72E27F64_009C_4321_B742_209DBE340E6D_.wvu.PrintArea" localSheetId="11" hidden="1">'Attach 9'!$A$1:$G$44</definedName>
    <definedName name="Z_72E27F64_009C_4321_B742_209DBE340E6D_.wvu.PrintArea" localSheetId="21" hidden="1">'Attach. 18'!$A$8:$I$148</definedName>
    <definedName name="Z_72E27F64_009C_4321_B742_209DBE340E6D_.wvu.PrintArea" localSheetId="3" hidden="1">'Attach-3 (QR)_'!$A$1:$I$722</definedName>
    <definedName name="Z_72E27F64_009C_4321_B742_209DBE340E6D_.wvu.PrintArea" localSheetId="25" hidden="1">'Bid Form 1st Env.'!$A$23:$AN$156</definedName>
    <definedName name="Z_72E27F64_009C_4321_B742_209DBE340E6D_.wvu.PrintArea" localSheetId="0" hidden="1">Cover!$A$1:$F$20</definedName>
    <definedName name="Z_72E27F64_009C_4321_B742_209DBE340E6D_.wvu.PrintArea" localSheetId="1" hidden="1">'Name of Bidder'!$B$1:$C$36</definedName>
    <definedName name="Z_72E27F64_009C_4321_B742_209DBE340E6D_.wvu.PrintTitles" localSheetId="11" hidden="1">'Attach 9'!$18:$18</definedName>
    <definedName name="Z_72E27F64_009C_4321_B742_209DBE340E6D_.wvu.Rows" localSheetId="12" hidden="1">'Attach 10'!$15:$25,'Attach 10'!$29:$32</definedName>
    <definedName name="Z_72E27F64_009C_4321_B742_209DBE340E6D_.wvu.Rows" localSheetId="14" hidden="1">'Attach 12'!$19:$105</definedName>
    <definedName name="Z_72E27F64_009C_4321_B742_209DBE340E6D_.wvu.Rows" localSheetId="17" hidden="1">'Attach 14 IP'!$44:$46</definedName>
    <definedName name="Z_72E27F64_009C_4321_B742_209DBE340E6D_.wvu.Rows" localSheetId="18" hidden="1">'Attach 15'!$16:$16</definedName>
    <definedName name="Z_72E27F64_009C_4321_B742_209DBE340E6D_.wvu.Rows" localSheetId="5" hidden="1">'Attach 4'!$26:$26</definedName>
    <definedName name="Z_72E27F64_009C_4321_B742_209DBE340E6D_.wvu.Rows" localSheetId="7" hidden="1">'Attach 5'!$23:$28</definedName>
    <definedName name="Z_72E27F64_009C_4321_B742_209DBE340E6D_.wvu.Rows" localSheetId="8" hidden="1">'Attach 5A'!$23:$28</definedName>
    <definedName name="Z_72E27F64_009C_4321_B742_209DBE340E6D_.wvu.Rows" localSheetId="21" hidden="1">'Attach. 18'!$43:$45</definedName>
    <definedName name="Z_72E27F64_009C_4321_B742_209DBE340E6D_.wvu.Rows" localSheetId="3" hidden="1">'Attach-3 (QR)_'!$107:$109,'Attach-3 (QR)_'!$113:$129,'Attach-3 (QR)_'!$131:$138,'Attach-3 (QR)_'!$169:$198,'Attach-3 (QR)_'!$207:$345,'Attach-3 (QR)_'!$378:$407,'Attach-3 (QR)_'!$415:$459,'Attach-3 (QR)_'!$465:$465,'Attach-3 (QR)_'!$470:$470,'Attach-3 (QR)_'!$479:$479,'Attach-3 (QR)_'!$495:$498,'Attach-3 (QR)_'!$500:$503,'Attach-3 (QR)_'!$511:$511,'Attach-3 (QR)_'!$519:$519,'Attach-3 (QR)_'!$525:$526,'Attach-3 (QR)_'!$533:$534,'Attach-3 (QR)_'!$540:$541,'Attach-3 (QR)_'!$551:$551,'Attach-3 (QR)_'!$557:$558,'Attach-3 (QR)_'!$564:$565,'Attach-3 (QR)_'!$571:$572,'Attach-3 (QR)_'!$578:$579,'Attach-3 (QR)_'!$593:$595,'Attach-3 (QR)_'!$601:$602,'Attach-3 (QR)_'!$608:$609,'Attach-3 (QR)_'!$615:$616,'Attach-3 (QR)_'!$630:$644,'Attach-3 (QR)_'!$686:$686,'Attach-3 (QR)_'!$691:$691,'Attach-3 (QR)_'!$700:$700</definedName>
    <definedName name="Z_72E27F64_009C_4321_B742_209DBE340E6D_.wvu.Rows" localSheetId="25" hidden="1">'Bid Form 1st Env.'!$21:$22,'Bid Form 1st Env.'!$83:$84,'Bid Form 1st Env.'!$92:$92,'Bid Form 1st Env.'!$94:$95,'Bid Form 1st Env.'!$100:$100,'Bid Form 1st Env.'!$102:$102,'Bid Form 1st Env.'!$120:$120,'Bid Form 1st Env.'!$152:$152</definedName>
    <definedName name="Z_72E27F64_009C_4321_B742_209DBE340E6D_.wvu.Rows" localSheetId="0" hidden="1">Cover!$9:$9</definedName>
    <definedName name="Z_72E27F64_009C_4321_B742_209DBE340E6D_.wvu.Rows" localSheetId="1" hidden="1">'Name of Bidder'!$27:$30</definedName>
    <definedName name="Z_72E27F64_009C_4321_B742_209DBE340E6D_.wvu.Rows" localSheetId="26" hidden="1">'N-W (Cr.)'!$1:$119</definedName>
    <definedName name="Z_72E27F64_009C_4321_B742_209DBE340E6D_.wvu.Rows" localSheetId="27" hidden="1">'N-W(cr.)-2'!$1:$119</definedName>
    <definedName name="Z_7A9EA6D6_4DDF_43D9_92E6_C6AFAD14E266_.wvu.PrintArea" localSheetId="10" hidden="1">'Attach 7'!$A$1:$E$28</definedName>
    <definedName name="Z_7DC13EB1_5F25_4667_BD87_340DAD4F0E72_.wvu.Cols" localSheetId="13" hidden="1">'Attach 11'!$F:$F</definedName>
    <definedName name="Z_7DC13EB1_5F25_4667_BD87_340DAD4F0E72_.wvu.Cols" localSheetId="14" hidden="1">'Attach 12'!$I:$I</definedName>
    <definedName name="Z_7DC13EB1_5F25_4667_BD87_340DAD4F0E72_.wvu.Cols" localSheetId="17" hidden="1">'Attach 14 IP'!$K:$P</definedName>
    <definedName name="Z_7DC13EB1_5F25_4667_BD87_340DAD4F0E72_.wvu.Cols" localSheetId="19" hidden="1">'Attach 16'!$N:$N</definedName>
    <definedName name="Z_7DC13EB1_5F25_4667_BD87_340DAD4F0E72_.wvu.Cols" localSheetId="5" hidden="1">'Attach 4'!$H:$I</definedName>
    <definedName name="Z_7DC13EB1_5F25_4667_BD87_340DAD4F0E72_.wvu.Cols" localSheetId="6" hidden="1">'Attach 4 (A)'!$F:$F</definedName>
    <definedName name="Z_7DC13EB1_5F25_4667_BD87_340DAD4F0E72_.wvu.Cols" localSheetId="7" hidden="1">'Attach 5'!$F:$F</definedName>
    <definedName name="Z_7DC13EB1_5F25_4667_BD87_340DAD4F0E72_.wvu.Cols" localSheetId="8" hidden="1">'Attach 5A'!$F:$F,'Attach 5A'!$I:$I</definedName>
    <definedName name="Z_7DC13EB1_5F25_4667_BD87_340DAD4F0E72_.wvu.Cols" localSheetId="9" hidden="1">'Attach 6'!$F:$F</definedName>
    <definedName name="Z_7DC13EB1_5F25_4667_BD87_340DAD4F0E72_.wvu.Cols" localSheetId="21" hidden="1">'Attach. 18'!$K:$P</definedName>
    <definedName name="Z_7DC13EB1_5F25_4667_BD87_340DAD4F0E72_.wvu.Cols" localSheetId="3" hidden="1">'Attach-3 (QR)_'!$N:$P</definedName>
    <definedName name="Z_7DC13EB1_5F25_4667_BD87_340DAD4F0E72_.wvu.Cols" localSheetId="25" hidden="1">'Bid Form 1st Env.'!$G:$BF</definedName>
    <definedName name="Z_7DC13EB1_5F25_4667_BD87_340DAD4F0E72_.wvu.Cols" localSheetId="1" hidden="1">'Name of Bidder'!$A:$A,'Name of Bidder'!$E:$H</definedName>
    <definedName name="Z_7DC13EB1_5F25_4667_BD87_340DAD4F0E72_.wvu.Cols" localSheetId="26" hidden="1">'N-W (Cr.)'!$C:$C,'N-W (Cr.)'!$F:$U</definedName>
    <definedName name="Z_7DC13EB1_5F25_4667_BD87_340DAD4F0E72_.wvu.PrintArea" localSheetId="12" hidden="1">'Attach 10'!$A$1:$F$34</definedName>
    <definedName name="Z_7DC13EB1_5F25_4667_BD87_340DAD4F0E72_.wvu.PrintArea" localSheetId="13" hidden="1">'Attach 11'!$A$1:$E$70</definedName>
    <definedName name="Z_7DC13EB1_5F25_4667_BD87_340DAD4F0E72_.wvu.PrintArea" localSheetId="14" hidden="1">'Attach 12'!$A$1:$F$104</definedName>
    <definedName name="Z_7DC13EB1_5F25_4667_BD87_340DAD4F0E72_.wvu.PrintArea" localSheetId="15" hidden="1">'Attach 13'!$A$1:$E$21</definedName>
    <definedName name="Z_7DC13EB1_5F25_4667_BD87_340DAD4F0E72_.wvu.PrintArea" localSheetId="16" hidden="1">'Attach 14'!$A$1:$E$25</definedName>
    <definedName name="Z_7DC13EB1_5F25_4667_BD87_340DAD4F0E72_.wvu.PrintArea" localSheetId="17" hidden="1">'Attach 14 IP'!$A$8:$I$223</definedName>
    <definedName name="Z_7DC13EB1_5F25_4667_BD87_340DAD4F0E72_.wvu.PrintArea" localSheetId="19" hidden="1">'Attach 16'!$A$1:$L$84</definedName>
    <definedName name="Z_7DC13EB1_5F25_4667_BD87_340DAD4F0E72_.wvu.PrintArea" localSheetId="20" hidden="1">'Attach 17'!$A$1:$J$24</definedName>
    <definedName name="Z_7DC13EB1_5F25_4667_BD87_340DAD4F0E72_.wvu.PrintArea" localSheetId="22" hidden="1">'Attach 19'!$A$1:$J$27</definedName>
    <definedName name="Z_7DC13EB1_5F25_4667_BD87_340DAD4F0E72_.wvu.PrintArea" localSheetId="24" hidden="1">'Attach 23-B'!$A$1:$J$28</definedName>
    <definedName name="Z_7DC13EB1_5F25_4667_BD87_340DAD4F0E72_.wvu.PrintArea" localSheetId="2" hidden="1">'Attach 3(JV)'!$A$1:$E$25</definedName>
    <definedName name="Z_7DC13EB1_5F25_4667_BD87_340DAD4F0E72_.wvu.PrintArea" localSheetId="5" hidden="1">'Attach 4'!$A$1:$G$25</definedName>
    <definedName name="Z_7DC13EB1_5F25_4667_BD87_340DAD4F0E72_.wvu.PrintArea" localSheetId="6" hidden="1">'Attach 4 (A)'!$A$1:$E$59</definedName>
    <definedName name="Z_7DC13EB1_5F25_4667_BD87_340DAD4F0E72_.wvu.PrintArea" localSheetId="7" hidden="1">'Attach 5'!$A$1:$E$71</definedName>
    <definedName name="Z_7DC13EB1_5F25_4667_BD87_340DAD4F0E72_.wvu.PrintArea" localSheetId="8" hidden="1">'Attach 5A'!$A$1:$F$71</definedName>
    <definedName name="Z_7DC13EB1_5F25_4667_BD87_340DAD4F0E72_.wvu.PrintArea" localSheetId="9" hidden="1">'Attach 6'!$A$1:$E$51</definedName>
    <definedName name="Z_7DC13EB1_5F25_4667_BD87_340DAD4F0E72_.wvu.PrintArea" localSheetId="21" hidden="1">'Attach. 18'!$A$8:$I$148</definedName>
    <definedName name="Z_7DC13EB1_5F25_4667_BD87_340DAD4F0E72_.wvu.PrintArea" localSheetId="3" hidden="1">'Attach-3 (QR)_'!$A$1:$I$722</definedName>
    <definedName name="Z_7DC13EB1_5F25_4667_BD87_340DAD4F0E72_.wvu.PrintArea" localSheetId="25" hidden="1">'Bid Form 1st Env.'!$A$24:$F$156</definedName>
    <definedName name="Z_7DC13EB1_5F25_4667_BD87_340DAD4F0E72_.wvu.PrintArea" localSheetId="0" hidden="1">Cover!$A$1:$F$20</definedName>
    <definedName name="Z_7DC13EB1_5F25_4667_BD87_340DAD4F0E72_.wvu.PrintArea" localSheetId="1" hidden="1">'Name of Bidder'!$B$1:$C$36</definedName>
    <definedName name="Z_7DC13EB1_5F25_4667_BD87_340DAD4F0E72_.wvu.Rows" localSheetId="12" hidden="1">'Attach 10'!$12:$19</definedName>
    <definedName name="Z_7DC13EB1_5F25_4667_BD87_340DAD4F0E72_.wvu.Rows" localSheetId="14" hidden="1">'Attach 12'!#REF!,'Attach 12'!#REF!,'Attach 12'!$30:$30,'Attach 12'!$32:$92,'Attach 12'!#REF!,'Attach 12'!#REF!,'Attach 12'!#REF!,'Attach 12'!$103:$103,'Attach 12'!#REF!,'Attach 12'!#REF!,'Attach 12'!$106:$193</definedName>
    <definedName name="Z_7DC13EB1_5F25_4667_BD87_340DAD4F0E72_.wvu.Rows" localSheetId="17" hidden="1">'Attach 14 IP'!$44:$46</definedName>
    <definedName name="Z_7DC13EB1_5F25_4667_BD87_340DAD4F0E72_.wvu.Rows" localSheetId="19" hidden="1">'Attach 16'!$52:$58</definedName>
    <definedName name="Z_7DC13EB1_5F25_4667_BD87_340DAD4F0E72_.wvu.Rows" localSheetId="5" hidden="1">'Attach 4'!$26:$26</definedName>
    <definedName name="Z_7DC13EB1_5F25_4667_BD87_340DAD4F0E72_.wvu.Rows" localSheetId="7" hidden="1">'Attach 5'!$23:$28</definedName>
    <definedName name="Z_7DC13EB1_5F25_4667_BD87_340DAD4F0E72_.wvu.Rows" localSheetId="8" hidden="1">'Attach 5A'!$23:$28</definedName>
    <definedName name="Z_7DC13EB1_5F25_4667_BD87_340DAD4F0E72_.wvu.Rows" localSheetId="21" hidden="1">'Attach. 18'!$43:$45</definedName>
    <definedName name="Z_7DC13EB1_5F25_4667_BD87_340DAD4F0E72_.wvu.Rows" localSheetId="3" hidden="1">'Attach-3 (QR)_'!#REF!,'Attach-3 (QR)_'!#REF!,'Attach-3 (QR)_'!#REF!,'Attach-3 (QR)_'!#REF!,'Attach-3 (QR)_'!#REF!,'Attach-3 (QR)_'!#REF!,'Attach-3 (QR)_'!#REF!,'Attach-3 (QR)_'!#REF!,'Attach-3 (QR)_'!#REF!</definedName>
    <definedName name="Z_7DC13EB1_5F25_4667_BD87_340DAD4F0E72_.wvu.Rows" localSheetId="25" hidden="1">'Bid Form 1st Env.'!$102:$102,'Bid Form 1st Env.'!#REF!</definedName>
    <definedName name="Z_7DC13EB1_5F25_4667_BD87_340DAD4F0E72_.wvu.Rows" localSheetId="0" hidden="1">Cover!$9:$9</definedName>
    <definedName name="Z_7DC13EB1_5F25_4667_BD87_340DAD4F0E72_.wvu.Rows" localSheetId="1" hidden="1">'Name of Bidder'!$27:$30</definedName>
    <definedName name="Z_7DC13EB1_5F25_4667_BD87_340DAD4F0E72_.wvu.Rows" localSheetId="26" hidden="1">'N-W (Cr.)'!$1:$119</definedName>
    <definedName name="Z_7FED4A88_DA6B_4AEC_96D2_BAE29634CEBD_.wvu.Cols" localSheetId="13" hidden="1">'Attach 11'!$F:$F</definedName>
    <definedName name="Z_7FED4A88_DA6B_4AEC_96D2_BAE29634CEBD_.wvu.Cols" localSheetId="17" hidden="1">'Attach 14 IP'!$K:$P</definedName>
    <definedName name="Z_7FED4A88_DA6B_4AEC_96D2_BAE29634CEBD_.wvu.Cols" localSheetId="19" hidden="1">'Attach 16'!$N:$N</definedName>
    <definedName name="Z_7FED4A88_DA6B_4AEC_96D2_BAE29634CEBD_.wvu.Cols" localSheetId="5" hidden="1">'Attach 4'!$H:$I</definedName>
    <definedName name="Z_7FED4A88_DA6B_4AEC_96D2_BAE29634CEBD_.wvu.Cols" localSheetId="6" hidden="1">'Attach 4 (A)'!$F:$F</definedName>
    <definedName name="Z_7FED4A88_DA6B_4AEC_96D2_BAE29634CEBD_.wvu.Cols" localSheetId="7" hidden="1">'Attach 5'!$F:$F</definedName>
    <definedName name="Z_7FED4A88_DA6B_4AEC_96D2_BAE29634CEBD_.wvu.Cols" localSheetId="8" hidden="1">'Attach 5A'!$F:$F</definedName>
    <definedName name="Z_7FED4A88_DA6B_4AEC_96D2_BAE29634CEBD_.wvu.Cols" localSheetId="9" hidden="1">'Attach 6'!$F:$F</definedName>
    <definedName name="Z_7FED4A88_DA6B_4AEC_96D2_BAE29634CEBD_.wvu.Cols" localSheetId="21" hidden="1">'Attach. 18'!$K:$P</definedName>
    <definedName name="Z_7FED4A88_DA6B_4AEC_96D2_BAE29634CEBD_.wvu.Cols" localSheetId="3" hidden="1">'Attach-3 (QR)_'!$J:$J,'Attach-3 (QR)_'!$L:$N</definedName>
    <definedName name="Z_7FED4A88_DA6B_4AEC_96D2_BAE29634CEBD_.wvu.Cols" localSheetId="25" hidden="1">'Bid Form 1st Env.'!$G:$G,'Bid Form 1st Env.'!$L:$M</definedName>
    <definedName name="Z_7FED4A88_DA6B_4AEC_96D2_BAE29634CEBD_.wvu.Cols" localSheetId="1" hidden="1">'Name of Bidder'!$A:$A,'Name of Bidder'!$E:$H</definedName>
    <definedName name="Z_7FED4A88_DA6B_4AEC_96D2_BAE29634CEBD_.wvu.Cols" localSheetId="26" hidden="1">'N-W (Cr.)'!$C:$C,'N-W (Cr.)'!$F:$U</definedName>
    <definedName name="Z_7FED4A88_DA6B_4AEC_96D2_BAE29634CEBD_.wvu.PrintArea" localSheetId="12" hidden="1">'Attach 10'!$A$1:$E$34</definedName>
    <definedName name="Z_7FED4A88_DA6B_4AEC_96D2_BAE29634CEBD_.wvu.PrintArea" localSheetId="13" hidden="1">'Attach 11'!$A$1:$E$71</definedName>
    <definedName name="Z_7FED4A88_DA6B_4AEC_96D2_BAE29634CEBD_.wvu.PrintArea" localSheetId="15" hidden="1">'Attach 13'!$A$1:$E$23</definedName>
    <definedName name="Z_7FED4A88_DA6B_4AEC_96D2_BAE29634CEBD_.wvu.PrintArea" localSheetId="16" hidden="1">'Attach 14'!$A$1:$E$27</definedName>
    <definedName name="Z_7FED4A88_DA6B_4AEC_96D2_BAE29634CEBD_.wvu.PrintArea" localSheetId="17" hidden="1">'Attach 14 IP'!$A$8:$I$223</definedName>
    <definedName name="Z_7FED4A88_DA6B_4AEC_96D2_BAE29634CEBD_.wvu.PrintArea" localSheetId="19" hidden="1">'Attach 16'!$A$1:$L$86</definedName>
    <definedName name="Z_7FED4A88_DA6B_4AEC_96D2_BAE29634CEBD_.wvu.PrintArea" localSheetId="20" hidden="1">'Attach 17'!$A$1:$J$24</definedName>
    <definedName name="Z_7FED4A88_DA6B_4AEC_96D2_BAE29634CEBD_.wvu.PrintArea" localSheetId="22" hidden="1">'Attach 19'!$A$1:$J$27</definedName>
    <definedName name="Z_7FED4A88_DA6B_4AEC_96D2_BAE29634CEBD_.wvu.PrintArea" localSheetId="24" hidden="1">'Attach 23-B'!$A$1:$J$28</definedName>
    <definedName name="Z_7FED4A88_DA6B_4AEC_96D2_BAE29634CEBD_.wvu.PrintArea" localSheetId="2" hidden="1">'Attach 3(JV)'!$A$1:$E$26</definedName>
    <definedName name="Z_7FED4A88_DA6B_4AEC_96D2_BAE29634CEBD_.wvu.PrintArea" localSheetId="5" hidden="1">'Attach 4'!$A$1:$G$25</definedName>
    <definedName name="Z_7FED4A88_DA6B_4AEC_96D2_BAE29634CEBD_.wvu.PrintArea" localSheetId="6" hidden="1">'Attach 4 (A)'!$A$1:$E$59</definedName>
    <definedName name="Z_7FED4A88_DA6B_4AEC_96D2_BAE29634CEBD_.wvu.PrintArea" localSheetId="7" hidden="1">'Attach 5'!$A$1:$E$71</definedName>
    <definedName name="Z_7FED4A88_DA6B_4AEC_96D2_BAE29634CEBD_.wvu.PrintArea" localSheetId="8" hidden="1">'Attach 5A'!$A$1:$E$71</definedName>
    <definedName name="Z_7FED4A88_DA6B_4AEC_96D2_BAE29634CEBD_.wvu.PrintArea" localSheetId="9" hidden="1">'Attach 6'!$A$1:$E$51</definedName>
    <definedName name="Z_7FED4A88_DA6B_4AEC_96D2_BAE29634CEBD_.wvu.PrintArea" localSheetId="11" hidden="1">'Attach 9'!$A$1:$G$44</definedName>
    <definedName name="Z_7FED4A88_DA6B_4AEC_96D2_BAE29634CEBD_.wvu.PrintArea" localSheetId="21" hidden="1">'Attach. 18'!$A$8:$I$148</definedName>
    <definedName name="Z_7FED4A88_DA6B_4AEC_96D2_BAE29634CEBD_.wvu.PrintArea" localSheetId="3" hidden="1">'Attach-3 (QR)_'!$A$1:$I$722</definedName>
    <definedName name="Z_7FED4A88_DA6B_4AEC_96D2_BAE29634CEBD_.wvu.PrintArea" localSheetId="25" hidden="1">'Bid Form 1st Env.'!$A$24:$F$156</definedName>
    <definedName name="Z_7FED4A88_DA6B_4AEC_96D2_BAE29634CEBD_.wvu.PrintArea" localSheetId="0" hidden="1">Cover!$A$1:$F$20</definedName>
    <definedName name="Z_7FED4A88_DA6B_4AEC_96D2_BAE29634CEBD_.wvu.PrintArea" localSheetId="1" hidden="1">'Name of Bidder'!$B$1:$C$36</definedName>
    <definedName name="Z_7FED4A88_DA6B_4AEC_96D2_BAE29634CEBD_.wvu.PrintTitles" localSheetId="11" hidden="1">'Attach 9'!$18:$18</definedName>
    <definedName name="Z_7FED4A88_DA6B_4AEC_96D2_BAE29634CEBD_.wvu.Rows" localSheetId="17" hidden="1">'Attach 14 IP'!$44:$46</definedName>
    <definedName name="Z_7FED4A88_DA6B_4AEC_96D2_BAE29634CEBD_.wvu.Rows" localSheetId="19" hidden="1">'Attach 16'!$52:$58</definedName>
    <definedName name="Z_7FED4A88_DA6B_4AEC_96D2_BAE29634CEBD_.wvu.Rows" localSheetId="5" hidden="1">'Attach 4'!$26:$26</definedName>
    <definedName name="Z_7FED4A88_DA6B_4AEC_96D2_BAE29634CEBD_.wvu.Rows" localSheetId="7" hidden="1">'Attach 5'!$23:$28</definedName>
    <definedName name="Z_7FED4A88_DA6B_4AEC_96D2_BAE29634CEBD_.wvu.Rows" localSheetId="8" hidden="1">'Attach 5A'!$23:$28</definedName>
    <definedName name="Z_7FED4A88_DA6B_4AEC_96D2_BAE29634CEBD_.wvu.Rows" localSheetId="21" hidden="1">'Attach. 18'!$43:$45</definedName>
    <definedName name="Z_7FED4A88_DA6B_4AEC_96D2_BAE29634CEBD_.wvu.Rows" localSheetId="25" hidden="1">'Bid Form 1st Env.'!$102:$102</definedName>
    <definedName name="Z_7FED4A88_DA6B_4AEC_96D2_BAE29634CEBD_.wvu.Rows" localSheetId="1" hidden="1">'Name of Bidder'!$27:$30</definedName>
    <definedName name="Z_7FED4A88_DA6B_4AEC_96D2_BAE29634CEBD_.wvu.Rows" localSheetId="26" hidden="1">'N-W (Cr.)'!$1:$119</definedName>
    <definedName name="Z_82E8A0F5_0020_4355_95CF_28601763A783_.wvu.PrintArea" localSheetId="10" hidden="1">'Attach 7'!$A$1:$E$28</definedName>
    <definedName name="Z_8843B236_6E9A_4D4E_9E7D_63D18D08F6AC_.wvu.PrintArea" localSheetId="25" hidden="1">'Bid Form 1st Env.'!$A$24:$F$148</definedName>
    <definedName name="Z_8843B236_6E9A_4D4E_9E7D_63D18D08F6AC_.wvu.Rows" localSheetId="25" hidden="1">'Bid Form 1st Env.'!$53:$53</definedName>
    <definedName name="Z_8E3ED18F_7B8F_4A1C_969D_A70DC3B696C3_.wvu.PrintArea" localSheetId="10" hidden="1">'Attach 7'!$A$1:$E$28</definedName>
    <definedName name="Z_8E7B022F_1113_4BA2_B2BA_8EDBE02A2557_.wvu.PrintArea" localSheetId="12" hidden="1">'Attach 10'!$A$1:$E$40</definedName>
    <definedName name="Z_8E7B022F_1113_4BA2_B2BA_8EDBE02A2557_.wvu.PrintArea" localSheetId="13" hidden="1">'Attach 11'!$A$1:$E$54</definedName>
    <definedName name="Z_8E7B022F_1113_4BA2_B2BA_8EDBE02A2557_.wvu.PrintArea" localSheetId="14" hidden="1">'Attach 12'!$B$1:$G$104</definedName>
    <definedName name="Z_8E7B022F_1113_4BA2_B2BA_8EDBE02A2557_.wvu.PrintArea" localSheetId="15" hidden="1">'Attach 13'!$A$1:$E$25</definedName>
    <definedName name="Z_8E7B022F_1113_4BA2_B2BA_8EDBE02A2557_.wvu.PrintArea" localSheetId="16" hidden="1">'Attach 14'!$A$1:$E$29</definedName>
    <definedName name="Z_8E7B022F_1113_4BA2_B2BA_8EDBE02A2557_.wvu.PrintArea" localSheetId="19" hidden="1">'Attach 16'!$A$1:$L$86</definedName>
    <definedName name="Z_8E7B022F_1113_4BA2_B2BA_8EDBE02A2557_.wvu.PrintArea" localSheetId="2" hidden="1">'Attach 3(JV)'!$A$1:$E$28</definedName>
    <definedName name="Z_8E7B022F_1113_4BA2_B2BA_8EDBE02A2557_.wvu.PrintArea" localSheetId="5" hidden="1">'Attach 4'!$A$1:$E$25</definedName>
    <definedName name="Z_8E7B022F_1113_4BA2_B2BA_8EDBE02A2557_.wvu.PrintArea" localSheetId="6" hidden="1">'Attach 4 (A)'!$A$1:$E$26</definedName>
    <definedName name="Z_8E7B022F_1113_4BA2_B2BA_8EDBE02A2557_.wvu.PrintArea" localSheetId="7" hidden="1">'Attach 5'!$A$1:$E$71</definedName>
    <definedName name="Z_8E7B022F_1113_4BA2_B2BA_8EDBE02A2557_.wvu.PrintArea" localSheetId="8" hidden="1">'Attach 5A'!$A$1:$E$71</definedName>
    <definedName name="Z_8E7B022F_1113_4BA2_B2BA_8EDBE02A2557_.wvu.PrintArea" localSheetId="9" hidden="1">'Attach 6'!$A$1:$E$51</definedName>
    <definedName name="Z_8E7B022F_1113_4BA2_B2BA_8EDBE02A2557_.wvu.PrintArea" localSheetId="10" hidden="1">'Attach 7'!$A$1:$E$28</definedName>
    <definedName name="Z_8E7B022F_1113_4BA2_B2BA_8EDBE02A2557_.wvu.PrintArea" localSheetId="11" hidden="1">'Attach 9'!$A$1:$G$52</definedName>
    <definedName name="Z_8E7B022F_1113_4BA2_B2BA_8EDBE02A2557_.wvu.PrintTitles" localSheetId="14" hidden="1">'Attach 12'!#REF!</definedName>
    <definedName name="Z_8E7B022F_1113_4BA2_B2BA_8EDBE02A2557_.wvu.PrintTitles" localSheetId="11" hidden="1">'Attach 9'!$18:$18</definedName>
    <definedName name="Z_902C40DA_376E_410F_87E5_8188D8393A84_.wvu.Cols" localSheetId="25" hidden="1">'Bid Form 1st Env.'!$Y:$AK</definedName>
    <definedName name="Z_902C40DA_376E_410F_87E5_8188D8393A84_.wvu.Cols" localSheetId="1" hidden="1">'Name of Bidder'!$A:$A</definedName>
    <definedName name="Z_902C40DA_376E_410F_87E5_8188D8393A84_.wvu.PrintArea" localSheetId="25" hidden="1">'Bid Form 1st Env.'!$A$24:$F$148</definedName>
    <definedName name="Z_902C40DA_376E_410F_87E5_8188D8393A84_.wvu.PrintArea" localSheetId="1" hidden="1">'Name of Bidder'!$B$1:$C$36</definedName>
    <definedName name="Z_902C40DA_376E_410F_87E5_8188D8393A84_.wvu.Rows" localSheetId="25" hidden="1">'Bid Form 1st Env.'!#REF!</definedName>
    <definedName name="Z_902C40DA_376E_410F_87E5_8188D8393A84_.wvu.Rows" localSheetId="1" hidden="1">'Name of Bidder'!$27:$30</definedName>
    <definedName name="Z_906C1F80_87B7_4777_98E9_010D55358499_.wvu.Cols" localSheetId="13" hidden="1">'Attach 11'!$F:$F</definedName>
    <definedName name="Z_906C1F80_87B7_4777_98E9_010D55358499_.wvu.Cols" localSheetId="14" hidden="1">'Attach 12'!$G:$G,'Attach 12'!$I:$I</definedName>
    <definedName name="Z_906C1F80_87B7_4777_98E9_010D55358499_.wvu.Cols" localSheetId="17" hidden="1">'Attach 14 IP'!$K:$P</definedName>
    <definedName name="Z_906C1F80_87B7_4777_98E9_010D55358499_.wvu.Cols" localSheetId="19" hidden="1">'Attach 16'!$N:$N</definedName>
    <definedName name="Z_906C1F80_87B7_4777_98E9_010D55358499_.wvu.Cols" localSheetId="5" hidden="1">'Attach 4'!$H:$I</definedName>
    <definedName name="Z_906C1F80_87B7_4777_98E9_010D55358499_.wvu.Cols" localSheetId="6" hidden="1">'Attach 4 (A)'!$F:$F</definedName>
    <definedName name="Z_906C1F80_87B7_4777_98E9_010D55358499_.wvu.Cols" localSheetId="7" hidden="1">'Attach 5'!$F:$F</definedName>
    <definedName name="Z_906C1F80_87B7_4777_98E9_010D55358499_.wvu.Cols" localSheetId="8" hidden="1">'Attach 5A'!$F:$F,'Attach 5A'!$I:$I</definedName>
    <definedName name="Z_906C1F80_87B7_4777_98E9_010D55358499_.wvu.Cols" localSheetId="9" hidden="1">'Attach 6'!$F:$F</definedName>
    <definedName name="Z_906C1F80_87B7_4777_98E9_010D55358499_.wvu.Cols" localSheetId="21" hidden="1">'Attach. 18'!$K:$Q</definedName>
    <definedName name="Z_906C1F80_87B7_4777_98E9_010D55358499_.wvu.Cols" localSheetId="3" hidden="1">'Attach-3 (QR)_'!$N:$P</definedName>
    <definedName name="Z_906C1F80_87B7_4777_98E9_010D55358499_.wvu.Cols" localSheetId="25" hidden="1">'Bid Form 1st Env.'!$G:$H,'Bid Form 1st Env.'!$J:$BF</definedName>
    <definedName name="Z_906C1F80_87B7_4777_98E9_010D55358499_.wvu.Cols" localSheetId="1" hidden="1">'Name of Bidder'!$A:$A,'Name of Bidder'!$D:$I</definedName>
    <definedName name="Z_906C1F80_87B7_4777_98E9_010D55358499_.wvu.Cols" localSheetId="26" hidden="1">'N-W (Cr.)'!$C:$C,'N-W (Cr.)'!$F:$U</definedName>
    <definedName name="Z_906C1F80_87B7_4777_98E9_010D55358499_.wvu.PrintArea" localSheetId="12" hidden="1">'Attach 10'!$A$1:$F$34</definedName>
    <definedName name="Z_906C1F80_87B7_4777_98E9_010D55358499_.wvu.PrintArea" localSheetId="13" hidden="1">'Attach 11'!$A$1:$E$70</definedName>
    <definedName name="Z_906C1F80_87B7_4777_98E9_010D55358499_.wvu.PrintArea" localSheetId="14" hidden="1">'Attach 12'!$A$1:$F$104</definedName>
    <definedName name="Z_906C1F80_87B7_4777_98E9_010D55358499_.wvu.PrintArea" localSheetId="15" hidden="1">'Attach 13'!$A$1:$E$21</definedName>
    <definedName name="Z_906C1F80_87B7_4777_98E9_010D55358499_.wvu.PrintArea" localSheetId="16" hidden="1">'Attach 14'!$A$1:$E$25</definedName>
    <definedName name="Z_906C1F80_87B7_4777_98E9_010D55358499_.wvu.PrintArea" localSheetId="17" hidden="1">'Attach 14 IP'!$A$8:$I$224</definedName>
    <definedName name="Z_906C1F80_87B7_4777_98E9_010D55358499_.wvu.PrintArea" localSheetId="19" hidden="1">'Attach 16'!$A$1:$L$84</definedName>
    <definedName name="Z_906C1F80_87B7_4777_98E9_010D55358499_.wvu.PrintArea" localSheetId="20" hidden="1">'Attach 17'!$A$1:$J$24</definedName>
    <definedName name="Z_906C1F80_87B7_4777_98E9_010D55358499_.wvu.PrintArea" localSheetId="22" hidden="1">'Attach 19'!$A$1:$J$27</definedName>
    <definedName name="Z_906C1F80_87B7_4777_98E9_010D55358499_.wvu.PrintArea" localSheetId="23" hidden="1">'Attach 23-A'!$A$1:$J$23</definedName>
    <definedName name="Z_906C1F80_87B7_4777_98E9_010D55358499_.wvu.PrintArea" localSheetId="24" hidden="1">'Attach 23-B'!$A$1:$J$28</definedName>
    <definedName name="Z_906C1F80_87B7_4777_98E9_010D55358499_.wvu.PrintArea" localSheetId="2" hidden="1">'Attach 3(JV)'!$A$1:$E$25</definedName>
    <definedName name="Z_906C1F80_87B7_4777_98E9_010D55358499_.wvu.PrintArea" localSheetId="6" hidden="1">'Attach 4 (A)'!$A$1:$E$59</definedName>
    <definedName name="Z_906C1F80_87B7_4777_98E9_010D55358499_.wvu.PrintArea" localSheetId="7" hidden="1">'Attach 5'!$A$1:$E$71</definedName>
    <definedName name="Z_906C1F80_87B7_4777_98E9_010D55358499_.wvu.PrintArea" localSheetId="8" hidden="1">'Attach 5A'!$A$1:$F$71</definedName>
    <definedName name="Z_906C1F80_87B7_4777_98E9_010D55358499_.wvu.PrintArea" localSheetId="9" hidden="1">'Attach 6'!$A$1:$E$51</definedName>
    <definedName name="Z_906C1F80_87B7_4777_98E9_010D55358499_.wvu.PrintArea" localSheetId="21" hidden="1">'Attach. 18'!$A$8:$I$148</definedName>
    <definedName name="Z_906C1F80_87B7_4777_98E9_010D55358499_.wvu.PrintArea" localSheetId="3" hidden="1">'Attach-3 (QR)_'!$A$1:$I$722</definedName>
    <definedName name="Z_906C1F80_87B7_4777_98E9_010D55358499_.wvu.PrintArea" localSheetId="25" hidden="1">'Bid Form 1st Env.'!$A$1:$F$156</definedName>
    <definedName name="Z_906C1F80_87B7_4777_98E9_010D55358499_.wvu.PrintArea" localSheetId="0" hidden="1">Cover!$A$1:$F$20</definedName>
    <definedName name="Z_906C1F80_87B7_4777_98E9_010D55358499_.wvu.PrintArea" localSheetId="1" hidden="1">'Name of Bidder'!$B$1:$C$36</definedName>
    <definedName name="Z_906C1F80_87B7_4777_98E9_010D55358499_.wvu.Rows" localSheetId="12" hidden="1">'Attach 10'!$15:$25,'Attach 10'!$29:$32</definedName>
    <definedName name="Z_906C1F80_87B7_4777_98E9_010D55358499_.wvu.Rows" localSheetId="14" hidden="1">'Attach 12'!$17:$103,'Attach 12'!#REF!,'Attach 12'!#REF!,'Attach 12'!$106:$193</definedName>
    <definedName name="Z_906C1F80_87B7_4777_98E9_010D55358499_.wvu.Rows" localSheetId="17" hidden="1">'Attach 14 IP'!$44:$46</definedName>
    <definedName name="Z_906C1F80_87B7_4777_98E9_010D55358499_.wvu.Rows" localSheetId="5" hidden="1">'Attach 4'!$26:$26</definedName>
    <definedName name="Z_906C1F80_87B7_4777_98E9_010D55358499_.wvu.Rows" localSheetId="7" hidden="1">'Attach 5'!$23:$28</definedName>
    <definedName name="Z_906C1F80_87B7_4777_98E9_010D55358499_.wvu.Rows" localSheetId="8" hidden="1">'Attach 5A'!$23:$28</definedName>
    <definedName name="Z_906C1F80_87B7_4777_98E9_010D55358499_.wvu.Rows" localSheetId="21" hidden="1">'Attach. 18'!$43:$45</definedName>
    <definedName name="Z_906C1F80_87B7_4777_98E9_010D55358499_.wvu.Rows" localSheetId="3" hidden="1">'Attach-3 (QR)_'!#REF!,'Attach-3 (QR)_'!#REF!,'Attach-3 (QR)_'!#REF!,'Attach-3 (QR)_'!#REF!,'Attach-3 (QR)_'!#REF!,'Attach-3 (QR)_'!#REF!,'Attach-3 (QR)_'!#REF!,'Attach-3 (QR)_'!#REF!,'Attach-3 (QR)_'!#REF!,'Attach-3 (QR)_'!#REF!,'Attach-3 (QR)_'!#REF!,'Attach-3 (QR)_'!#REF!</definedName>
    <definedName name="Z_906C1F80_87B7_4777_98E9_010D55358499_.wvu.Rows" localSheetId="25" hidden="1">'Bid Form 1st Env.'!$102:$102,'Bid Form 1st Env.'!#REF!,'Bid Form 1st Env.'!$152:$152</definedName>
    <definedName name="Z_906C1F80_87B7_4777_98E9_010D55358499_.wvu.Rows" localSheetId="0" hidden="1">Cover!$9:$9</definedName>
    <definedName name="Z_906C1F80_87B7_4777_98E9_010D55358499_.wvu.Rows" localSheetId="1" hidden="1">'Name of Bidder'!$27:$30</definedName>
    <definedName name="Z_906C1F80_87B7_4777_98E9_010D55358499_.wvu.Rows" localSheetId="26" hidden="1">'N-W (Cr.)'!$1:$119</definedName>
    <definedName name="Z_90E84E19_496B_4C61_99A3_E156E8E72D87_.wvu.PrintArea" localSheetId="10" hidden="1">'Attach 7'!$A$1:$E$28</definedName>
    <definedName name="Z_91706BD1_28BE_44F8_85DA_72FECB2F5A18_.wvu.Cols" localSheetId="11" hidden="1">'Attach 9'!$H:$K</definedName>
    <definedName name="Z_91706BD1_28BE_44F8_85DA_72FECB2F5A18_.wvu.PrintArea" localSheetId="11" hidden="1">'Attach 9'!$A$1:$G$44</definedName>
    <definedName name="Z_91706BD1_28BE_44F8_85DA_72FECB2F5A18_.wvu.PrintTitles" localSheetId="11" hidden="1">'Attach 9'!$18:$18</definedName>
    <definedName name="Z_97C0FC0E_800C_45C9_895E_E91A3F1ADBA4_.wvu.PrintArea" localSheetId="10" hidden="1">'Attach 7'!$A$1:$E$28</definedName>
    <definedName name="Z_9E668EC9_7875_454E_BDE6_15A2D20AC8D2_.wvu.Cols" localSheetId="13" hidden="1">'Attach 11'!$F:$F</definedName>
    <definedName name="Z_9E668EC9_7875_454E_BDE6_15A2D20AC8D2_.wvu.Cols" localSheetId="14" hidden="1">'Attach 12'!$G:$I</definedName>
    <definedName name="Z_9E668EC9_7875_454E_BDE6_15A2D20AC8D2_.wvu.Cols" localSheetId="17" hidden="1">'Attach 14 IP'!$K:$P</definedName>
    <definedName name="Z_9E668EC9_7875_454E_BDE6_15A2D20AC8D2_.wvu.Cols" localSheetId="18" hidden="1">'Attach 15'!$H:$H,'Attach 15'!$L:$N</definedName>
    <definedName name="Z_9E668EC9_7875_454E_BDE6_15A2D20AC8D2_.wvu.Cols" localSheetId="19" hidden="1">'Attach 16'!$N:$N</definedName>
    <definedName name="Z_9E668EC9_7875_454E_BDE6_15A2D20AC8D2_.wvu.Cols" localSheetId="5" hidden="1">'Attach 4'!$H:$I</definedName>
    <definedName name="Z_9E668EC9_7875_454E_BDE6_15A2D20AC8D2_.wvu.Cols" localSheetId="6" hidden="1">'Attach 4 (A)'!$F:$F</definedName>
    <definedName name="Z_9E668EC9_7875_454E_BDE6_15A2D20AC8D2_.wvu.Cols" localSheetId="7" hidden="1">'Attach 5'!$F:$F</definedName>
    <definedName name="Z_9E668EC9_7875_454E_BDE6_15A2D20AC8D2_.wvu.Cols" localSheetId="8" hidden="1">'Attach 5A'!$F:$F,'Attach 5A'!$I:$I</definedName>
    <definedName name="Z_9E668EC9_7875_454E_BDE6_15A2D20AC8D2_.wvu.Cols" localSheetId="9" hidden="1">'Attach 6'!$F:$F</definedName>
    <definedName name="Z_9E668EC9_7875_454E_BDE6_15A2D20AC8D2_.wvu.Cols" localSheetId="11" hidden="1">'Attach 9'!$H:$J</definedName>
    <definedName name="Z_9E668EC9_7875_454E_BDE6_15A2D20AC8D2_.wvu.Cols" localSheetId="21" hidden="1">'Attach. 18'!$K:$Q</definedName>
    <definedName name="Z_9E668EC9_7875_454E_BDE6_15A2D20AC8D2_.wvu.Cols" localSheetId="3" hidden="1">'Attach-3 (QR)_'!$M:$Q</definedName>
    <definedName name="Z_9E668EC9_7875_454E_BDE6_15A2D20AC8D2_.wvu.Cols" localSheetId="25" hidden="1">'Bid Form 1st Env.'!$G:$AN,'Bid Form 1st Env.'!$AS:$AW</definedName>
    <definedName name="Z_9E668EC9_7875_454E_BDE6_15A2D20AC8D2_.wvu.Cols" localSheetId="1" hidden="1">'Name of Bidder'!$A:$A,'Name of Bidder'!$E:$I</definedName>
    <definedName name="Z_9E668EC9_7875_454E_BDE6_15A2D20AC8D2_.wvu.Cols" localSheetId="26" hidden="1">'N-W (Cr.)'!$C:$C,'N-W (Cr.)'!$F:$U</definedName>
    <definedName name="Z_9E668EC9_7875_454E_BDE6_15A2D20AC8D2_.wvu.Cols" localSheetId="27" hidden="1">'N-W(cr.)-2'!$C:$C,'N-W(cr.)-2'!$F:$U</definedName>
    <definedName name="Z_9E668EC9_7875_454E_BDE6_15A2D20AC8D2_.wvu.PrintArea" localSheetId="12" hidden="1">'Attach 10'!$A$1:$F$34</definedName>
    <definedName name="Z_9E668EC9_7875_454E_BDE6_15A2D20AC8D2_.wvu.PrintArea" localSheetId="13" hidden="1">'Attach 11'!$A$1:$E$70</definedName>
    <definedName name="Z_9E668EC9_7875_454E_BDE6_15A2D20AC8D2_.wvu.PrintArea" localSheetId="14" hidden="1">'Attach 12'!$A$1:$F$109</definedName>
    <definedName name="Z_9E668EC9_7875_454E_BDE6_15A2D20AC8D2_.wvu.PrintArea" localSheetId="15" hidden="1">'Attach 13'!$A$1:$E$21</definedName>
    <definedName name="Z_9E668EC9_7875_454E_BDE6_15A2D20AC8D2_.wvu.PrintArea" localSheetId="16" hidden="1">'Attach 14'!$A$1:$E$25</definedName>
    <definedName name="Z_9E668EC9_7875_454E_BDE6_15A2D20AC8D2_.wvu.PrintArea" localSheetId="17" hidden="1">'Attach 14 IP'!$A$8:$I$224</definedName>
    <definedName name="Z_9E668EC9_7875_454E_BDE6_15A2D20AC8D2_.wvu.PrintArea" localSheetId="18" hidden="1">'Attach 15'!$A$1:$E$92</definedName>
    <definedName name="Z_9E668EC9_7875_454E_BDE6_15A2D20AC8D2_.wvu.PrintArea" localSheetId="19" hidden="1">'Attach 16'!$A$1:$L$84</definedName>
    <definedName name="Z_9E668EC9_7875_454E_BDE6_15A2D20AC8D2_.wvu.PrintArea" localSheetId="20" hidden="1">'Attach 17'!$A$1:$J$24</definedName>
    <definedName name="Z_9E668EC9_7875_454E_BDE6_15A2D20AC8D2_.wvu.PrintArea" localSheetId="22" hidden="1">'Attach 19'!$A$1:$J$27</definedName>
    <definedName name="Z_9E668EC9_7875_454E_BDE6_15A2D20AC8D2_.wvu.PrintArea" localSheetId="23" hidden="1">'Attach 23-A'!$A$1:$J$23</definedName>
    <definedName name="Z_9E668EC9_7875_454E_BDE6_15A2D20AC8D2_.wvu.PrintArea" localSheetId="24" hidden="1">'Attach 23-B'!$A$1:$J$28</definedName>
    <definedName name="Z_9E668EC9_7875_454E_BDE6_15A2D20AC8D2_.wvu.PrintArea" localSheetId="2" hidden="1">'Attach 3(JV)'!$A$1:$E$25</definedName>
    <definedName name="Z_9E668EC9_7875_454E_BDE6_15A2D20AC8D2_.wvu.PrintArea" localSheetId="5" hidden="1">'Attach 4'!$A$1:$G$22</definedName>
    <definedName name="Z_9E668EC9_7875_454E_BDE6_15A2D20AC8D2_.wvu.PrintArea" localSheetId="6" hidden="1">'Attach 4 (A)'!$A$1:$E$59</definedName>
    <definedName name="Z_9E668EC9_7875_454E_BDE6_15A2D20AC8D2_.wvu.PrintArea" localSheetId="7" hidden="1">'Attach 5'!$A$1:$E$71</definedName>
    <definedName name="Z_9E668EC9_7875_454E_BDE6_15A2D20AC8D2_.wvu.PrintArea" localSheetId="8" hidden="1">'Attach 5A'!$A$1:$F$71</definedName>
    <definedName name="Z_9E668EC9_7875_454E_BDE6_15A2D20AC8D2_.wvu.PrintArea" localSheetId="9" hidden="1">'Attach 6'!$A$1:$E$51</definedName>
    <definedName name="Z_9E668EC9_7875_454E_BDE6_15A2D20AC8D2_.wvu.PrintArea" localSheetId="10" hidden="1">'Attach 7'!$A$1:$E$28</definedName>
    <definedName name="Z_9E668EC9_7875_454E_BDE6_15A2D20AC8D2_.wvu.PrintArea" localSheetId="11" hidden="1">'Attach 9'!$A$1:$G$44</definedName>
    <definedName name="Z_9E668EC9_7875_454E_BDE6_15A2D20AC8D2_.wvu.PrintArea" localSheetId="21" hidden="1">'Attach. 18'!$A$8:$I$148</definedName>
    <definedName name="Z_9E668EC9_7875_454E_BDE6_15A2D20AC8D2_.wvu.PrintArea" localSheetId="3" hidden="1">'Attach-3 (QR)_'!$A$1:$I$722</definedName>
    <definedName name="Z_9E668EC9_7875_454E_BDE6_15A2D20AC8D2_.wvu.PrintArea" localSheetId="25" hidden="1">'Bid Form 1st Env.'!$A$23:$AP$156</definedName>
    <definedName name="Z_9E668EC9_7875_454E_BDE6_15A2D20AC8D2_.wvu.PrintArea" localSheetId="0" hidden="1">Cover!$A$1:$F$20</definedName>
    <definedName name="Z_9E668EC9_7875_454E_BDE6_15A2D20AC8D2_.wvu.PrintArea" localSheetId="1" hidden="1">'Name of Bidder'!$B$1:$C$36</definedName>
    <definedName name="Z_9E668EC9_7875_454E_BDE6_15A2D20AC8D2_.wvu.PrintTitles" localSheetId="11" hidden="1">'Attach 9'!$18:$18</definedName>
    <definedName name="Z_9E668EC9_7875_454E_BDE6_15A2D20AC8D2_.wvu.Rows" localSheetId="12" hidden="1">'Attach 10'!$15:$25,'Attach 10'!$29:$32</definedName>
    <definedName name="Z_9E668EC9_7875_454E_BDE6_15A2D20AC8D2_.wvu.Rows" localSheetId="14" hidden="1">'Attach 12'!$37:$44,'Attach 12'!$88:$92</definedName>
    <definedName name="Z_9E668EC9_7875_454E_BDE6_15A2D20AC8D2_.wvu.Rows" localSheetId="17" hidden="1">'Attach 14 IP'!$44:$46</definedName>
    <definedName name="Z_9E668EC9_7875_454E_BDE6_15A2D20AC8D2_.wvu.Rows" localSheetId="18" hidden="1">'Attach 15'!$16:$16</definedName>
    <definedName name="Z_9E668EC9_7875_454E_BDE6_15A2D20AC8D2_.wvu.Rows" localSheetId="5" hidden="1">'Attach 4'!$26:$26</definedName>
    <definedName name="Z_9E668EC9_7875_454E_BDE6_15A2D20AC8D2_.wvu.Rows" localSheetId="7" hidden="1">'Attach 5'!$23:$28</definedName>
    <definedName name="Z_9E668EC9_7875_454E_BDE6_15A2D20AC8D2_.wvu.Rows" localSheetId="8" hidden="1">'Attach 5A'!$23:$28</definedName>
    <definedName name="Z_9E668EC9_7875_454E_BDE6_15A2D20AC8D2_.wvu.Rows" localSheetId="21" hidden="1">'Attach. 18'!$43:$45</definedName>
    <definedName name="Z_9E668EC9_7875_454E_BDE6_15A2D20AC8D2_.wvu.Rows" localSheetId="3" hidden="1">'Attach-3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definedName>
    <definedName name="Z_9E668EC9_7875_454E_BDE6_15A2D20AC8D2_.wvu.Rows" localSheetId="25" hidden="1">'Bid Form 1st Env.'!$21:$22,'Bid Form 1st Env.'!$92:$92,'Bid Form 1st Env.'!$94:$95,'Bid Form 1st Env.'!$100:$100,'Bid Form 1st Env.'!$102:$102,'Bid Form 1st Env.'!$120:$120,'Bid Form 1st Env.'!$152:$152</definedName>
    <definedName name="Z_9E668EC9_7875_454E_BDE6_15A2D20AC8D2_.wvu.Rows" localSheetId="0" hidden="1">Cover!$9:$9</definedName>
    <definedName name="Z_9E668EC9_7875_454E_BDE6_15A2D20AC8D2_.wvu.Rows" localSheetId="1" hidden="1">'Name of Bidder'!$27:$30</definedName>
    <definedName name="Z_9E668EC9_7875_454E_BDE6_15A2D20AC8D2_.wvu.Rows" localSheetId="26" hidden="1">'N-W (Cr.)'!$1:$119</definedName>
    <definedName name="Z_9E668EC9_7875_454E_BDE6_15A2D20AC8D2_.wvu.Rows" localSheetId="27" hidden="1">'N-W(cr.)-2'!$1:$119</definedName>
    <definedName name="Z_9EDBA9B2_46ED_415A_B10B_329571C4D4AF_.wvu.Cols" localSheetId="13" hidden="1">'Attach 11'!$F:$F</definedName>
    <definedName name="Z_9EDBA9B2_46ED_415A_B10B_329571C4D4AF_.wvu.Cols" localSheetId="14" hidden="1">'Attach 12'!$G:$G,'Attach 12'!$I:$I</definedName>
    <definedName name="Z_9EDBA9B2_46ED_415A_B10B_329571C4D4AF_.wvu.Cols" localSheetId="17" hidden="1">'Attach 14 IP'!$K:$P</definedName>
    <definedName name="Z_9EDBA9B2_46ED_415A_B10B_329571C4D4AF_.wvu.Cols" localSheetId="19" hidden="1">'Attach 16'!$N:$N</definedName>
    <definedName name="Z_9EDBA9B2_46ED_415A_B10B_329571C4D4AF_.wvu.Cols" localSheetId="5" hidden="1">'Attach 4'!$H:$I</definedName>
    <definedName name="Z_9EDBA9B2_46ED_415A_B10B_329571C4D4AF_.wvu.Cols" localSheetId="6" hidden="1">'Attach 4 (A)'!$F:$F</definedName>
    <definedName name="Z_9EDBA9B2_46ED_415A_B10B_329571C4D4AF_.wvu.Cols" localSheetId="7" hidden="1">'Attach 5'!$F:$F</definedName>
    <definedName name="Z_9EDBA9B2_46ED_415A_B10B_329571C4D4AF_.wvu.Cols" localSheetId="8" hidden="1">'Attach 5A'!$F:$F,'Attach 5A'!$I:$I</definedName>
    <definedName name="Z_9EDBA9B2_46ED_415A_B10B_329571C4D4AF_.wvu.Cols" localSheetId="9" hidden="1">'Attach 6'!$F:$F</definedName>
    <definedName name="Z_9EDBA9B2_46ED_415A_B10B_329571C4D4AF_.wvu.Cols" localSheetId="21" hidden="1">'Attach. 18'!$K:$Q</definedName>
    <definedName name="Z_9EDBA9B2_46ED_415A_B10B_329571C4D4AF_.wvu.Cols" localSheetId="3" hidden="1">'Attach-3 (QR)_'!$N:$P</definedName>
    <definedName name="Z_9EDBA9B2_46ED_415A_B10B_329571C4D4AF_.wvu.Cols" localSheetId="25" hidden="1">'Bid Form 1st Env.'!$G:$H,'Bid Form 1st Env.'!$J:$BF</definedName>
    <definedName name="Z_9EDBA9B2_46ED_415A_B10B_329571C4D4AF_.wvu.Cols" localSheetId="1" hidden="1">'Name of Bidder'!$A:$A,'Name of Bidder'!$D:$I</definedName>
    <definedName name="Z_9EDBA9B2_46ED_415A_B10B_329571C4D4AF_.wvu.Cols" localSheetId="26" hidden="1">'N-W (Cr.)'!$C:$C,'N-W (Cr.)'!$F:$U</definedName>
    <definedName name="Z_9EDBA9B2_46ED_415A_B10B_329571C4D4AF_.wvu.PrintArea" localSheetId="12" hidden="1">'Attach 10'!$A$1:$F$34</definedName>
    <definedName name="Z_9EDBA9B2_46ED_415A_B10B_329571C4D4AF_.wvu.PrintArea" localSheetId="13" hidden="1">'Attach 11'!$A$1:$E$70</definedName>
    <definedName name="Z_9EDBA9B2_46ED_415A_B10B_329571C4D4AF_.wvu.PrintArea" localSheetId="14" hidden="1">'Attach 12'!$A$1:$F$104</definedName>
    <definedName name="Z_9EDBA9B2_46ED_415A_B10B_329571C4D4AF_.wvu.PrintArea" localSheetId="15" hidden="1">'Attach 13'!$A$1:$E$21</definedName>
    <definedName name="Z_9EDBA9B2_46ED_415A_B10B_329571C4D4AF_.wvu.PrintArea" localSheetId="16" hidden="1">'Attach 14'!$A$1:$E$25</definedName>
    <definedName name="Z_9EDBA9B2_46ED_415A_B10B_329571C4D4AF_.wvu.PrintArea" localSheetId="17" hidden="1">'Attach 14 IP'!$A$8:$I$223</definedName>
    <definedName name="Z_9EDBA9B2_46ED_415A_B10B_329571C4D4AF_.wvu.PrintArea" localSheetId="19" hidden="1">'Attach 16'!$A$1:$L$84</definedName>
    <definedName name="Z_9EDBA9B2_46ED_415A_B10B_329571C4D4AF_.wvu.PrintArea" localSheetId="20" hidden="1">'Attach 17'!$A$1:$J$24</definedName>
    <definedName name="Z_9EDBA9B2_46ED_415A_B10B_329571C4D4AF_.wvu.PrintArea" localSheetId="22" hidden="1">'Attach 19'!$A$1:$J$27</definedName>
    <definedName name="Z_9EDBA9B2_46ED_415A_B10B_329571C4D4AF_.wvu.PrintArea" localSheetId="23" hidden="1">'Attach 23-A'!$A$1:$J$23</definedName>
    <definedName name="Z_9EDBA9B2_46ED_415A_B10B_329571C4D4AF_.wvu.PrintArea" localSheetId="24" hidden="1">'Attach 23-B'!$A$1:$J$28</definedName>
    <definedName name="Z_9EDBA9B2_46ED_415A_B10B_329571C4D4AF_.wvu.PrintArea" localSheetId="2" hidden="1">'Attach 3(JV)'!$A$1:$E$25</definedName>
    <definedName name="Z_9EDBA9B2_46ED_415A_B10B_329571C4D4AF_.wvu.PrintArea" localSheetId="6" hidden="1">'Attach 4 (A)'!$A$1:$E$59</definedName>
    <definedName name="Z_9EDBA9B2_46ED_415A_B10B_329571C4D4AF_.wvu.PrintArea" localSheetId="7" hidden="1">'Attach 5'!$A$1:$E$71</definedName>
    <definedName name="Z_9EDBA9B2_46ED_415A_B10B_329571C4D4AF_.wvu.PrintArea" localSheetId="8" hidden="1">'Attach 5A'!$A$1:$F$71</definedName>
    <definedName name="Z_9EDBA9B2_46ED_415A_B10B_329571C4D4AF_.wvu.PrintArea" localSheetId="9" hidden="1">'Attach 6'!$A$1:$E$51</definedName>
    <definedName name="Z_9EDBA9B2_46ED_415A_B10B_329571C4D4AF_.wvu.PrintArea" localSheetId="21" hidden="1">'Attach. 18'!$A$8:$I$148</definedName>
    <definedName name="Z_9EDBA9B2_46ED_415A_B10B_329571C4D4AF_.wvu.PrintArea" localSheetId="3" hidden="1">'Attach-3 (QR)_'!$A$1:$I$722</definedName>
    <definedName name="Z_9EDBA9B2_46ED_415A_B10B_329571C4D4AF_.wvu.PrintArea" localSheetId="25" hidden="1">'Bid Form 1st Env.'!$A$24:$F$156</definedName>
    <definedName name="Z_9EDBA9B2_46ED_415A_B10B_329571C4D4AF_.wvu.PrintArea" localSheetId="0" hidden="1">Cover!$A$1:$F$20</definedName>
    <definedName name="Z_9EDBA9B2_46ED_415A_B10B_329571C4D4AF_.wvu.PrintArea" localSheetId="1" hidden="1">'Name of Bidder'!$B$1:$C$36</definedName>
    <definedName name="Z_9EDBA9B2_46ED_415A_B10B_329571C4D4AF_.wvu.Rows" localSheetId="12" hidden="1">'Attach 10'!$17:$18</definedName>
    <definedName name="Z_9EDBA9B2_46ED_415A_B10B_329571C4D4AF_.wvu.Rows" localSheetId="14" hidden="1">'Attach 12'!$29:$31,'Attach 12'!$44:$61,'Attach 12'!$63:$63,'Attach 12'!$79:$86,'Attach 12'!#REF!,'Attach 12'!#REF!,'Attach 12'!#REF!,'Attach 12'!#REF!,'Attach 12'!#REF!,'Attach 12'!$103:$103,'Attach 12'!#REF!,'Attach 12'!#REF!,'Attach 12'!$106:$193</definedName>
    <definedName name="Z_9EDBA9B2_46ED_415A_B10B_329571C4D4AF_.wvu.Rows" localSheetId="17" hidden="1">'Attach 14 IP'!$44:$46</definedName>
    <definedName name="Z_9EDBA9B2_46ED_415A_B10B_329571C4D4AF_.wvu.Rows" localSheetId="19" hidden="1">'Attach 16'!$52:$58</definedName>
    <definedName name="Z_9EDBA9B2_46ED_415A_B10B_329571C4D4AF_.wvu.Rows" localSheetId="5" hidden="1">'Attach 4'!$26:$26</definedName>
    <definedName name="Z_9EDBA9B2_46ED_415A_B10B_329571C4D4AF_.wvu.Rows" localSheetId="7" hidden="1">'Attach 5'!$23:$28</definedName>
    <definedName name="Z_9EDBA9B2_46ED_415A_B10B_329571C4D4AF_.wvu.Rows" localSheetId="8" hidden="1">'Attach 5A'!$23:$28</definedName>
    <definedName name="Z_9EDBA9B2_46ED_415A_B10B_329571C4D4AF_.wvu.Rows" localSheetId="21" hidden="1">'Attach. 18'!$43:$45</definedName>
    <definedName name="Z_9EDBA9B2_46ED_415A_B10B_329571C4D4AF_.wvu.Rows" localSheetId="3" hidden="1">'Attach-3 (QR)_'!#REF!,'Attach-3 (QR)_'!#REF!,'Attach-3 (QR)_'!#REF!,'Attach-3 (QR)_'!#REF!,'Attach-3 (QR)_'!#REF!,'Attach-3 (QR)_'!#REF!,'Attach-3 (QR)_'!#REF!,'Attach-3 (QR)_'!#REF!,'Attach-3 (QR)_'!#REF!,'Attach-3 (QR)_'!#REF!,'Attach-3 (QR)_'!#REF!</definedName>
    <definedName name="Z_9EDBA9B2_46ED_415A_B10B_329571C4D4AF_.wvu.Rows" localSheetId="25" hidden="1">'Bid Form 1st Env.'!$102:$102,'Bid Form 1st Env.'!#REF!</definedName>
    <definedName name="Z_9EDBA9B2_46ED_415A_B10B_329571C4D4AF_.wvu.Rows" localSheetId="0" hidden="1">Cover!$9:$9</definedName>
    <definedName name="Z_9EDBA9B2_46ED_415A_B10B_329571C4D4AF_.wvu.Rows" localSheetId="1" hidden="1">'Name of Bidder'!$27:$30</definedName>
    <definedName name="Z_9EDBA9B2_46ED_415A_B10B_329571C4D4AF_.wvu.Rows" localSheetId="26" hidden="1">'N-W (Cr.)'!$1:$119</definedName>
    <definedName name="Z_9F8CD454_46B1_47B9_9F5F_73ED69AC40D4_.wvu.Cols" localSheetId="13" hidden="1">'Attach 11'!$F:$F</definedName>
    <definedName name="Z_9F8CD454_46B1_47B9_9F5F_73ED69AC40D4_.wvu.Cols" localSheetId="14" hidden="1">'Attach 12'!$I:$I</definedName>
    <definedName name="Z_9F8CD454_46B1_47B9_9F5F_73ED69AC40D4_.wvu.Cols" localSheetId="17" hidden="1">'Attach 14 IP'!$K:$P</definedName>
    <definedName name="Z_9F8CD454_46B1_47B9_9F5F_73ED69AC40D4_.wvu.Cols" localSheetId="19" hidden="1">'Attach 16'!$N:$N</definedName>
    <definedName name="Z_9F8CD454_46B1_47B9_9F5F_73ED69AC40D4_.wvu.Cols" localSheetId="5" hidden="1">'Attach 4'!$H:$I</definedName>
    <definedName name="Z_9F8CD454_46B1_47B9_9F5F_73ED69AC40D4_.wvu.Cols" localSheetId="6" hidden="1">'Attach 4 (A)'!$F:$F</definedName>
    <definedName name="Z_9F8CD454_46B1_47B9_9F5F_73ED69AC40D4_.wvu.Cols" localSheetId="7" hidden="1">'Attach 5'!$F:$F</definedName>
    <definedName name="Z_9F8CD454_46B1_47B9_9F5F_73ED69AC40D4_.wvu.Cols" localSheetId="8" hidden="1">'Attach 5A'!$F:$F,'Attach 5A'!$I:$I</definedName>
    <definedName name="Z_9F8CD454_46B1_47B9_9F5F_73ED69AC40D4_.wvu.Cols" localSheetId="9" hidden="1">'Attach 6'!$F:$F</definedName>
    <definedName name="Z_9F8CD454_46B1_47B9_9F5F_73ED69AC40D4_.wvu.Cols" localSheetId="21" hidden="1">'Attach. 18'!$K:$P</definedName>
    <definedName name="Z_9F8CD454_46B1_47B9_9F5F_73ED69AC40D4_.wvu.Cols" localSheetId="3" hidden="1">'Attach-3 (QR)_'!$N:$P</definedName>
    <definedName name="Z_9F8CD454_46B1_47B9_9F5F_73ED69AC40D4_.wvu.Cols" localSheetId="25" hidden="1">'Bid Form 1st Env.'!$G:$AU</definedName>
    <definedName name="Z_9F8CD454_46B1_47B9_9F5F_73ED69AC40D4_.wvu.Cols" localSheetId="1" hidden="1">'Name of Bidder'!$A:$A,'Name of Bidder'!$E:$H</definedName>
    <definedName name="Z_9F8CD454_46B1_47B9_9F5F_73ED69AC40D4_.wvu.Cols" localSheetId="26" hidden="1">'N-W (Cr.)'!$C:$C,'N-W (Cr.)'!$F:$U</definedName>
    <definedName name="Z_9F8CD454_46B1_47B9_9F5F_73ED69AC40D4_.wvu.PrintArea" localSheetId="12" hidden="1">'Attach 10'!$A$1:$F$34</definedName>
    <definedName name="Z_9F8CD454_46B1_47B9_9F5F_73ED69AC40D4_.wvu.PrintArea" localSheetId="13" hidden="1">'Attach 11'!$A$1:$E$70</definedName>
    <definedName name="Z_9F8CD454_46B1_47B9_9F5F_73ED69AC40D4_.wvu.PrintArea" localSheetId="14" hidden="1">'Attach 12'!$A$1:$F$104</definedName>
    <definedName name="Z_9F8CD454_46B1_47B9_9F5F_73ED69AC40D4_.wvu.PrintArea" localSheetId="15" hidden="1">'Attach 13'!$A$1:$E$21</definedName>
    <definedName name="Z_9F8CD454_46B1_47B9_9F5F_73ED69AC40D4_.wvu.PrintArea" localSheetId="16" hidden="1">'Attach 14'!$A$1:$E$25</definedName>
    <definedName name="Z_9F8CD454_46B1_47B9_9F5F_73ED69AC40D4_.wvu.PrintArea" localSheetId="17" hidden="1">'Attach 14 IP'!$A$8:$I$223</definedName>
    <definedName name="Z_9F8CD454_46B1_47B9_9F5F_73ED69AC40D4_.wvu.PrintArea" localSheetId="19" hidden="1">'Attach 16'!$A$1:$L$84</definedName>
    <definedName name="Z_9F8CD454_46B1_47B9_9F5F_73ED69AC40D4_.wvu.PrintArea" localSheetId="20" hidden="1">'Attach 17'!$A$1:$J$24</definedName>
    <definedName name="Z_9F8CD454_46B1_47B9_9F5F_73ED69AC40D4_.wvu.PrintArea" localSheetId="22" hidden="1">'Attach 19'!$A$1:$J$27</definedName>
    <definedName name="Z_9F8CD454_46B1_47B9_9F5F_73ED69AC40D4_.wvu.PrintArea" localSheetId="24" hidden="1">'Attach 23-B'!$A$1:$J$28</definedName>
    <definedName name="Z_9F8CD454_46B1_47B9_9F5F_73ED69AC40D4_.wvu.PrintArea" localSheetId="2" hidden="1">'Attach 3(JV)'!$A$1:$E$25</definedName>
    <definedName name="Z_9F8CD454_46B1_47B9_9F5F_73ED69AC40D4_.wvu.PrintArea" localSheetId="5" hidden="1">'Attach 4'!$A$1:$G$25</definedName>
    <definedName name="Z_9F8CD454_46B1_47B9_9F5F_73ED69AC40D4_.wvu.PrintArea" localSheetId="6" hidden="1">'Attach 4 (A)'!$A$1:$E$59</definedName>
    <definedName name="Z_9F8CD454_46B1_47B9_9F5F_73ED69AC40D4_.wvu.PrintArea" localSheetId="7" hidden="1">'Attach 5'!$A$1:$E$71</definedName>
    <definedName name="Z_9F8CD454_46B1_47B9_9F5F_73ED69AC40D4_.wvu.PrintArea" localSheetId="8" hidden="1">'Attach 5A'!$A$1:$F$71</definedName>
    <definedName name="Z_9F8CD454_46B1_47B9_9F5F_73ED69AC40D4_.wvu.PrintArea" localSheetId="9" hidden="1">'Attach 6'!$A$1:$E$51</definedName>
    <definedName name="Z_9F8CD454_46B1_47B9_9F5F_73ED69AC40D4_.wvu.PrintArea" localSheetId="21" hidden="1">'Attach. 18'!$A$8:$I$148</definedName>
    <definedName name="Z_9F8CD454_46B1_47B9_9F5F_73ED69AC40D4_.wvu.PrintArea" localSheetId="3" hidden="1">'Attach-3 (QR)_'!$A$1:$I$722</definedName>
    <definedName name="Z_9F8CD454_46B1_47B9_9F5F_73ED69AC40D4_.wvu.PrintArea" localSheetId="25" hidden="1">'Bid Form 1st Env.'!$A$24:$F$156</definedName>
    <definedName name="Z_9F8CD454_46B1_47B9_9F5F_73ED69AC40D4_.wvu.PrintArea" localSheetId="0" hidden="1">Cover!$A$1:$F$20</definedName>
    <definedName name="Z_9F8CD454_46B1_47B9_9F5F_73ED69AC40D4_.wvu.PrintArea" localSheetId="1" hidden="1">'Name of Bidder'!$B$1:$C$36</definedName>
    <definedName name="Z_9F8CD454_46B1_47B9_9F5F_73ED69AC40D4_.wvu.Rows" localSheetId="12" hidden="1">'Attach 10'!$12:$19</definedName>
    <definedName name="Z_9F8CD454_46B1_47B9_9F5F_73ED69AC40D4_.wvu.Rows" localSheetId="14" hidden="1">'Attach 12'!$17:$29,'Attach 12'!#REF!,'Attach 12'!$30:$30,'Attach 12'!$63:$63,'Attach 12'!#REF!,'Attach 12'!#REF!,'Attach 12'!#REF!,'Attach 12'!#REF!,'Attach 12'!#REF!,'Attach 12'!$106:$193</definedName>
    <definedName name="Z_9F8CD454_46B1_47B9_9F5F_73ED69AC40D4_.wvu.Rows" localSheetId="17" hidden="1">'Attach 14 IP'!$44:$46</definedName>
    <definedName name="Z_9F8CD454_46B1_47B9_9F5F_73ED69AC40D4_.wvu.Rows" localSheetId="19" hidden="1">'Attach 16'!$52:$58</definedName>
    <definedName name="Z_9F8CD454_46B1_47B9_9F5F_73ED69AC40D4_.wvu.Rows" localSheetId="5" hidden="1">'Attach 4'!$26:$26</definedName>
    <definedName name="Z_9F8CD454_46B1_47B9_9F5F_73ED69AC40D4_.wvu.Rows" localSheetId="7" hidden="1">'Attach 5'!$23:$28</definedName>
    <definedName name="Z_9F8CD454_46B1_47B9_9F5F_73ED69AC40D4_.wvu.Rows" localSheetId="8" hidden="1">'Attach 5A'!$23:$28</definedName>
    <definedName name="Z_9F8CD454_46B1_47B9_9F5F_73ED69AC40D4_.wvu.Rows" localSheetId="21" hidden="1">'Attach. 18'!$43:$45</definedName>
    <definedName name="Z_9F8CD454_46B1_47B9_9F5F_73ED69AC40D4_.wvu.Rows" localSheetId="3" hidden="1">'Attach-3 (QR)_'!#REF!,'Attach-3 (QR)_'!#REF!,'Attach-3 (QR)_'!#REF!,'Attach-3 (QR)_'!#REF!,'Attach-3 (QR)_'!#REF!,'Attach-3 (QR)_'!#REF!,'Attach-3 (QR)_'!#REF!,'Attach-3 (QR)_'!#REF!,'Attach-3 (QR)_'!#REF!</definedName>
    <definedName name="Z_9F8CD454_46B1_47B9_9F5F_73ED69AC40D4_.wvu.Rows" localSheetId="25" hidden="1">'Bid Form 1st Env.'!$69:$69,'Bid Form 1st Env.'!$102:$102,'Bid Form 1st Env.'!#REF!</definedName>
    <definedName name="Z_9F8CD454_46B1_47B9_9F5F_73ED69AC40D4_.wvu.Rows" localSheetId="0" hidden="1">Cover!$9:$9</definedName>
    <definedName name="Z_9F8CD454_46B1_47B9_9F5F_73ED69AC40D4_.wvu.Rows" localSheetId="1" hidden="1">'Name of Bidder'!$27:$30</definedName>
    <definedName name="Z_9F8CD454_46B1_47B9_9F5F_73ED69AC40D4_.wvu.Rows" localSheetId="26" hidden="1">'N-W (Cr.)'!$1:$119</definedName>
    <definedName name="Z_A317F5C2_E44F_4A46_8833_2AE6CAE06F6E_.wvu.Cols" localSheetId="13" hidden="1">'Attach 11'!$F:$F</definedName>
    <definedName name="Z_A317F5C2_E44F_4A46_8833_2AE6CAE06F6E_.wvu.Cols" localSheetId="17" hidden="1">'Attach 14 IP'!$K:$P</definedName>
    <definedName name="Z_A317F5C2_E44F_4A46_8833_2AE6CAE06F6E_.wvu.Cols" localSheetId="19" hidden="1">'Attach 16'!$N:$N</definedName>
    <definedName name="Z_A317F5C2_E44F_4A46_8833_2AE6CAE06F6E_.wvu.Cols" localSheetId="5" hidden="1">'Attach 4'!$H:$I</definedName>
    <definedName name="Z_A317F5C2_E44F_4A46_8833_2AE6CAE06F6E_.wvu.Cols" localSheetId="6" hidden="1">'Attach 4 (A)'!$F:$F</definedName>
    <definedName name="Z_A317F5C2_E44F_4A46_8833_2AE6CAE06F6E_.wvu.Cols" localSheetId="7" hidden="1">'Attach 5'!$F:$F</definedName>
    <definedName name="Z_A317F5C2_E44F_4A46_8833_2AE6CAE06F6E_.wvu.Cols" localSheetId="8" hidden="1">'Attach 5A'!$F:$F</definedName>
    <definedName name="Z_A317F5C2_E44F_4A46_8833_2AE6CAE06F6E_.wvu.Cols" localSheetId="9" hidden="1">'Attach 6'!$F:$F</definedName>
    <definedName name="Z_A317F5C2_E44F_4A46_8833_2AE6CAE06F6E_.wvu.Cols" localSheetId="11" hidden="1">'Attach 9'!$K:$N</definedName>
    <definedName name="Z_A317F5C2_E44F_4A46_8833_2AE6CAE06F6E_.wvu.Cols" localSheetId="21" hidden="1">'Attach. 18'!$K:$P</definedName>
    <definedName name="Z_A317F5C2_E44F_4A46_8833_2AE6CAE06F6E_.wvu.Cols" localSheetId="3" hidden="1">'Attach-3 (QR)_'!$N:$P</definedName>
    <definedName name="Z_A317F5C2_E44F_4A46_8833_2AE6CAE06F6E_.wvu.Cols" localSheetId="25" hidden="1">'Bid Form 1st Env.'!$G:$BM</definedName>
    <definedName name="Z_A317F5C2_E44F_4A46_8833_2AE6CAE06F6E_.wvu.Cols" localSheetId="1" hidden="1">'Name of Bidder'!$A:$A,'Name of Bidder'!$E:$H</definedName>
    <definedName name="Z_A317F5C2_E44F_4A46_8833_2AE6CAE06F6E_.wvu.Cols" localSheetId="26" hidden="1">'N-W (Cr.)'!$C:$C,'N-W (Cr.)'!$F:$U</definedName>
    <definedName name="Z_A317F5C2_E44F_4A46_8833_2AE6CAE06F6E_.wvu.PrintArea" localSheetId="12" hidden="1">'Attach 10'!$A$1:$E$34</definedName>
    <definedName name="Z_A317F5C2_E44F_4A46_8833_2AE6CAE06F6E_.wvu.PrintArea" localSheetId="13" hidden="1">'Attach 11'!$A$1:$E$71</definedName>
    <definedName name="Z_A317F5C2_E44F_4A46_8833_2AE6CAE06F6E_.wvu.PrintArea" localSheetId="15" hidden="1">'Attach 13'!$A$1:$E$23</definedName>
    <definedName name="Z_A317F5C2_E44F_4A46_8833_2AE6CAE06F6E_.wvu.PrintArea" localSheetId="16" hidden="1">'Attach 14'!$A$1:$E$27</definedName>
    <definedName name="Z_A317F5C2_E44F_4A46_8833_2AE6CAE06F6E_.wvu.PrintArea" localSheetId="17" hidden="1">'Attach 14 IP'!$A$8:$I$223</definedName>
    <definedName name="Z_A317F5C2_E44F_4A46_8833_2AE6CAE06F6E_.wvu.PrintArea" localSheetId="19" hidden="1">'Attach 16'!$A$1:$L$86</definedName>
    <definedName name="Z_A317F5C2_E44F_4A46_8833_2AE6CAE06F6E_.wvu.PrintArea" localSheetId="20" hidden="1">'Attach 17'!$A$1:$J$24</definedName>
    <definedName name="Z_A317F5C2_E44F_4A46_8833_2AE6CAE06F6E_.wvu.PrintArea" localSheetId="22" hidden="1">'Attach 19'!$A$1:$J$27</definedName>
    <definedName name="Z_A317F5C2_E44F_4A46_8833_2AE6CAE06F6E_.wvu.PrintArea" localSheetId="24" hidden="1">'Attach 23-B'!$A$1:$J$28</definedName>
    <definedName name="Z_A317F5C2_E44F_4A46_8833_2AE6CAE06F6E_.wvu.PrintArea" localSheetId="2" hidden="1">'Attach 3(JV)'!$A$1:$E$26</definedName>
    <definedName name="Z_A317F5C2_E44F_4A46_8833_2AE6CAE06F6E_.wvu.PrintArea" localSheetId="5" hidden="1">'Attach 4'!$A$1:$G$25</definedName>
    <definedName name="Z_A317F5C2_E44F_4A46_8833_2AE6CAE06F6E_.wvu.PrintArea" localSheetId="6" hidden="1">'Attach 4 (A)'!$A$1:$E$59</definedName>
    <definedName name="Z_A317F5C2_E44F_4A46_8833_2AE6CAE06F6E_.wvu.PrintArea" localSheetId="7" hidden="1">'Attach 5'!$A$1:$E$71</definedName>
    <definedName name="Z_A317F5C2_E44F_4A46_8833_2AE6CAE06F6E_.wvu.PrintArea" localSheetId="8" hidden="1">'Attach 5A'!$A$1:$E$71</definedName>
    <definedName name="Z_A317F5C2_E44F_4A46_8833_2AE6CAE06F6E_.wvu.PrintArea" localSheetId="9" hidden="1">'Attach 6'!$A$1:$E$51</definedName>
    <definedName name="Z_A317F5C2_E44F_4A46_8833_2AE6CAE06F6E_.wvu.PrintArea" localSheetId="11" hidden="1">'Attach 9'!$A$1:$G$44</definedName>
    <definedName name="Z_A317F5C2_E44F_4A46_8833_2AE6CAE06F6E_.wvu.PrintArea" localSheetId="21" hidden="1">'Attach. 18'!$A$8:$I$148</definedName>
    <definedName name="Z_A317F5C2_E44F_4A46_8833_2AE6CAE06F6E_.wvu.PrintArea" localSheetId="3" hidden="1">'Attach-3 (QR)_'!$A$1:$I$722</definedName>
    <definedName name="Z_A317F5C2_E44F_4A46_8833_2AE6CAE06F6E_.wvu.PrintArea" localSheetId="25" hidden="1">'Bid Form 1st Env.'!$A$24:$F$156</definedName>
    <definedName name="Z_A317F5C2_E44F_4A46_8833_2AE6CAE06F6E_.wvu.PrintArea" localSheetId="0" hidden="1">Cover!$A$1:$F$20</definedName>
    <definedName name="Z_A317F5C2_E44F_4A46_8833_2AE6CAE06F6E_.wvu.PrintArea" localSheetId="1" hidden="1">'Name of Bidder'!$B$1:$C$36</definedName>
    <definedName name="Z_A317F5C2_E44F_4A46_8833_2AE6CAE06F6E_.wvu.PrintTitles" localSheetId="11" hidden="1">'Attach 9'!$18:$18</definedName>
    <definedName name="Z_A317F5C2_E44F_4A46_8833_2AE6CAE06F6E_.wvu.Rows" localSheetId="17" hidden="1">'Attach 14 IP'!$44:$46</definedName>
    <definedName name="Z_A317F5C2_E44F_4A46_8833_2AE6CAE06F6E_.wvu.Rows" localSheetId="19" hidden="1">'Attach 16'!$52:$58</definedName>
    <definedName name="Z_A317F5C2_E44F_4A46_8833_2AE6CAE06F6E_.wvu.Rows" localSheetId="5" hidden="1">'Attach 4'!$26:$26</definedName>
    <definedName name="Z_A317F5C2_E44F_4A46_8833_2AE6CAE06F6E_.wvu.Rows" localSheetId="7" hidden="1">'Attach 5'!$23:$28</definedName>
    <definedName name="Z_A317F5C2_E44F_4A46_8833_2AE6CAE06F6E_.wvu.Rows" localSheetId="8" hidden="1">'Attach 5A'!$23:$28</definedName>
    <definedName name="Z_A317F5C2_E44F_4A46_8833_2AE6CAE06F6E_.wvu.Rows" localSheetId="21" hidden="1">'Attach. 18'!$43:$45</definedName>
    <definedName name="Z_A317F5C2_E44F_4A46_8833_2AE6CAE06F6E_.wvu.Rows" localSheetId="3" hidden="1">'Attach-3 (QR)_'!#REF!,'Attach-3 (QR)_'!#REF!,'Attach-3 (QR)_'!#REF!,'Attach-3 (QR)_'!#REF!</definedName>
    <definedName name="Z_A317F5C2_E44F_4A46_8833_2AE6CAE06F6E_.wvu.Rows" localSheetId="25" hidden="1">'Bid Form 1st Env.'!$102:$102</definedName>
    <definedName name="Z_A317F5C2_E44F_4A46_8833_2AE6CAE06F6E_.wvu.Rows" localSheetId="0" hidden="1">Cover!$9:$9</definedName>
    <definedName name="Z_A317F5C2_E44F_4A46_8833_2AE6CAE06F6E_.wvu.Rows" localSheetId="1" hidden="1">'Name of Bidder'!$27:$30</definedName>
    <definedName name="Z_A317F5C2_E44F_4A46_8833_2AE6CAE06F6E_.wvu.Rows" localSheetId="26" hidden="1">'N-W (Cr.)'!$1:$119</definedName>
    <definedName name="Z_A3F641DF_CF1D_48E3_AFDC_E52726A449CB_.wvu.PrintArea" localSheetId="12" hidden="1">'Attach 10'!$A$1:$E$41</definedName>
    <definedName name="Z_A3F641DF_CF1D_48E3_AFDC_E52726A449CB_.wvu.PrintArea" localSheetId="13" hidden="1">'Attach 11'!$A$1:$E$54</definedName>
    <definedName name="Z_A3F641DF_CF1D_48E3_AFDC_E52726A449CB_.wvu.PrintArea" localSheetId="14" hidden="1">'Attach 12'!$B$1:$G$104</definedName>
    <definedName name="Z_A3F641DF_CF1D_48E3_AFDC_E52726A449CB_.wvu.PrintArea" localSheetId="15" hidden="1">'Attach 13'!$A$1:$E$26</definedName>
    <definedName name="Z_A3F641DF_CF1D_48E3_AFDC_E52726A449CB_.wvu.PrintArea" localSheetId="16" hidden="1">'Attach 14'!$A$1:$E$30</definedName>
    <definedName name="Z_A3F641DF_CF1D_48E3_AFDC_E52726A449CB_.wvu.PrintArea" localSheetId="19" hidden="1">'Attach 16'!$A$1:$L$86</definedName>
    <definedName name="Z_A3F641DF_CF1D_48E3_AFDC_E52726A449CB_.wvu.PrintArea" localSheetId="2" hidden="1">'Attach 3(JV)'!$A$1:$E$28</definedName>
    <definedName name="Z_A3F641DF_CF1D_48E3_AFDC_E52726A449CB_.wvu.PrintArea" localSheetId="5" hidden="1">'Attach 4'!$A$1:$E$24</definedName>
    <definedName name="Z_A3F641DF_CF1D_48E3_AFDC_E52726A449CB_.wvu.PrintArea" localSheetId="6" hidden="1">'Attach 4 (A)'!$A$1:$E$26</definedName>
    <definedName name="Z_A3F641DF_CF1D_48E3_AFDC_E52726A449CB_.wvu.PrintArea" localSheetId="7" hidden="1">'Attach 5'!$A$1:$E$32</definedName>
    <definedName name="Z_A3F641DF_CF1D_48E3_AFDC_E52726A449CB_.wvu.PrintArea" localSheetId="8" hidden="1">'Attach 5A'!$A$1:$E$32</definedName>
    <definedName name="Z_A3F641DF_CF1D_48E3_AFDC_E52726A449CB_.wvu.PrintArea" localSheetId="9" hidden="1">'Attach 6'!$A$1:$E$52</definedName>
    <definedName name="Z_A3F641DF_CF1D_48E3_AFDC_E52726A449CB_.wvu.PrintArea" localSheetId="10" hidden="1">'Attach 7'!$A$1:$E$28</definedName>
    <definedName name="Z_A3F641DF_CF1D_48E3_AFDC_E52726A449CB_.wvu.PrintArea" localSheetId="11" hidden="1">'Attach 9'!$A$1:$G$52</definedName>
    <definedName name="Z_A3F641DF_CF1D_48E3_AFDC_E52726A449CB_.wvu.PrintTitles" localSheetId="14" hidden="1">'Attach 12'!#REF!</definedName>
    <definedName name="Z_A3F641DF_CF1D_48E3_AFDC_E52726A449CB_.wvu.PrintTitles" localSheetId="11" hidden="1">'Attach 9'!$18:$18</definedName>
    <definedName name="Z_AC669B98_310A_468A_9511_6D3BB9A3E5CF_.wvu.Cols" localSheetId="8" hidden="1">'Attach 5A'!$F:$F</definedName>
    <definedName name="Z_AC669B98_310A_468A_9511_6D3BB9A3E5CF_.wvu.PrintArea" localSheetId="8" hidden="1">'Attach 5A'!$A$1:$E$71</definedName>
    <definedName name="Z_AC669B98_310A_468A_9511_6D3BB9A3E5CF_.wvu.Rows" localSheetId="8" hidden="1">'Attach 5A'!$23:$28</definedName>
    <definedName name="Z_AF19F13B_761B_48FB_A70F_9439A4D7530B_.wvu.Cols" localSheetId="13" hidden="1">'Attach 11'!$F:$F</definedName>
    <definedName name="Z_AF19F13B_761B_48FB_A70F_9439A4D7530B_.wvu.Cols" localSheetId="17" hidden="1">'Attach 14 IP'!$K:$P</definedName>
    <definedName name="Z_AF19F13B_761B_48FB_A70F_9439A4D7530B_.wvu.Cols" localSheetId="19" hidden="1">'Attach 16'!$N:$N</definedName>
    <definedName name="Z_AF19F13B_761B_48FB_A70F_9439A4D7530B_.wvu.Cols" localSheetId="5" hidden="1">'Attach 4'!$H:$I</definedName>
    <definedName name="Z_AF19F13B_761B_48FB_A70F_9439A4D7530B_.wvu.Cols" localSheetId="6" hidden="1">'Attach 4 (A)'!$F:$F</definedName>
    <definedName name="Z_AF19F13B_761B_48FB_A70F_9439A4D7530B_.wvu.Cols" localSheetId="7" hidden="1">'Attach 5'!$F:$F</definedName>
    <definedName name="Z_AF19F13B_761B_48FB_A70F_9439A4D7530B_.wvu.Cols" localSheetId="8" hidden="1">'Attach 5A'!$F:$F</definedName>
    <definedName name="Z_AF19F13B_761B_48FB_A70F_9439A4D7530B_.wvu.Cols" localSheetId="9" hidden="1">'Attach 6'!$F:$F</definedName>
    <definedName name="Z_AF19F13B_761B_48FB_A70F_9439A4D7530B_.wvu.Cols" localSheetId="21" hidden="1">'Attach. 18'!$K:$P</definedName>
    <definedName name="Z_AF19F13B_761B_48FB_A70F_9439A4D7530B_.wvu.Cols" localSheetId="3" hidden="1">'Attach-3 (QR)_'!$N:$P</definedName>
    <definedName name="Z_AF19F13B_761B_48FB_A70F_9439A4D7530B_.wvu.Cols" localSheetId="25" hidden="1">'Bid Form 1st Env.'!$G:$BM</definedName>
    <definedName name="Z_AF19F13B_761B_48FB_A70F_9439A4D7530B_.wvu.Cols" localSheetId="1" hidden="1">'Name of Bidder'!$A:$A,'Name of Bidder'!$E:$H</definedName>
    <definedName name="Z_AF19F13B_761B_48FB_A70F_9439A4D7530B_.wvu.Cols" localSheetId="26" hidden="1">'N-W (Cr.)'!$C:$C,'N-W (Cr.)'!$F:$U</definedName>
    <definedName name="Z_AF19F13B_761B_48FB_A70F_9439A4D7530B_.wvu.PrintArea" localSheetId="12" hidden="1">'Attach 10'!$A$1:$E$34</definedName>
    <definedName name="Z_AF19F13B_761B_48FB_A70F_9439A4D7530B_.wvu.PrintArea" localSheetId="13" hidden="1">'Attach 11'!$A$1:$E$71</definedName>
    <definedName name="Z_AF19F13B_761B_48FB_A70F_9439A4D7530B_.wvu.PrintArea" localSheetId="15" hidden="1">'Attach 13'!$A$1:$E$23</definedName>
    <definedName name="Z_AF19F13B_761B_48FB_A70F_9439A4D7530B_.wvu.PrintArea" localSheetId="16" hidden="1">'Attach 14'!$A$1:$E$27</definedName>
    <definedName name="Z_AF19F13B_761B_48FB_A70F_9439A4D7530B_.wvu.PrintArea" localSheetId="17" hidden="1">'Attach 14 IP'!$A$8:$I$223</definedName>
    <definedName name="Z_AF19F13B_761B_48FB_A70F_9439A4D7530B_.wvu.PrintArea" localSheetId="19" hidden="1">'Attach 16'!$A$1:$L$86</definedName>
    <definedName name="Z_AF19F13B_761B_48FB_A70F_9439A4D7530B_.wvu.PrintArea" localSheetId="20" hidden="1">'Attach 17'!$A$1:$J$24</definedName>
    <definedName name="Z_AF19F13B_761B_48FB_A70F_9439A4D7530B_.wvu.PrintArea" localSheetId="22" hidden="1">'Attach 19'!$A$1:$J$27</definedName>
    <definedName name="Z_AF19F13B_761B_48FB_A70F_9439A4D7530B_.wvu.PrintArea" localSheetId="24" hidden="1">'Attach 23-B'!$A$1:$J$28</definedName>
    <definedName name="Z_AF19F13B_761B_48FB_A70F_9439A4D7530B_.wvu.PrintArea" localSheetId="2" hidden="1">'Attach 3(JV)'!$A$1:$E$26</definedName>
    <definedName name="Z_AF19F13B_761B_48FB_A70F_9439A4D7530B_.wvu.PrintArea" localSheetId="5" hidden="1">'Attach 4'!$A$1:$G$25</definedName>
    <definedName name="Z_AF19F13B_761B_48FB_A70F_9439A4D7530B_.wvu.PrintArea" localSheetId="6" hidden="1">'Attach 4 (A)'!$A$1:$E$59</definedName>
    <definedName name="Z_AF19F13B_761B_48FB_A70F_9439A4D7530B_.wvu.PrintArea" localSheetId="7" hidden="1">'Attach 5'!$A$1:$E$71</definedName>
    <definedName name="Z_AF19F13B_761B_48FB_A70F_9439A4D7530B_.wvu.PrintArea" localSheetId="8" hidden="1">'Attach 5A'!$A$1:$E$71</definedName>
    <definedName name="Z_AF19F13B_761B_48FB_A70F_9439A4D7530B_.wvu.PrintArea" localSheetId="9" hidden="1">'Attach 6'!$A$1:$E$51</definedName>
    <definedName name="Z_AF19F13B_761B_48FB_A70F_9439A4D7530B_.wvu.PrintArea" localSheetId="11" hidden="1">'Attach 9'!$A$1:$G$44</definedName>
    <definedName name="Z_AF19F13B_761B_48FB_A70F_9439A4D7530B_.wvu.PrintArea" localSheetId="21" hidden="1">'Attach. 18'!$A$8:$I$148</definedName>
    <definedName name="Z_AF19F13B_761B_48FB_A70F_9439A4D7530B_.wvu.PrintArea" localSheetId="3" hidden="1">'Attach-3 (QR)_'!$A$1:$I$722</definedName>
    <definedName name="Z_AF19F13B_761B_48FB_A70F_9439A4D7530B_.wvu.PrintArea" localSheetId="25" hidden="1">'Bid Form 1st Env.'!$A$24:$F$156</definedName>
    <definedName name="Z_AF19F13B_761B_48FB_A70F_9439A4D7530B_.wvu.PrintArea" localSheetId="0" hidden="1">Cover!$A$1:$F$20</definedName>
    <definedName name="Z_AF19F13B_761B_48FB_A70F_9439A4D7530B_.wvu.PrintArea" localSheetId="1" hidden="1">'Name of Bidder'!$B$1:$C$36</definedName>
    <definedName name="Z_AF19F13B_761B_48FB_A70F_9439A4D7530B_.wvu.PrintTitles" localSheetId="11" hidden="1">'Attach 9'!$18:$18</definedName>
    <definedName name="Z_AF19F13B_761B_48FB_A70F_9439A4D7530B_.wvu.Rows" localSheetId="12" hidden="1">'Attach 10'!$13:$19</definedName>
    <definedName name="Z_AF19F13B_761B_48FB_A70F_9439A4D7530B_.wvu.Rows" localSheetId="17" hidden="1">'Attach 14 IP'!$44:$46</definedName>
    <definedName name="Z_AF19F13B_761B_48FB_A70F_9439A4D7530B_.wvu.Rows" localSheetId="19" hidden="1">'Attach 16'!$52:$58</definedName>
    <definedName name="Z_AF19F13B_761B_48FB_A70F_9439A4D7530B_.wvu.Rows" localSheetId="5" hidden="1">'Attach 4'!$26:$26</definedName>
    <definedName name="Z_AF19F13B_761B_48FB_A70F_9439A4D7530B_.wvu.Rows" localSheetId="7" hidden="1">'Attach 5'!$23:$28</definedName>
    <definedName name="Z_AF19F13B_761B_48FB_A70F_9439A4D7530B_.wvu.Rows" localSheetId="8" hidden="1">'Attach 5A'!$23:$28</definedName>
    <definedName name="Z_AF19F13B_761B_48FB_A70F_9439A4D7530B_.wvu.Rows" localSheetId="11" hidden="1">'Attach 9'!$19:$19</definedName>
    <definedName name="Z_AF19F13B_761B_48FB_A70F_9439A4D7530B_.wvu.Rows" localSheetId="21" hidden="1">'Attach. 18'!$43:$45</definedName>
    <definedName name="Z_AF19F13B_761B_48FB_A70F_9439A4D7530B_.wvu.Rows" localSheetId="3" hidden="1">'Attach-3 (QR)_'!#REF!,'Attach-3 (QR)_'!#REF!,'Attach-3 (QR)_'!#REF!,'Attach-3 (QR)_'!#REF!,'Attach-3 (QR)_'!#REF!,'Attach-3 (QR)_'!#REF!,'Attach-3 (QR)_'!#REF!</definedName>
    <definedName name="Z_AF19F13B_761B_48FB_A70F_9439A4D7530B_.wvu.Rows" localSheetId="25" hidden="1">'Bid Form 1st Env.'!$102:$102</definedName>
    <definedName name="Z_AF19F13B_761B_48FB_A70F_9439A4D7530B_.wvu.Rows" localSheetId="0" hidden="1">Cover!$9:$9</definedName>
    <definedName name="Z_AF19F13B_761B_48FB_A70F_9439A4D7530B_.wvu.Rows" localSheetId="1" hidden="1">'Name of Bidder'!$27:$30</definedName>
    <definedName name="Z_AF19F13B_761B_48FB_A70F_9439A4D7530B_.wvu.Rows" localSheetId="26" hidden="1">'N-W (Cr.)'!$1:$119</definedName>
    <definedName name="Z_B07A37BF_D9F4_4586_9D27_CDE2FA2D1222_.wvu.Cols" localSheetId="13" hidden="1">'Attach 11'!$F:$F</definedName>
    <definedName name="Z_B07A37BF_D9F4_4586_9D27_CDE2FA2D1222_.wvu.Cols" localSheetId="14" hidden="1">'Attach 12'!$G:$I</definedName>
    <definedName name="Z_B07A37BF_D9F4_4586_9D27_CDE2FA2D1222_.wvu.Cols" localSheetId="17" hidden="1">'Attach 14 IP'!$K:$P</definedName>
    <definedName name="Z_B07A37BF_D9F4_4586_9D27_CDE2FA2D1222_.wvu.Cols" localSheetId="18" hidden="1">'Attach 15'!$H:$H,'Attach 15'!$L:$N</definedName>
    <definedName name="Z_B07A37BF_D9F4_4586_9D27_CDE2FA2D1222_.wvu.Cols" localSheetId="19" hidden="1">'Attach 16'!$N:$N</definedName>
    <definedName name="Z_B07A37BF_D9F4_4586_9D27_CDE2FA2D1222_.wvu.Cols" localSheetId="5" hidden="1">'Attach 4'!$H:$I</definedName>
    <definedName name="Z_B07A37BF_D9F4_4586_9D27_CDE2FA2D1222_.wvu.Cols" localSheetId="6" hidden="1">'Attach 4 (A)'!$F:$F</definedName>
    <definedName name="Z_B07A37BF_D9F4_4586_9D27_CDE2FA2D1222_.wvu.Cols" localSheetId="7" hidden="1">'Attach 5'!$F:$F</definedName>
    <definedName name="Z_B07A37BF_D9F4_4586_9D27_CDE2FA2D1222_.wvu.Cols" localSheetId="8" hidden="1">'Attach 5A'!$F:$F,'Attach 5A'!$I:$I</definedName>
    <definedName name="Z_B07A37BF_D9F4_4586_9D27_CDE2FA2D1222_.wvu.Cols" localSheetId="9" hidden="1">'Attach 6'!$F:$F</definedName>
    <definedName name="Z_B07A37BF_D9F4_4586_9D27_CDE2FA2D1222_.wvu.Cols" localSheetId="11" hidden="1">'Attach 9'!$H:$J</definedName>
    <definedName name="Z_B07A37BF_D9F4_4586_9D27_CDE2FA2D1222_.wvu.Cols" localSheetId="21" hidden="1">'Attach. 18'!$K:$Q</definedName>
    <definedName name="Z_B07A37BF_D9F4_4586_9D27_CDE2FA2D1222_.wvu.Cols" localSheetId="3" hidden="1">'Attach-3 (QR)_'!$M:$Q</definedName>
    <definedName name="Z_B07A37BF_D9F4_4586_9D27_CDE2FA2D1222_.wvu.Cols" localSheetId="25" hidden="1">'Bid Form 1st Env.'!$G:$AN,'Bid Form 1st Env.'!$AS:$AW</definedName>
    <definedName name="Z_B07A37BF_D9F4_4586_9D27_CDE2FA2D1222_.wvu.Cols" localSheetId="1" hidden="1">'Name of Bidder'!$A:$A,'Name of Bidder'!$E:$I</definedName>
    <definedName name="Z_B07A37BF_D9F4_4586_9D27_CDE2FA2D1222_.wvu.Cols" localSheetId="26" hidden="1">'N-W (Cr.)'!$C:$C,'N-W (Cr.)'!$F:$U</definedName>
    <definedName name="Z_B07A37BF_D9F4_4586_9D27_CDE2FA2D1222_.wvu.Cols" localSheetId="27" hidden="1">'N-W(cr.)-2'!$C:$C,'N-W(cr.)-2'!$F:$U</definedName>
    <definedName name="Z_B07A37BF_D9F4_4586_9D27_CDE2FA2D1222_.wvu.PrintArea" localSheetId="12" hidden="1">'Attach 10'!$A$1:$F$34</definedName>
    <definedName name="Z_B07A37BF_D9F4_4586_9D27_CDE2FA2D1222_.wvu.PrintArea" localSheetId="13" hidden="1">'Attach 11'!$A$1:$E$70</definedName>
    <definedName name="Z_B07A37BF_D9F4_4586_9D27_CDE2FA2D1222_.wvu.PrintArea" localSheetId="14" hidden="1">'Attach 12'!$A$1:$F$109</definedName>
    <definedName name="Z_B07A37BF_D9F4_4586_9D27_CDE2FA2D1222_.wvu.PrintArea" localSheetId="15" hidden="1">'Attach 13'!$A$1:$E$21</definedName>
    <definedName name="Z_B07A37BF_D9F4_4586_9D27_CDE2FA2D1222_.wvu.PrintArea" localSheetId="16" hidden="1">'Attach 14'!$A$1:$E$25</definedName>
    <definedName name="Z_B07A37BF_D9F4_4586_9D27_CDE2FA2D1222_.wvu.PrintArea" localSheetId="17" hidden="1">'Attach 14 IP'!$A$8:$I$224</definedName>
    <definedName name="Z_B07A37BF_D9F4_4586_9D27_CDE2FA2D1222_.wvu.PrintArea" localSheetId="18" hidden="1">'Attach 15'!$A$1:$E$92</definedName>
    <definedName name="Z_B07A37BF_D9F4_4586_9D27_CDE2FA2D1222_.wvu.PrintArea" localSheetId="19" hidden="1">'Attach 16'!$A$1:$L$84</definedName>
    <definedName name="Z_B07A37BF_D9F4_4586_9D27_CDE2FA2D1222_.wvu.PrintArea" localSheetId="20" hidden="1">'Attach 17'!$A$1:$J$24</definedName>
    <definedName name="Z_B07A37BF_D9F4_4586_9D27_CDE2FA2D1222_.wvu.PrintArea" localSheetId="22" hidden="1">'Attach 19'!$A$1:$J$27</definedName>
    <definedName name="Z_B07A37BF_D9F4_4586_9D27_CDE2FA2D1222_.wvu.PrintArea" localSheetId="23" hidden="1">'Attach 23-A'!$A$1:$J$23</definedName>
    <definedName name="Z_B07A37BF_D9F4_4586_9D27_CDE2FA2D1222_.wvu.PrintArea" localSheetId="24" hidden="1">'Attach 23-B'!$A$1:$J$28</definedName>
    <definedName name="Z_B07A37BF_D9F4_4586_9D27_CDE2FA2D1222_.wvu.PrintArea" localSheetId="2" hidden="1">'Attach 3(JV)'!$A$1:$E$25</definedName>
    <definedName name="Z_B07A37BF_D9F4_4586_9D27_CDE2FA2D1222_.wvu.PrintArea" localSheetId="5" hidden="1">'Attach 4'!$A$1:$G$22</definedName>
    <definedName name="Z_B07A37BF_D9F4_4586_9D27_CDE2FA2D1222_.wvu.PrintArea" localSheetId="6" hidden="1">'Attach 4 (A)'!$A$1:$E$59</definedName>
    <definedName name="Z_B07A37BF_D9F4_4586_9D27_CDE2FA2D1222_.wvu.PrintArea" localSheetId="7" hidden="1">'Attach 5'!$A$1:$E$71</definedName>
    <definedName name="Z_B07A37BF_D9F4_4586_9D27_CDE2FA2D1222_.wvu.PrintArea" localSheetId="8" hidden="1">'Attach 5A'!$A$1:$F$71</definedName>
    <definedName name="Z_B07A37BF_D9F4_4586_9D27_CDE2FA2D1222_.wvu.PrintArea" localSheetId="9" hidden="1">'Attach 6'!$A$1:$E$51</definedName>
    <definedName name="Z_B07A37BF_D9F4_4586_9D27_CDE2FA2D1222_.wvu.PrintArea" localSheetId="10" hidden="1">'Attach 7'!$A$1:$E$28</definedName>
    <definedName name="Z_B07A37BF_D9F4_4586_9D27_CDE2FA2D1222_.wvu.PrintArea" localSheetId="11" hidden="1">'Attach 9'!$A$1:$G$44</definedName>
    <definedName name="Z_B07A37BF_D9F4_4586_9D27_CDE2FA2D1222_.wvu.PrintArea" localSheetId="21" hidden="1">'Attach. 18'!$A$8:$I$148</definedName>
    <definedName name="Z_B07A37BF_D9F4_4586_9D27_CDE2FA2D1222_.wvu.PrintArea" localSheetId="3" hidden="1">'Attach-3 (QR)_'!$A$1:$I$722</definedName>
    <definedName name="Z_B07A37BF_D9F4_4586_9D27_CDE2FA2D1222_.wvu.PrintArea" localSheetId="25" hidden="1">'Bid Form 1st Env.'!$A$23:$AP$156</definedName>
    <definedName name="Z_B07A37BF_D9F4_4586_9D27_CDE2FA2D1222_.wvu.PrintArea" localSheetId="0" hidden="1">Cover!$A$1:$F$20</definedName>
    <definedName name="Z_B07A37BF_D9F4_4586_9D27_CDE2FA2D1222_.wvu.PrintArea" localSheetId="1" hidden="1">'Name of Bidder'!$B$1:$C$36</definedName>
    <definedName name="Z_B07A37BF_D9F4_4586_9D27_CDE2FA2D1222_.wvu.PrintTitles" localSheetId="11" hidden="1">'Attach 9'!$18:$18</definedName>
    <definedName name="Z_B07A37BF_D9F4_4586_9D27_CDE2FA2D1222_.wvu.Rows" localSheetId="12" hidden="1">'Attach 10'!$15:$25,'Attach 10'!$29:$32</definedName>
    <definedName name="Z_B07A37BF_D9F4_4586_9D27_CDE2FA2D1222_.wvu.Rows" localSheetId="14" hidden="1">'Attach 12'!$88:$92</definedName>
    <definedName name="Z_B07A37BF_D9F4_4586_9D27_CDE2FA2D1222_.wvu.Rows" localSheetId="17" hidden="1">'Attach 14 IP'!$44:$46</definedName>
    <definedName name="Z_B07A37BF_D9F4_4586_9D27_CDE2FA2D1222_.wvu.Rows" localSheetId="18" hidden="1">'Attach 15'!$16:$16</definedName>
    <definedName name="Z_B07A37BF_D9F4_4586_9D27_CDE2FA2D1222_.wvu.Rows" localSheetId="5" hidden="1">'Attach 4'!$26:$26</definedName>
    <definedName name="Z_B07A37BF_D9F4_4586_9D27_CDE2FA2D1222_.wvu.Rows" localSheetId="7" hidden="1">'Attach 5'!$23:$28</definedName>
    <definedName name="Z_B07A37BF_D9F4_4586_9D27_CDE2FA2D1222_.wvu.Rows" localSheetId="8" hidden="1">'Attach 5A'!$23:$28</definedName>
    <definedName name="Z_B07A37BF_D9F4_4586_9D27_CDE2FA2D1222_.wvu.Rows" localSheetId="21" hidden="1">'Attach. 18'!$43:$45</definedName>
    <definedName name="Z_B07A37BF_D9F4_4586_9D27_CDE2FA2D1222_.wvu.Rows" localSheetId="3" hidden="1">'Attach-3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definedName>
    <definedName name="Z_B07A37BF_D9F4_4586_9D27_CDE2FA2D1222_.wvu.Rows" localSheetId="25" hidden="1">'Bid Form 1st Env.'!$21:$22,'Bid Form 1st Env.'!$92:$92,'Bid Form 1st Env.'!$94:$95,'Bid Form 1st Env.'!$100:$100,'Bid Form 1st Env.'!$102:$102,'Bid Form 1st Env.'!$120:$120,'Bid Form 1st Env.'!$152:$152</definedName>
    <definedName name="Z_B07A37BF_D9F4_4586_9D27_CDE2FA2D1222_.wvu.Rows" localSheetId="0" hidden="1">Cover!$9:$9</definedName>
    <definedName name="Z_B07A37BF_D9F4_4586_9D27_CDE2FA2D1222_.wvu.Rows" localSheetId="1" hidden="1">'Name of Bidder'!$27:$30</definedName>
    <definedName name="Z_B07A37BF_D9F4_4586_9D27_CDE2FA2D1222_.wvu.Rows" localSheetId="26" hidden="1">'N-W (Cr.)'!$1:$119</definedName>
    <definedName name="Z_B07A37BF_D9F4_4586_9D27_CDE2FA2D1222_.wvu.Rows" localSheetId="27" hidden="1">'N-W(cr.)-2'!$1:$119</definedName>
    <definedName name="Z_B767AF46_8156_4C6E_927C_9FADBABCE925_.wvu.PrintArea" localSheetId="25" hidden="1">'Bid Form 1st Env.'!$A$24:$F$149</definedName>
    <definedName name="Z_B767AF46_8156_4C6E_927C_9FADBABCE925_.wvu.Rows" localSheetId="25" hidden="1">'Bid Form 1st Env.'!$53:$53</definedName>
    <definedName name="Z_B85426A5_1E0A_49A7_BA7A_F5EF4A207BF4_.wvu.Cols" localSheetId="11" hidden="1">'Attach 9'!$I:$I</definedName>
    <definedName name="Z_B85426A5_1E0A_49A7_BA7A_F5EF4A207BF4_.wvu.PrintArea" localSheetId="11" hidden="1">'Attach 9'!$A$1:$G$44</definedName>
    <definedName name="Z_B85426A5_1E0A_49A7_BA7A_F5EF4A207BF4_.wvu.PrintTitles" localSheetId="11" hidden="1">'Attach 9'!$18:$18</definedName>
    <definedName name="Z_B85426A5_1E0A_49A7_BA7A_F5EF4A207BF4_.wvu.Rows" localSheetId="11" hidden="1">'Attach 9'!$19:$20</definedName>
    <definedName name="Z_C5EDD9E3_0801_4479_8600_A80B0FCFDF0B_.wvu.PrintArea" localSheetId="10" hidden="1">'Attach 7'!$A$1:$E$28</definedName>
    <definedName name="Z_C7FCA09A_C3E0_4408_81A0_5CFFEB0C6237_.wvu.Cols" localSheetId="3" hidden="1">'Attach-3 (QR)_'!$J:$L</definedName>
    <definedName name="Z_C7FCA09A_C3E0_4408_81A0_5CFFEB0C6237_.wvu.PrintArea" localSheetId="3" hidden="1">'Attach-3 (QR)_'!$A$1:$I$722</definedName>
    <definedName name="Z_C7FCA09A_C3E0_4408_81A0_5CFFEB0C6237_.wvu.Rows" localSheetId="3" hidden="1">'Attach-3 (QR)_'!$32:$36,'Attach-3 (QR)_'!#REF!,'Attach-3 (QR)_'!$71:$71,'Attach-3 (QR)_'!#REF!,'Attach-3 (QR)_'!#REF!,'Attach-3 (QR)_'!#REF!,'Attach-3 (QR)_'!#REF!,'Attach-3 (QR)_'!#REF!,'Attach-3 (QR)_'!#REF!,'Attach-3 (QR)_'!#REF!,'Attach-3 (QR)_'!#REF!,'Attach-3 (QR)_'!#REF!,'Attach-3 (QR)_'!#REF!,'Attach-3 (QR)_'!#REF!,'Attach-3 (QR)_'!#REF!,'Attach-3 (QR)_'!#REF!,'Attach-3 (QR)_'!#REF!,'Attach-3 (QR)_'!#REF!,'Attach-3 (QR)_'!#REF!,'Attach-3 (QR)_'!#REF!,'Attach-3 (QR)_'!#REF!,'Attach-3 (QR)_'!#REF!,'Attach-3 (QR)_'!#REF!</definedName>
    <definedName name="Z_CB7992C9_ABA5_4C7D_8C49_1E1D8E8875C7_.wvu.PrintArea" localSheetId="10" hidden="1">'Attach 7'!$A$1:$E$28</definedName>
    <definedName name="Z_CD4CA1A8_824A_452F_BDBA_32A47C1B3013_.wvu.Cols" localSheetId="14" hidden="1">'Attach 12'!$I:$J</definedName>
    <definedName name="Z_CD4CA1A8_824A_452F_BDBA_32A47C1B3013_.wvu.Cols" localSheetId="7" hidden="1">'Attach 5'!$H:$H</definedName>
    <definedName name="Z_CD4CA1A8_824A_452F_BDBA_32A47C1B3013_.wvu.Cols" localSheetId="8" hidden="1">'Attach 5A'!$H:$H</definedName>
    <definedName name="Z_CD4CA1A8_824A_452F_BDBA_32A47C1B3013_.wvu.Cols" localSheetId="9" hidden="1">'Attach 6'!$H:$H</definedName>
    <definedName name="Z_CD4CA1A8_824A_452F_BDBA_32A47C1B3013_.wvu.PrintArea" localSheetId="12" hidden="1">'Attach 10'!$A$1:$E$40</definedName>
    <definedName name="Z_CD4CA1A8_824A_452F_BDBA_32A47C1B3013_.wvu.PrintArea" localSheetId="13" hidden="1">'Attach 11'!$A$1:$E$54</definedName>
    <definedName name="Z_CD4CA1A8_824A_452F_BDBA_32A47C1B3013_.wvu.PrintArea" localSheetId="14" hidden="1">'Attach 12'!$B$1:$G$104</definedName>
    <definedName name="Z_CD4CA1A8_824A_452F_BDBA_32A47C1B3013_.wvu.PrintArea" localSheetId="15" hidden="1">'Attach 13'!$A$1:$E$25</definedName>
    <definedName name="Z_CD4CA1A8_824A_452F_BDBA_32A47C1B3013_.wvu.PrintArea" localSheetId="16" hidden="1">'Attach 14'!$A$1:$E$29</definedName>
    <definedName name="Z_CD4CA1A8_824A_452F_BDBA_32A47C1B3013_.wvu.PrintArea" localSheetId="17" hidden="1">'Attach 14 IP'!$A$8:$I$236</definedName>
    <definedName name="Z_CD4CA1A8_824A_452F_BDBA_32A47C1B3013_.wvu.PrintArea" localSheetId="19" hidden="1">'Attach 16'!$A$1:$L$86</definedName>
    <definedName name="Z_CD4CA1A8_824A_452F_BDBA_32A47C1B3013_.wvu.PrintArea" localSheetId="2" hidden="1">'Attach 3(JV)'!$A$1:$E$28</definedName>
    <definedName name="Z_CD4CA1A8_824A_452F_BDBA_32A47C1B3013_.wvu.PrintArea" localSheetId="5" hidden="1">'Attach 4'!$A$1:$E$25</definedName>
    <definedName name="Z_CD4CA1A8_824A_452F_BDBA_32A47C1B3013_.wvu.PrintArea" localSheetId="6" hidden="1">'Attach 4 (A)'!$A$1:$E$26</definedName>
    <definedName name="Z_CD4CA1A8_824A_452F_BDBA_32A47C1B3013_.wvu.PrintArea" localSheetId="7" hidden="1">'Attach 5'!$A$1:$E$71</definedName>
    <definedName name="Z_CD4CA1A8_824A_452F_BDBA_32A47C1B3013_.wvu.PrintArea" localSheetId="8" hidden="1">'Attach 5A'!$A$1:$E$71</definedName>
    <definedName name="Z_CD4CA1A8_824A_452F_BDBA_32A47C1B3013_.wvu.PrintArea" localSheetId="9" hidden="1">'Attach 6'!$A$1:$E$51</definedName>
    <definedName name="Z_CD4CA1A8_824A_452F_BDBA_32A47C1B3013_.wvu.PrintArea" localSheetId="10" hidden="1">'Attach 7'!$A$1:$E$28</definedName>
    <definedName name="Z_CD4CA1A8_824A_452F_BDBA_32A47C1B3013_.wvu.PrintArea" localSheetId="11" hidden="1">'Attach 9'!$A$1:$G$44</definedName>
    <definedName name="Z_CD4CA1A8_824A_452F_BDBA_32A47C1B3013_.wvu.PrintArea" localSheetId="21" hidden="1">'Attach. 18'!$A$8:$I$161</definedName>
    <definedName name="Z_CD4CA1A8_824A_452F_BDBA_32A47C1B3013_.wvu.PrintTitles" localSheetId="14" hidden="1">'Attach 12'!#REF!</definedName>
    <definedName name="Z_CD4CA1A8_824A_452F_BDBA_32A47C1B3013_.wvu.PrintTitles" localSheetId="11" hidden="1">'Attach 9'!$18:$18</definedName>
    <definedName name="Z_CD4CA1A8_824A_452F_BDBA_32A47C1B3013_.wvu.Rows" localSheetId="17" hidden="1">'Attach 14 IP'!$44:$46</definedName>
    <definedName name="Z_CD4CA1A8_824A_452F_BDBA_32A47C1B3013_.wvu.Rows" localSheetId="7" hidden="1">'Attach 5'!$23:$28</definedName>
    <definedName name="Z_CD4CA1A8_824A_452F_BDBA_32A47C1B3013_.wvu.Rows" localSheetId="8" hidden="1">'Attach 5A'!$23:$28</definedName>
    <definedName name="Z_CD4CA1A8_824A_452F_BDBA_32A47C1B3013_.wvu.Rows" localSheetId="21" hidden="1">'Attach. 18'!$43:$45</definedName>
    <definedName name="Z_CDDE4888_7E4D_478A_B0F2_8D54A3FB4B80_.wvu.Cols" localSheetId="8" hidden="1">'Attach 5A'!$F:$F</definedName>
    <definedName name="Z_CDDE4888_7E4D_478A_B0F2_8D54A3FB4B80_.wvu.PrintArea" localSheetId="8" hidden="1">'Attach 5A'!$A$1:$F$71</definedName>
    <definedName name="Z_CDDE4888_7E4D_478A_B0F2_8D54A3FB4B80_.wvu.Rows" localSheetId="8" hidden="1">'Attach 5A'!$23:$28</definedName>
    <definedName name="Z_D5994A17_2357_4B78_B667_DDB5D94B6FD1_.wvu.Cols" localSheetId="13" hidden="1">'Attach 11'!$F:$F</definedName>
    <definedName name="Z_D5994A17_2357_4B78_B667_DDB5D94B6FD1_.wvu.Cols" localSheetId="17" hidden="1">'Attach 14 IP'!$K:$P</definedName>
    <definedName name="Z_D5994A17_2357_4B78_B667_DDB5D94B6FD1_.wvu.Cols" localSheetId="19" hidden="1">'Attach 16'!$N:$N</definedName>
    <definedName name="Z_D5994A17_2357_4B78_B667_DDB5D94B6FD1_.wvu.Cols" localSheetId="5" hidden="1">'Attach 4'!$H:$I</definedName>
    <definedName name="Z_D5994A17_2357_4B78_B667_DDB5D94B6FD1_.wvu.Cols" localSheetId="6" hidden="1">'Attach 4 (A)'!$F:$F</definedName>
    <definedName name="Z_D5994A17_2357_4B78_B667_DDB5D94B6FD1_.wvu.Cols" localSheetId="7" hidden="1">'Attach 5'!$F:$F</definedName>
    <definedName name="Z_D5994A17_2357_4B78_B667_DDB5D94B6FD1_.wvu.Cols" localSheetId="8" hidden="1">'Attach 5A'!$F:$F</definedName>
    <definedName name="Z_D5994A17_2357_4B78_B667_DDB5D94B6FD1_.wvu.Cols" localSheetId="9" hidden="1">'Attach 6'!$F:$F</definedName>
    <definedName name="Z_D5994A17_2357_4B78_B667_DDB5D94B6FD1_.wvu.Cols" localSheetId="11" hidden="1">'Attach 9'!$K:$N</definedName>
    <definedName name="Z_D5994A17_2357_4B78_B667_DDB5D94B6FD1_.wvu.Cols" localSheetId="21" hidden="1">'Attach. 18'!$K:$P</definedName>
    <definedName name="Z_D5994A17_2357_4B78_B667_DDB5D94B6FD1_.wvu.Cols" localSheetId="3" hidden="1">'Attach-3 (QR)_'!$N:$P</definedName>
    <definedName name="Z_D5994A17_2357_4B78_B667_DDB5D94B6FD1_.wvu.Cols" localSheetId="25" hidden="1">'Bid Form 1st Env.'!$G:$BM</definedName>
    <definedName name="Z_D5994A17_2357_4B78_B667_DDB5D94B6FD1_.wvu.Cols" localSheetId="1" hidden="1">'Name of Bidder'!$A:$A,'Name of Bidder'!$E:$H</definedName>
    <definedName name="Z_D5994A17_2357_4B78_B667_DDB5D94B6FD1_.wvu.Cols" localSheetId="26" hidden="1">'N-W (Cr.)'!$C:$C,'N-W (Cr.)'!$F:$U</definedName>
    <definedName name="Z_D5994A17_2357_4B78_B667_DDB5D94B6FD1_.wvu.PrintArea" localSheetId="12" hidden="1">'Attach 10'!$A$1:$E$34</definedName>
    <definedName name="Z_D5994A17_2357_4B78_B667_DDB5D94B6FD1_.wvu.PrintArea" localSheetId="13" hidden="1">'Attach 11'!$A$1:$E$71</definedName>
    <definedName name="Z_D5994A17_2357_4B78_B667_DDB5D94B6FD1_.wvu.PrintArea" localSheetId="15" hidden="1">'Attach 13'!$A$1:$E$23</definedName>
    <definedName name="Z_D5994A17_2357_4B78_B667_DDB5D94B6FD1_.wvu.PrintArea" localSheetId="16" hidden="1">'Attach 14'!$A$1:$E$27</definedName>
    <definedName name="Z_D5994A17_2357_4B78_B667_DDB5D94B6FD1_.wvu.PrintArea" localSheetId="17" hidden="1">'Attach 14 IP'!$A$8:$I$223</definedName>
    <definedName name="Z_D5994A17_2357_4B78_B667_DDB5D94B6FD1_.wvu.PrintArea" localSheetId="19" hidden="1">'Attach 16'!$A$1:$L$86</definedName>
    <definedName name="Z_D5994A17_2357_4B78_B667_DDB5D94B6FD1_.wvu.PrintArea" localSheetId="20" hidden="1">'Attach 17'!$A$1:$J$24</definedName>
    <definedName name="Z_D5994A17_2357_4B78_B667_DDB5D94B6FD1_.wvu.PrintArea" localSheetId="22" hidden="1">'Attach 19'!$A$1:$J$27</definedName>
    <definedName name="Z_D5994A17_2357_4B78_B667_DDB5D94B6FD1_.wvu.PrintArea" localSheetId="24" hidden="1">'Attach 23-B'!$A$1:$J$28</definedName>
    <definedName name="Z_D5994A17_2357_4B78_B667_DDB5D94B6FD1_.wvu.PrintArea" localSheetId="2" hidden="1">'Attach 3(JV)'!$A$1:$E$26</definedName>
    <definedName name="Z_D5994A17_2357_4B78_B667_DDB5D94B6FD1_.wvu.PrintArea" localSheetId="5" hidden="1">'Attach 4'!$A$1:$G$25</definedName>
    <definedName name="Z_D5994A17_2357_4B78_B667_DDB5D94B6FD1_.wvu.PrintArea" localSheetId="6" hidden="1">'Attach 4 (A)'!$A$1:$E$59</definedName>
    <definedName name="Z_D5994A17_2357_4B78_B667_DDB5D94B6FD1_.wvu.PrintArea" localSheetId="7" hidden="1">'Attach 5'!$A$1:$E$71</definedName>
    <definedName name="Z_D5994A17_2357_4B78_B667_DDB5D94B6FD1_.wvu.PrintArea" localSheetId="8" hidden="1">'Attach 5A'!$A$1:$E$71</definedName>
    <definedName name="Z_D5994A17_2357_4B78_B667_DDB5D94B6FD1_.wvu.PrintArea" localSheetId="9" hidden="1">'Attach 6'!$A$1:$E$51</definedName>
    <definedName name="Z_D5994A17_2357_4B78_B667_DDB5D94B6FD1_.wvu.PrintArea" localSheetId="11" hidden="1">'Attach 9'!$A$1:$G$44</definedName>
    <definedName name="Z_D5994A17_2357_4B78_B667_DDB5D94B6FD1_.wvu.PrintArea" localSheetId="21" hidden="1">'Attach. 18'!$A$8:$I$148</definedName>
    <definedName name="Z_D5994A17_2357_4B78_B667_DDB5D94B6FD1_.wvu.PrintArea" localSheetId="3" hidden="1">'Attach-3 (QR)_'!$A$1:$I$722</definedName>
    <definedName name="Z_D5994A17_2357_4B78_B667_DDB5D94B6FD1_.wvu.PrintArea" localSheetId="25" hidden="1">'Bid Form 1st Env.'!$A$24:$F$156</definedName>
    <definedName name="Z_D5994A17_2357_4B78_B667_DDB5D94B6FD1_.wvu.PrintArea" localSheetId="0" hidden="1">Cover!$A$1:$F$20</definedName>
    <definedName name="Z_D5994A17_2357_4B78_B667_DDB5D94B6FD1_.wvu.PrintArea" localSheetId="1" hidden="1">'Name of Bidder'!$B$1:$C$36</definedName>
    <definedName name="Z_D5994A17_2357_4B78_B667_DDB5D94B6FD1_.wvu.PrintTitles" localSheetId="11" hidden="1">'Attach 9'!$18:$18</definedName>
    <definedName name="Z_D5994A17_2357_4B78_B667_DDB5D94B6FD1_.wvu.Rows" localSheetId="17" hidden="1">'Attach 14 IP'!$44:$46</definedName>
    <definedName name="Z_D5994A17_2357_4B78_B667_DDB5D94B6FD1_.wvu.Rows" localSheetId="19" hidden="1">'Attach 16'!$52:$58</definedName>
    <definedName name="Z_D5994A17_2357_4B78_B667_DDB5D94B6FD1_.wvu.Rows" localSheetId="5" hidden="1">'Attach 4'!$26:$26</definedName>
    <definedName name="Z_D5994A17_2357_4B78_B667_DDB5D94B6FD1_.wvu.Rows" localSheetId="7" hidden="1">'Attach 5'!$23:$28</definedName>
    <definedName name="Z_D5994A17_2357_4B78_B667_DDB5D94B6FD1_.wvu.Rows" localSheetId="8" hidden="1">'Attach 5A'!$23:$28</definedName>
    <definedName name="Z_D5994A17_2357_4B78_B667_DDB5D94B6FD1_.wvu.Rows" localSheetId="21" hidden="1">'Attach. 18'!$43:$45</definedName>
    <definedName name="Z_D5994A17_2357_4B78_B667_DDB5D94B6FD1_.wvu.Rows" localSheetId="3" hidden="1">'Attach-3 (QR)_'!#REF!,'Attach-3 (QR)_'!#REF!,'Attach-3 (QR)_'!#REF!,'Attach-3 (QR)_'!#REF!</definedName>
    <definedName name="Z_D5994A17_2357_4B78_B667_DDB5D94B6FD1_.wvu.Rows" localSheetId="25" hidden="1">'Bid Form 1st Env.'!$102:$102</definedName>
    <definedName name="Z_D5994A17_2357_4B78_B667_DDB5D94B6FD1_.wvu.Rows" localSheetId="0" hidden="1">Cover!$9:$9</definedName>
    <definedName name="Z_D5994A17_2357_4B78_B667_DDB5D94B6FD1_.wvu.Rows" localSheetId="1" hidden="1">'Name of Bidder'!$27:$30</definedName>
    <definedName name="Z_D5994A17_2357_4B78_B667_DDB5D94B6FD1_.wvu.Rows" localSheetId="26" hidden="1">'N-W (Cr.)'!$1:$119</definedName>
    <definedName name="Z_DC28ED1E_3E35_4094_9C2B_5C0A1C1D459C_.wvu.PrintArea" localSheetId="10" hidden="1">'Attach 7'!$A$1:$E$28</definedName>
    <definedName name="Z_E1D4C1A3_6B17_4A1A_B09A_3F3A2736CC00_.wvu.PrintArea" localSheetId="10" hidden="1">'Attach 7'!$A$1:$E$28</definedName>
    <definedName name="Z_E51D3662_FFCE_4FD6_A590_7DDC9E38C41F_.wvu.PrintArea" localSheetId="10" hidden="1">'Attach 7'!$A$1:$E$28</definedName>
    <definedName name="Z_E6F7301F_B7DF_4D80_9428_3CD22143194F_.wvu.Cols" localSheetId="25" hidden="1">'Bid Form 1st Env.'!$Y:$AK</definedName>
    <definedName name="Z_E6F7301F_B7DF_4D80_9428_3CD22143194F_.wvu.Cols" localSheetId="1" hidden="1">'Name of Bidder'!$A:$A</definedName>
    <definedName name="Z_E6F7301F_B7DF_4D80_9428_3CD22143194F_.wvu.PrintArea" localSheetId="25" hidden="1">'Bid Form 1st Env.'!$A$24:$F$148</definedName>
    <definedName name="Z_E6F7301F_B7DF_4D80_9428_3CD22143194F_.wvu.PrintArea" localSheetId="1" hidden="1">'Name of Bidder'!$B$1:$C$36</definedName>
    <definedName name="Z_E6F7301F_B7DF_4D80_9428_3CD22143194F_.wvu.Rows" localSheetId="25" hidden="1">'Bid Form 1st Env.'!#REF!</definedName>
    <definedName name="Z_E6F7301F_B7DF_4D80_9428_3CD22143194F_.wvu.Rows" localSheetId="1" hidden="1">'Name of Bidder'!$27:$30</definedName>
    <definedName name="Z_E8F77A2D_E40A_4668_A8F2_3CE31C4AC520_.wvu.Cols" localSheetId="13" hidden="1">'Attach 11'!$F:$F</definedName>
    <definedName name="Z_E8F77A2D_E40A_4668_A8F2_3CE31C4AC520_.wvu.Cols" localSheetId="14" hidden="1">'Attach 12'!$G:$G,'Attach 12'!$I:$I</definedName>
    <definedName name="Z_E8F77A2D_E40A_4668_A8F2_3CE31C4AC520_.wvu.Cols" localSheetId="17" hidden="1">'Attach 14 IP'!$K:$P</definedName>
    <definedName name="Z_E8F77A2D_E40A_4668_A8F2_3CE31C4AC520_.wvu.Cols" localSheetId="19" hidden="1">'Attach 16'!$N:$N</definedName>
    <definedName name="Z_E8F77A2D_E40A_4668_A8F2_3CE31C4AC520_.wvu.Cols" localSheetId="5" hidden="1">'Attach 4'!$H:$I</definedName>
    <definedName name="Z_E8F77A2D_E40A_4668_A8F2_3CE31C4AC520_.wvu.Cols" localSheetId="6" hidden="1">'Attach 4 (A)'!$F:$F</definedName>
    <definedName name="Z_E8F77A2D_E40A_4668_A8F2_3CE31C4AC520_.wvu.Cols" localSheetId="7" hidden="1">'Attach 5'!$F:$F</definedName>
    <definedName name="Z_E8F77A2D_E40A_4668_A8F2_3CE31C4AC520_.wvu.Cols" localSheetId="8" hidden="1">'Attach 5A'!$F:$F,'Attach 5A'!$I:$I</definedName>
    <definedName name="Z_E8F77A2D_E40A_4668_A8F2_3CE31C4AC520_.wvu.Cols" localSheetId="9" hidden="1">'Attach 6'!$F:$F</definedName>
    <definedName name="Z_E8F77A2D_E40A_4668_A8F2_3CE31C4AC520_.wvu.Cols" localSheetId="21" hidden="1">'Attach. 18'!$K:$Q</definedName>
    <definedName name="Z_E8F77A2D_E40A_4668_A8F2_3CE31C4AC520_.wvu.Cols" localSheetId="3" hidden="1">'Attach-3 (QR)_'!$N:$P</definedName>
    <definedName name="Z_E8F77A2D_E40A_4668_A8F2_3CE31C4AC520_.wvu.Cols" localSheetId="25" hidden="1">'Bid Form 1st Env.'!$G:$H,'Bid Form 1st Env.'!$J:$BF</definedName>
    <definedName name="Z_E8F77A2D_E40A_4668_A8F2_3CE31C4AC520_.wvu.Cols" localSheetId="1" hidden="1">'Name of Bidder'!$A:$A,'Name of Bidder'!$D:$I</definedName>
    <definedName name="Z_E8F77A2D_E40A_4668_A8F2_3CE31C4AC520_.wvu.Cols" localSheetId="26" hidden="1">'N-W (Cr.)'!$C:$C,'N-W (Cr.)'!$F:$U</definedName>
    <definedName name="Z_E8F77A2D_E40A_4668_A8F2_3CE31C4AC520_.wvu.PrintArea" localSheetId="12" hidden="1">'Attach 10'!$A$1:$F$34</definedName>
    <definedName name="Z_E8F77A2D_E40A_4668_A8F2_3CE31C4AC520_.wvu.PrintArea" localSheetId="13" hidden="1">'Attach 11'!$A$1:$E$70</definedName>
    <definedName name="Z_E8F77A2D_E40A_4668_A8F2_3CE31C4AC520_.wvu.PrintArea" localSheetId="14" hidden="1">'Attach 12'!$A$1:$F$104</definedName>
    <definedName name="Z_E8F77A2D_E40A_4668_A8F2_3CE31C4AC520_.wvu.PrintArea" localSheetId="15" hidden="1">'Attach 13'!$A$1:$E$21</definedName>
    <definedName name="Z_E8F77A2D_E40A_4668_A8F2_3CE31C4AC520_.wvu.PrintArea" localSheetId="16" hidden="1">'Attach 14'!$A$1:$E$25</definedName>
    <definedName name="Z_E8F77A2D_E40A_4668_A8F2_3CE31C4AC520_.wvu.PrintArea" localSheetId="17" hidden="1">'Attach 14 IP'!$A$8:$I$223</definedName>
    <definedName name="Z_E8F77A2D_E40A_4668_A8F2_3CE31C4AC520_.wvu.PrintArea" localSheetId="19" hidden="1">'Attach 16'!$A$1:$L$84</definedName>
    <definedName name="Z_E8F77A2D_E40A_4668_A8F2_3CE31C4AC520_.wvu.PrintArea" localSheetId="20" hidden="1">'Attach 17'!$A$1:$J$24</definedName>
    <definedName name="Z_E8F77A2D_E40A_4668_A8F2_3CE31C4AC520_.wvu.PrintArea" localSheetId="22" hidden="1">'Attach 19'!$A$1:$J$27</definedName>
    <definedName name="Z_E8F77A2D_E40A_4668_A8F2_3CE31C4AC520_.wvu.PrintArea" localSheetId="23" hidden="1">'Attach 23-A'!$A$1:$J$23</definedName>
    <definedName name="Z_E8F77A2D_E40A_4668_A8F2_3CE31C4AC520_.wvu.PrintArea" localSheetId="24" hidden="1">'Attach 23-B'!$A$1:$J$28</definedName>
    <definedName name="Z_E8F77A2D_E40A_4668_A8F2_3CE31C4AC520_.wvu.PrintArea" localSheetId="2" hidden="1">'Attach 3(JV)'!$A$1:$E$25</definedName>
    <definedName name="Z_E8F77A2D_E40A_4668_A8F2_3CE31C4AC520_.wvu.PrintArea" localSheetId="6" hidden="1">'Attach 4 (A)'!$A$1:$E$59</definedName>
    <definedName name="Z_E8F77A2D_E40A_4668_A8F2_3CE31C4AC520_.wvu.PrintArea" localSheetId="7" hidden="1">'Attach 5'!$A$1:$E$71</definedName>
    <definedName name="Z_E8F77A2D_E40A_4668_A8F2_3CE31C4AC520_.wvu.PrintArea" localSheetId="8" hidden="1">'Attach 5A'!$A$1:$F$71</definedName>
    <definedName name="Z_E8F77A2D_E40A_4668_A8F2_3CE31C4AC520_.wvu.PrintArea" localSheetId="9" hidden="1">'Attach 6'!$A$1:$E$51</definedName>
    <definedName name="Z_E8F77A2D_E40A_4668_A8F2_3CE31C4AC520_.wvu.PrintArea" localSheetId="21" hidden="1">'Attach. 18'!$A$8:$I$148</definedName>
    <definedName name="Z_E8F77A2D_E40A_4668_A8F2_3CE31C4AC520_.wvu.PrintArea" localSheetId="3" hidden="1">'Attach-3 (QR)_'!$A$1:$I$722</definedName>
    <definedName name="Z_E8F77A2D_E40A_4668_A8F2_3CE31C4AC520_.wvu.PrintArea" localSheetId="25" hidden="1">'Bid Form 1st Env.'!$A$24:$F$156</definedName>
    <definedName name="Z_E8F77A2D_E40A_4668_A8F2_3CE31C4AC520_.wvu.PrintArea" localSheetId="0" hidden="1">Cover!$A$1:$F$20</definedName>
    <definedName name="Z_E8F77A2D_E40A_4668_A8F2_3CE31C4AC520_.wvu.PrintArea" localSheetId="1" hidden="1">'Name of Bidder'!$B$1:$C$36</definedName>
    <definedName name="Z_E8F77A2D_E40A_4668_A8F2_3CE31C4AC520_.wvu.Rows" localSheetId="12" hidden="1">'Attach 10'!$15:$25</definedName>
    <definedName name="Z_E8F77A2D_E40A_4668_A8F2_3CE31C4AC520_.wvu.Rows" localSheetId="14" hidden="1">'Attach 12'!$29:$66,'Attach 12'!$79:$86,'Attach 12'!#REF!,'Attach 12'!#REF!,'Attach 12'!#REF!,'Attach 12'!#REF!,'Attach 12'!#REF!,'Attach 12'!$103:$103,'Attach 12'!#REF!,'Attach 12'!#REF!,'Attach 12'!$106:$193</definedName>
    <definedName name="Z_E8F77A2D_E40A_4668_A8F2_3CE31C4AC520_.wvu.Rows" localSheetId="17" hidden="1">'Attach 14 IP'!$44:$46</definedName>
    <definedName name="Z_E8F77A2D_E40A_4668_A8F2_3CE31C4AC520_.wvu.Rows" localSheetId="19" hidden="1">'Attach 16'!$52:$58</definedName>
    <definedName name="Z_E8F77A2D_E40A_4668_A8F2_3CE31C4AC520_.wvu.Rows" localSheetId="5" hidden="1">'Attach 4'!$26:$26</definedName>
    <definedName name="Z_E8F77A2D_E40A_4668_A8F2_3CE31C4AC520_.wvu.Rows" localSheetId="7" hidden="1">'Attach 5'!$23:$28</definedName>
    <definedName name="Z_E8F77A2D_E40A_4668_A8F2_3CE31C4AC520_.wvu.Rows" localSheetId="8" hidden="1">'Attach 5A'!$23:$28</definedName>
    <definedName name="Z_E8F77A2D_E40A_4668_A8F2_3CE31C4AC520_.wvu.Rows" localSheetId="21" hidden="1">'Attach. 18'!$43:$45</definedName>
    <definedName name="Z_E8F77A2D_E40A_4668_A8F2_3CE31C4AC520_.wvu.Rows" localSheetId="3" hidden="1">'Attach-3 (QR)_'!#REF!,'Attach-3 (QR)_'!#REF!,'Attach-3 (QR)_'!#REF!,'Attach-3 (QR)_'!#REF!,'Attach-3 (QR)_'!#REF!,'Attach-3 (QR)_'!#REF!,'Attach-3 (QR)_'!#REF!,'Attach-3 (QR)_'!#REF!,'Attach-3 (QR)_'!#REF!,'Attach-3 (QR)_'!#REF!,'Attach-3 (QR)_'!#REF!</definedName>
    <definedName name="Z_E8F77A2D_E40A_4668_A8F2_3CE31C4AC520_.wvu.Rows" localSheetId="25" hidden="1">'Bid Form 1st Env.'!$102:$102,'Bid Form 1st Env.'!#REF!</definedName>
    <definedName name="Z_E8F77A2D_E40A_4668_A8F2_3CE31C4AC520_.wvu.Rows" localSheetId="0" hidden="1">Cover!$9:$9</definedName>
    <definedName name="Z_E8F77A2D_E40A_4668_A8F2_3CE31C4AC520_.wvu.Rows" localSheetId="1" hidden="1">'Name of Bidder'!$27:$30</definedName>
    <definedName name="Z_E8F77A2D_E40A_4668_A8F2_3CE31C4AC520_.wvu.Rows" localSheetId="26" hidden="1">'N-W (Cr.)'!$1:$119</definedName>
    <definedName name="Z_EB86BB53_60E3_486A_82FE_5318F63EBE62_.wvu.PrintArea" localSheetId="25" hidden="1">'Bid Form 1st Env.'!$A$24:$F$148</definedName>
    <definedName name="Z_EB86BB53_60E3_486A_82FE_5318F63EBE62_.wvu.Rows" localSheetId="25" hidden="1">'Bid Form 1st Env.'!$53:$53</definedName>
    <definedName name="Z_EBAEADC8_DFAF_4DD1_92A4_0349F1C8EBDD_.wvu.Cols" localSheetId="13" hidden="1">'Attach 11'!$F:$F</definedName>
    <definedName name="Z_EBAEADC8_DFAF_4DD1_92A4_0349F1C8EBDD_.wvu.Cols" localSheetId="14" hidden="1">'Attach 12'!$H:$I</definedName>
    <definedName name="Z_EBAEADC8_DFAF_4DD1_92A4_0349F1C8EBDD_.wvu.Cols" localSheetId="17" hidden="1">'Attach 14 IP'!$K:$P</definedName>
    <definedName name="Z_EBAEADC8_DFAF_4DD1_92A4_0349F1C8EBDD_.wvu.Cols" localSheetId="19" hidden="1">'Attach 16'!$N:$N</definedName>
    <definedName name="Z_EBAEADC8_DFAF_4DD1_92A4_0349F1C8EBDD_.wvu.Cols" localSheetId="5" hidden="1">'Attach 4'!$H:$I</definedName>
    <definedName name="Z_EBAEADC8_DFAF_4DD1_92A4_0349F1C8EBDD_.wvu.Cols" localSheetId="6" hidden="1">'Attach 4 (A)'!$F:$F</definedName>
    <definedName name="Z_EBAEADC8_DFAF_4DD1_92A4_0349F1C8EBDD_.wvu.Cols" localSheetId="7" hidden="1">'Attach 5'!$F:$F</definedName>
    <definedName name="Z_EBAEADC8_DFAF_4DD1_92A4_0349F1C8EBDD_.wvu.Cols" localSheetId="8" hidden="1">'Attach 5A'!$F:$F</definedName>
    <definedName name="Z_EBAEADC8_DFAF_4DD1_92A4_0349F1C8EBDD_.wvu.Cols" localSheetId="9" hidden="1">'Attach 6'!$F:$F</definedName>
    <definedName name="Z_EBAEADC8_DFAF_4DD1_92A4_0349F1C8EBDD_.wvu.Cols" localSheetId="21" hidden="1">'Attach. 18'!$K:$P</definedName>
    <definedName name="Z_EBAEADC8_DFAF_4DD1_92A4_0349F1C8EBDD_.wvu.Cols" localSheetId="3" hidden="1">'Attach-3 (QR)_'!$J:$J,'Attach-3 (QR)_'!$L:$N</definedName>
    <definedName name="Z_EBAEADC8_DFAF_4DD1_92A4_0349F1C8EBDD_.wvu.Cols" localSheetId="25" hidden="1">'Bid Form 1st Env.'!$G:$G,'Bid Form 1st Env.'!$L:$M</definedName>
    <definedName name="Z_EBAEADC8_DFAF_4DD1_92A4_0349F1C8EBDD_.wvu.Cols" localSheetId="1" hidden="1">'Name of Bidder'!$A:$A,'Name of Bidder'!$E:$H</definedName>
    <definedName name="Z_EBAEADC8_DFAF_4DD1_92A4_0349F1C8EBDD_.wvu.Cols" localSheetId="26" hidden="1">'N-W (Cr.)'!$C:$C,'N-W (Cr.)'!$F:$U</definedName>
    <definedName name="Z_EBAEADC8_DFAF_4DD1_92A4_0349F1C8EBDD_.wvu.PrintArea" localSheetId="12" hidden="1">'Attach 10'!$A$1:$E$34</definedName>
    <definedName name="Z_EBAEADC8_DFAF_4DD1_92A4_0349F1C8EBDD_.wvu.PrintArea" localSheetId="13" hidden="1">'Attach 11'!$A$1:$E$71</definedName>
    <definedName name="Z_EBAEADC8_DFAF_4DD1_92A4_0349F1C8EBDD_.wvu.PrintArea" localSheetId="14" hidden="1">'Attach 12'!$A$1:$G$104</definedName>
    <definedName name="Z_EBAEADC8_DFAF_4DD1_92A4_0349F1C8EBDD_.wvu.PrintArea" localSheetId="15" hidden="1">'Attach 13'!$A$1:$E$23</definedName>
    <definedName name="Z_EBAEADC8_DFAF_4DD1_92A4_0349F1C8EBDD_.wvu.PrintArea" localSheetId="16" hidden="1">'Attach 14'!$A$1:$E$27</definedName>
    <definedName name="Z_EBAEADC8_DFAF_4DD1_92A4_0349F1C8EBDD_.wvu.PrintArea" localSheetId="17" hidden="1">'Attach 14 IP'!$A$8:$I$223</definedName>
    <definedName name="Z_EBAEADC8_DFAF_4DD1_92A4_0349F1C8EBDD_.wvu.PrintArea" localSheetId="19" hidden="1">'Attach 16'!$A$1:$L$86</definedName>
    <definedName name="Z_EBAEADC8_DFAF_4DD1_92A4_0349F1C8EBDD_.wvu.PrintArea" localSheetId="20" hidden="1">'Attach 17'!$A$1:$J$24</definedName>
    <definedName name="Z_EBAEADC8_DFAF_4DD1_92A4_0349F1C8EBDD_.wvu.PrintArea" localSheetId="22" hidden="1">'Attach 19'!$A$1:$J$27</definedName>
    <definedName name="Z_EBAEADC8_DFAF_4DD1_92A4_0349F1C8EBDD_.wvu.PrintArea" localSheetId="24" hidden="1">'Attach 23-B'!$A$1:$J$28</definedName>
    <definedName name="Z_EBAEADC8_DFAF_4DD1_92A4_0349F1C8EBDD_.wvu.PrintArea" localSheetId="2" hidden="1">'Attach 3(JV)'!$A$1:$E$26</definedName>
    <definedName name="Z_EBAEADC8_DFAF_4DD1_92A4_0349F1C8EBDD_.wvu.PrintArea" localSheetId="5" hidden="1">'Attach 4'!$A$1:$G$25</definedName>
    <definedName name="Z_EBAEADC8_DFAF_4DD1_92A4_0349F1C8EBDD_.wvu.PrintArea" localSheetId="6" hidden="1">'Attach 4 (A)'!$A$1:$E$59</definedName>
    <definedName name="Z_EBAEADC8_DFAF_4DD1_92A4_0349F1C8EBDD_.wvu.PrintArea" localSheetId="7" hidden="1">'Attach 5'!$A$1:$E$71</definedName>
    <definedName name="Z_EBAEADC8_DFAF_4DD1_92A4_0349F1C8EBDD_.wvu.PrintArea" localSheetId="8" hidden="1">'Attach 5A'!$A$1:$E$71</definedName>
    <definedName name="Z_EBAEADC8_DFAF_4DD1_92A4_0349F1C8EBDD_.wvu.PrintArea" localSheetId="9" hidden="1">'Attach 6'!$A$1:$E$51</definedName>
    <definedName name="Z_EBAEADC8_DFAF_4DD1_92A4_0349F1C8EBDD_.wvu.PrintArea" localSheetId="11" hidden="1">'Attach 9'!$A$1:$G$44</definedName>
    <definedName name="Z_EBAEADC8_DFAF_4DD1_92A4_0349F1C8EBDD_.wvu.PrintArea" localSheetId="21" hidden="1">'Attach. 18'!$A$8:$I$148</definedName>
    <definedName name="Z_EBAEADC8_DFAF_4DD1_92A4_0349F1C8EBDD_.wvu.PrintArea" localSheetId="3" hidden="1">'Attach-3 (QR)_'!$A$1:$I$722</definedName>
    <definedName name="Z_EBAEADC8_DFAF_4DD1_92A4_0349F1C8EBDD_.wvu.PrintArea" localSheetId="25" hidden="1">'Bid Form 1st Env.'!$A$24:$F$156</definedName>
    <definedName name="Z_EBAEADC8_DFAF_4DD1_92A4_0349F1C8EBDD_.wvu.PrintArea" localSheetId="0" hidden="1">Cover!$A$1:$F$20</definedName>
    <definedName name="Z_EBAEADC8_DFAF_4DD1_92A4_0349F1C8EBDD_.wvu.PrintArea" localSheetId="1" hidden="1">'Name of Bidder'!$B$1:$C$36</definedName>
    <definedName name="Z_EBAEADC8_DFAF_4DD1_92A4_0349F1C8EBDD_.wvu.PrintTitles" localSheetId="11" hidden="1">'Attach 9'!$18:$18</definedName>
    <definedName name="Z_EBAEADC8_DFAF_4DD1_92A4_0349F1C8EBDD_.wvu.Rows" localSheetId="14" hidden="1">'Attach 12'!$4:$4,'Attach 12'!#REF!,'Attach 12'!$106:$193</definedName>
    <definedName name="Z_EBAEADC8_DFAF_4DD1_92A4_0349F1C8EBDD_.wvu.Rows" localSheetId="17" hidden="1">'Attach 14 IP'!$44:$46</definedName>
    <definedName name="Z_EBAEADC8_DFAF_4DD1_92A4_0349F1C8EBDD_.wvu.Rows" localSheetId="19" hidden="1">'Attach 16'!$52:$58</definedName>
    <definedName name="Z_EBAEADC8_DFAF_4DD1_92A4_0349F1C8EBDD_.wvu.Rows" localSheetId="5" hidden="1">'Attach 4'!$26:$26</definedName>
    <definedName name="Z_EBAEADC8_DFAF_4DD1_92A4_0349F1C8EBDD_.wvu.Rows" localSheetId="7" hidden="1">'Attach 5'!$23:$28</definedName>
    <definedName name="Z_EBAEADC8_DFAF_4DD1_92A4_0349F1C8EBDD_.wvu.Rows" localSheetId="8" hidden="1">'Attach 5A'!$23:$28</definedName>
    <definedName name="Z_EBAEADC8_DFAF_4DD1_92A4_0349F1C8EBDD_.wvu.Rows" localSheetId="21" hidden="1">'Attach. 18'!$43:$45</definedName>
    <definedName name="Z_EBAEADC8_DFAF_4DD1_92A4_0349F1C8EBDD_.wvu.Rows" localSheetId="25" hidden="1">'Bid Form 1st Env.'!$102:$102</definedName>
    <definedName name="Z_EBAEADC8_DFAF_4DD1_92A4_0349F1C8EBDD_.wvu.Rows" localSheetId="1" hidden="1">'Name of Bidder'!$27:$30</definedName>
    <definedName name="Z_EBAEADC8_DFAF_4DD1_92A4_0349F1C8EBDD_.wvu.Rows" localSheetId="26" hidden="1">'N-W (Cr.)'!$1:$119</definedName>
    <definedName name="Z_ECEBABD0_566A_41C4_AA9A_38EA30EFEDA8_.wvu.PrintArea" localSheetId="12" hidden="1">'Attach 10'!$A$1:$E$40</definedName>
    <definedName name="Z_ECEBABD0_566A_41C4_AA9A_38EA30EFEDA8_.wvu.PrintArea" localSheetId="13" hidden="1">'Attach 11'!$A$1:$E$54</definedName>
    <definedName name="Z_ECEBABD0_566A_41C4_AA9A_38EA30EFEDA8_.wvu.PrintArea" localSheetId="14" hidden="1">'Attach 12'!$B$1:$G$104</definedName>
    <definedName name="Z_ECEBABD0_566A_41C4_AA9A_38EA30EFEDA8_.wvu.PrintArea" localSheetId="15" hidden="1">'Attach 13'!$A$1:$E$25</definedName>
    <definedName name="Z_ECEBABD0_566A_41C4_AA9A_38EA30EFEDA8_.wvu.PrintArea" localSheetId="16" hidden="1">'Attach 14'!$A$1:$E$29</definedName>
    <definedName name="Z_ECEBABD0_566A_41C4_AA9A_38EA30EFEDA8_.wvu.PrintArea" localSheetId="19" hidden="1">'Attach 16'!$A$1:$L$86</definedName>
    <definedName name="Z_ECEBABD0_566A_41C4_AA9A_38EA30EFEDA8_.wvu.PrintArea" localSheetId="2" hidden="1">'Attach 3(JV)'!$A$1:$E$28</definedName>
    <definedName name="Z_ECEBABD0_566A_41C4_AA9A_38EA30EFEDA8_.wvu.PrintArea" localSheetId="5" hidden="1">'Attach 4'!$A$1:$E$25</definedName>
    <definedName name="Z_ECEBABD0_566A_41C4_AA9A_38EA30EFEDA8_.wvu.PrintArea" localSheetId="6" hidden="1">'Attach 4 (A)'!$A$1:$E$26</definedName>
    <definedName name="Z_ECEBABD0_566A_41C4_AA9A_38EA30EFEDA8_.wvu.PrintArea" localSheetId="7" hidden="1">'Attach 5'!$A$1:$E$72</definedName>
    <definedName name="Z_ECEBABD0_566A_41C4_AA9A_38EA30EFEDA8_.wvu.PrintArea" localSheetId="8" hidden="1">'Attach 5A'!$A$1:$E$72</definedName>
    <definedName name="Z_ECEBABD0_566A_41C4_AA9A_38EA30EFEDA8_.wvu.PrintArea" localSheetId="9" hidden="1">'Attach 6'!$A$1:$E$52</definedName>
    <definedName name="Z_ECEBABD0_566A_41C4_AA9A_38EA30EFEDA8_.wvu.PrintArea" localSheetId="10" hidden="1">'Attach 7'!$A$1:$E$28</definedName>
    <definedName name="Z_ECEBABD0_566A_41C4_AA9A_38EA30EFEDA8_.wvu.PrintArea" localSheetId="11" hidden="1">'Attach 9'!$A$1:$G$52</definedName>
    <definedName name="Z_ECEBABD0_566A_41C4_AA9A_38EA30EFEDA8_.wvu.PrintTitles" localSheetId="14" hidden="1">'Attach 12'!#REF!</definedName>
    <definedName name="Z_ECEBABD0_566A_41C4_AA9A_38EA30EFEDA8_.wvu.PrintTitles" localSheetId="11" hidden="1">'Attach 9'!$18:$18</definedName>
    <definedName name="Z_F34FCE55_6D7A_4595_AE80_79F81F8010EA_.wvu.Cols" localSheetId="13" hidden="1">'Attach 11'!$F:$F</definedName>
    <definedName name="Z_F34FCE55_6D7A_4595_AE80_79F81F8010EA_.wvu.Cols" localSheetId="14" hidden="1">'Attach 12'!$G:$I</definedName>
    <definedName name="Z_F34FCE55_6D7A_4595_AE80_79F81F8010EA_.wvu.Cols" localSheetId="17" hidden="1">'Attach 14 IP'!$K:$P</definedName>
    <definedName name="Z_F34FCE55_6D7A_4595_AE80_79F81F8010EA_.wvu.Cols" localSheetId="18" hidden="1">'Attach 15'!$H:$H,'Attach 15'!$L:$N</definedName>
    <definedName name="Z_F34FCE55_6D7A_4595_AE80_79F81F8010EA_.wvu.Cols" localSheetId="19" hidden="1">'Attach 16'!$N:$N</definedName>
    <definedName name="Z_F34FCE55_6D7A_4595_AE80_79F81F8010EA_.wvu.Cols" localSheetId="5" hidden="1">'Attach 4'!$H:$I</definedName>
    <definedName name="Z_F34FCE55_6D7A_4595_AE80_79F81F8010EA_.wvu.Cols" localSheetId="6" hidden="1">'Attach 4 (A)'!$F:$F</definedName>
    <definedName name="Z_F34FCE55_6D7A_4595_AE80_79F81F8010EA_.wvu.Cols" localSheetId="7" hidden="1">'Attach 5'!$F:$F</definedName>
    <definedName name="Z_F34FCE55_6D7A_4595_AE80_79F81F8010EA_.wvu.Cols" localSheetId="8" hidden="1">'Attach 5A'!$F:$F,'Attach 5A'!$I:$I</definedName>
    <definedName name="Z_F34FCE55_6D7A_4595_AE80_79F81F8010EA_.wvu.Cols" localSheetId="9" hidden="1">'Attach 6'!$F:$F</definedName>
    <definedName name="Z_F34FCE55_6D7A_4595_AE80_79F81F8010EA_.wvu.Cols" localSheetId="11" hidden="1">'Attach 9'!$I:$I</definedName>
    <definedName name="Z_F34FCE55_6D7A_4595_AE80_79F81F8010EA_.wvu.Cols" localSheetId="21" hidden="1">'Attach. 18'!$K:$Q</definedName>
    <definedName name="Z_F34FCE55_6D7A_4595_AE80_79F81F8010EA_.wvu.Cols" localSheetId="3" hidden="1">'Attach-3 (QR)_'!$M:$Q</definedName>
    <definedName name="Z_F34FCE55_6D7A_4595_AE80_79F81F8010EA_.wvu.Cols" localSheetId="25" hidden="1">'Bid Form 1st Env.'!$G:$AN,'Bid Form 1st Env.'!$AS:$AT</definedName>
    <definedName name="Z_F34FCE55_6D7A_4595_AE80_79F81F8010EA_.wvu.Cols" localSheetId="1" hidden="1">'Name of Bidder'!$A:$A,'Name of Bidder'!$D:$I</definedName>
    <definedName name="Z_F34FCE55_6D7A_4595_AE80_79F81F8010EA_.wvu.Cols" localSheetId="26" hidden="1">'N-W (Cr.)'!$C:$C,'N-W (Cr.)'!$F:$U</definedName>
    <definedName name="Z_F34FCE55_6D7A_4595_AE80_79F81F8010EA_.wvu.Cols" localSheetId="27" hidden="1">'N-W(cr.)-2'!$C:$C,'N-W(cr.)-2'!$F:$U</definedName>
    <definedName name="Z_F34FCE55_6D7A_4595_AE80_79F81F8010EA_.wvu.PrintArea" localSheetId="12" hidden="1">'Attach 10'!$A$1:$F$34</definedName>
    <definedName name="Z_F34FCE55_6D7A_4595_AE80_79F81F8010EA_.wvu.PrintArea" localSheetId="13" hidden="1">'Attach 11'!$A$1:$E$70</definedName>
    <definedName name="Z_F34FCE55_6D7A_4595_AE80_79F81F8010EA_.wvu.PrintArea" localSheetId="14" hidden="1">'Attach 12'!$A$1:$F$109</definedName>
    <definedName name="Z_F34FCE55_6D7A_4595_AE80_79F81F8010EA_.wvu.PrintArea" localSheetId="15" hidden="1">'Attach 13'!$A$1:$E$21</definedName>
    <definedName name="Z_F34FCE55_6D7A_4595_AE80_79F81F8010EA_.wvu.PrintArea" localSheetId="16" hidden="1">'Attach 14'!$A$1:$E$25</definedName>
    <definedName name="Z_F34FCE55_6D7A_4595_AE80_79F81F8010EA_.wvu.PrintArea" localSheetId="17" hidden="1">'Attach 14 IP'!$A$8:$I$224</definedName>
    <definedName name="Z_F34FCE55_6D7A_4595_AE80_79F81F8010EA_.wvu.PrintArea" localSheetId="18" hidden="1">'Attach 15'!$A$1:$E$92</definedName>
    <definedName name="Z_F34FCE55_6D7A_4595_AE80_79F81F8010EA_.wvu.PrintArea" localSheetId="19" hidden="1">'Attach 16'!$A$1:$L$84</definedName>
    <definedName name="Z_F34FCE55_6D7A_4595_AE80_79F81F8010EA_.wvu.PrintArea" localSheetId="20" hidden="1">'Attach 17'!$A$1:$J$24</definedName>
    <definedName name="Z_F34FCE55_6D7A_4595_AE80_79F81F8010EA_.wvu.PrintArea" localSheetId="22" hidden="1">'Attach 19'!$A$1:$J$27</definedName>
    <definedName name="Z_F34FCE55_6D7A_4595_AE80_79F81F8010EA_.wvu.PrintArea" localSheetId="23" hidden="1">'Attach 23-A'!$A$1:$J$23</definedName>
    <definedName name="Z_F34FCE55_6D7A_4595_AE80_79F81F8010EA_.wvu.PrintArea" localSheetId="24" hidden="1">'Attach 23-B'!$A$1:$J$28</definedName>
    <definedName name="Z_F34FCE55_6D7A_4595_AE80_79F81F8010EA_.wvu.PrintArea" localSheetId="2" hidden="1">'Attach 3(JV)'!$A$1:$E$25</definedName>
    <definedName name="Z_F34FCE55_6D7A_4595_AE80_79F81F8010EA_.wvu.PrintArea" localSheetId="6" hidden="1">'Attach 4 (A)'!$A$1:$E$59</definedName>
    <definedName name="Z_F34FCE55_6D7A_4595_AE80_79F81F8010EA_.wvu.PrintArea" localSheetId="7" hidden="1">'Attach 5'!$A$1:$E$71</definedName>
    <definedName name="Z_F34FCE55_6D7A_4595_AE80_79F81F8010EA_.wvu.PrintArea" localSheetId="8" hidden="1">'Attach 5A'!$A$1:$F$71</definedName>
    <definedName name="Z_F34FCE55_6D7A_4595_AE80_79F81F8010EA_.wvu.PrintArea" localSheetId="9" hidden="1">'Attach 6'!$A$1:$E$51</definedName>
    <definedName name="Z_F34FCE55_6D7A_4595_AE80_79F81F8010EA_.wvu.PrintArea" localSheetId="10" hidden="1">'Attach 7'!$A$1:$E$28</definedName>
    <definedName name="Z_F34FCE55_6D7A_4595_AE80_79F81F8010EA_.wvu.PrintArea" localSheetId="11" hidden="1">'Attach 9'!$A$1:$G$44</definedName>
    <definedName name="Z_F34FCE55_6D7A_4595_AE80_79F81F8010EA_.wvu.PrintArea" localSheetId="21" hidden="1">'Attach. 18'!$A$8:$I$148</definedName>
    <definedName name="Z_F34FCE55_6D7A_4595_AE80_79F81F8010EA_.wvu.PrintArea" localSheetId="3" hidden="1">'Attach-3 (QR)_'!$A$1:$I$722</definedName>
    <definedName name="Z_F34FCE55_6D7A_4595_AE80_79F81F8010EA_.wvu.PrintArea" localSheetId="25" hidden="1">'Bid Form 1st Env.'!$A$23:$AT$156</definedName>
    <definedName name="Z_F34FCE55_6D7A_4595_AE80_79F81F8010EA_.wvu.PrintArea" localSheetId="0" hidden="1">Cover!$A$1:$F$20</definedName>
    <definedName name="Z_F34FCE55_6D7A_4595_AE80_79F81F8010EA_.wvu.PrintArea" localSheetId="1" hidden="1">'Name of Bidder'!$B$1:$C$36</definedName>
    <definedName name="Z_F34FCE55_6D7A_4595_AE80_79F81F8010EA_.wvu.PrintTitles" localSheetId="11" hidden="1">'Attach 9'!$18:$18</definedName>
    <definedName name="Z_F34FCE55_6D7A_4595_AE80_79F81F8010EA_.wvu.Rows" localSheetId="12" hidden="1">'Attach 10'!$15:$25,'Attach 10'!$29:$32</definedName>
    <definedName name="Z_F34FCE55_6D7A_4595_AE80_79F81F8010EA_.wvu.Rows" localSheetId="14" hidden="1">'Attach 12'!$29:$44,'Attach 12'!$88:$92</definedName>
    <definedName name="Z_F34FCE55_6D7A_4595_AE80_79F81F8010EA_.wvu.Rows" localSheetId="17" hidden="1">'Attach 14 IP'!$44:$46</definedName>
    <definedName name="Z_F34FCE55_6D7A_4595_AE80_79F81F8010EA_.wvu.Rows" localSheetId="18" hidden="1">'Attach 15'!$16:$16</definedName>
    <definedName name="Z_F34FCE55_6D7A_4595_AE80_79F81F8010EA_.wvu.Rows" localSheetId="5" hidden="1">'Attach 4'!$26:$26</definedName>
    <definedName name="Z_F34FCE55_6D7A_4595_AE80_79F81F8010EA_.wvu.Rows" localSheetId="7" hidden="1">'Attach 5'!$23:$28</definedName>
    <definedName name="Z_F34FCE55_6D7A_4595_AE80_79F81F8010EA_.wvu.Rows" localSheetId="8" hidden="1">'Attach 5A'!$23:$28</definedName>
    <definedName name="Z_F34FCE55_6D7A_4595_AE80_79F81F8010EA_.wvu.Rows" localSheetId="21" hidden="1">'Attach. 18'!$43:$45</definedName>
    <definedName name="Z_F34FCE55_6D7A_4595_AE80_79F81F8010EA_.wvu.Rows" localSheetId="3" hidden="1">'Attach-3 (QR)_'!#REF!,'Attach-3 (QR)_'!#REF!,'Attach-3 (QR)_'!#REF!,'Attach-3 (QR)_'!#REF!,'Attach-3 (QR)_'!#REF!,'Attach-3 (QR)_'!#REF!,'Attach-3 (QR)_'!#REF!,'Attach-3 (QR)_'!#REF!,'Attach-3 (QR)_'!#REF!,'Attach-3 (QR)_'!#REF!,'Attach-3 (QR)_'!#REF!,'Attach-3 (QR)_'!#REF!,'Attach-3 (QR)_'!#REF!,'Attach-3 (QR)_'!#REF!,'Attach-3 (QR)_'!#REF!,'Attach-3 (QR)_'!#REF!,'Attach-3 (QR)_'!#REF!,'Attach-3 (QR)_'!#REF!</definedName>
    <definedName name="Z_F34FCE55_6D7A_4595_AE80_79F81F8010EA_.wvu.Rows" localSheetId="25" hidden="1">'Bid Form 1st Env.'!$21:$22,'Bid Form 1st Env.'!$92:$92,'Bid Form 1st Env.'!$94:$95,'Bid Form 1st Env.'!$100:$100,'Bid Form 1st Env.'!$102:$102,'Bid Form 1st Env.'!$120:$120,'Bid Form 1st Env.'!$152:$152</definedName>
    <definedName name="Z_F34FCE55_6D7A_4595_AE80_79F81F8010EA_.wvu.Rows" localSheetId="0" hidden="1">Cover!$9:$9</definedName>
    <definedName name="Z_F34FCE55_6D7A_4595_AE80_79F81F8010EA_.wvu.Rows" localSheetId="1" hidden="1">'Name of Bidder'!$27:$30</definedName>
    <definedName name="Z_F34FCE55_6D7A_4595_AE80_79F81F8010EA_.wvu.Rows" localSheetId="26" hidden="1">'N-W (Cr.)'!$1:$119</definedName>
    <definedName name="Z_F34FCE55_6D7A_4595_AE80_79F81F8010EA_.wvu.Rows" localSheetId="27" hidden="1">'N-W(cr.)-2'!$1:$119</definedName>
    <definedName name="Z_F9FE2C60_2849_4C32_B532_2B1A89FFA9CD_.wvu.PrintArea" localSheetId="10" hidden="1">'Attach 7'!$A$1:$E$28</definedName>
    <definedName name="Z_FD87D35E_89F5_48A1_8A83_CC8E962AB32F_.wvu.Cols" localSheetId="11" hidden="1">'Attach 9'!$I:$I</definedName>
    <definedName name="Z_FD87D35E_89F5_48A1_8A83_CC8E962AB32F_.wvu.PrintArea" localSheetId="11" hidden="1">'Attach 9'!$A$1:$G$44</definedName>
    <definedName name="Z_FD87D35E_89F5_48A1_8A83_CC8E962AB32F_.wvu.PrintTitles" localSheetId="11" hidden="1">'Attach 9'!$18:$18</definedName>
    <definedName name="Z_FD87D35E_89F5_48A1_8A83_CC8E962AB32F_.wvu.Rows" localSheetId="11" hidden="1">'Attach 9'!$19:$20</definedName>
    <definedName name="Z_FE4EC9C4_31B9_4D40_8323_5B16C3BC840F_.wvu.PrintArea" localSheetId="10" hidden="1">'Attach 7'!$A$1:$E$28</definedName>
  </definedNames>
  <calcPr calcId="191029"/>
  <customWorkbookViews>
    <customWorkbookView name="60001714 - Personal View" guid="{0FC51CD5-DCF7-4595-9A9F-DDC9120F829F}" mergeInterval="0" personalView="1" maximized="1" xWindow="-8" yWindow="-8" windowWidth="1936" windowHeight="1056" tabRatio="883" activeSheetId="1"/>
    <customWorkbookView name="Adil Iqbal Khan {Adil Iqbal Khan} - Personal View" guid="{72E27F64-009C-4321-B742-209DBE340E6D}" mergeInterval="0" personalView="1" maximized="1" xWindow="-9" yWindow="-9" windowWidth="1938" windowHeight="1048" tabRatio="883" activeSheetId="1"/>
    <customWorkbookView name="Atul Kumar Singh {अतुल कुमार सिंह} - Personal View" guid="{9E668EC9-7875-454E-BDE6-15A2D20AC8D2}" mergeInterval="0" personalView="1" maximized="1" windowWidth="1276" windowHeight="798" tabRatio="796" activeSheetId="11"/>
    <customWorkbookView name="Venkatesh Karri {वेंकटेश कर्री} - Personal View" guid="{B07A37BF-D9F4-4586-9D27-CDE2FA2D1222}" mergeInterval="0" personalView="1" maximized="1" windowWidth="1916" windowHeight="834" tabRatio="796" activeSheetId="1"/>
    <customWorkbookView name="Samrat Jain {Samrat Jain} - Personal View" guid="{26C9F440-2701-423F-9FDB-7DFF079DC7F8}" mergeInterval="0" personalView="1" maximized="1" windowWidth="1916" windowHeight="794" tabRatio="926" activeSheetId="1"/>
    <customWorkbookView name="Ram Lal {Ram Lal} - Personal View" guid="{F34FCE55-6D7A-4595-AE80-79F81F8010EA}" mergeInterval="0" personalView="1" maximized="1" windowWidth="1916" windowHeight="854" tabRatio="796" activeSheetId="26"/>
    <customWorkbookView name="Power Grid - Personal View" guid="{10C5F276-B641-4058-B015-CD9DBF21498B}" mergeInterval="0" personalView="1" maximized="1" windowWidth="1596" windowHeight="640" tabRatio="796" activeSheetId="14"/>
    <customWorkbookView name="60003099 - Personal View" guid="{728AEB16-F9CD-4198-B4E9-2E28A5E42262}" mergeInterval="0" personalView="1" maximized="1" windowWidth="1276" windowHeight="758" tabRatio="796" activeSheetId="2"/>
    <customWorkbookView name="Jella Ramu {जेल्‍ला रामू} - Personal View" guid="{3365131F-6BE7-432A-859B-F41B794BB9E6}" mergeInterval="0" personalView="1" maximized="1" windowWidth="1362" windowHeight="523" tabRatio="796" activeSheetId="23"/>
    <customWorkbookView name="60031094 - Personal View" guid="{9F8CD454-46B1-47B9-9F5F-73ED69AC40D4}" mergeInterval="0" personalView="1" maximized="1" xWindow="1" yWindow="1" windowWidth="1362" windowHeight="538" tabRatio="796" activeSheetId="1"/>
    <customWorkbookView name="Prashanth Kumar Gade {Prashanth Kumar Gade} - Personal View" guid="{308F00E9-5A71-4486-BCFD-DF8513C1906D}" mergeInterval="0" personalView="1" maximized="1" windowWidth="1436" windowHeight="640" tabRatio="796" activeSheetId="1" showComments="commIndAndComment"/>
    <customWorkbookView name="60001290 - Personal View" guid="{582CF44B-0703-4CA2-AB84-00685031CD39}" mergeInterval="0" personalView="1" maximized="1" xWindow="1" yWindow="1" windowWidth="1339" windowHeight="483" tabRatio="796" activeSheetId="24"/>
    <customWorkbookView name="D Lucius - Personal View" guid="{280EA05C-4582-4B0F-895F-5C9134A73222}" mergeInterval="0" personalView="1" maximized="1" windowWidth="1362" windowHeight="523" tabRatio="908" activeSheetId="22"/>
    <customWorkbookView name="Parveen Saluja - Personal View" guid="{A317F5C2-E44F-4A46-8833-2AE6CAE06F6E}" mergeInterval="0" personalView="1" maximized="1" windowWidth="1362" windowHeight="543" tabRatio="908" activeSheetId="1"/>
    <customWorkbookView name="00882 - Personal View" guid="{D5994A17-2357-4B78-B667-DDB5D94B6FD1}" mergeInterval="0" personalView="1" maximized="1" windowWidth="1362" windowHeight="543" tabRatio="908" activeSheetId="4"/>
    <customWorkbookView name="Ann Mary Jose           - Personal View" guid="{EBAEADC8-DFAF-4DD1-92A4-0349F1C8EBDD}" mergeInterval="0" personalView="1" maximized="1" xWindow="1" yWindow="1" windowWidth="1366" windowHeight="492" tabRatio="908" activeSheetId="1"/>
    <customWorkbookView name="00398 - Personal View" guid="{CD4CA1A8-824A-452F-BDBA-32A47C1B3013}" mergeInterval="0" personalView="1" maximized="1" xWindow="1" yWindow="1" windowWidth="1366" windowHeight="538" tabRatio="779" activeSheetId="2"/>
    <customWorkbookView name="01209 - Personal View" guid="{237D8718-39ED-4FFE-B3B2-D1192F8D2E87}" mergeInterval="0" personalView="1" maximized="1" xWindow="1" yWindow="1" windowWidth="1366" windowHeight="538" tabRatio="779"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1192 - Personal View" guid="{1C70608C-646A-4043-A222-6253B5006A93}" mergeInterval="0" personalView="1" maximized="1" xWindow="1" yWindow="1" windowWidth="1366" windowHeight="538" tabRatio="807" activeSheetId="2" showComments="commIndAndComment"/>
    <customWorkbookView name="01290 - Personal View" guid="{6B2C1320-5106-401D-86E8-03FFC7419150}" mergeInterval="0" personalView="1" maximized="1" windowWidth="1362" windowHeight="509" tabRatio="908" activeSheetId="13"/>
    <customWorkbookView name="admin - Personal View" guid="{57EC2AB3-459C-475C-AFE6-EBB6882FA67E}" mergeInterval="0" personalView="1" maximized="1" xWindow="1" yWindow="1" windowWidth="1024" windowHeight="438" tabRatio="908" activeSheetId="1"/>
    <customWorkbookView name="Dell - Personal View" guid="{7FED4A88-DA6B-4AEC-96D2-BAE29634CEBD}" mergeInterval="0" personalView="1" maximized="1" xWindow="1" yWindow="1" windowWidth="1362" windowHeight="496" tabRatio="908" activeSheetId="22"/>
    <customWorkbookView name="KIRAN - Personal View" guid="{1586E746-E770-4DE8-8EE8-42BC4CF5206B}" mergeInterval="0" personalView="1" maximized="1" windowWidth="1362" windowHeight="523" tabRatio="908" activeSheetId="1"/>
    <customWorkbookView name="20587 - Personal View" guid="{20A53A97-D2BD-4E7F-8ABC-E5DF94CF88E8}" mergeInterval="0" personalView="1" maximized="1" windowWidth="1362" windowHeight="517" tabRatio="908" activeSheetId="1"/>
    <customWorkbookView name="60001192 - Personal View" guid="{AF19F13B-761B-48FB-A70F-9439A4D7530B}" mergeInterval="0" personalView="1" maximized="1" xWindow="1" yWindow="1" windowWidth="1362" windowHeight="496" tabRatio="753" activeSheetId="9"/>
    <customWorkbookView name="Dinesh C. Nainwal - Personal View" guid="{7DC13EB1-5F25-4667-BD87-340DAD4F0E72}" mergeInterval="0" personalView="1" maximized="1" windowWidth="1362" windowHeight="543" tabRatio="796" activeSheetId="1"/>
    <customWorkbookView name="60003210 - Personal View" guid="{564AA8DD-E850-4E6F-BA1D-8F79D1361145}" mergeInterval="0" personalView="1" maximized="1" xWindow="1" yWindow="1" windowWidth="1276" windowHeight="794" tabRatio="796" activeSheetId="26" showComments="commIndAndComment"/>
    <customWorkbookView name="G.V.N.Ananda Kumar - Personal View" guid="{6FD3A41D-DEEE-48F5-96DB-6021F0BEBAF6}" mergeInterval="0" personalView="1" maximized="1" windowWidth="1362" windowHeight="522" tabRatio="796" activeSheetId="2"/>
    <customWorkbookView name="60001959 - Personal View" guid="{30E57F47-2338-458C-930A-44F048960490}" mergeInterval="0" personalView="1" maximized="1" windowWidth="1362" windowHeight="533" tabRatio="796" activeSheetId="26"/>
    <customWorkbookView name="60002749 - Personal View" guid="{9EDBA9B2-46ED-415A-B10B-329571C4D4AF}" mergeInterval="0" personalView="1" maximized="1" xWindow="1" yWindow="1" windowWidth="1366" windowHeight="496" tabRatio="796" activeSheetId="2"/>
    <customWorkbookView name="Kapil Mandil {कपिल मंडिल} - Personal View" guid="{E8F77A2D-E40A-4668-A8F2-3CE31C4AC520}" mergeInterval="0" personalView="1" maximized="1" windowWidth="1916" windowHeight="803" tabRatio="796" activeSheetId="14"/>
    <customWorkbookView name="Chandra Kr. Kamat {चंद्र कुमार कामत} - Personal View" guid="{42E95D05-5FE4-4BDE-99D8-8A5175191762}" mergeInterval="0" personalView="1" maximized="1" windowWidth="1916" windowHeight="734" tabRatio="796" activeSheetId="26"/>
    <customWorkbookView name="Naba Kumar Mondal {नब कुमार मंडल} - Personal View" guid="{906C1F80-87B7-4777-98E9-010D55358499}" mergeInterval="0" personalView="1" maximized="1" windowWidth="1916" windowHeight="834" tabRatio="796" activeSheetId="26" showComments="commIndAndComment"/>
    <customWorkbookView name="Samrat Jain - Personal View" guid="{265106DA-0305-46BE-8A98-0935A189448A}" mergeInterval="0" personalView="1" maximized="1" xWindow="1" yWindow="1" windowWidth="1366" windowHeight="538" tabRatio="926" activeSheetId="1" showComments="commIndAndComment"/>
    <customWorkbookView name="Rahul Mendhe {Rahul Mendhe} - Personal View" guid="{24767711-6F0F-4960-B6A0-5D16317C52CA}" mergeInterval="0" personalView="1" maximized="1" xWindow="-8" yWindow="-8" windowWidth="1936" windowHeight="1056" tabRatio="883" activeSheetId="26"/>
    <customWorkbookView name="Charanya Ambati {चरण्या अंबटि} - Personal View" guid="{6C1F68FF-383D-48BB-B0E5-5F71EA481BD7}" mergeInterval="0" personalView="1" maximized="1" xWindow="-9" yWindow="-9" windowWidth="1938" windowHeight="1048" tabRatio="883" activeSheetId="26"/>
    <customWorkbookView name="Umesh Kumar Yadav {उमेश कुमार यादव} - Personal View" guid="{70FB5D55-1DD3-4C31-AE80-FEFCEF8A40E9}" mergeInterval="0" personalView="1" maximized="1" xWindow="-8" yWindow="-8" windowWidth="1936" windowHeight="1048" tabRatio="883"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8" i="11" l="1"/>
  <c r="G38" i="11"/>
  <c r="F42" i="11"/>
  <c r="F41" i="11"/>
  <c r="E38" i="11"/>
  <c r="B429" i="29"/>
  <c r="N425" i="29"/>
  <c r="N424" i="29"/>
  <c r="N423" i="29"/>
  <c r="B381" i="29"/>
  <c r="N377" i="29"/>
  <c r="N376" i="29"/>
  <c r="N375" i="29"/>
  <c r="B174" i="29"/>
  <c r="N170" i="29"/>
  <c r="N169" i="29"/>
  <c r="N168" i="29"/>
  <c r="M80" i="29"/>
  <c r="M79" i="29"/>
  <c r="M78" i="29"/>
  <c r="M21" i="29"/>
  <c r="M507" i="29" s="1"/>
  <c r="M20" i="29"/>
  <c r="M505" i="29" s="1"/>
  <c r="E11" i="29"/>
  <c r="E10" i="29"/>
  <c r="E9" i="29"/>
  <c r="E8" i="29"/>
  <c r="E7" i="29"/>
  <c r="B585" i="29" l="1"/>
  <c r="B545" i="29"/>
  <c r="B508" i="29"/>
  <c r="B645" i="29" s="1"/>
  <c r="E711" i="29" l="1"/>
  <c r="B657" i="29"/>
  <c r="G711" i="29"/>
  <c r="B669" i="29"/>
  <c r="A14" i="7" l="1"/>
  <c r="A3" i="11"/>
  <c r="E8" i="11"/>
  <c r="E11" i="11"/>
  <c r="E10" i="11"/>
  <c r="E9" i="11"/>
  <c r="E12" i="11"/>
  <c r="B126" i="26" l="1"/>
  <c r="E1" i="18" l="1"/>
  <c r="B589" i="4" l="1"/>
  <c r="D552" i="4"/>
  <c r="E712" i="4" l="1"/>
  <c r="B552" i="4" s="1"/>
  <c r="F712" i="4"/>
  <c r="B671" i="4" l="1"/>
  <c r="B660" i="4"/>
  <c r="B649" i="4"/>
  <c r="B514" i="4"/>
  <c r="M513" i="4"/>
  <c r="M511" i="4"/>
  <c r="B435" i="4"/>
  <c r="N431" i="4"/>
  <c r="N430" i="4"/>
  <c r="N429" i="4"/>
  <c r="B387" i="4"/>
  <c r="N383" i="4"/>
  <c r="N382" i="4"/>
  <c r="N381" i="4"/>
  <c r="B178" i="4"/>
  <c r="N174" i="4"/>
  <c r="N173" i="4"/>
  <c r="N172" i="4"/>
  <c r="M81" i="4"/>
  <c r="M80" i="4"/>
  <c r="M79" i="4"/>
  <c r="D91" i="14" l="1"/>
  <c r="A8" i="28" l="1"/>
  <c r="B8" i="28" s="1"/>
  <c r="F8" i="28"/>
  <c r="G8" i="28" s="1"/>
  <c r="K8" i="28"/>
  <c r="L8" i="28" s="1"/>
  <c r="P8" i="28"/>
  <c r="Q8" i="28" s="1"/>
  <c r="A9" i="28"/>
  <c r="B9" i="28" s="1"/>
  <c r="D9" i="28" s="1"/>
  <c r="F9" i="28"/>
  <c r="G9" i="28" s="1"/>
  <c r="I9" i="28" s="1"/>
  <c r="K9" i="28"/>
  <c r="L9" i="28" s="1"/>
  <c r="N9" i="28" s="1"/>
  <c r="P9" i="28"/>
  <c r="Q9" i="28" s="1"/>
  <c r="S9" i="28" s="1"/>
  <c r="A10" i="28"/>
  <c r="B10" i="28" s="1"/>
  <c r="D10" i="28" s="1"/>
  <c r="F10" i="28"/>
  <c r="G10" i="28" s="1"/>
  <c r="I10" i="28" s="1"/>
  <c r="K10" i="28"/>
  <c r="L10" i="28" s="1"/>
  <c r="N10" i="28" s="1"/>
  <c r="P10" i="28"/>
  <c r="Q10" i="28" s="1"/>
  <c r="S10" i="28" s="1"/>
  <c r="Y10" i="28"/>
  <c r="T10" i="28" s="1"/>
  <c r="A11" i="28"/>
  <c r="B11" i="28" s="1"/>
  <c r="D11" i="28" s="1"/>
  <c r="F11" i="28"/>
  <c r="G11" i="28" s="1"/>
  <c r="I11" i="28" s="1"/>
  <c r="K11" i="28"/>
  <c r="L11" i="28" s="1"/>
  <c r="N11" i="28" s="1"/>
  <c r="P11" i="28"/>
  <c r="Q11" i="28" s="1"/>
  <c r="S11" i="28" s="1"/>
  <c r="Y11" i="28"/>
  <c r="T11" i="28" s="1"/>
  <c r="A12" i="28"/>
  <c r="B12" i="28" s="1"/>
  <c r="D12" i="28" s="1"/>
  <c r="F12" i="28"/>
  <c r="G12" i="28" s="1"/>
  <c r="I12" i="28" s="1"/>
  <c r="K12" i="28"/>
  <c r="L12" i="28" s="1"/>
  <c r="N12" i="28" s="1"/>
  <c r="P12" i="28"/>
  <c r="Q12" i="28" s="1"/>
  <c r="S12" i="28" s="1"/>
  <c r="Y12" i="28"/>
  <c r="T12" i="28" s="1"/>
  <c r="A13" i="28"/>
  <c r="B13" i="28" s="1"/>
  <c r="F13" i="28"/>
  <c r="G13" i="28" s="1"/>
  <c r="K13" i="28"/>
  <c r="L13" i="28" s="1"/>
  <c r="P13" i="28"/>
  <c r="Q13" i="28" s="1"/>
  <c r="Y13" i="28"/>
  <c r="T13" i="28" s="1"/>
  <c r="Y14" i="28"/>
  <c r="T14" i="28" s="1"/>
  <c r="Y15" i="28"/>
  <c r="T15" i="28" s="1"/>
  <c r="Y16" i="28"/>
  <c r="T16" i="28" s="1"/>
  <c r="Y17" i="28"/>
  <c r="T17" i="28" s="1"/>
  <c r="Y18" i="28"/>
  <c r="T18" i="28" s="1"/>
  <c r="Y19" i="28"/>
  <c r="T19" i="28" s="1"/>
  <c r="Y20" i="28"/>
  <c r="T20" i="28" s="1"/>
  <c r="Y21" i="28"/>
  <c r="T21" i="28" s="1"/>
  <c r="Y22" i="28"/>
  <c r="T22" i="28" s="1"/>
  <c r="Y23" i="28"/>
  <c r="T23" i="28" s="1"/>
  <c r="Y24" i="28"/>
  <c r="T24" i="28" s="1"/>
  <c r="Y30" i="28"/>
  <c r="T30" i="28" s="1"/>
  <c r="Y31" i="28"/>
  <c r="T31" i="28" s="1"/>
  <c r="Y32" i="28"/>
  <c r="T32" i="28" s="1"/>
  <c r="Y33" i="28"/>
  <c r="T33" i="28" s="1"/>
  <c r="Y34" i="28"/>
  <c r="T34" i="28" s="1"/>
  <c r="Y35" i="28"/>
  <c r="T35" i="28" s="1"/>
  <c r="Y36" i="28"/>
  <c r="T36" i="28" s="1"/>
  <c r="Y37" i="28"/>
  <c r="T37" i="28" s="1"/>
  <c r="Y38" i="28"/>
  <c r="T38" i="28" s="1"/>
  <c r="Y39" i="28"/>
  <c r="T39" i="28" s="1"/>
  <c r="Y40" i="28"/>
  <c r="T40" i="28" s="1"/>
  <c r="Y41" i="28"/>
  <c r="T41" i="28" s="1"/>
  <c r="Y42" i="28"/>
  <c r="T42" i="28" s="1"/>
  <c r="Y43" i="28"/>
  <c r="T43" i="28" s="1"/>
  <c r="Y44" i="28"/>
  <c r="T44" i="28" s="1"/>
  <c r="Y45" i="28"/>
  <c r="T45" i="28" s="1"/>
  <c r="A122" i="28"/>
  <c r="A124" i="28"/>
  <c r="A129" i="28" s="1"/>
  <c r="B129" i="28" s="1"/>
  <c r="A8" i="27"/>
  <c r="B8" i="27" s="1"/>
  <c r="F8" i="27"/>
  <c r="G8" i="27" s="1"/>
  <c r="K8" i="27"/>
  <c r="L8" i="27" s="1"/>
  <c r="P8" i="27"/>
  <c r="Q8" i="27" s="1"/>
  <c r="A9" i="27"/>
  <c r="B9" i="27" s="1"/>
  <c r="D9" i="27" s="1"/>
  <c r="F9" i="27"/>
  <c r="G9" i="27" s="1"/>
  <c r="I9" i="27" s="1"/>
  <c r="K9" i="27"/>
  <c r="L9" i="27" s="1"/>
  <c r="N9" i="27" s="1"/>
  <c r="P9" i="27"/>
  <c r="Q9" i="27" s="1"/>
  <c r="S9" i="27" s="1"/>
  <c r="A10" i="27"/>
  <c r="B10" i="27" s="1"/>
  <c r="D10" i="27" s="1"/>
  <c r="F10" i="27"/>
  <c r="G10" i="27" s="1"/>
  <c r="I10" i="27" s="1"/>
  <c r="K10" i="27"/>
  <c r="L10" i="27" s="1"/>
  <c r="N10" i="27" s="1"/>
  <c r="P10" i="27"/>
  <c r="Q10" i="27" s="1"/>
  <c r="S10" i="27" s="1"/>
  <c r="Y10" i="27"/>
  <c r="T10" i="27" s="1"/>
  <c r="A11" i="27"/>
  <c r="B11" i="27" s="1"/>
  <c r="D11" i="27" s="1"/>
  <c r="F11" i="27"/>
  <c r="G11" i="27" s="1"/>
  <c r="I11" i="27" s="1"/>
  <c r="K11" i="27"/>
  <c r="L11" i="27" s="1"/>
  <c r="N11" i="27" s="1"/>
  <c r="P11" i="27"/>
  <c r="Q11" i="27" s="1"/>
  <c r="S11" i="27" s="1"/>
  <c r="Y11" i="27"/>
  <c r="T11" i="27" s="1"/>
  <c r="A12" i="27"/>
  <c r="B12" i="27" s="1"/>
  <c r="D12" i="27" s="1"/>
  <c r="F12" i="27"/>
  <c r="G12" i="27" s="1"/>
  <c r="I12" i="27" s="1"/>
  <c r="K12" i="27"/>
  <c r="L12" i="27" s="1"/>
  <c r="N12" i="27" s="1"/>
  <c r="P12" i="27"/>
  <c r="Q12" i="27" s="1"/>
  <c r="S12" i="27" s="1"/>
  <c r="Y12" i="27"/>
  <c r="T12" i="27" s="1"/>
  <c r="A13" i="27"/>
  <c r="B13" i="27" s="1"/>
  <c r="F13" i="27"/>
  <c r="G13" i="27" s="1"/>
  <c r="K13" i="27"/>
  <c r="L13" i="27" s="1"/>
  <c r="P13" i="27"/>
  <c r="Q13" i="27" s="1"/>
  <c r="Y13" i="27"/>
  <c r="T13" i="27" s="1"/>
  <c r="Y14" i="27"/>
  <c r="T14" i="27" s="1"/>
  <c r="Y15" i="27"/>
  <c r="T15" i="27" s="1"/>
  <c r="Y16" i="27"/>
  <c r="T16" i="27" s="1"/>
  <c r="Y17" i="27"/>
  <c r="T17" i="27" s="1"/>
  <c r="Y18" i="27"/>
  <c r="T18" i="27" s="1"/>
  <c r="Y19" i="27"/>
  <c r="T19" i="27" s="1"/>
  <c r="Y20" i="27"/>
  <c r="T20" i="27" s="1"/>
  <c r="Y21" i="27"/>
  <c r="T21" i="27" s="1"/>
  <c r="Y22" i="27"/>
  <c r="T22" i="27" s="1"/>
  <c r="Y23" i="27"/>
  <c r="T23" i="27" s="1"/>
  <c r="Y24" i="27"/>
  <c r="T24" i="27" s="1"/>
  <c r="Y30" i="27"/>
  <c r="T30" i="27" s="1"/>
  <c r="Y31" i="27"/>
  <c r="T31" i="27" s="1"/>
  <c r="Y32" i="27"/>
  <c r="T32" i="27" s="1"/>
  <c r="Y33" i="27"/>
  <c r="T33" i="27" s="1"/>
  <c r="Y34" i="27"/>
  <c r="T34" i="27" s="1"/>
  <c r="Y35" i="27"/>
  <c r="T35" i="27" s="1"/>
  <c r="Y36" i="27"/>
  <c r="T36" i="27" s="1"/>
  <c r="Y37" i="27"/>
  <c r="T37" i="27" s="1"/>
  <c r="Y38" i="27"/>
  <c r="T38" i="27" s="1"/>
  <c r="Y39" i="27"/>
  <c r="T39" i="27" s="1"/>
  <c r="Y40" i="27"/>
  <c r="T40" i="27" s="1"/>
  <c r="Y41" i="27"/>
  <c r="T41" i="27" s="1"/>
  <c r="Y42" i="27"/>
  <c r="T42" i="27" s="1"/>
  <c r="Y43" i="27"/>
  <c r="T43" i="27" s="1"/>
  <c r="Y44" i="27"/>
  <c r="T44" i="27" s="1"/>
  <c r="Y45" i="27"/>
  <c r="T45" i="27" s="1"/>
  <c r="A122" i="27"/>
  <c r="A124" i="27"/>
  <c r="A24" i="26"/>
  <c r="B30" i="26"/>
  <c r="AG31" i="26" s="1"/>
  <c r="AG32" i="26" s="1"/>
  <c r="A32" i="26"/>
  <c r="A33" i="26"/>
  <c r="A34" i="26"/>
  <c r="A35" i="26"/>
  <c r="A36" i="26"/>
  <c r="AL37" i="26"/>
  <c r="AL38" i="26"/>
  <c r="C39" i="26"/>
  <c r="B41" i="26"/>
  <c r="AC41" i="26"/>
  <c r="Q39" i="26" s="1"/>
  <c r="AT126" i="26"/>
  <c r="AU126" i="26" s="1"/>
  <c r="AV126" i="26" s="1"/>
  <c r="B135" i="26"/>
  <c r="F135" i="26"/>
  <c r="B136" i="26"/>
  <c r="F136" i="26"/>
  <c r="A1" i="25"/>
  <c r="A3" i="25"/>
  <c r="G7" i="25"/>
  <c r="G8" i="25"/>
  <c r="G9" i="25"/>
  <c r="G10" i="25"/>
  <c r="G11" i="25"/>
  <c r="A26" i="25"/>
  <c r="B26" i="25"/>
  <c r="F26" i="25"/>
  <c r="H26" i="25"/>
  <c r="A28" i="25"/>
  <c r="B28" i="25"/>
  <c r="F28" i="25"/>
  <c r="H28" i="25"/>
  <c r="A1" i="24"/>
  <c r="A3" i="24"/>
  <c r="G7" i="24"/>
  <c r="G8" i="24"/>
  <c r="G9" i="24"/>
  <c r="G10" i="24"/>
  <c r="G11" i="24"/>
  <c r="A21" i="24"/>
  <c r="B21" i="24"/>
  <c r="F21" i="24"/>
  <c r="H21" i="24"/>
  <c r="A23" i="24"/>
  <c r="B23" i="24"/>
  <c r="F23" i="24"/>
  <c r="H23" i="24"/>
  <c r="A1" i="22"/>
  <c r="A3" i="22"/>
  <c r="G7" i="22"/>
  <c r="G8" i="22"/>
  <c r="G9" i="22"/>
  <c r="G10" i="22"/>
  <c r="G11" i="22"/>
  <c r="A25" i="22"/>
  <c r="B25" i="22"/>
  <c r="F25" i="22"/>
  <c r="H25" i="22"/>
  <c r="A27" i="22"/>
  <c r="B27" i="22"/>
  <c r="F27" i="22"/>
  <c r="H27" i="22"/>
  <c r="K30" i="21"/>
  <c r="K31" i="21"/>
  <c r="K32" i="21"/>
  <c r="K33" i="21"/>
  <c r="K36" i="21"/>
  <c r="O36" i="21"/>
  <c r="K37" i="21"/>
  <c r="O37" i="21"/>
  <c r="K38" i="21"/>
  <c r="O38" i="21"/>
  <c r="K39" i="21"/>
  <c r="O39" i="21"/>
  <c r="A43" i="21"/>
  <c r="A44" i="21"/>
  <c r="A45" i="21"/>
  <c r="A49" i="21"/>
  <c r="A1" i="20"/>
  <c r="X2" i="20"/>
  <c r="A3" i="20"/>
  <c r="F6" i="20"/>
  <c r="F7" i="20"/>
  <c r="F8" i="20"/>
  <c r="F9" i="20"/>
  <c r="F10" i="20"/>
  <c r="B23" i="20"/>
  <c r="H23" i="20"/>
  <c r="B24" i="20"/>
  <c r="H24" i="20"/>
  <c r="A1" i="19"/>
  <c r="Z2" i="19"/>
  <c r="A3" i="19"/>
  <c r="G7" i="19"/>
  <c r="G8" i="19"/>
  <c r="G9" i="19"/>
  <c r="G10" i="19"/>
  <c r="G11" i="19"/>
  <c r="B83" i="19"/>
  <c r="H83" i="19"/>
  <c r="B84" i="19"/>
  <c r="H84" i="19"/>
  <c r="A3" i="18"/>
  <c r="E8" i="18"/>
  <c r="M39" i="18"/>
  <c r="E75" i="18"/>
  <c r="B90" i="18"/>
  <c r="E90" i="18"/>
  <c r="B91" i="18"/>
  <c r="E91" i="18"/>
  <c r="K30" i="17"/>
  <c r="K31" i="17"/>
  <c r="K32" i="17"/>
  <c r="K33" i="17"/>
  <c r="K36" i="17"/>
  <c r="O36" i="17"/>
  <c r="K37" i="17"/>
  <c r="O37" i="17"/>
  <c r="K38" i="17"/>
  <c r="O38" i="17"/>
  <c r="K39" i="17"/>
  <c r="O39" i="17"/>
  <c r="A41" i="17"/>
  <c r="A42" i="17"/>
  <c r="K42" i="17"/>
  <c r="A43" i="17"/>
  <c r="K43" i="17"/>
  <c r="A44" i="17"/>
  <c r="A45" i="17"/>
  <c r="A46" i="17"/>
  <c r="A47" i="17"/>
  <c r="A48" i="17"/>
  <c r="A53" i="17"/>
  <c r="A59" i="17"/>
  <c r="F200" i="17"/>
  <c r="F201" i="17"/>
  <c r="A1" i="16"/>
  <c r="A3" i="16"/>
  <c r="E7" i="16"/>
  <c r="E8" i="16"/>
  <c r="E9" i="16"/>
  <c r="E10" i="16"/>
  <c r="E11" i="16"/>
  <c r="B24" i="16"/>
  <c r="E24" i="16"/>
  <c r="B25" i="16"/>
  <c r="E25" i="16"/>
  <c r="A1" i="15"/>
  <c r="A3" i="15"/>
  <c r="E7" i="15"/>
  <c r="E8" i="15"/>
  <c r="E9" i="15"/>
  <c r="E10" i="15"/>
  <c r="E11" i="15"/>
  <c r="B20" i="15"/>
  <c r="E20" i="15"/>
  <c r="B21" i="15"/>
  <c r="E21" i="15"/>
  <c r="E7" i="14"/>
  <c r="E8" i="14"/>
  <c r="E9" i="14"/>
  <c r="E10" i="14"/>
  <c r="B11" i="14"/>
  <c r="E11" i="14"/>
  <c r="E12" i="14"/>
  <c r="B107" i="14"/>
  <c r="F107" i="14"/>
  <c r="B108" i="14"/>
  <c r="F108" i="14"/>
  <c r="A1" i="13"/>
  <c r="A53" i="13" s="1"/>
  <c r="Z2" i="13"/>
  <c r="A3" i="13"/>
  <c r="D7" i="13"/>
  <c r="D8" i="13"/>
  <c r="D9" i="13"/>
  <c r="D10" i="13"/>
  <c r="D11" i="13"/>
  <c r="B31" i="13"/>
  <c r="B69" i="13" s="1"/>
  <c r="D31" i="13"/>
  <c r="E50" i="13" s="1"/>
  <c r="E69" i="13" s="1"/>
  <c r="B32" i="13"/>
  <c r="B70" i="13" s="1"/>
  <c r="D32" i="13"/>
  <c r="E51" i="13" s="1"/>
  <c r="E70" i="13" s="1"/>
  <c r="E34" i="13"/>
  <c r="A36" i="13"/>
  <c r="A50" i="13"/>
  <c r="D50" i="13"/>
  <c r="A51" i="13"/>
  <c r="D51" i="13"/>
  <c r="E53" i="13"/>
  <c r="A55" i="13"/>
  <c r="A69" i="13"/>
  <c r="D69" i="13"/>
  <c r="A70" i="13"/>
  <c r="D70" i="13"/>
  <c r="A1" i="12"/>
  <c r="A3" i="12"/>
  <c r="E7" i="12"/>
  <c r="E8" i="12"/>
  <c r="E9" i="12"/>
  <c r="E10" i="12"/>
  <c r="E11" i="12"/>
  <c r="B33" i="12"/>
  <c r="E33" i="12"/>
  <c r="B34" i="12"/>
  <c r="E34" i="12"/>
  <c r="A16" i="11"/>
  <c r="B41" i="11"/>
  <c r="B22" i="10" s="1"/>
  <c r="G41" i="11"/>
  <c r="E22" i="10" s="1"/>
  <c r="B42" i="11"/>
  <c r="B23" i="10" s="1"/>
  <c r="G42" i="11"/>
  <c r="E23" i="10" s="1"/>
  <c r="E1" i="10"/>
  <c r="A1" i="9"/>
  <c r="A30" i="9" s="1"/>
  <c r="A3" i="9"/>
  <c r="E7" i="9"/>
  <c r="E8" i="9"/>
  <c r="E9" i="9"/>
  <c r="E10" i="9"/>
  <c r="E11" i="9"/>
  <c r="B27" i="9"/>
  <c r="B49" i="9" s="1"/>
  <c r="E27" i="9"/>
  <c r="E49" i="9" s="1"/>
  <c r="B28" i="9"/>
  <c r="B50" i="9" s="1"/>
  <c r="E28" i="9"/>
  <c r="E50" i="9" s="1"/>
  <c r="E30" i="9"/>
  <c r="A32" i="9"/>
  <c r="A7" i="8"/>
  <c r="D7" i="8"/>
  <c r="D8" i="8"/>
  <c r="D9" i="8"/>
  <c r="D10" i="8"/>
  <c r="D11" i="8"/>
  <c r="I14" i="8"/>
  <c r="A14" i="8" s="1"/>
  <c r="E34" i="8"/>
  <c r="A1" i="7"/>
  <c r="A34" i="7" s="1"/>
  <c r="A3" i="7"/>
  <c r="D7" i="7"/>
  <c r="D8" i="7"/>
  <c r="D9" i="7"/>
  <c r="D10" i="7"/>
  <c r="D11" i="7"/>
  <c r="B31" i="7"/>
  <c r="B69" i="7" s="1"/>
  <c r="D31" i="7"/>
  <c r="D69" i="7" s="1"/>
  <c r="B32" i="7"/>
  <c r="B70" i="7" s="1"/>
  <c r="D32" i="7"/>
  <c r="D70" i="7" s="1"/>
  <c r="E34" i="7"/>
  <c r="A3" i="6"/>
  <c r="D7" i="6"/>
  <c r="D8" i="6"/>
  <c r="D9" i="6"/>
  <c r="D10" i="6"/>
  <c r="D11" i="6"/>
  <c r="B24" i="6"/>
  <c r="B57" i="6" s="1"/>
  <c r="D24" i="6"/>
  <c r="D57" i="6" s="1"/>
  <c r="B25" i="6"/>
  <c r="B58" i="6" s="1"/>
  <c r="D25" i="6"/>
  <c r="E29" i="6"/>
  <c r="C31" i="6"/>
  <c r="A33" i="6"/>
  <c r="B33" i="6"/>
  <c r="C33" i="6"/>
  <c r="D33" i="6"/>
  <c r="E33" i="6"/>
  <c r="A57" i="6"/>
  <c r="C57" i="6"/>
  <c r="A58" i="6"/>
  <c r="C58" i="6"/>
  <c r="D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H26" i="5"/>
  <c r="I26" i="5"/>
  <c r="A1" i="4"/>
  <c r="A1" i="14" s="1"/>
  <c r="A3" i="4"/>
  <c r="A3" i="10" s="1"/>
  <c r="F7" i="4"/>
  <c r="E7" i="10" s="1"/>
  <c r="F8" i="4"/>
  <c r="E8" i="10" s="1"/>
  <c r="F9" i="4"/>
  <c r="E9" i="10" s="1"/>
  <c r="F10" i="4"/>
  <c r="E10" i="10" s="1"/>
  <c r="F11" i="4"/>
  <c r="E11" i="10" s="1"/>
  <c r="D43" i="4"/>
  <c r="F43" i="4"/>
  <c r="H43" i="4"/>
  <c r="D44" i="4"/>
  <c r="F44" i="4"/>
  <c r="H44" i="4"/>
  <c r="D45" i="4"/>
  <c r="F45" i="4"/>
  <c r="H45" i="4"/>
  <c r="D46" i="4"/>
  <c r="F46" i="4"/>
  <c r="H46" i="4"/>
  <c r="C720" i="4"/>
  <c r="G720" i="4"/>
  <c r="C721" i="4"/>
  <c r="G721" i="4"/>
  <c r="A1" i="3"/>
  <c r="A1" i="8" s="1"/>
  <c r="A34" i="8" s="1"/>
  <c r="Z1" i="3"/>
  <c r="AT1" i="3"/>
  <c r="Z2" i="3"/>
  <c r="A3" i="3"/>
  <c r="A3" i="8" s="1"/>
  <c r="Z8" i="3"/>
  <c r="B9" i="3"/>
  <c r="G9" i="3"/>
  <c r="B10" i="3"/>
  <c r="B11" i="3"/>
  <c r="B12" i="3"/>
  <c r="B24" i="3"/>
  <c r="B31" i="8" s="1"/>
  <c r="B69" i="8" s="1"/>
  <c r="E24" i="3"/>
  <c r="D31" i="8" s="1"/>
  <c r="D69" i="8" s="1"/>
  <c r="AA24" i="3"/>
  <c r="B25" i="3"/>
  <c r="B32" i="8" s="1"/>
  <c r="B70" i="8" s="1"/>
  <c r="E25" i="3"/>
  <c r="D32" i="8" s="1"/>
  <c r="D70" i="8" s="1"/>
  <c r="AA25" i="3"/>
  <c r="B1" i="2"/>
  <c r="B2" i="2"/>
  <c r="A1" i="5" s="1"/>
  <c r="F7" i="2"/>
  <c r="B8" i="2"/>
  <c r="F9" i="2"/>
  <c r="K42" i="21" s="1"/>
  <c r="G20" i="2"/>
  <c r="H20" i="2" s="1"/>
  <c r="B27" i="2"/>
  <c r="B12" i="22" l="1"/>
  <c r="B12" i="29"/>
  <c r="B11" i="25"/>
  <c r="B11" i="29"/>
  <c r="B10" i="22"/>
  <c r="B10" i="29"/>
  <c r="B9" i="25"/>
  <c r="B9" i="29"/>
  <c r="B51" i="13"/>
  <c r="A34" i="13"/>
  <c r="B50" i="13"/>
  <c r="U6" i="28"/>
  <c r="A18" i="5"/>
  <c r="A17" i="5"/>
  <c r="U6" i="27"/>
  <c r="N22" i="4"/>
  <c r="A1" i="11"/>
  <c r="N20" i="19"/>
  <c r="B20" i="19" s="1"/>
  <c r="C7" i="2"/>
  <c r="A131" i="27"/>
  <c r="B131" i="27" s="1"/>
  <c r="D131" i="27" s="1"/>
  <c r="A133" i="27"/>
  <c r="B133" i="27" s="1"/>
  <c r="D133" i="27" s="1"/>
  <c r="A129" i="27"/>
  <c r="B129" i="27" s="1"/>
  <c r="A131" i="28"/>
  <c r="B131" i="28" s="1"/>
  <c r="D131" i="28" s="1"/>
  <c r="A134" i="27"/>
  <c r="B134" i="27" s="1"/>
  <c r="D134" i="27" s="1"/>
  <c r="A130" i="27"/>
  <c r="B130" i="27" s="1"/>
  <c r="D130" i="27" s="1"/>
  <c r="A134" i="28"/>
  <c r="B134" i="28" s="1"/>
  <c r="D134" i="28" s="1"/>
  <c r="A132" i="27"/>
  <c r="B132" i="27" s="1"/>
  <c r="D132" i="27" s="1"/>
  <c r="A130" i="28"/>
  <c r="B130" i="28" s="1"/>
  <c r="D130" i="28" s="1"/>
  <c r="A1" i="6"/>
  <c r="A29" i="6" s="1"/>
  <c r="N13" i="27"/>
  <c r="K6" i="27" s="1"/>
  <c r="N13" i="28"/>
  <c r="K6" i="28" s="1"/>
  <c r="S13" i="27"/>
  <c r="P6" i="27" s="1"/>
  <c r="D13" i="27"/>
  <c r="A6" i="27" s="1"/>
  <c r="S13" i="28"/>
  <c r="P6" i="28" s="1"/>
  <c r="D13" i="28"/>
  <c r="A6" i="28" s="1"/>
  <c r="B24" i="2"/>
  <c r="B18" i="2"/>
  <c r="E9" i="18"/>
  <c r="N21" i="19"/>
  <c r="K41" i="21"/>
  <c r="A42" i="21" s="1"/>
  <c r="G8" i="3"/>
  <c r="A15" i="3" s="1"/>
  <c r="A3" i="14"/>
  <c r="E11" i="18"/>
  <c r="AS125" i="26"/>
  <c r="I13" i="27"/>
  <c r="F6" i="27" s="1"/>
  <c r="I13" i="28"/>
  <c r="F6" i="28" s="1"/>
  <c r="B23" i="2"/>
  <c r="B13" i="2"/>
  <c r="N21" i="4"/>
  <c r="B11" i="12"/>
  <c r="AG33" i="26"/>
  <c r="AG30" i="26"/>
  <c r="B11" i="5"/>
  <c r="B11" i="7"/>
  <c r="B11" i="8" s="1"/>
  <c r="B11" i="15"/>
  <c r="B9" i="7"/>
  <c r="B9" i="8" s="1"/>
  <c r="B9" i="12"/>
  <c r="B9" i="15"/>
  <c r="B12" i="5"/>
  <c r="B10" i="5"/>
  <c r="B12" i="7"/>
  <c r="B12" i="8" s="1"/>
  <c r="B10" i="7"/>
  <c r="B10" i="8" s="1"/>
  <c r="B12" i="12"/>
  <c r="B10" i="12"/>
  <c r="B12" i="15"/>
  <c r="B10" i="15"/>
  <c r="E12" i="18"/>
  <c r="E10" i="18"/>
  <c r="A1" i="18"/>
  <c r="B11" i="24"/>
  <c r="B9" i="24"/>
  <c r="A133" i="28"/>
  <c r="B133" i="28" s="1"/>
  <c r="D133" i="28" s="1"/>
  <c r="B9" i="5"/>
  <c r="B11" i="4"/>
  <c r="B9" i="4"/>
  <c r="B11" i="6"/>
  <c r="B9" i="6"/>
  <c r="B11" i="9"/>
  <c r="B9" i="9"/>
  <c r="A1" i="10"/>
  <c r="B12" i="13"/>
  <c r="B10" i="13"/>
  <c r="B10" i="14"/>
  <c r="B11" i="16"/>
  <c r="B9" i="16"/>
  <c r="B11" i="19"/>
  <c r="B9" i="19"/>
  <c r="H20" i="19" s="1"/>
  <c r="B11" i="20"/>
  <c r="B9" i="20"/>
  <c r="B11" i="22"/>
  <c r="B9" i="22"/>
  <c r="B12" i="25"/>
  <c r="B10" i="25"/>
  <c r="A132" i="28"/>
  <c r="B132" i="28" s="1"/>
  <c r="D132" i="28" s="1"/>
  <c r="B12" i="24"/>
  <c r="B10" i="24"/>
  <c r="B12" i="4"/>
  <c r="B10" i="4"/>
  <c r="B12" i="6"/>
  <c r="B10" i="6"/>
  <c r="B12" i="9"/>
  <c r="B10" i="9"/>
  <c r="B11" i="13"/>
  <c r="B9" i="13"/>
  <c r="B9" i="14"/>
  <c r="B12" i="16"/>
  <c r="B10" i="16"/>
  <c r="B12" i="19"/>
  <c r="B10" i="19"/>
  <c r="B10" i="20"/>
  <c r="B8" i="20"/>
  <c r="B17" i="3" l="1"/>
  <c r="A127" i="27"/>
  <c r="A127" i="28"/>
  <c r="Y25" i="27"/>
  <c r="T25" i="27" s="1"/>
  <c r="U7" i="27" s="1"/>
  <c r="Y25" i="28"/>
  <c r="T25" i="28" s="1"/>
  <c r="U7" i="28" s="1"/>
  <c r="A8" i="3"/>
  <c r="A7" i="3"/>
  <c r="B16" i="3"/>
  <c r="A18" i="3"/>
  <c r="B20" i="3"/>
  <c r="E16" i="3"/>
  <c r="B18" i="3"/>
  <c r="E17" i="3"/>
  <c r="E19" i="3"/>
  <c r="A17" i="3"/>
  <c r="B19" i="3"/>
  <c r="E20" i="3"/>
  <c r="H41" i="4"/>
  <c r="F41" i="4"/>
  <c r="D41" i="4"/>
  <c r="E18" i="3"/>
  <c r="B12" i="10"/>
  <c r="B13" i="18"/>
  <c r="B12" i="14"/>
  <c r="B12" i="11"/>
  <c r="B10" i="18"/>
  <c r="E26" i="18" s="1"/>
  <c r="B9" i="10"/>
  <c r="B9" i="11"/>
  <c r="B10" i="10"/>
  <c r="B11" i="18"/>
  <c r="B10" i="11"/>
  <c r="B12" i="18"/>
  <c r="B11" i="11"/>
  <c r="B11" i="10"/>
  <c r="A8" i="22" l="1"/>
  <c r="A8" i="6"/>
  <c r="A7" i="20"/>
  <c r="A41" i="21"/>
  <c r="A8" i="5"/>
  <c r="A8" i="19"/>
  <c r="A8" i="14"/>
  <c r="A8" i="9"/>
  <c r="A8" i="25"/>
  <c r="E133" i="26"/>
  <c r="A8" i="7"/>
  <c r="A8" i="8" s="1"/>
  <c r="A8" i="4"/>
  <c r="A8" i="15"/>
  <c r="A8" i="16"/>
  <c r="A8" i="24"/>
  <c r="A8" i="13"/>
  <c r="A8" i="12"/>
  <c r="A7" i="25"/>
  <c r="A7" i="6"/>
  <c r="A7" i="7"/>
  <c r="A7" i="13"/>
  <c r="A6" i="20"/>
  <c r="A7" i="9"/>
  <c r="A7" i="4"/>
  <c r="A7" i="19"/>
  <c r="A7" i="24"/>
  <c r="A7" i="5"/>
  <c r="A7" i="16"/>
  <c r="A7" i="22"/>
  <c r="A7" i="15"/>
  <c r="A7" i="12"/>
  <c r="A7" i="14" l="1"/>
  <c r="A7" i="10"/>
  <c r="A8" i="18"/>
  <c r="A7" i="11"/>
  <c r="A9" i="18"/>
  <c r="A8" i="10"/>
  <c r="A8" i="11"/>
</calcChain>
</file>

<file path=xl/sharedStrings.xml><?xml version="1.0" encoding="utf-8"?>
<sst xmlns="http://schemas.openxmlformats.org/spreadsheetml/2006/main" count="3169" uniqueCount="1134">
  <si>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</si>
  <si>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</si>
  <si>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</si>
  <si>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</si>
  <si>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</si>
  <si>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</si>
  <si>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</si>
  <si>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</si>
  <si>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</si>
  <si>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</si>
  <si>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</si>
  <si>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</si>
  <si>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</si>
  <si>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</si>
  <si>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</si>
  <si>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</si>
  <si>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</si>
  <si>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</si>
  <si>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</si>
  <si>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</si>
  <si>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</si>
  <si>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</si>
  <si>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Specify type of Bidder                    [Select from drop down menu]</t>
  </si>
  <si>
    <t>Address of Registered Office</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</si>
  <si>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</si>
  <si>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</si>
  <si>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</si>
  <si>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</si>
  <si>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</si>
  <si>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</si>
  <si>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</si>
  <si>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</si>
  <si>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</si>
  <si>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</si>
  <si>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</si>
  <si>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</si>
  <si>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</si>
  <si>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</si>
  <si>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</si>
  <si>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</si>
  <si>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</si>
  <si>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</si>
  <si>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</si>
  <si>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</si>
  <si>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</si>
  <si>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</si>
  <si>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</si>
  <si>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</si>
  <si>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</si>
  <si>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</si>
  <si>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</si>
  <si>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</si>
  <si>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</si>
  <si>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</si>
  <si>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</si>
  <si>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</si>
  <si>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</si>
  <si>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</si>
  <si>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</si>
  <si>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</si>
  <si>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</si>
  <si>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</si>
  <si>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</si>
  <si>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</si>
  <si>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</si>
  <si>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</si>
  <si>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</si>
  <si>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</si>
  <si>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</si>
  <si>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</si>
  <si>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</si>
  <si>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</si>
  <si>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</si>
  <si>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</si>
  <si>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</si>
  <si>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</si>
  <si>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</si>
  <si>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</si>
  <si>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</si>
  <si>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</si>
  <si>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</si>
  <si>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</si>
  <si>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</si>
  <si>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</si>
  <si>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</si>
  <si>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</si>
  <si>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</si>
  <si>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</si>
  <si>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</si>
  <si>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</si>
  <si>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Details of documentary evidence submitted in support of Qualification Data</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</si>
  <si>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</si>
  <si>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</si>
  <si>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</si>
  <si>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</si>
  <si>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</si>
  <si>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</si>
  <si>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</si>
  <si>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</si>
  <si>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</si>
  <si>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</si>
  <si>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</si>
  <si>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</si>
  <si>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</si>
  <si>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</si>
  <si>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</si>
  <si>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</si>
  <si>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</si>
  <si>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</si>
  <si>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</si>
  <si>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</si>
  <si>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</si>
  <si>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</si>
  <si>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</si>
  <si>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</si>
  <si>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</si>
  <si>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</si>
  <si>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</si>
  <si>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</si>
  <si>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</si>
  <si>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</si>
  <si>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</si>
  <si>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</si>
  <si>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</si>
  <si>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</si>
  <si>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</si>
  <si>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</si>
  <si>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</si>
  <si>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Name of the substation or switchyard</t>
  </si>
  <si>
    <t>Scope of work involved under the Contract</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</si>
  <si>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</si>
  <si>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</si>
  <si>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</si>
  <si>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</si>
  <si>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ITB 13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</si>
  <si>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</si>
  <si>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</si>
  <si>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</si>
  <si>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</si>
  <si>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</si>
  <si>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</si>
  <si>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</si>
  <si>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</si>
  <si>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</si>
  <si>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</si>
  <si>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</si>
  <si>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</si>
  <si>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</si>
  <si>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</si>
  <si>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</si>
  <si>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</si>
  <si>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</si>
  <si>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</si>
  <si>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</si>
  <si>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</si>
  <si>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</si>
  <si>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</si>
  <si>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</si>
  <si>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</si>
  <si>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</si>
  <si>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</si>
  <si>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</si>
  <si>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</si>
  <si>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</si>
  <si>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</si>
  <si>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</si>
  <si>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</si>
  <si>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</si>
  <si>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</si>
  <si>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</si>
  <si>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</si>
  <si>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</si>
  <si>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</si>
  <si>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</si>
  <si>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</si>
  <si>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ATTACHMENT-3 (JV)</t>
  </si>
  <si>
    <t>ATTACHMENT-3 (QR)</t>
  </si>
  <si>
    <t>ATTACHMENT-4</t>
  </si>
  <si>
    <t>ATTACHMENT-5</t>
  </si>
  <si>
    <t>ATTACHMENT-4 (A)</t>
  </si>
  <si>
    <t>ATTACHMENT-6</t>
  </si>
  <si>
    <t>ATTACHMENT-11</t>
  </si>
  <si>
    <t>ATTACHMENT-13</t>
  </si>
  <si>
    <t>Yes</t>
  </si>
  <si>
    <t>3.0</t>
  </si>
  <si>
    <t>Sl No</t>
  </si>
  <si>
    <t>Financial year</t>
  </si>
  <si>
    <t>Average Annual Turnover for best Three Years is</t>
  </si>
  <si>
    <t>Liquid Assets</t>
  </si>
  <si>
    <t xml:space="preserve">Details of evidence of having Liquid assets (LA) </t>
  </si>
  <si>
    <t>Or</t>
  </si>
  <si>
    <t>Details of evidence of access to or availability of credit facilities</t>
  </si>
  <si>
    <t>Attached copies of original documents defining :</t>
  </si>
  <si>
    <t>Attached original &amp; copies of the following documents :</t>
  </si>
  <si>
    <t>Written power of attorney of the signatory of the Bid to commit the bidder.</t>
  </si>
  <si>
    <t>Joint Venture Agreement.</t>
  </si>
  <si>
    <t>Details of documents uploaded in support of the above stated experience</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</si>
  <si>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</si>
  <si>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 xml:space="preserve">Bidders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</si>
  <si>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</si>
  <si>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</si>
  <si>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</si>
  <si>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</si>
  <si>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</si>
  <si>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</si>
  <si>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</si>
  <si>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</si>
  <si>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</si>
  <si>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</si>
  <si>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</si>
  <si>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</si>
  <si>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</si>
  <si>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</si>
  <si>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or of each Partner of a Joint Venture.</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</si>
  <si>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</si>
  <si>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Format-A:</t>
  </si>
  <si>
    <t>The complete annual reports together with Audited statement of accounts of the company for last five years of its own (separate) immediately preceding the date of submission of bid.</t>
  </si>
  <si>
    <t>Note I.</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</si>
  <si>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</si>
  <si>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</si>
  <si>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</si>
  <si>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Years preceding to the bid opening</t>
  </si>
  <si>
    <t>Audited Balance Sheet and Income Statements enclosed</t>
  </si>
  <si>
    <t>1st Year</t>
  </si>
  <si>
    <t>2nd Year</t>
  </si>
  <si>
    <t>3rd Year</t>
  </si>
  <si>
    <t>4th Year</t>
  </si>
  <si>
    <t>5th Year</t>
  </si>
  <si>
    <t>Date :</t>
  </si>
  <si>
    <t>As per para 1.0, Authorization Letter(s) from the bidder addressed to the Banker(s), authorizing POWERGRID to seek queries about the bidder with the Banker(s) and advising the Banker(s) to reply the same promptly, is/are enclosed as per following details:</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</si>
  <si>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</si>
  <si>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</si>
  <si>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</si>
  <si>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</si>
  <si>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</si>
  <si>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</si>
  <si>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</si>
  <si>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</si>
  <si>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</si>
  <si>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</si>
  <si>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</si>
  <si>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</si>
  <si>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</si>
  <si>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</si>
  <si>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</si>
  <si>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</si>
  <si>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</si>
  <si>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</si>
  <si>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</si>
  <si>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</si>
  <si>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</si>
  <si>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</si>
  <si>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</si>
  <si>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</si>
  <si>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</si>
  <si>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</si>
  <si>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</si>
  <si>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</si>
  <si>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</si>
  <si>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</si>
  <si>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</si>
  <si>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</si>
  <si>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</si>
  <si>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</si>
  <si>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</si>
  <si>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</si>
  <si>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</si>
  <si>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</si>
  <si>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</si>
  <si>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</si>
  <si>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</si>
  <si>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</si>
  <si>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</si>
  <si>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</si>
  <si>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</si>
  <si>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</si>
  <si>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</si>
  <si>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</si>
  <si>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</si>
  <si>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</si>
  <si>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</si>
  <si>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</si>
  <si>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</si>
  <si>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</si>
  <si>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</si>
  <si>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</si>
  <si>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</si>
  <si>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</si>
  <si>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</si>
  <si>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</si>
  <si>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</si>
  <si>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</si>
  <si>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</si>
  <si>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</si>
  <si>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</si>
  <si>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</si>
  <si>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</si>
  <si>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Name of Contract Undertaken</t>
  </si>
  <si>
    <t xml:space="preserve">Contract Reference No. &amp; 
Date of Award
</t>
  </si>
  <si>
    <t>E-mail ID</t>
  </si>
  <si>
    <t>Fax No.</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</si>
  <si>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</si>
  <si>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</si>
  <si>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</si>
  <si>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</si>
  <si>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</si>
  <si>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</si>
  <si>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</si>
  <si>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</si>
  <si>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</si>
  <si>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</si>
  <si>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</si>
  <si>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</si>
  <si>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</si>
  <si>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</si>
  <si>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</si>
  <si>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</si>
  <si>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</si>
  <si>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</si>
  <si>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</si>
  <si>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</si>
  <si>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</si>
  <si>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</si>
  <si>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</si>
  <si>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</si>
  <si>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</si>
  <si>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</si>
  <si>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</si>
  <si>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</si>
  <si>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</si>
  <si>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</si>
  <si>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</si>
  <si>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</si>
  <si>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</si>
  <si>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</si>
  <si>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</si>
  <si>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</si>
  <si>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</si>
  <si>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</si>
  <si>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</si>
  <si>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</si>
  <si>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</si>
  <si>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</si>
  <si>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</si>
  <si>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</si>
  <si>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</si>
  <si>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</si>
  <si>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</si>
  <si>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</si>
  <si>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</si>
  <si>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</si>
  <si>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</si>
  <si>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</si>
  <si>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</si>
  <si>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</si>
  <si>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</si>
  <si>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</si>
  <si>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</si>
  <si>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</si>
  <si>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</si>
  <si>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</si>
  <si>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</si>
  <si>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</si>
  <si>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</si>
  <si>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</si>
  <si>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</si>
  <si>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</si>
  <si>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</si>
  <si>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</si>
  <si>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</si>
  <si>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</si>
  <si>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</si>
  <si>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</si>
  <si>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</si>
  <si>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</si>
  <si>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</si>
  <si>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</si>
  <si>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</si>
  <si>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</si>
  <si>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</si>
  <si>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</si>
  <si>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</si>
  <si>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</si>
  <si>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</si>
  <si>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</si>
  <si>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</si>
  <si>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</si>
  <si>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</si>
  <si>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</si>
  <si>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</si>
  <si>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</si>
  <si>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</si>
  <si>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</si>
  <si>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</si>
  <si>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</si>
  <si>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</si>
  <si>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</si>
  <si>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</si>
  <si>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</si>
  <si>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</si>
  <si>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</si>
  <si>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</si>
  <si>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</si>
  <si>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</si>
  <si>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</si>
  <si>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</si>
  <si>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</si>
  <si>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</si>
  <si>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</si>
  <si>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</si>
  <si>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</si>
  <si>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</si>
  <si>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</si>
  <si>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</si>
  <si>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</si>
  <si>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</si>
  <si>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</si>
  <si>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Pay Order</t>
  </si>
  <si>
    <t>Banks certified Cheque</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</si>
  <si>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</si>
  <si>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</si>
  <si>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</si>
  <si>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</si>
  <si>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</si>
  <si>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</si>
  <si>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</si>
  <si>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</si>
  <si>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</si>
  <si>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</si>
  <si>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</si>
  <si>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Integrity Pact, in a separate envelope, duly signed on each page by the person signing the bid.</t>
  </si>
  <si>
    <t>Joint Venture Bid</t>
  </si>
  <si>
    <t>Attachment 10 Guarantee Declaration: We hereby declare that Attachment-10 (Guarantee Declaration) is provided in our Second Envelope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</si>
  <si>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</si>
  <si>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</si>
  <si>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</si>
  <si>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</si>
  <si>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</si>
  <si>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</si>
  <si>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</si>
  <si>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</si>
  <si>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</si>
  <si>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</si>
  <si>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</si>
  <si>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</si>
  <si>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</si>
  <si>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</si>
  <si>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</si>
  <si>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</si>
  <si>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</si>
  <si>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</si>
  <si>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</si>
  <si>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</si>
  <si>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</si>
  <si>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</si>
  <si>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</si>
  <si>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</si>
  <si>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</si>
  <si>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</si>
  <si>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</si>
  <si>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</si>
  <si>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</si>
  <si>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</si>
  <si>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</si>
  <si>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</si>
  <si>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</si>
  <si>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</si>
  <si>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</si>
  <si>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</si>
  <si>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Million</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</si>
  <si>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</si>
  <si>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</si>
  <si>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</si>
  <si>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</si>
  <si>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</si>
  <si>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</si>
  <si>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</si>
  <si>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</si>
  <si>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</si>
  <si>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</si>
  <si>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</si>
  <si>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</si>
  <si>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</si>
  <si>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</si>
  <si>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</si>
  <si>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</si>
  <si>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</si>
  <si>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</si>
  <si>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</si>
  <si>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</si>
  <si>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</si>
  <si>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</si>
  <si>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</si>
  <si>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</si>
  <si>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</si>
  <si>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</si>
  <si>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</si>
  <si>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</si>
  <si>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</si>
  <si>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</si>
  <si>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</si>
  <si>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</si>
  <si>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</si>
  <si>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</si>
  <si>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</si>
  <si>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</si>
  <si>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</si>
  <si>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</si>
  <si>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</si>
  <si>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</si>
  <si>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</si>
  <si>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</si>
  <si>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</si>
  <si>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</si>
  <si>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</si>
  <si>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</si>
  <si>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</si>
  <si>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</si>
  <si>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</si>
  <si>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</si>
  <si>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</si>
  <si>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</si>
  <si>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</si>
  <si>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</si>
  <si>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</si>
  <si>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</si>
  <si>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</si>
  <si>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</si>
  <si>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</si>
  <si>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</si>
  <si>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</si>
  <si>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</si>
  <si>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</si>
  <si>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</si>
  <si>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</si>
  <si>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</si>
  <si>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</si>
  <si>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</si>
  <si>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</si>
  <si>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</si>
  <si>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</si>
  <si>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</si>
  <si>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</si>
  <si>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</si>
  <si>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</si>
  <si>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</si>
  <si>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</si>
  <si>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</si>
  <si>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</si>
  <si>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</si>
  <si>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</si>
  <si>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</si>
  <si>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</si>
  <si>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</si>
  <si>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</si>
  <si>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</si>
  <si>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</si>
  <si>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</si>
  <si>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</si>
  <si>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</si>
  <si>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</si>
  <si>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</si>
  <si>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</si>
  <si>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</si>
  <si>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</si>
  <si>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</si>
  <si>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</si>
  <si>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</si>
  <si>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</si>
  <si>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</si>
  <si>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</si>
  <si>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</si>
  <si>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</si>
  <si>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</si>
  <si>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</si>
  <si>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</si>
  <si>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</si>
  <si>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</si>
  <si>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</si>
  <si>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</si>
  <si>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</si>
  <si>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</si>
  <si>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</si>
  <si>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</si>
  <si>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</si>
  <si>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</si>
  <si>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</si>
  <si>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</si>
  <si>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</si>
  <si>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</si>
  <si>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</si>
  <si>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</si>
  <si>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</si>
  <si>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</si>
  <si>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</si>
  <si>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</si>
  <si>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</si>
  <si>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</si>
  <si>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(Tick whichever is/are applicable)</t>
  </si>
  <si>
    <t>Format-B:</t>
  </si>
  <si>
    <t>FINANCIAL REQUIREMENTS :</t>
  </si>
  <si>
    <t>Integrity Pact is annexed herewith this Volume.</t>
  </si>
  <si>
    <t>C</t>
  </si>
  <si>
    <t>No. of Circuit Breaker bays under the contract</t>
  </si>
  <si>
    <t>No. of years, the above AIS/GIS Subatation(s) are in operation as on the originally scheduled  date of bid opening.</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</si>
  <si>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</si>
  <si>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</si>
  <si>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</si>
  <si>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</si>
  <si>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</si>
  <si>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For  Bidders to qualify for more than one package, their financial position shall not be less than the sum of the requirement for the packages they propose to qualify for ( strike through if only one package)</t>
  </si>
  <si>
    <t>A.</t>
  </si>
  <si>
    <t>NET WORTH</t>
  </si>
  <si>
    <t>2011-2012</t>
  </si>
  <si>
    <t>ATTACHMENT-10</t>
  </si>
  <si>
    <t>Format-C:</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</si>
  <si>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</si>
  <si>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</si>
  <si>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</si>
  <si>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</si>
  <si>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</si>
  <si>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</si>
  <si>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</si>
  <si>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</si>
  <si>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</si>
  <si>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</si>
  <si>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</si>
  <si>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</si>
  <si>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</si>
  <si>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</si>
  <si>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</si>
  <si>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</si>
  <si>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</si>
  <si>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</si>
  <si>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</si>
  <si>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</si>
  <si>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</si>
  <si>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</si>
  <si>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</si>
  <si>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</si>
  <si>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</si>
  <si>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</si>
  <si>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</si>
  <si>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</si>
  <si>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</si>
  <si>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Safety Pact</t>
  </si>
  <si>
    <t>Attachment 21:</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</si>
  <si>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</si>
  <si>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</si>
  <si>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</si>
  <si>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</si>
  <si>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</si>
  <si>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POWERGRID values full compliance with all relevant laws and regulations and the principles of Safety, Health&amp; Environment in its relations with its Bidders/ Contractors</t>
  </si>
  <si>
    <t xml:space="preserve">In order to achieve these goals, POWERGRID and the above named Bidder / Contractor enter into this agreement called “Safety Pact” which will form part of the Bid.
It is hereby agreed by and between the parties as under:
</t>
  </si>
  <si>
    <t>Section I – Commitments of POWERGRID:</t>
  </si>
  <si>
    <t>POWERGRID commits itself to take all measures necessary to prevent accidents duringConstruction and Operation of the Transmission Assets and to observe the following:</t>
  </si>
  <si>
    <t xml:space="preserve">POWERGRID recognizes and accepts its statutory responsibilities for ensuring construction, operation and maintenance of equipments and for the provision of safe methods of work and safe working conditions. </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</si>
  <si>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</si>
  <si>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</si>
  <si>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</si>
  <si>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</si>
  <si>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</si>
  <si>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</si>
  <si>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</si>
  <si>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</si>
  <si>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</si>
  <si>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conduct necessary awareness and training programmes to its Employees to augment the various safety requirements to be followed during Construction and Operation &amp; Maintenance of the Transmission Assets from time to time</t>
  </si>
  <si>
    <t>The Bidder / Contractor commits himself to take all measures necessary to prevent / minimise accidents at their construction / erection sites and to observe the following:</t>
  </si>
  <si>
    <t xml:space="preserve">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 </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</si>
  <si>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</si>
  <si>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</si>
  <si>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</si>
  <si>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</si>
  <si>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</si>
  <si>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</si>
  <si>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</si>
  <si>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</si>
  <si>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</si>
  <si>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</si>
  <si>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</si>
  <si>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</si>
  <si>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</si>
  <si>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</si>
  <si>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</si>
  <si>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</si>
  <si>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</si>
  <si>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</si>
  <si>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</si>
  <si>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</si>
  <si>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daily before starting the work thattheir site Supervising Personnel / Safety Officer briefs the workers about the work for the day and the safety measures / precautions required to be taken by them.</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</si>
  <si>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</si>
  <si>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</si>
  <si>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</si>
  <si>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</si>
  <si>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</si>
  <si>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conduct periodical Training to their Employees as well as to that of theirSub-contractors for safety awareness during construction works being executed by them.</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</si>
  <si>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</si>
  <si>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</si>
  <si>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</si>
  <si>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</si>
  <si>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</si>
  <si>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</si>
  <si>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</si>
  <si>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</si>
  <si>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Scope of work involved under the Contract as per IEC</t>
  </si>
  <si>
    <t>2015-2016</t>
  </si>
  <si>
    <t>{In support of its ‘Financial Position’, in line with the above, the Bidder (in case of bidding by single firm ) or each of the Partners of a Joint Venture (in case of bidding by a Joint Venture) or Company/Constituents must provide the relevant information in support of the same, along with documentary evidence, in the following format}</t>
  </si>
  <si>
    <t>Format in support of meeting the requirement of para 1.2 Annexure-A to BDS, Section-III, Volume-I of the Bidding Documents)</t>
  </si>
  <si>
    <t>Format in support of meeting the requirement of para 1.2 (as applicable) Annexure-A to BDS, Section-III, Volume-I of the Bidding Documents)</t>
  </si>
  <si>
    <t>Attachments  3(QR),  4, 4(A), 5, 5(A), 6, 9, 10, 11, 12, 13, 14, 15, 16, 17, 18 &amp; 19 and Bid Form for 1st Envelope are included here.</t>
  </si>
  <si>
    <t>2016-2017</t>
  </si>
  <si>
    <t>No</t>
  </si>
  <si>
    <t>Details of Provident Fund Code Number of the Bidder</t>
  </si>
  <si>
    <t xml:space="preserve">Safety Pact </t>
  </si>
  <si>
    <t>Details of GIS supplied by them</t>
  </si>
  <si>
    <t>if Type tested details of Type test Report</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</si>
  <si>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</si>
  <si>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</si>
  <si>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</si>
  <si>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</si>
  <si>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</si>
  <si>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</si>
  <si>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</si>
  <si>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</si>
  <si>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</si>
  <si>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</si>
  <si>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</si>
  <si>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</si>
  <si>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</si>
  <si>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</si>
  <si>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</si>
  <si>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</si>
  <si>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ATTACHMENTS</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</si>
  <si>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</si>
  <si>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</si>
  <si>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</si>
  <si>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</si>
  <si>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</si>
  <si>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</si>
  <si>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</si>
  <si>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</si>
  <si>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</si>
  <si>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</si>
  <si>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</si>
  <si>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t>Enter the Name of Registration Authority</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</si>
  <si>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</si>
  <si>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</si>
  <si>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</si>
  <si>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</si>
  <si>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</si>
  <si>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</si>
  <si>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</si>
  <si>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</si>
  <si>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Route-1</t>
  </si>
  <si>
    <t>Route-2</t>
  </si>
  <si>
    <t>Route-3</t>
  </si>
  <si>
    <t xml:space="preserve">Whether bidder want to propose its above subsidiary/ Group Company/ Joint Venture Company as its associate for executing On-Shore Supply Contract </t>
  </si>
  <si>
    <t>Name of the Collaborator (refer para 1.2), if applicable :</t>
  </si>
  <si>
    <t>Format-E:</t>
  </si>
  <si>
    <t>Format in support of meeting the requirement of para 1.3 Annexure-A to BDS, Section-III, Volume-I of the Bidding Documents)</t>
  </si>
  <si>
    <t>If Yes, indicate the Name of Parent/ Principal Company(s)</t>
  </si>
  <si>
    <t>Format in support of meeting the requirement of para 1.3 (as applicable) Annexure-A to BDS, Section-III, Volume-I of the Bidding Documents)</t>
  </si>
  <si>
    <t>Name of the Parent Company/ Principal (refer para 1.3), if applicable:</t>
  </si>
  <si>
    <t>2017-2018</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</si>
  <si>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</si>
  <si>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</si>
  <si>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Individual Firm (Route-1)</t>
  </si>
  <si>
    <t>Individual Firm (Route-2)</t>
  </si>
  <si>
    <t>Individual Firm (Route-3)</t>
  </si>
  <si>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</si>
  <si>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</si>
  <si>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r>
      <t>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man Old Style"/>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</si>
  <si>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man Old Style"/>
        <family val="1"/>
      </rPr>
      <t xml:space="preserve"> [Reference ITB clause 9.3(q)(ii)]</t>
    </r>
  </si>
  <si>
    <r>
      <t>Details of litigation history resulting from Contracts completed or under execution by the bidder over the last five years. A consistent history of awards invlolving litigation against the Bidder or any patner of JV may result in rejection of Bid.</t>
    </r>
    <r>
      <rPr>
        <sz val="12"/>
        <rFont val="Bookman Old Style"/>
        <family val="1"/>
      </rPr>
      <t xml:space="preserve"> [(Refer ITB Clause 9.3 (q)(ii))]</t>
    </r>
  </si>
  <si>
    <t>For further details bidders may please refer ITB Clause 9.3 (s).</t>
  </si>
  <si>
    <t>For further details bidders may please refer ITB Clause 9.3 (o).</t>
  </si>
  <si>
    <t>We meet the eligibility requirements and have no conflict of interest in accordance with ITB Clause 2</t>
  </si>
  <si>
    <t>(Price Adjustment Data)</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</si>
  <si>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</si>
  <si>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</si>
  <si>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We confirm that the equipment offered shall have minimum (or a maximum, as the case may be) performance specified in technical specification. We further guarantee the performance/efficiency of the equipments in response to the technical specification.</t>
  </si>
  <si>
    <t>2018-2019</t>
  </si>
  <si>
    <t>Details regarding previous transgressions of Integrity Pact
           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</si>
  <si>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</si>
  <si>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Details of Transgression of Integrity Pact  by the bidder</t>
  </si>
  <si>
    <t>Name of the Clients</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</si>
  <si>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</si>
  <si>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</si>
  <si>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</si>
  <si>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</si>
  <si>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</si>
  <si>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</si>
  <si>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</si>
  <si>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</si>
  <si>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</si>
  <si>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</si>
  <si>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</si>
  <si>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</si>
  <si>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</si>
  <si>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</si>
  <si>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</si>
  <si>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</si>
  <si>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</si>
  <si>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</si>
  <si>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</si>
  <si>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</si>
  <si>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</si>
  <si>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</si>
  <si>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</si>
  <si>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</si>
  <si>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</si>
  <si>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</si>
  <si>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</si>
  <si>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</si>
  <si>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</si>
  <si>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</si>
  <si>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</si>
  <si>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Name of Materials/Labour</t>
  </si>
  <si>
    <t>Value of co-efficient</t>
  </si>
  <si>
    <t>Name of the published index</t>
  </si>
  <si>
    <t>I.</t>
  </si>
  <si>
    <t>Raw Material</t>
  </si>
  <si>
    <t>i)</t>
  </si>
  <si>
    <t>a=</t>
  </si>
  <si>
    <t>IEEMA</t>
  </si>
  <si>
    <t>ii)</t>
  </si>
  <si>
    <t>b=</t>
  </si>
  <si>
    <t>iii)</t>
  </si>
  <si>
    <t>c=</t>
  </si>
  <si>
    <t>iv)</t>
  </si>
  <si>
    <t>d=</t>
  </si>
  <si>
    <t>Labour I=</t>
  </si>
  <si>
    <t>The sum of the value of coefficients for raw materials: a+b+c+d=0.55 to 0.65 and sum of all the coefficients including labour shall be a+b+c+d+l=0.85.</t>
  </si>
  <si>
    <t>Isolators</t>
  </si>
  <si>
    <t>PVC/XLPE Insulated Power and Control Cable</t>
  </si>
  <si>
    <t>a=PVC Compound</t>
  </si>
  <si>
    <t>Published Price of Metal</t>
  </si>
  <si>
    <t>i) Aluminium per MT</t>
  </si>
  <si>
    <t>ii) Copper per MT</t>
  </si>
  <si>
    <t>Weight in MT of Metal per kM
(Size wise)</t>
  </si>
  <si>
    <t>v)</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</si>
  <si>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</si>
  <si>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</si>
  <si>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</si>
  <si>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</si>
  <si>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</si>
  <si>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</si>
  <si>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</si>
  <si>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</si>
  <si>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</si>
  <si>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</si>
  <si>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</si>
  <si>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</si>
  <si>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</si>
  <si>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</si>
  <si>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</si>
  <si>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</si>
  <si>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</si>
  <si>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</si>
  <si>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</si>
  <si>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</si>
  <si>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</si>
  <si>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</si>
  <si>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</si>
  <si>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</si>
  <si>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</si>
  <si>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</si>
  <si>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</si>
  <si>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</si>
  <si>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</si>
  <si>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</si>
  <si>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</si>
  <si>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</si>
  <si>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</si>
  <si>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</si>
  <si>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</si>
  <si>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</si>
  <si>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</si>
  <si>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</si>
  <si>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</si>
  <si>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</si>
  <si>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</si>
  <si>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</si>
  <si>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</si>
  <si>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</si>
  <si>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</si>
  <si>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</si>
  <si>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</si>
  <si>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</si>
  <si>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</si>
  <si>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</si>
  <si>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</si>
  <si>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</si>
  <si>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</si>
  <si>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No. of years, the above Gas Insulated Switchgear (GIS)/ Hybrid GIS /MTS  CB bays are in operation as on the originally scheduled  date of bid opening.</t>
  </si>
  <si>
    <t>B.</t>
  </si>
  <si>
    <t xml:space="preserve"> I=</t>
  </si>
  <si>
    <t xml:space="preserve">Labour </t>
  </si>
  <si>
    <t>(Details of Alternative Bid)</t>
  </si>
  <si>
    <t>(z)</t>
  </si>
  <si>
    <t>(aa)</t>
  </si>
  <si>
    <t>Confirmation in regard to Design and Type Test (to be furnished in case bidder is proposing to qualify through Note-4 under Route-1 of QR)</t>
  </si>
  <si>
    <t>Attachment 25:</t>
  </si>
  <si>
    <t>Attachment 26:</t>
  </si>
  <si>
    <t>Attachment 27:</t>
  </si>
  <si>
    <t>Attachment 28:</t>
  </si>
  <si>
    <t>Declaration by the Bidder regarding events encountered pursuant to ITB Clause 2.1</t>
  </si>
  <si>
    <r>
      <t xml:space="preserve">The Bidder / Contractor accepts the provisions regarding safety, including payment of </t>
    </r>
    <r>
      <rPr>
        <b/>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Planand the Safety Pact, and confirm to abide by the same.</t>
    </r>
  </si>
  <si>
    <t>l=</t>
  </si>
  <si>
    <t>Individual Firm (Route-4)</t>
  </si>
  <si>
    <t>Route-4</t>
  </si>
  <si>
    <t>Format in support of meeting the requirement of para 1.4(Route-4) (as applicable) Annexure-A to BDS, Section-III, Volume-I of the Bidding Documents)</t>
  </si>
  <si>
    <t xml:space="preserve">Bidder’s Name  : </t>
  </si>
  <si>
    <t xml:space="preserve">Contract Reference No. &amp; Date of Award
</t>
  </si>
  <si>
    <t>Name and Address of the Employer/Utility for whom the Contract was executed by the firm</t>
  </si>
  <si>
    <t>No. of GIS Circuit Breaker equipped bays under the above contract</t>
  </si>
  <si>
    <t>No. of years, the above Substation have been in operation as on the originally scheduled date of bid opening.</t>
  </si>
  <si>
    <t xml:space="preserve">Details of documents uploaded in support of the above stated experience 
</t>
  </si>
  <si>
    <t xml:space="preserve">Certification by the Bidder as per DoE Order in line with ITB Clause 2.1 (In case of a Joint Venture bid, the declaration shall be given by all partners of the Joint Venture) </t>
  </si>
  <si>
    <r>
      <t xml:space="preserve">Affidavit of Self certification regarding Minimum Local Content in line with </t>
    </r>
    <r>
      <rPr>
        <b/>
        <sz val="12"/>
        <rFont val="Bookman Old Style"/>
        <family val="1"/>
      </rPr>
      <t>PPP-MII Order and MoP Order</t>
    </r>
    <r>
      <rPr>
        <sz val="12"/>
        <rFont val="Bookman Old Style"/>
        <family val="1"/>
      </rPr>
      <t xml:space="preserve">, if applicable </t>
    </r>
  </si>
  <si>
    <r>
      <t xml:space="preserve">Certificate from statutory auditor or cost auditor of the company (in the case of companies) or from a practicing cost accountant or practicing chartered accountant (in respect of suppliers other than companies) giving the percentage of Local Content, in line with </t>
    </r>
    <r>
      <rPr>
        <b/>
        <sz val="12"/>
        <rFont val="Bookman Old Style"/>
        <family val="1"/>
      </rPr>
      <t>PPP-MII Order and MoP Order</t>
    </r>
    <r>
      <rPr>
        <sz val="12"/>
        <rFont val="Bookman Old Style"/>
        <family val="1"/>
      </rPr>
      <t>, if applicable</t>
    </r>
  </si>
  <si>
    <t>Equipments &amp; Materials produced in [Name of countries]</t>
  </si>
  <si>
    <t>Company incorporated &amp; registered in 
[Name of countries]</t>
  </si>
  <si>
    <t>2019-2020</t>
  </si>
  <si>
    <t>Attachment 29:</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</si>
  <si>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</si>
  <si>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</si>
  <si>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</si>
  <si>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Attachment 1 Bid Security : Not Applicable</t>
  </si>
  <si>
    <t xml:space="preserve">Indian field labour index – namely All-India Average Consumer Price Index Numbers for Industrial Workers (monthly) (Base 2016=100), as published by Labour Bureau, Shimla, Government of India (http://labourbureaunew.gov.in)
</t>
  </si>
  <si>
    <t>Attachment 24: Confirmation in regard to Design and Type Test (to be furnished in case bidder is proposing to qualify through Note-4 under Route-1 of QR)</t>
  </si>
  <si>
    <t>Compliance to the process related to the e-RA Terms &amp; Conditions and the Business Rules governing the e-RA</t>
  </si>
  <si>
    <t>(bb)</t>
  </si>
  <si>
    <t>(cc)</t>
  </si>
  <si>
    <t>(dd)</t>
  </si>
  <si>
    <t>2020-2021</t>
  </si>
  <si>
    <t>Format for the Bidder/Collaborator/ Parent/Principal/Partner of JV in case of Joint Venture/Indian GIS Mnaufacturer in support of meeting the requirement of para 1.1, Annexure-A to BDS, Section-III, Volume-I of the Bidding Documents)</t>
  </si>
  <si>
    <t>Format-B (Route-2):</t>
  </si>
  <si>
    <t>Format-C: (Route-3)</t>
  </si>
  <si>
    <t xml:space="preserve">Name  of Bidder/Collaborator/ Parent/Principal/Partner of a JV/Indian GIS Manufacturer </t>
  </si>
  <si>
    <t>Name and Address of the Employer/Utility for whom the Contract was executed by the firm/Partner of a JV</t>
  </si>
  <si>
    <t>NOTE: type test reports of Collaborator/ Parent Company/ Subsidiary Company/ Group Company shall also be acceptable, for which a confirmation shall be furnished along with the bid as per format attached in the bidding documents (Attachment-29 in Volume-III)</t>
  </si>
  <si>
    <t>of Gas Insulated Switchgear (GIS) circuit breaker bays.</t>
  </si>
  <si>
    <t>In case of foreign entity, whether bidder have established/ commence the establishment of facility as Indian Subsidiary/ Group Company/ Joint Venture Company for manufacturing &amp; testing of 765kV or above voltage level GIS in India (as per Companies Act 1956 or 2013 of India)</t>
  </si>
  <si>
    <t>Foreign Bidder can offer to supply more than one 765kV GIS circuit breaker bay* from India provided his Subsidiary or Group Company or a Joint Venture Company (JVC) must have manufactured at least one (1) number 765kV or above voltage level GIS Circuit Breaker bay* and this bay either should have been supplied or should have been type tested ( as per IEC or equivalent standard) as on the originally scheduled   date of bid opening as mentioned above</t>
  </si>
  <si>
    <t>Format for the Indian Associate executing the On-Shore Supply and On-Shore Services Contract for a Foreign Entity submitting its bid as an Individual Firm or in a Joint Venture without any Indian Entity as a Partner, in support of meeting the requirement of para 1.1.1(i) of Annexure-A to BDS, Section-III, Volume-I of the Bidding Documents)</t>
  </si>
  <si>
    <t>Name of the Indian Associate  executing the On-Shore Supply and On-Shore Services Contract</t>
  </si>
  <si>
    <t xml:space="preserve"> Name and Address of the Employer/Utility for whom the Contract was executed by the Bidder</t>
  </si>
  <si>
    <t>No. of GIS/AIS Circuit Breaker equipped bays under the contract</t>
  </si>
  <si>
    <t>No. of years, the above CB bays are in operation as on the originally scheduled date of bid opening.</t>
  </si>
  <si>
    <t xml:space="preserve">Name of the Collaborator
</t>
  </si>
  <si>
    <t xml:space="preserve"> Name and Address of the Employer/Utility for whom the Contract was executed by the firm/Partner of a JV</t>
  </si>
  <si>
    <t xml:space="preserve">Scope of work involved under the Contract  </t>
  </si>
  <si>
    <r>
      <t xml:space="preserve">Whether legally enforceable undertaking jointly by Bidder/Manufacturer and the Collaborator(s) (as per enclosed format in Section-VI: Sample Forms and Procedures of bidding document) is furnished along with the bid. </t>
    </r>
    <r>
      <rPr>
        <i/>
        <sz val="12"/>
        <rFont val="Book Antiqua"/>
        <family val="1"/>
      </rPr>
      <t>(Applicable for the Bidder/Manufacturer(s) wish/proposes to qualify through  Route-2 of Annexure-A(BDS))</t>
    </r>
  </si>
  <si>
    <r>
      <t xml:space="preserve">Confirmation letter from the Collaborator(s) along with the bid stating that Collaborator(s) shall furnish performance guarantee, in addition to contract performance guarantee to be submitted by the bidder, for an amount of 3% of the cost of equipment(s) to be manufactured and supplied from the works in India. </t>
    </r>
    <r>
      <rPr>
        <i/>
        <sz val="11"/>
        <rFont val="Book Antiqua"/>
        <family val="1"/>
      </rPr>
      <t>(Applicable for the Bidder/Manufacturer wish/proposes to qualify through  Route-2 of Annexure-A(BDS))</t>
    </r>
  </si>
  <si>
    <t xml:space="preserve">Name of the Bidder established as Subsidiary/JVC/Group company by its parent/principal Company
</t>
  </si>
  <si>
    <t>Name of the parent/principal Company</t>
  </si>
  <si>
    <t>Details of Gas Insulated Switchgear (GIS) Circuit Breaker Bays supplied by them</t>
  </si>
  <si>
    <r>
      <t xml:space="preserve">Whether legally enforceable undertaking jointly by Bidder/Manufacturer and the Parent/Principal Company (as per enclosed format in Section-VI: Sample Forms and Procedures of bidding document) is furnished along with the bid. </t>
    </r>
    <r>
      <rPr>
        <i/>
        <sz val="12"/>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</si>
  <si>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t>
    </r>
    <r>
      <rPr>
        <i/>
        <sz val="12"/>
        <rFont val="Book Antiqua"/>
        <family val="1"/>
      </rPr>
      <t>(Applicable for the Bidder/Manufacturer wish/proposes to qualify through  Route-3 of Annexure-A(BDS))</t>
    </r>
  </si>
  <si>
    <r>
      <t xml:space="preserve">Whether  confirmation letter from the parent/principal company stating that the parent/principal company shall furnish performance guarantee for an amount of 10% of the ex-works cost of such equipment(s) has been enclosed with bid?
</t>
    </r>
    <r>
      <rPr>
        <b/>
        <i/>
        <sz val="12"/>
        <rFont val="Bookman Old Style"/>
        <family val="1"/>
      </rPr>
      <t>(in line with para 1.3(b)(ii) of Annexure-A (BDS)</t>
    </r>
  </si>
  <si>
    <t>Format-D: (Route-4)</t>
  </si>
  <si>
    <t>Scope of work involved under the Contract (Tick whichever is/are applicable)</t>
  </si>
  <si>
    <t>No. of years, the above GIS Circuit Breaker equipped bays have been in operation as on the originally scheduled date of bid opening.</t>
  </si>
  <si>
    <t>Name of the Proposed Indian GIS Manufacturer (as per the Route-4 of Annexure-A(BDS)</t>
  </si>
  <si>
    <r>
      <t xml:space="preserve">Whether above Indian GIS Manufacturer meets the requirement mentioned at Route-1 or Route-2 or Route-3 above. 
</t>
    </r>
    <r>
      <rPr>
        <b/>
        <i/>
        <sz val="12"/>
        <rFont val="Book Antiqua"/>
        <family val="1"/>
      </rPr>
      <t>(If Yes, Please mentioned the details in the Format-A/Format-B/Format-C above)</t>
    </r>
  </si>
  <si>
    <t>Whether Undertaking (Jointly with the GIS Manufacturer) (as per enclosed format in Section-VI, Vol-I of bidding document) for above is enclosed with the bid</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</si>
  <si>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</si>
  <si>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 xml:space="preserve">b) </t>
  </si>
  <si>
    <t>^Note- “Annual gross revenue from operations/gross operating income as incorporated in the profit &amp; loss account excluding other operative income / other income”.</t>
  </si>
  <si>
    <t>Networth
(in Rs. Millions)</t>
  </si>
  <si>
    <t>Do you have audited results for FY 2020-21</t>
  </si>
  <si>
    <t>Turnover
(in Rs. Millions)</t>
  </si>
  <si>
    <t>Do you have audited results for FY 2016-17</t>
  </si>
  <si>
    <t>LA (in Rs. Million)</t>
  </si>
  <si>
    <r>
      <t xml:space="preserve">Joint Venture (JV) Firms </t>
    </r>
    <r>
      <rPr>
        <b/>
        <i/>
        <sz val="12"/>
        <rFont val="Book Antiqua"/>
        <family val="1"/>
      </rPr>
      <t>{Reference para 3.0 of Annexure-A (BDS)}</t>
    </r>
  </si>
  <si>
    <t xml:space="preserve">Format-E: </t>
  </si>
  <si>
    <t>Format in support of meeting the requirement of para 3.0(b)(ii) of Annexure-A to BDS, Section-III, Volume-I of the Bidding Documents)</t>
  </si>
  <si>
    <t>Name of the Partner of JV</t>
  </si>
  <si>
    <t>No. of years, the above AIS/GIS Circuit Breaker equipped bays have been in operation as on the originally scheduled date of bid opening.</t>
  </si>
  <si>
    <t>Net Worth for last 3 financial years should be positive.</t>
  </si>
  <si>
    <r>
      <t xml:space="preserve">Whether Collaborator(s) meets the technical experience criteria stipulated at 2.1 above, and the details of which is mentioned at Format-A above.
</t>
    </r>
    <r>
      <rPr>
        <i/>
        <sz val="12"/>
        <rFont val="Book Antiqua"/>
        <family val="1"/>
      </rPr>
      <t>(Applicable for the Bidder/Manufacturer(s) wish/proposes to qualify through  Route-2 of Annexure-A(BDS))</t>
    </r>
  </si>
  <si>
    <r>
      <t xml:space="preserve">Whether Parent/Principal Company meets the technical experience criteria stipulated at 2.1 above, and the details of which is mentioned at Format-A above.
</t>
    </r>
    <r>
      <rPr>
        <i/>
        <sz val="12"/>
        <rFont val="Book Antiqua"/>
        <family val="1"/>
      </rPr>
      <t>(Applicable for the Bidder/Manufacturer(s) wish/proposes to qualify through  Route-3 of Annexure-A(BDS))</t>
    </r>
  </si>
  <si>
    <t>Date of Commissioning</t>
  </si>
  <si>
    <t xml:space="preserve">Date of Supply </t>
  </si>
  <si>
    <t>Date of Type Testing</t>
  </si>
  <si>
    <r>
      <t xml:space="preserve">Name of the </t>
    </r>
    <r>
      <rPr>
        <b/>
        <sz val="12"/>
        <rFont val="Book Antiqua"/>
        <family val="1"/>
      </rPr>
      <t>New substation or switchyard</t>
    </r>
  </si>
  <si>
    <t xml:space="preserve">The Bidder, who has established manufacturing &amp; testing facility in India for 345kV or above voltage level GIS but not meeting the requirement stipulated in para 1.1 above, shall also be considered provided that-
 a)   The Bidder must have manufactured, at least one (1) no. 345kV or above voltage class GIS circuit breaker bays@ based on technological support of the collaborator(s), provided that the collaborator(s) meets the requirement stipulated in para 1.1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Collaborator(s) to guarantee quality, timely supply, performance and warranty obligations as specified for the equipment(s).
ii.  A confirmation letter from the Collaborator(s) stating that the Collaborator(s)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</si>
  <si>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Note :-
1. (#)Satisfactory operation means certificate issued by the Employer certifying the operation
without any adverse remark.
2. (@)  For the purpose of qualifying requirement, one no. of circuit breaker bay shall be considered as a bay used for controlling a line or a transformer or a reactor or a bus section or a bus coupler and comprising of at least one circuit breaker, one disconnector and three nos. of single phase CTs / Bushing CTs.
3.  In case bidder is a holding company, the technical experience referred to in Route-1, 2, 3 &amp; 4 above as the case may be shall be of that holding company only (i.e. excluding its subsidiary/group companies). In case bidder is a subsidiary of a holding company, the technical experience referred to in Route-1, 2, 3 &amp; 4 above as the case may be shall be of that subsidiary company only (i.e. excluding its holding company).
4. In case bidder is qualifying through Route-1, type test reports of Collaborator/ Parent Company/Subsidiary Company/ Group Company shall also be acceptable, for which a confirmation shall be furnished along with the bid as per format attached in the bidding documents.
</t>
  </si>
  <si>
    <t>Voltage Level of GIS Substation commissioned under the Contract
(Indicate  345kV or above class only)</t>
  </si>
  <si>
    <t>Whether bidder have established manufacturing and testing facilities in India for 345kV or above voltage level Gas Insulated Switchgear (GIS)</t>
  </si>
  <si>
    <t xml:space="preserve">Whether 345kV or above voltage level Gas Insulated Switchgear (GIS) Circuit Breaker bay manufactured by bidder based on technological support of the collaborator have been supplied or Type tested
</t>
  </si>
  <si>
    <t>No. of 345kV Gas Insulated Switchgear (GIS) Circuit Breaker bays manufactured under the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</si>
  <si>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t>Whether 345kV or above voltage level Gas Insulated Switchgear (GIS) Circuit breaker bays, as mentioned above, has been manufactured based on technological support of the Collaborator under the Contract.</t>
  </si>
  <si>
    <t>Whether valid collaboration agreement for technology transfer / license to design, manufacture, test and supply 345kV or above voltage level GIS equipment in India furnished along with the bid. (Applicable for the Bidder/Manufacturer(s) wish/proposes to qualify through  Route-2 of Annexure-A(BDS))</t>
  </si>
  <si>
    <t xml:space="preserve">Whether 345kV or above voltage level Gas Insulated Switchgear (GIS) Circuit Breaker bay manufactured by bidder have been supplied or Type tested based on Technological support of their Parent/ Principal Company
</t>
  </si>
  <si>
    <t>Whether 345kV or above voltage level Gas Insulated Switchgear (GIS) Circuit breaker bays, as mentioned above, has been manufactured based on technological support of the Parent/Principal Company under the Contract.</t>
  </si>
  <si>
    <r>
      <t xml:space="preserve">Voltage Level of </t>
    </r>
    <r>
      <rPr>
        <b/>
        <sz val="12"/>
        <rFont val="Book Antiqua"/>
        <family val="1"/>
      </rPr>
      <t>new GIS Substation or switchyard</t>
    </r>
    <r>
      <rPr>
        <sz val="12"/>
        <rFont val="Book Antiqua"/>
        <family val="1"/>
      </rPr>
      <t xml:space="preserve"> commissioned under the Contract
(Indicate  345kV or above class only)</t>
    </r>
  </si>
  <si>
    <t>No. of GIS Circuit Breaker equipped bays under the above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</si>
  <si>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r>
      <rPr>
        <b/>
        <i/>
        <sz val="12"/>
        <rFont val="Book Antiqua"/>
        <family val="1"/>
      </rPr>
      <t>JOINT VENTURE BIDS:</t>
    </r>
    <r>
      <rPr>
        <i/>
        <sz val="12"/>
        <rFont val="Book Antiqua"/>
        <family val="1"/>
      </rPr>
      <t xml:space="preserve">
a)  In case a bid is submitted by a Joint Venture (JV) of two or more firms as partners, all the partners of Joint Venture shall meet collectively the complete requirements stipulated at para 2.0 and 3.0 (b) &amp; (c) above. Further, the partner(s) of JV must also meet the following minimum criteria:
i.   All the partners of the JV shall meet individually the Financial Position criteria given at 3.0 (a) above.
ii.  The Lead Partner shall meet, not less than 40% of the minimum Financial Position criteria given at para 3.0 (b) &amp; (c)
iii.  Each of the other partner(s) individually shall meet not less than 25% of the minimum Financial Position criteria given at para 3.0 (b) &amp; (c) above
The figure of average annual turnover and liquid assets/credit facilities for each of the partners of the JV shall be added together to determine the JV’s compliance with the minimum qualifying criteria set out in Para 3.0 (b) &amp; (c) above.
b) However,  for a JV to be qualified, the partners of JV must also meet the following minimum criteria:
i.   One of the partner(s) of JV must meet the Technical Experience criteria and the requirements stipulated under Route-1 or Route-2 or Route-3 as per para 2.0 above
ii.  The remaining partner(s) of JV must have erected, tested and commissioned at least two (2) nos. GIS/AIS Circuit Breaker equipped bays@ of 345KV 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r>
  </si>
  <si>
    <t>Voltage Level of AIS/GIS Substation commissioned under the Contract
(Indicate  345kV or above class only)</t>
  </si>
  <si>
    <t>No. of AIS/GIS Circuit Breaker equipped bays under the above contract
(Indicate nos. of AIS/Gas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t>
  </si>
  <si>
    <t>(Indicate nos. of Circuit Breaker equipped bays of 345 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</si>
  <si>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Name of Contract Undertaken for manufacturing 345kV or above voltage level Gas Insulated Switchgear (GIS) Circuit Breaker bays</t>
  </si>
  <si>
    <t>Name of the 345kV Gas Insulated Switchgear (GIS)/ Hybrid GIS /MTS Equipment Manufacturer (refer para 1.2), if applicable :</t>
  </si>
  <si>
    <t>(Indicate nos. of Gas Insulated Switchgear (GIS)/ Hybrid GIS /MTS Circuit Breaker bays of 345kV or above)</t>
  </si>
  <si>
    <t>Whether valid collaboration agreement for technology transfer / license to design, manufacture, test and supply 345kV or above voltage level GIS equipment in India furnished along with the bid. (Applicable for the Bidder/Manufacturer(s) wish/proposes to qualify through  Route-3 of Annexure-A(BDS))</t>
  </si>
  <si>
    <t>Whether 345kV or above voltage level Gas Insulated Switchgear (GIS)/ Hybrid GIS /MTS Circuit breaker bays, as mentioned above, has been manufactured based on technological support of the Parent/ Principal Company under the Contract.</t>
  </si>
  <si>
    <t>Scope of work involved under the Contract for the above 345kV Gas Insulated Switchgear (GIS)/ Hybrid GIS /MTS  bay as per IEC as on the originally scheduled date of bid opening</t>
  </si>
  <si>
    <t>(Indicate nos. of Circuit Breaker bays of 345kV or above)</t>
  </si>
  <si>
    <t>Whether Joint Deed of Undertaking executed between The Bidder and 345kV Gas Insulated Switchgear (GIS)/ Hybrid GIS /MTS  Equipment Manufaturer has been enclosed with bid ? (in line with para 1.3 (b)(i) of Annexure-A (BDS)</t>
  </si>
  <si>
    <t>Name of the 345kV Gas Insulated Switchgear (GIS)/ Hybrid GIS /MTS  Equipment Manufacturer (refer para 1.3), if applicable :</t>
  </si>
  <si>
    <t>Whether valid collaboration agreement for technology transfer / license to design, manufacture, test and supply 345kV Gas Insulated Switchgear (GIS)/ Hybrid GIS /MTS equipment in India has been enclosed with bid ?
(in line with para 1.3(b)(iii) of Annexure-A (BDS)</t>
  </si>
  <si>
    <t>(Indicate nos. of GIS Circuit Breaker equipped bays of 345kV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</si>
  <si>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 xml:space="preserve">The Bidder, who has established manufacturing &amp; testing facility in India for 345kV or above voltage level GIS as Subsidiary/JVC/Group company by its parent/principal but not meeting the requirement stipulated in para 2.1 above, shall also be considered provided that-
a)   The Bidder must have manufactured, at least one (1) no. 345kV or above voltage class GIS circuit breaker bays@ based on technological support of the parent/principal, provided that the parent/principal meets the requirement stipulated in para 2.1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parent/principal company) to guarantee quality, timely supply, performance and warranty obligations as specified for the equipment(s).
ii. A confirmation letter from the parent/principal company stating that the parent/principal company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</si>
  <si>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In case, the bidder is not a GIS manufacturer, he shall also be considered provided:
i.	The bidder must have erected and commissioned at least two (02) nos. GIS circuit breaker bays of 345kV or above voltage class in one (01) new GIS substation or switchyard during last seven (07) years and these bays must be in satisfactory operation# for at least two (02) years as on the originally scheduled date of bid opening mentioned above.
ii.	The GIS must be offered from Indian manufacturer, who meets the requirement mentioned at Route-1 or Route-2 or Route-3 above.
iii.	A legally enforceable undertaking (jointly with the GIS Manufacturer) (as per enclosed format in Section-VI, Volume-I of bidding document) to guarantee quality, timely supply, performance and warranty obligations as specified for the equipment(s) is submitted along with the bid stating that GIS Manufacturer shall furnish performance guarantee for an amount of two (2) % of the total contract price. This performance guarantee shall be in addition to the Contract Performance security to be submitted by the Bidder.
</t>
  </si>
  <si>
    <t>Minimum Average Annual Turnover^(MAAT) of the bidder for best three years i.e. 36 months out of last five financial years of the bidder should be Rs. 1563.43 million or equivalent for SS 90 Package</t>
  </si>
  <si>
    <t>Bidder shall have Liquid Assets (LA) and/or evidence of access to or availability of credit facilities of not less than Rs. 260.57 million or equivalent for SS-90 Package</t>
  </si>
  <si>
    <t xml:space="preserve">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also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t>
  </si>
  <si>
    <t xml:space="preserve">
^ Start-Ups as defined by DIPP, applicable as on the originally scheduled date of bid opening.</t>
  </si>
  <si>
    <r>
      <t xml:space="preserve">The Bidder must have designed, manufactured, type tested (as per IEC or equivalent standard), supplied and supervised erection &amp; commissioning of at least two (2) nos. Gas Insulated Switchgear (GIS) circuit breaker bays@ of 345kVor above voltage class in one (1) Substation or Switchyard during the last seven (7) years and these bays must be in satisfactory operation# for at least two (2) years as on the originally scheduled date of bid opening i.e. </t>
    </r>
    <r>
      <rPr>
        <i/>
        <sz val="12"/>
        <color rgb="FFFF0000"/>
        <rFont val="Book Antiqua"/>
        <family val="1"/>
      </rPr>
      <t>15/02/2022</t>
    </r>
  </si>
  <si>
    <t>Interest Bearing Engineering Advance :</t>
  </si>
  <si>
    <t>A1</t>
  </si>
  <si>
    <t>A2</t>
  </si>
  <si>
    <t xml:space="preserve">A) For Ex-Works Price Component of AIS Equipment </t>
  </si>
  <si>
    <t>Sub Station Structures (including Bolts &amp; Nuts)</t>
  </si>
  <si>
    <t>For Installation (including Civil Works) Price Component</t>
  </si>
  <si>
    <t>For our Qualification Requirement data, please refer Attachment-QR annexed herewith</t>
  </si>
  <si>
    <r>
      <t>In order to achieve these goals, POWERGRID and the above named Bidder/Contractor enter into this agreement called 'Safety</t>
    </r>
    <r>
      <rPr>
        <b/>
        <sz val="11"/>
        <rFont val="Bookman Old Style"/>
        <family val="1"/>
      </rPr>
      <t xml:space="preserve"> Pact' </t>
    </r>
    <r>
      <rPr>
        <sz val="11"/>
        <rFont val="Bookman Old Style"/>
        <family val="1"/>
      </rPr>
      <t>which will form a part of the bid.</t>
    </r>
  </si>
  <si>
    <t>We agree to abide by this bid for a period of Six (06) months after the date of opening of Techno - Commercial Part i.e. First Envelope as stipulated in the Bidding Documents, and it shall remain binding upon us and may be accepted by you at any time before the expiration of that period.</t>
  </si>
  <si>
    <t>Value of index as on thirty (30) days prior to date of opening in line with Appendix-2, Section-VI, Volume-I</t>
  </si>
  <si>
    <t>Bid Security-Not Applicable</t>
  </si>
  <si>
    <t>Conciliation</t>
  </si>
  <si>
    <t>GCC 40</t>
  </si>
  <si>
    <t>Undertaking by the bidder regarding Compliance of DMI&amp;SP policy</t>
  </si>
  <si>
    <t>VOID</t>
  </si>
  <si>
    <t>Bid Securing Declaration to be submitted by the Bidder</t>
  </si>
  <si>
    <t>This agreement is subject to Indian Law. Place of performance and jurisdiction is the establishment of POWERGRID. The Arbitration/Conciliation  clause provided in the main tender document / contract shall not be applicable for any issue / dispute arising under the Safety Pact.</t>
  </si>
  <si>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Arbitration/Conciliation  clause provided in the main tender document / contract shall not be applicable for any issue / dispute arising under Integrity Pact. </t>
    </r>
  </si>
  <si>
    <t>Views expressed or suggestions/submissions made by the parties and the recommendations of the CVO/IEM# in respect of the violation of this agreement, shall not be relied on or introduced as evidence in the arbitral/conciliation or judicial proceedings (arising out of the arbitral/conciliation proceedings) by the parties in connection with the disputes/differences arising out of the subject contract</t>
  </si>
  <si>
    <t xml:space="preserve">We declare that as specified in Clause 11.5, Section –II:ITB, Vol.-I of the Bidding Documents, prices quoted by us in the Price Schedules in Second Envelope shall be subject to Price Adjustment during the execution of Contract in accordance with Appendix-2 (Price Adjustment) to the Contract Agreement. </t>
  </si>
  <si>
    <t>NOT APPLICABLE</t>
  </si>
  <si>
    <t>(ee)</t>
  </si>
  <si>
    <t>Attachment 30:</t>
  </si>
  <si>
    <t>Undertaking regarding submission of original/Hard copy part of the bid</t>
  </si>
  <si>
    <t xml:space="preserve">ATTACHMENT-12 </t>
  </si>
  <si>
    <t xml:space="preserve">Surge Arrestor </t>
  </si>
  <si>
    <t>Attachment 31:</t>
  </si>
  <si>
    <t>(ff)</t>
  </si>
  <si>
    <t>Declaration by the bidder for ‘Code of Integrity for Public procurement</t>
  </si>
  <si>
    <t>Bid Form (First Envelope)</t>
  </si>
  <si>
    <t>Attachment-3 (QR)</t>
  </si>
  <si>
    <t xml:space="preserve">Substation Package SS-144 for (i)Augmentation of transformation capacity at 400/220kV Bidadi (GIS) S/s in Karnataka by 1x500 MVA, 400/220kV ICT (3rd), (ii)Augmentation of Transformation capacity at 400/220kV Yelahanka (GIS) S/s (POWERGRID) in Karnataka by 400/220kV, 1X500MVA ICT (3rd); [Specification No.: CC/NT/W-GIS/DOM/A10/24/15640] </t>
  </si>
  <si>
    <t>Bidders’s Name &amp; Address:</t>
  </si>
  <si>
    <t>*</t>
  </si>
  <si>
    <r>
      <t xml:space="preserve">(* </t>
    </r>
    <r>
      <rPr>
        <b/>
        <i/>
        <sz val="12"/>
        <rFont val="Book Antiqua"/>
        <family val="1"/>
      </rPr>
      <t>Strike-off whichever is not applicable</t>
    </r>
    <r>
      <rPr>
        <sz val="12"/>
        <rFont val="Book Antiqua"/>
        <family val="1"/>
      </rPr>
      <t>)</t>
    </r>
  </si>
  <si>
    <t xml:space="preserve"> Bidder/Lead Partner</t>
  </si>
  <si>
    <t>In case of Joint Venture</t>
  </si>
  <si>
    <t>For Other Partner(s)</t>
  </si>
  <si>
    <r>
      <t xml:space="preserve">TECHNICAL REQUIREMENTS </t>
    </r>
    <r>
      <rPr>
        <b/>
        <i/>
        <sz val="12"/>
        <rFont val="Book Antiqua"/>
        <family val="1"/>
      </rPr>
      <t>{Reference para 1.0 of Annexure-A (BDS)}</t>
    </r>
  </si>
  <si>
    <r>
      <t>TECHNICAL EXPERIENCE</t>
    </r>
    <r>
      <rPr>
        <b/>
        <i/>
        <sz val="12"/>
        <rFont val="Book Antiqua"/>
        <family val="1"/>
      </rPr>
      <t xml:space="preserve"> </t>
    </r>
  </si>
  <si>
    <t>Route-1:
1.1	The Bidder must have designed, manufactured, type tested (as per IEC or equivalent standard), supplied and supervised erection &amp; commissioning of at least two (2) nos. Gas Insulated Switchgear (GIS) circuit breaker bays@ of 345kV or above voltage class in one (1) Substation or Switchyard during the last seven (7) years and these bays must be in satisfactory operation# for at least two (2) years as on the Originally scheduled last date of bid submission (soft copy)i.e. 04.02.2025</t>
  </si>
  <si>
    <t>2.1.1</t>
  </si>
  <si>
    <t xml:space="preserve">In case the Bidder is a Foreign Entity, following requirements shall be complied:
</t>
  </si>
  <si>
    <t xml:space="preserve">
(i) If the bidder is submitting its bid as an Individual Firm or in a Joint Venture without any Indian Entity as a Partner, the bidder must, in its bid, propose an Indian Associate for executing the On-Shore Supply and On-Shore Services Contract, as per the provisions of bidding documents. The proposed Indian Associate must have erected, tested and commissioned at least two (2) nos. GIS/AIS Circuit Breaker equipped bays of 110KV or above voltage level in one (1) substation or switchyard during the last seven (7) years and these bays must be in satisfactory operation# as on the originally scheduled date of bid opening mentioned above
For executing on-shore supply contract, the bidder in its bid, may alternatively propose its Indian Subsidiary or Group or Joint Venture Company as Indian Associate provided that the proposed Indian Associate has been registered in India (as per Companies Act 1956 or 2013 of India) for establishing manufacturing and testing facilities for 765kV GIS or above voltage level as on the date of bid opening mentioned above.
</t>
  </si>
  <si>
    <t xml:space="preserve">A) The Subsidiary or Group Company or a Joint Venture Company (JVC) of the bidder shall have manufacturing &amp; testing facilities for 765kV or above voltage level GIS in India as on the originally scheduled date of bid opening mentioned above. 
                                                         OR
The bidder must have incorporated a Subsidiary or Group Company or a Joint Venture Company (JVC) as per Companies Act 1956 or 2013 of India, to manufacture 765kV or above voltage level GIS in India and it must have commenced the construction activities for establishment of 765kV or above voltage level GIS manufacturing and testing facilities in India as on the originally scheduled date of bid opening mentioned above. 
B) The bidder must supply at least one (1) no. 765kV GIS Circuit breaker bay* manufactured in the said facilities in India, for which Bidder shall furnish an  undertaking (as per enclosed format in Volume-III of Bidding Document) along with the bid.
C) Bidder can offer to supply more than one 765kV GIS circuit breaker bay* from Indian works of its Subsidiary or Group Company or a Joint Venture Company (JVC) provided the Subsidiary/JVC/Group Company must have manufactured at least one (1) number 765kV or above voltage level GIS Circuit Breaker bay* and this bay should have been either supplied or type tested (as per IEC or equivalent standard) as on the originally scheduled date of bid opening mentioned above.
</t>
  </si>
  <si>
    <t>OR</t>
  </si>
  <si>
    <t>Route-2:
1.2 	The Bidder, who has established manufacturing &amp; testing facility in India for 345kV or above voltage level GIS but not meeting the requirement stipulated in Para 1.1 above, shall also be considered provided that-
 a)  	The Bidder must have manufactured, at least one (1) no. 345kV or above voltage class GIS circuit breaker bays@ based on technological support of the collaborator(s), provided that the collaborator(s) meets the requirement stipulated in para 1.1 above. Further bidder must have either supplied or type tested above CB bay (as per IEC or equivalent standard) as on the originally scheduled last date of bid submission mentioned above.
b)   Further, the bidder shall also submit the following along with the bid:
i.   	A legally enforceable undertaking (jointly with the Collaborator(s) to guarantee quality, timely supply, performance and warranty obligations as specified for the equipment(s).
ii. 	A confirmation letter from the Collaborator(s) stating that the Collaborator(s) shall furnish performance guarantee for an amount of 10 %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t>
  </si>
  <si>
    <t>Route-3:
1.3 	The Bidder, who has established manufacturing &amp; testing facility in India for 345kV or above voltage level GIS as Subsidiary/JVC/Group company by its parent/principal but not meeting the requirement stipulated in para 1.1 above, shall also be considered provided that-
a)	The Bidder must have manufactured, at least one (1) no. 345kV or above voltage class GIS circuit breaker bays@ based on technological support of the parent/principal, provided that the parent/principal meets the requirement stipulated in para 1.1 above. Further bidder must have either supplied or type tested above CB bay (as per IEC or equivalent standard) as on the originally scheduled last date of bid submission mentioned above.
b)  Further, the bidder shall also submit the following along with the bid:
i.	A legally enforceable undertaking (jointly with the parent/principal company) to guarantee quality, timely supply, performance and warranty obligations as specified for the equipment(s).
ii.	A confirmation letter from the parent/principal company stating that the parent/principal company shall  furnish performance guarantee for an amount of 10%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t>
  </si>
  <si>
    <t>Route-4:
1.4   In case, the bidder is not a GIS manufacturer, he shall also be considered provided:
i.	The bidder must have erected and commissioned at least two (02) nos. GIS circuit breaker bays of 345kV or above voltage class in one (01) new GIS substation or switchyard during last seven (07) years and these bays must be in satisfactory operation# for at least two (02) years as on the originally scheduled last date of bid submission mentioned above.
ii.	The GIS must be offered from Indian manufacturer, who meets the requirement mentioned at Route-1 or Route-2 or Route-3 above.
iii.	A legally enforceable undertaking (jointly with the GIS Manufacturer) (as per enclosed format in Section VI, Vol-I of bidding document) to guarantee quality, timely supply, performance and warranty obligations as specified for the equipment(s) is submitted along with the bid stating that GIS Manufacturer shall furnish performance guarantee for an amount of two (2) % of the GIS Portion**. This performance guarantee shall be in addition to the Contract Performance security to be submitted by the Bidder.</t>
  </si>
  <si>
    <t xml:space="preserve">Note :-
1. (#)Satisfactory operation means certificate issued by the Employer certifying the operation without any adverse remark.
2. (@) For the purpose of qualifying requirement, one no. of circuit breaker bay shall be considered as a bay used for controlling a line or a transformer or a reactor or a bus section or a bus coupler and comprising of at least one circuit breaker, one disconnector and three nos. of single phase CTs / Bushing CTs. 
3. 	In case bidder is a holding company, the technical experience referred to in Route-1, 2, 3 &amp; 4 above as the case may be shall be of that holding company only (i.e. excluding its subsidiary/group companies). In case bidder is a subsidiary of a holding company, the technical experience referred to in Route-1, 2, 3 &amp; 4 above as the case may be shall be of that subsidiary company only (i.e. excluding its holding company).
4. In case bidder is qualifying through Route-1, type test reports of Collaborator/ Parent Company/ Subsidiary Company/ Group Company shall also be acceptable, for which a confirmation shall be furnished along with the bid as per format attached in the bidding documents.
5. **Total price of items in supply, F&amp;I and installation schedules mentioned under Activity titled “GIS portion” in BPS shall be considered for calculation of amount of CPG to be furnished by GIS manufacturer
</t>
  </si>
  <si>
    <t>Voltage Level of GIS Substation commissioned under the Contract
(Indicate  345KV or above class only)</t>
  </si>
  <si>
    <t>(Indicate nos. of GIS Circuit Breaker equipped bays of 345KV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</si>
  <si>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No. of years, the above Substation have been in operation as on the originally scheduled last date of bid submission mentioned above</t>
  </si>
  <si>
    <t>NOTE: type test reports of Collaborator/ Parent Company/ Subsidiary Company/ Group Company shall also be acceptable, for which a confirmation shall be furnished along with the bid as per format attached in the bidding documents (Attachment-24 in Volume-III)</t>
  </si>
  <si>
    <t>(Indicate nos. of Circuit Breaker equipped bays of 220 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</si>
  <si>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Whether bidder have established manufacturing and testing facilities in India for 345KV or above voltage level Gas Insulated Switchgear (GIS)</t>
  </si>
  <si>
    <t xml:space="preserve">Whether 345KV or above voltage level Gas Insulated Switchgear (GIS) Circuit Breaker bay manufactured by bidder based on technological support of the collaborator have been supplied or Type tested
</t>
  </si>
  <si>
    <t>Name of Contract Undertaken for manufacturing 345KV or above voltage level Gas Insulated Switchgear (GIS) Circuit Breaker bays</t>
  </si>
  <si>
    <t>No. of 345KV Gas Insulated Switchgear (GIS) Circuit Breaker bays manufactured under the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</si>
  <si>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t>Whether 345KV or above voltage level Gas Insulated Switchgear (GIS) Circuit breaker bays, as mentioned above, has been manufactured based on technological support of the Collaborator under the Contract.</t>
  </si>
  <si>
    <t>Name of the 110KV Gas Insulated Switchgear (GIS)/ Hybrid GIS /MTS Equipment Manufacturer (refer para 1.2), if applicable :</t>
  </si>
  <si>
    <t>(Indicate nos. of Gas Insulated Switchgear (GIS)/ Hybrid GIS /MTS Circuit Breaker bays of 110KV or above)</t>
  </si>
  <si>
    <r>
      <t xml:space="preserve">Whether Collaborator(s) meets the technical experience criteria stipulated at 1.1 above, and the details of which is mentioned at Format-A above.
</t>
    </r>
    <r>
      <rPr>
        <i/>
        <sz val="12"/>
        <rFont val="Book Antiqua"/>
        <family val="1"/>
      </rPr>
      <t>(Applicable for the Bidder/Manufacturer(s) wish/proposes to qualify through  Route-2 of Annexure-A(BDS))</t>
    </r>
  </si>
  <si>
    <r>
      <t xml:space="preserve">Confirmation letter from the Collaborator(s) along with the bid stating that Collaborator(s)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Bidder/Manufacturer wish/proposes to qualify through  Route-2 of Annexure-A(BDS))</t>
    </r>
  </si>
  <si>
    <t xml:space="preserve">Whether 345KV or above voltage level Gas Insulated Switchgear (GIS) Circuit Breaker bay manufactured by bidder have been supplied or Type tested based on Technological support of their Parent/ Principal Company
</t>
  </si>
  <si>
    <t>Whether 345KV or above voltage level Gas Insulated Switchgear (GIS) Circuit breaker bays, as mentioned above, has been manufactured based on technological support of the Parent/Principal Company under the Contract.</t>
  </si>
  <si>
    <r>
      <t xml:space="preserve">Whether Parent/Principal Company meets the technical experience criteria stipulated at 1.1 above, and the details of which is mentioned at Format-A above.
</t>
    </r>
    <r>
      <rPr>
        <i/>
        <sz val="12"/>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</si>
  <si>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2"/>
        <rFont val="Book Antiqua"/>
        <family val="1"/>
      </rPr>
      <t>(Applicable for the Bidder/Manufacturer wish/proposes to qualify through  Route-3 of Annexure-A(BDS))</t>
    </r>
  </si>
  <si>
    <t>Whether valid collaboration agreement for technology transfer / license to design, manufacture, test and supply 345KV or above voltage level GIS equipment in India furnished along with the bid. (Applicable for the Bidder/Manufacturer(s) wish/proposes to qualify through  Route-3 of Annexure-A(BDS))</t>
  </si>
  <si>
    <t>Whether 110KV or above voltage level Gas Insulated Switchgear (GIS)/ Hybrid GIS /MTS Circuit breaker bays, as mentioned above, has been manufactured based on technological support of the Parent/ Principal Company under the Contract.</t>
  </si>
  <si>
    <t>Scope of work involved under the Contract for the above 110KV Gas Insulated Switchgear (GIS)/ Hybrid GIS /MTS  bay as per IEC as on the originally scheduled date of bid opening</t>
  </si>
  <si>
    <t>Name of the 110KV Gas Insulated Switchgear (GIS)/ Hybrid GIS /MTS  Equipment Manufacturer (refer para 1.3), if applicable :</t>
  </si>
  <si>
    <t>(Indicate nos. of Circuit Breaker bays of 110KV or above)</t>
  </si>
  <si>
    <t>Whether Joint Deed of Undertaking executed between The Bidder and 110KV Gas Insulated Switchgear (GIS)/ Hybrid GIS /MTS  Equipment Manufaturer has been enclosed with bid ? (in line with para 1.3 (b)(i) of Annexure-A (BDS)</t>
  </si>
  <si>
    <t>Whether valid collaboration agreement for technology transfer / license to design, manufacture, test and supply 110KV Gas Insulated Switchgear (GIS)/ Hybrid GIS /MTS equipment in India has been enclosed with bid ?
(in line with para 1.3(b)(iii) of Annexure-A (BDS)</t>
  </si>
  <si>
    <t>No. of GIS Circuit Breaker equipped bays under the above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</si>
  <si>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t>Name of the New substation or switchyard</t>
  </si>
  <si>
    <t>No. of years, the above GIS Circuit Breaker equipped bays have been in operation as on the originally scheduled last date of bid submission mentioned above.</t>
  </si>
  <si>
    <t>2.0</t>
  </si>
  <si>
    <t>Net Worth for last 3 financial years should be positive</t>
  </si>
  <si>
    <t xml:space="preserve">Minimum Average Annual Turnover^(MAAT) of the bidder for best three years i.e. 36 months out of last five financial years of the bidder should be Rs. 39.254 Crore or equivalent for Package SS-144 package. 
</t>
  </si>
  <si>
    <t xml:space="preserve">Bidder shall have Liquid Assets (LA) and/or evidence of access to or availability of credit facilities of not less than Rs. 6.542 Crore or equivalent for Package SS-144. </t>
  </si>
  <si>
    <t>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last date of bid submission as above, the financial position requirement as per para 2.0 (b) &amp; (c) of parent/principal company providing collaboration for technological support shall be considered. However, once he completes five (5) years from the date of commercial production of such equipment (s) in India as on the originally scheduled last date of bid submission as above, the financial position requirements as specified at 2.0 (b) and (c) above shall also be required to be met by such bidder on their own as per note (i) above and not based on their parent/principal company. Further, in case the bidder is yet to complete one (1) financial year, the Net worth requirement as per para 2.0 (a) above of parent/principal shall be considered.
(iv) Relaxation for Start-Ups^/ MSEs
Start-Ups^/ MSEs, meeting the specified requirements at Para 2.0 (a) above in Financial Position shall also be considered qualified if they meet Eighty (80) % of the requirement specified at Para 2.0 (b) &amp; 2.0 (c) above in Financial Position.
^ Start-Ups as defined by DIPP, applicable as on the originally scheduled last date of bid submission.</t>
  </si>
  <si>
    <t>2023-2024</t>
  </si>
  <si>
    <t>2022-2023</t>
  </si>
  <si>
    <t>2021-2022</t>
  </si>
  <si>
    <t>LA</t>
  </si>
  <si>
    <t>Turnover
(in Millions)</t>
  </si>
  <si>
    <t>2014-2015</t>
  </si>
  <si>
    <t>JOINT VENTURE BIDS:
a) 	In case a bid is submitted by a Joint Venture (JV) of two or more firms as partners, all the partners of Joint Venture shall meet collectively the complete requirements stipulated at para 1.0 and 2.0 (b) &amp; (c) above. Further, the partner(s) of JV must also meet the following minimum criteria:
i.  	All the partners of the JV shall meet individually the Financial Position criteria given at 2.0(a) above.
ii. 	The Lead Partner shall meet, not less than 40% of the minimum Financial Position criteria given at para 2.0 (b) &amp; (c)
iii. 	Each of the other partner(s) individually shall meet not less than 25% of the minimum Financial Position criteria given at para 2.0 (b) &amp; (c) above
The figure of average annual turnover and liquid assets/credit facilities for each of the partners of the JV shall be added together to determine the JV’s compliance with the minimum qualifying criteria set out in Para 2.0 (b) &amp; (c) above.
b) However, for a JV to be qualified, the partners of JV must also meet the following minimum criteria:
i.  	One of the partner(s) of JV must meet the Technical Experience criteria and the requirements stipulated under Route-1 or Route-2 or Route-3 as per para 1.0 above.
ii. 	The remaining partner(s) of JV must have erected, tested and commissioned at least two (2) nos. GIS/AIS Circuit Breaker equipped bays@ of 345KV or above voltage level in one (1) substation or switchyard during the last seven (7) years in India and these bays@ must be in satisfactory operation# as on the originally scheduled last date of bid submission mentioned above.
Note :-
(#) Satisfactory operation means certificate issued by the Employer certifying the operation without any adverse remark.</t>
  </si>
  <si>
    <t>b) However, for a JV to be qualified, the partners of JV must also meet the following minimum criteria:
i.  	One of the partner(s) of JV must meet the Technical Experience criteria and the requirements stipulated under Route-1 or Route-2 or Route-3 as per para 1.0 above
ii. 	The remaining partner(s) of JV must meet the Technical Experience criteria and the requirements stipulated under Route-1 or Route-2 or Route-3 as per para 1.0 above 
or
must have erected, tested and commissioned at least two (2) nos. GIS/AIS Circuit Breaker equipped bays* of 110kV or above voltage level in one (1) substation or switchyard during the last seven (7) years and these bays must be in satisfactory operation# as on the originally scheduled date of bid opening mentioned above.</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</si>
  <si>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</si>
  <si>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</si>
  <si>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</si>
  <si>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</si>
  <si>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</si>
  <si>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Note :-
1.	(#) Satisfactory operation means certificate issued by the Employer certifying the operation without any adverse remark
2.	(*) For the purpose of qualifying requirement, one no. of circuit breaker bay shall be considered as a bay used for controlling a line or a transformer or a reactor or a bus section or a bus coupler and comprising of at least one circuit breaker, one disconnector and three nos. of single phase CTs / Bushing CTs.
3.	($) In case of a JV bid involving an Indian Entity qualifying through Route-3 and its parent/ principal company as partner(s), the Indian Entity shall meet the applicable Financial Position criteria on its own and not based on its parent/principal company.</t>
  </si>
  <si>
    <t>The bidder shall furnish documentary evidence in support of the qualifying requirement stipulated as above</t>
  </si>
  <si>
    <t>Voltage Level of AIS/GIS Substation commissioned under the Contract
(Indicate 345KV or above class only)</t>
  </si>
  <si>
    <t>No. of AIS/GIS Circuit Breaker equipped bays under the above contract
(Indicate nos. of AIS/Gas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t>
  </si>
  <si>
    <t>No. of years, the above AIS/GIS Circuit Breaker equipped bays have been in operation as on the originally scheduled last date of bid submission mentioned above.</t>
  </si>
  <si>
    <t>In addition to the data/details furnished as above, the information available at ‘Information on Record’ (IoR) portal of POWERGRID may also be considered as our submission for purpose of QR compliance.</t>
  </si>
  <si>
    <t>(gg)</t>
  </si>
  <si>
    <t>Attachment 32:</t>
  </si>
  <si>
    <t>Declaration by the bidder for Acknowledgement and Acceptance of ‘Supplier Code of Conduct’</t>
  </si>
  <si>
    <t>Attachment 20, 21, 22, 23, 24, 25, 26, 27, 28, 29, 30, 31 &amp; 32:  To be submitted as per the provisions of the Bidding Documents (Formats Attached seperately in Volume-III if Bidding Documents.</t>
  </si>
  <si>
    <t>Circuit Breaker</t>
  </si>
  <si>
    <t>765kV GIS Substation package SS-148 for (a) Extn. of 765kV Bhuj-II PS associated with Augmentation of transformation capacity at Bhuj-II PS (GIS) and (b) Extn. of 765kV Bhuj-II PS associated with Provision of ICT Augmentation and Bus Reactor at Bhuj-II PS</t>
  </si>
  <si>
    <t>SS-148</t>
  </si>
  <si>
    <t xml:space="preserve">(i) Extn. of 765kV Bhuj-II PS associated with Augmentation of transformation capacity at Bhuj-II PS (GIS) </t>
  </si>
  <si>
    <t>(ii) Extn. of 765kV Bhuj-II PS associated with Provision of ICT Augmentation and Bus Reactor at Bhuj-II PS</t>
  </si>
  <si>
    <t xml:space="preserve">[Specification No.: CC/NT/W-GIS/DOM/A02/25/06430] </t>
  </si>
  <si>
    <t>We hereby furnish the relevant details pertaining to the price adjustment provisions for equipment as specified in your specifications and documents for the Substation Package SS-148. The necessary documentary evidence is enclosed.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</si>
</sst>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mmm\-yyyy;@"/>
    <numFmt numFmtId="174" formatCode="[$-14009]dd\ mmmm\ yyyy;@"/>
  </numFmts>
  <fonts count="89">
    <font>
      <sz val="10"/>
      <name val="Book Antiqua"/>
    </font>
    <font>
      <sz val="11"/>
      <color theme="1"/>
      <name val="Calibri"/>
      <family val="2"/>
      <scheme val="minor"/>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sz val="11"/>
      <name val="Calibri"/>
      <family val="2"/>
    </font>
    <font>
      <b/>
      <sz val="14"/>
      <color indexed="12"/>
      <name val="Times New Roman"/>
      <family val="1"/>
    </font>
    <font>
      <b/>
      <sz val="12"/>
      <color indexed="12"/>
      <name val="Times New Roman"/>
      <family val="1"/>
    </font>
    <font>
      <sz val="12"/>
      <color theme="1"/>
      <name val="Bookman Old Style"/>
      <family val="1"/>
    </font>
    <font>
      <sz val="11"/>
      <color rgb="FFFF0000"/>
      <name val="Book Antiqua"/>
      <family val="1"/>
    </font>
    <font>
      <b/>
      <sz val="22"/>
      <color indexed="12"/>
      <name val="Bookman Old Style"/>
      <family val="1"/>
    </font>
    <font>
      <sz val="8"/>
      <color rgb="FF000000"/>
      <name val="Tahoma"/>
      <family val="2"/>
    </font>
    <font>
      <b/>
      <u/>
      <sz val="12"/>
      <name val="Book Antiqua"/>
      <family val="1"/>
    </font>
    <font>
      <sz val="12"/>
      <color rgb="FFFF0000"/>
      <name val="Bookman Old Style"/>
      <family val="1"/>
    </font>
    <font>
      <b/>
      <sz val="28"/>
      <name val="Book Antiqua"/>
      <family val="1"/>
    </font>
    <font>
      <b/>
      <i/>
      <sz val="12"/>
      <color indexed="8"/>
      <name val="Book Antiqua"/>
      <family val="1"/>
    </font>
    <font>
      <i/>
      <sz val="12"/>
      <color rgb="FFFF0000"/>
      <name val="Book Antiqua"/>
      <family val="1"/>
    </font>
    <font>
      <b/>
      <sz val="12"/>
      <color rgb="FFFF0000"/>
      <name val="Bookman Old Style"/>
      <family val="1"/>
    </font>
    <font>
      <b/>
      <sz val="16"/>
      <name val="Book Antiqua"/>
      <family val="1"/>
    </font>
    <font>
      <b/>
      <sz val="14"/>
      <color indexed="12"/>
      <name val="Book Antiqua"/>
      <family val="1"/>
    </font>
    <font>
      <sz val="12"/>
      <color indexed="9"/>
      <name val="Book Antiqua"/>
      <family val="1"/>
    </font>
  </fonts>
  <fills count="17">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12"/>
        <bgColor indexed="64"/>
      </patternFill>
    </fill>
    <fill>
      <patternFill patternType="solid">
        <fgColor indexed="2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0"/>
        <bgColor indexed="64"/>
      </patternFill>
    </fill>
    <fill>
      <patternFill patternType="solid">
        <fgColor rgb="FFFFC000"/>
        <bgColor indexed="64"/>
      </patternFill>
    </fill>
    <fill>
      <patternFill patternType="solid">
        <fgColor rgb="FF00B050"/>
        <bgColor indexed="64"/>
      </patternFill>
    </fill>
    <fill>
      <patternFill patternType="solid">
        <fgColor rgb="FF6BD7FD"/>
        <bgColor indexed="64"/>
      </patternFill>
    </fill>
    <fill>
      <patternFill patternType="solid">
        <fgColor indexed="52"/>
        <bgColor indexed="64"/>
      </patternFill>
    </fill>
  </fills>
  <borders count="88">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style="thin">
        <color indexed="64"/>
      </bottom>
      <diagonal/>
    </border>
  </borders>
  <cellStyleXfs count="61">
    <xf numFmtId="0" fontId="0" fillId="0" borderId="0"/>
    <xf numFmtId="9" fontId="6" fillId="0" borderId="0"/>
    <xf numFmtId="16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0" fontId="8"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43" fontId="2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69" fontId="9"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10" fillId="0" borderId="0" applyNumberFormat="0" applyFill="0" applyBorder="0" applyAlignment="0" applyProtection="0">
      <alignment vertical="top"/>
      <protection locked="0"/>
    </xf>
    <xf numFmtId="37" fontId="11" fillId="0" borderId="0"/>
    <xf numFmtId="170" fontId="7" fillId="0" borderId="0"/>
    <xf numFmtId="170" fontId="7" fillId="0" borderId="0"/>
    <xf numFmtId="0" fontId="15" fillId="0" borderId="0"/>
    <xf numFmtId="0" fontId="7" fillId="0" borderId="0"/>
    <xf numFmtId="0" fontId="2" fillId="0" borderId="0"/>
    <xf numFmtId="0" fontId="7" fillId="0" borderId="0"/>
    <xf numFmtId="0" fontId="21" fillId="0" borderId="0"/>
    <xf numFmtId="0" fontId="5" fillId="0" borderId="0"/>
    <xf numFmtId="0" fontId="7" fillId="0" borderId="0"/>
    <xf numFmtId="0" fontId="7" fillId="0" borderId="0"/>
    <xf numFmtId="0" fontId="20" fillId="0" borderId="0"/>
    <xf numFmtId="0" fontId="2" fillId="0" borderId="0"/>
    <xf numFmtId="0" fontId="7" fillId="0" borderId="0"/>
    <xf numFmtId="0" fontId="2" fillId="0" borderId="0"/>
    <xf numFmtId="0" fontId="2" fillId="0" borderId="0"/>
    <xf numFmtId="0" fontId="2" fillId="0" borderId="0"/>
    <xf numFmtId="0" fontId="15" fillId="0" borderId="0"/>
    <xf numFmtId="0" fontId="5" fillId="0" borderId="0"/>
    <xf numFmtId="0" fontId="15" fillId="0" borderId="0"/>
    <xf numFmtId="0" fontId="21" fillId="0" borderId="0"/>
    <xf numFmtId="0" fontId="7" fillId="0" borderId="0"/>
    <xf numFmtId="0" fontId="5" fillId="0" borderId="0"/>
    <xf numFmtId="0" fontId="5" fillId="0" borderId="0"/>
    <xf numFmtId="0" fontId="21" fillId="0" borderId="0"/>
    <xf numFmtId="0" fontId="21" fillId="0" borderId="0"/>
    <xf numFmtId="9" fontId="7" fillId="0" borderId="0" applyFont="0" applyFill="0" applyBorder="0" applyAlignment="0" applyProtection="0"/>
    <xf numFmtId="0" fontId="12" fillId="0" borderId="0" applyFont="0"/>
    <xf numFmtId="0" fontId="13" fillId="0" borderId="0" applyNumberFormat="0" applyFill="0" applyBorder="0" applyAlignment="0" applyProtection="0">
      <alignment vertical="top"/>
      <protection locked="0"/>
    </xf>
    <xf numFmtId="0" fontId="14" fillId="0" borderId="0"/>
    <xf numFmtId="0" fontId="1" fillId="0" borderId="0"/>
  </cellStyleXfs>
  <cellXfs count="1488">
    <xf numFmtId="0" fontId="0" fillId="0" borderId="0" xfId="0"/>
    <xf numFmtId="0" fontId="21" fillId="0" borderId="0" xfId="37" applyProtection="1">
      <protection hidden="1"/>
    </xf>
    <xf numFmtId="0" fontId="21" fillId="0" borderId="4" xfId="37" applyBorder="1" applyProtection="1">
      <protection hidden="1"/>
    </xf>
    <xf numFmtId="0" fontId="21" fillId="0" borderId="5" xfId="37" applyBorder="1" applyProtection="1">
      <protection hidden="1"/>
    </xf>
    <xf numFmtId="0" fontId="21" fillId="0" borderId="6" xfId="37" applyBorder="1" applyProtection="1">
      <protection hidden="1"/>
    </xf>
    <xf numFmtId="0" fontId="21" fillId="0" borderId="7" xfId="37" applyBorder="1" applyProtection="1">
      <protection hidden="1"/>
    </xf>
    <xf numFmtId="0" fontId="21" fillId="0" borderId="8" xfId="37" applyBorder="1" applyProtection="1">
      <protection hidden="1"/>
    </xf>
    <xf numFmtId="0" fontId="23" fillId="0" borderId="0" xfId="37" applyFont="1" applyAlignment="1" applyProtection="1">
      <alignment horizontal="center"/>
      <protection hidden="1"/>
    </xf>
    <xf numFmtId="0" fontId="21" fillId="0" borderId="0" xfId="50" applyAlignment="1" applyProtection="1">
      <alignment vertical="center"/>
      <protection hidden="1"/>
    </xf>
    <xf numFmtId="0" fontId="21" fillId="0" borderId="8" xfId="50" applyBorder="1" applyAlignment="1" applyProtection="1">
      <alignment vertical="center"/>
      <protection hidden="1"/>
    </xf>
    <xf numFmtId="0" fontId="7" fillId="0" borderId="7" xfId="50" applyFont="1" applyBorder="1" applyAlignment="1" applyProtection="1">
      <alignment vertical="center"/>
      <protection hidden="1"/>
    </xf>
    <xf numFmtId="0" fontId="21" fillId="0" borderId="0" xfId="50" applyProtection="1">
      <protection hidden="1"/>
    </xf>
    <xf numFmtId="0" fontId="21" fillId="0" borderId="8" xfId="50" applyBorder="1" applyProtection="1">
      <protection hidden="1"/>
    </xf>
    <xf numFmtId="0" fontId="7" fillId="0" borderId="0" xfId="50" applyFont="1" applyAlignment="1" applyProtection="1">
      <alignment vertical="center"/>
      <protection hidden="1"/>
    </xf>
    <xf numFmtId="0" fontId="7" fillId="0" borderId="7" xfId="50" applyFont="1" applyBorder="1" applyAlignment="1" applyProtection="1">
      <alignment horizontal="center" vertical="center"/>
      <protection hidden="1"/>
    </xf>
    <xf numFmtId="0" fontId="7" fillId="0" borderId="8" xfId="50" applyFont="1" applyBorder="1" applyAlignment="1" applyProtection="1">
      <alignment horizontal="left" vertical="center"/>
      <protection hidden="1"/>
    </xf>
    <xf numFmtId="0" fontId="21" fillId="0" borderId="9" xfId="37" applyBorder="1" applyProtection="1">
      <protection hidden="1"/>
    </xf>
    <xf numFmtId="0" fontId="21" fillId="0" borderId="10" xfId="37" applyBorder="1" applyProtection="1">
      <protection hidden="1"/>
    </xf>
    <xf numFmtId="0" fontId="21" fillId="0" borderId="11" xfId="37" applyBorder="1" applyProtection="1">
      <protection hidden="1"/>
    </xf>
    <xf numFmtId="0" fontId="21" fillId="0" borderId="0" xfId="50" applyAlignment="1" applyProtection="1">
      <alignment horizontal="left"/>
      <protection hidden="1"/>
    </xf>
    <xf numFmtId="0" fontId="21" fillId="0" borderId="7" xfId="50" applyBorder="1" applyAlignment="1" applyProtection="1">
      <alignment horizontal="center"/>
      <protection hidden="1"/>
    </xf>
    <xf numFmtId="0" fontId="21" fillId="0" borderId="7" xfId="50" applyBorder="1" applyProtection="1">
      <protection hidden="1"/>
    </xf>
    <xf numFmtId="0" fontId="21" fillId="0" borderId="7" xfId="55" applyBorder="1" applyAlignment="1" applyProtection="1">
      <alignment horizontal="center"/>
      <protection hidden="1"/>
    </xf>
    <xf numFmtId="0" fontId="21" fillId="0" borderId="0" xfId="55" applyProtection="1">
      <protection hidden="1"/>
    </xf>
    <xf numFmtId="0" fontId="21" fillId="0" borderId="12" xfId="37" applyBorder="1" applyProtection="1">
      <protection hidden="1"/>
    </xf>
    <xf numFmtId="0" fontId="21" fillId="0" borderId="13" xfId="55" applyBorder="1" applyAlignment="1" applyProtection="1">
      <alignment horizontal="center"/>
      <protection hidden="1"/>
    </xf>
    <xf numFmtId="0" fontId="21" fillId="0" borderId="14" xfId="55" applyBorder="1" applyProtection="1">
      <protection hidden="1"/>
    </xf>
    <xf numFmtId="0" fontId="21" fillId="0" borderId="14" xfId="50" applyBorder="1" applyProtection="1">
      <protection hidden="1"/>
    </xf>
    <xf numFmtId="0" fontId="21" fillId="0" borderId="15" xfId="50" applyBorder="1" applyProtection="1">
      <protection hidden="1"/>
    </xf>
    <xf numFmtId="0" fontId="24" fillId="0" borderId="0" xfId="37" applyFont="1" applyProtection="1">
      <protection hidden="1"/>
    </xf>
    <xf numFmtId="0" fontId="27" fillId="0" borderId="0" xfId="54" applyFont="1" applyProtection="1">
      <protection hidden="1"/>
    </xf>
    <xf numFmtId="0" fontId="27" fillId="0" borderId="16" xfId="49" applyFont="1" applyBorder="1" applyAlignment="1" applyProtection="1">
      <alignment vertical="center"/>
      <protection hidden="1"/>
    </xf>
    <xf numFmtId="0" fontId="27" fillId="0" borderId="16" xfId="54" applyFont="1" applyBorder="1" applyProtection="1">
      <protection hidden="1"/>
    </xf>
    <xf numFmtId="0" fontId="26" fillId="0" borderId="0" xfId="49" applyFont="1" applyAlignment="1" applyProtection="1">
      <alignment horizontal="center" vertical="center"/>
      <protection hidden="1"/>
    </xf>
    <xf numFmtId="0" fontId="27" fillId="0" borderId="0" xfId="49" applyFont="1" applyAlignment="1" applyProtection="1">
      <alignment horizontal="justify" vertical="center"/>
      <protection hidden="1"/>
    </xf>
    <xf numFmtId="0" fontId="27" fillId="0" borderId="0" xfId="49" applyFont="1" applyAlignment="1" applyProtection="1">
      <alignment vertical="center"/>
      <protection hidden="1"/>
    </xf>
    <xf numFmtId="0" fontId="27" fillId="0" borderId="17" xfId="49" applyFont="1" applyBorder="1" applyAlignment="1" applyProtection="1">
      <alignment vertical="center" wrapText="1"/>
      <protection hidden="1"/>
    </xf>
    <xf numFmtId="0" fontId="27" fillId="2" borderId="18" xfId="49" applyFont="1" applyFill="1" applyBorder="1" applyAlignment="1" applyProtection="1">
      <alignment horizontal="left" vertical="center" wrapText="1"/>
      <protection locked="0"/>
    </xf>
    <xf numFmtId="0" fontId="26" fillId="0" borderId="0" xfId="54" applyFont="1" applyAlignment="1" applyProtection="1">
      <alignment horizontal="center" vertical="center" wrapText="1"/>
      <protection hidden="1"/>
    </xf>
    <xf numFmtId="0" fontId="27" fillId="0" borderId="19" xfId="49" applyFont="1" applyBorder="1" applyAlignment="1" applyProtection="1">
      <alignment vertical="center" wrapText="1"/>
      <protection hidden="1"/>
    </xf>
    <xf numFmtId="0" fontId="27" fillId="0" borderId="19" xfId="49" applyFont="1" applyBorder="1" applyAlignment="1" applyProtection="1">
      <alignment horizontal="left" vertical="center" wrapText="1"/>
      <protection hidden="1"/>
    </xf>
    <xf numFmtId="0" fontId="30" fillId="0" borderId="20" xfId="54" applyFont="1" applyBorder="1" applyAlignment="1" applyProtection="1">
      <alignment horizontal="center" vertical="center"/>
      <protection locked="0"/>
    </xf>
    <xf numFmtId="0" fontId="27" fillId="0" borderId="7" xfId="49" applyFont="1" applyBorder="1" applyAlignment="1" applyProtection="1">
      <alignment vertical="center" wrapText="1"/>
      <protection hidden="1"/>
    </xf>
    <xf numFmtId="0" fontId="27" fillId="0" borderId="8" xfId="49" applyFont="1" applyBorder="1" applyAlignment="1" applyProtection="1">
      <alignment horizontal="center" vertical="center"/>
      <protection hidden="1"/>
    </xf>
    <xf numFmtId="0" fontId="27" fillId="0" borderId="21" xfId="49" applyFont="1" applyBorder="1" applyAlignment="1" applyProtection="1">
      <alignment vertical="center"/>
      <protection hidden="1"/>
    </xf>
    <xf numFmtId="0" fontId="26" fillId="2" borderId="22" xfId="49" applyFont="1" applyFill="1" applyBorder="1" applyAlignment="1" applyProtection="1">
      <alignment horizontal="left" vertical="center" wrapText="1"/>
      <protection locked="0"/>
    </xf>
    <xf numFmtId="0" fontId="27" fillId="0" borderId="16" xfId="54" applyFont="1" applyBorder="1" applyAlignment="1" applyProtection="1">
      <alignment horizontal="center" vertical="center" wrapText="1"/>
      <protection hidden="1"/>
    </xf>
    <xf numFmtId="0" fontId="27" fillId="0" borderId="23" xfId="49" applyFont="1" applyBorder="1" applyAlignment="1" applyProtection="1">
      <alignment vertical="center"/>
      <protection hidden="1"/>
    </xf>
    <xf numFmtId="0" fontId="27" fillId="2" borderId="22" xfId="49" applyFont="1" applyFill="1" applyBorder="1" applyAlignment="1" applyProtection="1">
      <alignment horizontal="left" vertical="center" wrapText="1"/>
      <protection locked="0"/>
    </xf>
    <xf numFmtId="0" fontId="27" fillId="0" borderId="24" xfId="49" applyFont="1" applyBorder="1" applyAlignment="1" applyProtection="1">
      <alignment vertical="center"/>
      <protection hidden="1"/>
    </xf>
    <xf numFmtId="0" fontId="27" fillId="0" borderId="25" xfId="49" applyFont="1" applyBorder="1" applyAlignment="1" applyProtection="1">
      <alignment vertical="center"/>
      <protection hidden="1"/>
    </xf>
    <xf numFmtId="0" fontId="27" fillId="2" borderId="26" xfId="49" applyFont="1" applyFill="1" applyBorder="1" applyAlignment="1" applyProtection="1">
      <alignment horizontal="left" vertical="center" wrapText="1"/>
      <protection locked="0"/>
    </xf>
    <xf numFmtId="0" fontId="27" fillId="0" borderId="7" xfId="49" applyFont="1" applyBorder="1" applyAlignment="1" applyProtection="1">
      <alignment vertical="center"/>
      <protection hidden="1"/>
    </xf>
    <xf numFmtId="0" fontId="27" fillId="0" borderId="8" xfId="49" applyFont="1" applyBorder="1" applyAlignment="1" applyProtection="1">
      <alignment vertical="center" wrapText="1"/>
      <protection hidden="1"/>
    </xf>
    <xf numFmtId="0" fontId="30" fillId="0" borderId="21" xfId="49" applyFont="1" applyBorder="1" applyAlignment="1" applyProtection="1">
      <alignment vertical="center"/>
      <protection hidden="1"/>
    </xf>
    <xf numFmtId="0" fontId="27" fillId="0" borderId="27" xfId="49" applyFont="1" applyBorder="1" applyAlignment="1" applyProtection="1">
      <alignment horizontal="left" vertical="center" wrapText="1"/>
      <protection hidden="1"/>
    </xf>
    <xf numFmtId="0" fontId="30" fillId="0" borderId="23" xfId="49" applyFont="1" applyBorder="1" applyAlignment="1" applyProtection="1">
      <alignment vertical="center"/>
      <protection hidden="1"/>
    </xf>
    <xf numFmtId="0" fontId="27" fillId="0" borderId="22" xfId="49" applyFont="1" applyBorder="1" applyAlignment="1" applyProtection="1">
      <alignment horizontal="left" vertical="center" wrapText="1"/>
      <protection hidden="1"/>
    </xf>
    <xf numFmtId="0" fontId="30" fillId="0" borderId="24" xfId="49" applyFont="1" applyBorder="1" applyAlignment="1" applyProtection="1">
      <alignment vertical="center"/>
      <protection hidden="1"/>
    </xf>
    <xf numFmtId="0" fontId="30" fillId="0" borderId="25" xfId="49" applyFont="1" applyBorder="1" applyAlignment="1" applyProtection="1">
      <alignment vertical="center"/>
      <protection hidden="1"/>
    </xf>
    <xf numFmtId="0" fontId="27" fillId="0" borderId="28" xfId="49" applyFont="1" applyBorder="1" applyAlignment="1" applyProtection="1">
      <alignment horizontal="left" vertical="center" wrapText="1"/>
      <protection hidden="1"/>
    </xf>
    <xf numFmtId="0" fontId="27" fillId="0" borderId="29" xfId="49" applyFont="1" applyBorder="1" applyAlignment="1" applyProtection="1">
      <alignment horizontal="left" vertical="center" wrapText="1"/>
      <protection hidden="1"/>
    </xf>
    <xf numFmtId="0" fontId="27" fillId="0" borderId="19" xfId="49" applyFont="1" applyBorder="1" applyAlignment="1" applyProtection="1">
      <alignment horizontal="left" vertical="center"/>
      <protection hidden="1"/>
    </xf>
    <xf numFmtId="0" fontId="27" fillId="2" borderId="26" xfId="49" applyFont="1" applyFill="1" applyBorder="1" applyAlignment="1" applyProtection="1">
      <alignment vertical="center" wrapText="1"/>
      <protection locked="0"/>
    </xf>
    <xf numFmtId="0" fontId="27" fillId="0" borderId="7" xfId="49" applyFont="1" applyBorder="1" applyAlignment="1" applyProtection="1">
      <alignment horizontal="left" vertical="center"/>
      <protection hidden="1"/>
    </xf>
    <xf numFmtId="0" fontId="27" fillId="0" borderId="8" xfId="49" applyFont="1" applyBorder="1" applyAlignment="1" applyProtection="1">
      <alignment horizontal="left" vertical="center"/>
      <protection hidden="1"/>
    </xf>
    <xf numFmtId="0" fontId="27" fillId="0" borderId="30" xfId="49" applyFont="1" applyBorder="1" applyAlignment="1" applyProtection="1">
      <alignment horizontal="left" vertical="center"/>
      <protection hidden="1"/>
    </xf>
    <xf numFmtId="0" fontId="27" fillId="2" borderId="31" xfId="49" applyFont="1" applyFill="1" applyBorder="1" applyAlignment="1" applyProtection="1">
      <alignment vertical="center" wrapText="1"/>
      <protection locked="0"/>
    </xf>
    <xf numFmtId="0" fontId="27" fillId="0" borderId="0" xfId="51" applyFont="1" applyAlignment="1" applyProtection="1">
      <alignment vertical="center"/>
      <protection hidden="1"/>
    </xf>
    <xf numFmtId="0" fontId="27" fillId="0" borderId="0" xfId="51" applyFont="1" applyProtection="1">
      <protection hidden="1"/>
    </xf>
    <xf numFmtId="0" fontId="34" fillId="0" borderId="32" xfId="51" applyFont="1" applyBorder="1" applyAlignment="1" applyProtection="1">
      <alignment horizontal="center" vertical="center"/>
      <protection hidden="1"/>
    </xf>
    <xf numFmtId="0" fontId="35" fillId="0" borderId="0" xfId="51" applyFont="1" applyProtection="1">
      <protection hidden="1"/>
    </xf>
    <xf numFmtId="0" fontId="35" fillId="0" borderId="0" xfId="51" applyFont="1" applyAlignment="1" applyProtection="1">
      <alignment vertical="center"/>
      <protection hidden="1"/>
    </xf>
    <xf numFmtId="0" fontId="27" fillId="0" borderId="33" xfId="51" applyFont="1" applyBorder="1" applyAlignment="1" applyProtection="1">
      <alignment vertical="center"/>
      <protection hidden="1"/>
    </xf>
    <xf numFmtId="0" fontId="32" fillId="0" borderId="0" xfId="51" applyFont="1" applyAlignment="1" applyProtection="1">
      <alignment vertical="center"/>
      <protection hidden="1"/>
    </xf>
    <xf numFmtId="0" fontId="27" fillId="0" borderId="34" xfId="51" applyFont="1" applyBorder="1" applyAlignment="1" applyProtection="1">
      <alignment vertical="center"/>
      <protection hidden="1"/>
    </xf>
    <xf numFmtId="0" fontId="26" fillId="0" borderId="33" xfId="0" applyFont="1" applyBorder="1" applyAlignment="1" applyProtection="1">
      <alignment vertical="center"/>
      <protection hidden="1"/>
    </xf>
    <xf numFmtId="0" fontId="27" fillId="0" borderId="33" xfId="0" applyFont="1" applyBorder="1" applyAlignment="1" applyProtection="1">
      <alignment vertical="center"/>
      <protection hidden="1"/>
    </xf>
    <xf numFmtId="0" fontId="26" fillId="0" borderId="33" xfId="0" applyFont="1" applyBorder="1" applyAlignment="1" applyProtection="1">
      <alignment horizontal="right" vertical="center"/>
      <protection hidden="1"/>
    </xf>
    <xf numFmtId="0" fontId="32" fillId="0" borderId="0" xfId="0" applyFont="1" applyAlignment="1" applyProtection="1">
      <alignment vertical="center"/>
      <protection hidden="1"/>
    </xf>
    <xf numFmtId="0" fontId="30" fillId="0" borderId="0" xfId="0" applyFont="1" applyAlignment="1" applyProtection="1">
      <alignment vertical="center"/>
      <protection hidden="1"/>
    </xf>
    <xf numFmtId="0" fontId="27" fillId="0" borderId="0" xfId="0" applyFont="1" applyAlignment="1" applyProtection="1">
      <alignment vertical="center"/>
      <protection hidden="1"/>
    </xf>
    <xf numFmtId="0" fontId="26" fillId="0" borderId="0" xfId="0" applyFont="1" applyAlignment="1" applyProtection="1">
      <alignment horizontal="right"/>
      <protection hidden="1"/>
    </xf>
    <xf numFmtId="0" fontId="30" fillId="0" borderId="0" xfId="0" applyFont="1" applyAlignment="1" applyProtection="1">
      <alignment horizontal="center" vertical="center"/>
      <protection hidden="1"/>
    </xf>
    <xf numFmtId="0" fontId="27" fillId="0" borderId="0" xfId="0" applyFont="1" applyProtection="1">
      <protection hidden="1"/>
    </xf>
    <xf numFmtId="0" fontId="30" fillId="0" borderId="0" xfId="0" applyFont="1" applyProtection="1">
      <protection hidden="1"/>
    </xf>
    <xf numFmtId="0" fontId="32"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7" fillId="0" borderId="0" xfId="48" applyFont="1" applyAlignment="1" applyProtection="1">
      <alignment vertical="center"/>
      <protection hidden="1"/>
    </xf>
    <xf numFmtId="0" fontId="27" fillId="0" borderId="0" xfId="52" applyFont="1" applyAlignment="1" applyProtection="1">
      <alignment vertical="center"/>
      <protection hidden="1"/>
    </xf>
    <xf numFmtId="0" fontId="27" fillId="0" borderId="0" xfId="0" applyFont="1" applyAlignment="1" applyProtection="1">
      <alignment horizontal="justify" vertical="center"/>
      <protection hidden="1"/>
    </xf>
    <xf numFmtId="0" fontId="26" fillId="0" borderId="0" xfId="0" applyFont="1" applyAlignment="1" applyProtection="1">
      <alignment horizontal="left" vertical="center"/>
      <protection hidden="1"/>
    </xf>
    <xf numFmtId="0" fontId="26" fillId="0" borderId="0" xfId="48" applyFont="1" applyAlignment="1" applyProtection="1">
      <alignment horizontal="left" vertical="center" indent="1"/>
      <protection hidden="1"/>
    </xf>
    <xf numFmtId="0" fontId="40" fillId="0" borderId="0" xfId="48" applyFont="1" applyAlignment="1" applyProtection="1">
      <alignment horizontal="left" vertical="center" indent="1"/>
      <protection hidden="1"/>
    </xf>
    <xf numFmtId="0" fontId="27" fillId="0" borderId="0" xfId="52" applyFont="1" applyAlignment="1" applyProtection="1">
      <alignment horizontal="left" vertical="center" indent="1"/>
      <protection hidden="1"/>
    </xf>
    <xf numFmtId="0" fontId="40" fillId="0" borderId="0" xfId="48" applyFont="1" applyAlignment="1" applyProtection="1">
      <alignment horizontal="center" vertical="center"/>
      <protection hidden="1"/>
    </xf>
    <xf numFmtId="0" fontId="41" fillId="0" borderId="0" xfId="0" applyFont="1" applyAlignment="1" applyProtection="1">
      <alignment vertical="center"/>
      <protection hidden="1"/>
    </xf>
    <xf numFmtId="0" fontId="30" fillId="0" borderId="0" xfId="48" applyFont="1" applyAlignment="1" applyProtection="1">
      <alignment horizontal="left" vertical="center" indent="1"/>
      <protection hidden="1"/>
    </xf>
    <xf numFmtId="0" fontId="26" fillId="0" borderId="0" xfId="52" applyFont="1" applyAlignment="1" applyProtection="1">
      <alignment vertical="center"/>
      <protection hidden="1"/>
    </xf>
    <xf numFmtId="0" fontId="41" fillId="0" borderId="0" xfId="52" applyFont="1" applyAlignment="1" applyProtection="1">
      <alignment horizontal="left" vertical="center" indent="1"/>
      <protection hidden="1"/>
    </xf>
    <xf numFmtId="0" fontId="26" fillId="0" borderId="0" xfId="52" applyFont="1" applyAlignment="1" applyProtection="1">
      <alignment vertical="top"/>
      <protection hidden="1"/>
    </xf>
    <xf numFmtId="0" fontId="26" fillId="0" borderId="0" xfId="0" applyFont="1" applyAlignment="1" applyProtection="1">
      <alignment vertical="center"/>
      <protection hidden="1"/>
    </xf>
    <xf numFmtId="0" fontId="26" fillId="0" borderId="0" xfId="52" applyFont="1" applyAlignment="1" applyProtection="1">
      <alignment horizontal="left" vertical="center"/>
      <protection hidden="1"/>
    </xf>
    <xf numFmtId="0" fontId="27" fillId="0" borderId="0" xfId="52" applyFont="1" applyAlignment="1" applyProtection="1">
      <alignment horizontal="left" vertical="center"/>
      <protection hidden="1"/>
    </xf>
    <xf numFmtId="0" fontId="27" fillId="0" borderId="0" xfId="0" applyFont="1" applyAlignment="1" applyProtection="1">
      <alignment horizontal="left" vertical="center"/>
      <protection hidden="1"/>
    </xf>
    <xf numFmtId="0" fontId="26" fillId="0" borderId="0" xfId="0" applyFont="1" applyAlignment="1" applyProtection="1">
      <alignment horizontal="right" vertical="center" indent="1"/>
      <protection hidden="1"/>
    </xf>
    <xf numFmtId="172" fontId="26" fillId="0" borderId="0" xfId="0" applyNumberFormat="1" applyFont="1" applyAlignment="1" applyProtection="1">
      <alignment horizontal="left" vertical="center" indent="1"/>
      <protection hidden="1"/>
    </xf>
    <xf numFmtId="0" fontId="26" fillId="0" borderId="0" xfId="0" applyFont="1" applyAlignment="1" applyProtection="1">
      <alignment horizontal="left" vertical="center" indent="1"/>
      <protection hidden="1"/>
    </xf>
    <xf numFmtId="0" fontId="27" fillId="0" borderId="33" xfId="0" applyFont="1" applyBorder="1" applyProtection="1">
      <protection hidden="1"/>
    </xf>
    <xf numFmtId="0" fontId="26" fillId="0" borderId="33" xfId="0" applyFont="1" applyBorder="1" applyAlignment="1" applyProtection="1">
      <alignment horizontal="right"/>
      <protection hidden="1"/>
    </xf>
    <xf numFmtId="0" fontId="27" fillId="0" borderId="0" xfId="48" applyFont="1" applyAlignment="1" applyProtection="1">
      <alignment horizontal="left" vertical="center" indent="1"/>
      <protection hidden="1"/>
    </xf>
    <xf numFmtId="0" fontId="27" fillId="0" borderId="0" xfId="0" applyFont="1" applyAlignment="1" applyProtection="1">
      <alignment horizontal="justify" vertical="top" wrapText="1"/>
      <protection hidden="1"/>
    </xf>
    <xf numFmtId="0" fontId="27" fillId="0" borderId="0" xfId="0" applyFont="1" applyAlignment="1" applyProtection="1">
      <alignment horizontal="right"/>
      <protection hidden="1"/>
    </xf>
    <xf numFmtId="0" fontId="30" fillId="0" borderId="0" xfId="0" applyFont="1" applyAlignment="1" applyProtection="1">
      <alignment horizontal="right"/>
      <protection hidden="1"/>
    </xf>
    <xf numFmtId="0" fontId="26" fillId="0" borderId="16" xfId="0" applyFont="1" applyBorder="1" applyAlignment="1" applyProtection="1">
      <alignment horizontal="center"/>
      <protection hidden="1"/>
    </xf>
    <xf numFmtId="0" fontId="27" fillId="0" borderId="0" xfId="0" applyFont="1" applyAlignment="1" applyProtection="1">
      <alignment vertical="top"/>
      <protection hidden="1"/>
    </xf>
    <xf numFmtId="0" fontId="27" fillId="0" borderId="0" xfId="0" applyFont="1" applyAlignment="1" applyProtection="1">
      <alignment horizontal="left" wrapText="1"/>
      <protection hidden="1"/>
    </xf>
    <xf numFmtId="0" fontId="26" fillId="0" borderId="0" xfId="0" applyFont="1" applyAlignment="1" applyProtection="1">
      <alignment horizontal="left" vertical="top" indent="5"/>
      <protection hidden="1"/>
    </xf>
    <xf numFmtId="0" fontId="27" fillId="0" borderId="0" xfId="0" applyFont="1" applyAlignment="1" applyProtection="1">
      <alignment horizontal="left" vertical="top" indent="5"/>
      <protection hidden="1"/>
    </xf>
    <xf numFmtId="49" fontId="26" fillId="0" borderId="0" xfId="0" applyNumberFormat="1" applyFont="1" applyAlignment="1" applyProtection="1">
      <alignment horizontal="right" vertical="top" indent="1"/>
      <protection hidden="1"/>
    </xf>
    <xf numFmtId="0" fontId="26" fillId="0" borderId="0" xfId="0" applyFont="1" applyAlignment="1" applyProtection="1">
      <alignment vertical="top"/>
      <protection hidden="1"/>
    </xf>
    <xf numFmtId="0" fontId="26" fillId="0" borderId="0" xfId="0" applyFont="1" applyProtection="1">
      <protection hidden="1"/>
    </xf>
    <xf numFmtId="0" fontId="27" fillId="0" borderId="16" xfId="0" applyFont="1" applyBorder="1" applyAlignment="1" applyProtection="1">
      <alignment horizontal="center" vertical="top"/>
      <protection hidden="1"/>
    </xf>
    <xf numFmtId="0" fontId="27" fillId="0" borderId="16" xfId="0" applyFont="1" applyBorder="1" applyAlignment="1" applyProtection="1">
      <alignment horizontal="left" vertical="center" wrapText="1"/>
      <protection hidden="1"/>
    </xf>
    <xf numFmtId="0" fontId="27" fillId="0" borderId="35" xfId="0" applyFont="1" applyBorder="1" applyAlignment="1" applyProtection="1">
      <alignment horizontal="left" vertical="center" wrapText="1"/>
      <protection hidden="1"/>
    </xf>
    <xf numFmtId="0" fontId="27" fillId="0" borderId="36" xfId="0" applyFont="1" applyBorder="1" applyAlignment="1" applyProtection="1">
      <alignment horizontal="left" vertical="center" wrapText="1"/>
      <protection hidden="1"/>
    </xf>
    <xf numFmtId="0" fontId="27" fillId="0" borderId="16" xfId="0" applyFont="1" applyBorder="1" applyAlignment="1" applyProtection="1">
      <alignment horizontal="center"/>
      <protection hidden="1"/>
    </xf>
    <xf numFmtId="0" fontId="27" fillId="0" borderId="16" xfId="0" applyFont="1" applyBorder="1" applyAlignment="1" applyProtection="1">
      <alignment vertical="top"/>
      <protection hidden="1"/>
    </xf>
    <xf numFmtId="0" fontId="27" fillId="0" borderId="37" xfId="0" applyFont="1" applyBorder="1" applyAlignment="1" applyProtection="1">
      <alignment vertical="top"/>
      <protection hidden="1"/>
    </xf>
    <xf numFmtId="0" fontId="27" fillId="0" borderId="9" xfId="0" applyFont="1" applyBorder="1" applyAlignment="1" applyProtection="1">
      <alignment vertical="top"/>
      <protection hidden="1"/>
    </xf>
    <xf numFmtId="0" fontId="27" fillId="0" borderId="16" xfId="0" applyFont="1" applyBorder="1" applyProtection="1">
      <protection hidden="1"/>
    </xf>
    <xf numFmtId="0" fontId="27" fillId="0" borderId="9" xfId="0" applyFont="1" applyBorder="1" applyProtection="1">
      <protection hidden="1"/>
    </xf>
    <xf numFmtId="171" fontId="26" fillId="0" borderId="0" xfId="0" applyNumberFormat="1" applyFont="1" applyAlignment="1" applyProtection="1">
      <alignment horizontal="right" vertical="center" wrapText="1"/>
      <protection hidden="1"/>
    </xf>
    <xf numFmtId="0" fontId="26" fillId="0" borderId="0" xfId="0" applyFont="1" applyAlignment="1" applyProtection="1">
      <alignment vertical="center" wrapText="1"/>
      <protection hidden="1"/>
    </xf>
    <xf numFmtId="49" fontId="26" fillId="0" borderId="0" xfId="0" applyNumberFormat="1" applyFont="1" applyAlignment="1" applyProtection="1">
      <alignment horizontal="right" vertical="top"/>
      <protection hidden="1"/>
    </xf>
    <xf numFmtId="0" fontId="27" fillId="0" borderId="0" xfId="0" applyFont="1" applyAlignment="1" applyProtection="1">
      <alignment horizontal="right" vertical="top" indent="1"/>
      <protection hidden="1"/>
    </xf>
    <xf numFmtId="0" fontId="27" fillId="0" borderId="0" xfId="0" applyFont="1" applyAlignment="1" applyProtection="1">
      <alignment horizontal="right" vertical="top"/>
      <protection hidden="1"/>
    </xf>
    <xf numFmtId="0" fontId="27" fillId="0" borderId="0" xfId="0" applyFont="1" applyAlignment="1" applyProtection="1">
      <alignment vertical="center" wrapText="1"/>
      <protection hidden="1"/>
    </xf>
    <xf numFmtId="0" fontId="27" fillId="0" borderId="0" xfId="0" applyFont="1" applyAlignment="1" applyProtection="1">
      <alignment horizontal="left" vertical="top" wrapText="1"/>
      <protection hidden="1"/>
    </xf>
    <xf numFmtId="0" fontId="27" fillId="0" borderId="0" xfId="0" applyFont="1" applyAlignment="1" applyProtection="1">
      <alignment vertical="top" wrapText="1"/>
      <protection hidden="1"/>
    </xf>
    <xf numFmtId="0" fontId="27" fillId="0" borderId="0" xfId="0" applyFont="1" applyAlignment="1" applyProtection="1">
      <alignment horizontal="center" vertical="top"/>
      <protection hidden="1"/>
    </xf>
    <xf numFmtId="0" fontId="26" fillId="0" borderId="0" xfId="0" applyFont="1" applyAlignment="1" applyProtection="1">
      <alignment horizontal="right" vertical="center"/>
      <protection hidden="1"/>
    </xf>
    <xf numFmtId="0" fontId="26" fillId="0" borderId="16" xfId="0" applyFont="1" applyBorder="1" applyAlignment="1" applyProtection="1">
      <alignment horizontal="center" vertical="center"/>
      <protection hidden="1"/>
    </xf>
    <xf numFmtId="0" fontId="27" fillId="2" borderId="16" xfId="0" applyFont="1" applyFill="1" applyBorder="1" applyAlignment="1" applyProtection="1">
      <alignment horizontal="left" vertical="center" wrapText="1"/>
      <protection locked="0"/>
    </xf>
    <xf numFmtId="0" fontId="31" fillId="0" borderId="0" xfId="0" applyFont="1" applyAlignment="1" applyProtection="1">
      <alignment horizontal="right" vertical="top"/>
      <protection hidden="1"/>
    </xf>
    <xf numFmtId="0" fontId="44" fillId="0" borderId="0" xfId="0" applyFont="1" applyAlignment="1" applyProtection="1">
      <alignment horizontal="justify" vertical="top" wrapText="1"/>
      <protection hidden="1"/>
    </xf>
    <xf numFmtId="0" fontId="27" fillId="0" borderId="0" xfId="0" applyFont="1" applyAlignment="1" applyProtection="1">
      <alignment horizontal="center" vertical="top" wrapText="1"/>
      <protection hidden="1"/>
    </xf>
    <xf numFmtId="0" fontId="27" fillId="0" borderId="0" xfId="0" applyFont="1" applyAlignment="1" applyProtection="1">
      <alignment horizontal="center" vertical="center"/>
      <protection hidden="1"/>
    </xf>
    <xf numFmtId="0" fontId="30" fillId="0" borderId="0" xfId="52" applyFont="1" applyAlignment="1" applyProtection="1">
      <alignment vertical="center"/>
      <protection hidden="1"/>
    </xf>
    <xf numFmtId="0" fontId="26"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7" fillId="0" borderId="0" xfId="0" applyFont="1" applyAlignment="1" applyProtection="1">
      <alignment horizontal="justify" vertical="center" wrapText="1"/>
      <protection hidden="1"/>
    </xf>
    <xf numFmtId="0" fontId="27" fillId="0" borderId="33" xfId="0" applyFont="1" applyBorder="1" applyAlignment="1" applyProtection="1">
      <alignment horizontal="center" vertical="center"/>
      <protection hidden="1"/>
    </xf>
    <xf numFmtId="0" fontId="27" fillId="0" borderId="0" xfId="48" applyFont="1" applyAlignment="1" applyProtection="1">
      <alignment horizontal="justify" vertical="center"/>
      <protection hidden="1"/>
    </xf>
    <xf numFmtId="0" fontId="27" fillId="0" borderId="0" xfId="52" applyFont="1" applyAlignment="1" applyProtection="1">
      <alignment horizontal="justify" vertical="center"/>
      <protection hidden="1"/>
    </xf>
    <xf numFmtId="0" fontId="27" fillId="0" borderId="0" xfId="0" applyFont="1" applyAlignment="1" applyProtection="1">
      <alignment horizontal="justify"/>
      <protection hidden="1"/>
    </xf>
    <xf numFmtId="0" fontId="27" fillId="0" borderId="16" xfId="0" applyFont="1" applyBorder="1" applyAlignment="1" applyProtection="1">
      <alignment horizontal="center" vertical="center"/>
      <protection hidden="1"/>
    </xf>
    <xf numFmtId="0" fontId="27" fillId="2" borderId="16" xfId="0" applyFont="1" applyFill="1" applyBorder="1" applyAlignment="1" applyProtection="1">
      <alignment horizontal="left" vertical="center"/>
      <protection locked="0"/>
    </xf>
    <xf numFmtId="0" fontId="27" fillId="2" borderId="16" xfId="0" applyFont="1" applyFill="1" applyBorder="1" applyAlignment="1" applyProtection="1">
      <alignment horizontal="justify" vertical="center"/>
      <protection locked="0"/>
    </xf>
    <xf numFmtId="0" fontId="27" fillId="0" borderId="0" xfId="0" applyFont="1" applyAlignment="1" applyProtection="1">
      <alignment vertical="center"/>
      <protection locked="0" hidden="1"/>
    </xf>
    <xf numFmtId="0" fontId="28" fillId="0" borderId="0" xfId="0" applyFont="1" applyAlignment="1" applyProtection="1">
      <alignment vertical="center"/>
      <protection hidden="1"/>
    </xf>
    <xf numFmtId="0" fontId="28" fillId="0" borderId="0" xfId="0" applyFont="1" applyAlignment="1" applyProtection="1">
      <alignment horizontal="right" vertical="center"/>
      <protection hidden="1"/>
    </xf>
    <xf numFmtId="0" fontId="28" fillId="0" borderId="0" xfId="0" applyFont="1" applyAlignment="1" applyProtection="1">
      <alignment horizontal="center" vertical="center"/>
      <protection hidden="1"/>
    </xf>
    <xf numFmtId="0" fontId="30" fillId="0" borderId="0" xfId="0" applyFont="1" applyAlignment="1" applyProtection="1">
      <alignment vertical="center"/>
      <protection locked="0"/>
    </xf>
    <xf numFmtId="172" fontId="28" fillId="0" borderId="0" xfId="0" applyNumberFormat="1" applyFont="1" applyAlignment="1" applyProtection="1">
      <alignment horizontal="left" vertical="center" indent="1"/>
      <protection hidden="1"/>
    </xf>
    <xf numFmtId="0" fontId="30" fillId="0" borderId="0" xfId="0" applyFont="1" applyAlignment="1" applyProtection="1">
      <alignment horizontal="right" vertical="center"/>
      <protection hidden="1"/>
    </xf>
    <xf numFmtId="0" fontId="27" fillId="0" borderId="45" xfId="0" applyFont="1" applyBorder="1" applyAlignment="1" applyProtection="1">
      <alignment horizontal="center" vertical="top" wrapText="1"/>
      <protection hidden="1"/>
    </xf>
    <xf numFmtId="0" fontId="27" fillId="2" borderId="45" xfId="0" applyFont="1" applyFill="1" applyBorder="1" applyAlignment="1" applyProtection="1">
      <alignment vertical="top" wrapText="1"/>
      <protection locked="0"/>
    </xf>
    <xf numFmtId="0" fontId="27" fillId="0" borderId="46" xfId="0" applyFont="1" applyBorder="1" applyAlignment="1" applyProtection="1">
      <alignment horizontal="center" vertical="top" wrapText="1"/>
      <protection hidden="1"/>
    </xf>
    <xf numFmtId="0" fontId="27" fillId="2" borderId="46" xfId="0" applyFont="1" applyFill="1" applyBorder="1" applyAlignment="1" applyProtection="1">
      <alignment vertical="top" wrapText="1"/>
      <protection locked="0"/>
    </xf>
    <xf numFmtId="0" fontId="29" fillId="0" borderId="0" xfId="0" applyFont="1" applyAlignment="1" applyProtection="1">
      <alignment vertical="center"/>
      <protection hidden="1"/>
    </xf>
    <xf numFmtId="0" fontId="27" fillId="0" borderId="47" xfId="0" applyFont="1" applyBorder="1" applyAlignment="1" applyProtection="1">
      <alignment horizontal="center" vertical="top" wrapText="1"/>
      <protection hidden="1"/>
    </xf>
    <xf numFmtId="0" fontId="27" fillId="2" borderId="47" xfId="0" applyFont="1" applyFill="1" applyBorder="1" applyAlignment="1" applyProtection="1">
      <alignment vertical="top" wrapText="1"/>
      <protection locked="0"/>
    </xf>
    <xf numFmtId="0" fontId="27" fillId="0" borderId="34" xfId="0" applyFont="1" applyBorder="1" applyAlignment="1" applyProtection="1">
      <alignment horizontal="center" vertical="top" wrapText="1"/>
      <protection hidden="1"/>
    </xf>
    <xf numFmtId="0" fontId="27" fillId="0" borderId="34" xfId="0" applyFont="1" applyBorder="1" applyAlignment="1" applyProtection="1">
      <alignment vertical="top" wrapText="1"/>
      <protection hidden="1"/>
    </xf>
    <xf numFmtId="0" fontId="29" fillId="0" borderId="0" xfId="0" applyFont="1" applyAlignment="1" applyProtection="1">
      <alignment horizontal="justify" vertical="center"/>
      <protection hidden="1"/>
    </xf>
    <xf numFmtId="0" fontId="29" fillId="0" borderId="0" xfId="0" applyFont="1" applyAlignment="1" applyProtection="1">
      <alignment horizontal="center" vertical="center"/>
      <protection hidden="1"/>
    </xf>
    <xf numFmtId="0" fontId="27" fillId="0" borderId="16" xfId="0" applyFont="1" applyBorder="1" applyAlignment="1" applyProtection="1">
      <alignment horizontal="center" vertical="center" wrapText="1"/>
      <protection hidden="1"/>
    </xf>
    <xf numFmtId="0" fontId="27" fillId="0" borderId="48" xfId="0" applyFont="1" applyBorder="1" applyAlignment="1" applyProtection="1">
      <alignment horizontal="center" vertical="top" wrapText="1"/>
      <protection hidden="1"/>
    </xf>
    <xf numFmtId="0" fontId="27" fillId="2" borderId="48" xfId="0" applyFont="1" applyFill="1" applyBorder="1" applyAlignment="1" applyProtection="1">
      <alignment vertical="top" wrapText="1"/>
      <protection hidden="1"/>
    </xf>
    <xf numFmtId="0" fontId="27" fillId="2" borderId="47" xfId="0" applyFont="1" applyFill="1" applyBorder="1" applyAlignment="1" applyProtection="1">
      <alignment vertical="top" wrapText="1"/>
      <protection hidden="1"/>
    </xf>
    <xf numFmtId="0" fontId="28" fillId="0" borderId="0" xfId="0" applyFont="1" applyAlignment="1" applyProtection="1">
      <alignment horizontal="center" vertical="center" wrapText="1"/>
      <protection hidden="1"/>
    </xf>
    <xf numFmtId="0" fontId="26" fillId="2"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wrapText="1"/>
      <protection locked="0"/>
    </xf>
    <xf numFmtId="0" fontId="26" fillId="2" borderId="46" xfId="0" applyFont="1" applyFill="1" applyBorder="1" applyAlignment="1" applyProtection="1">
      <alignment horizontal="center" vertical="center"/>
      <protection locked="0"/>
    </xf>
    <xf numFmtId="0" fontId="26" fillId="2" borderId="46" xfId="0" applyFont="1" applyFill="1" applyBorder="1" applyAlignment="1" applyProtection="1">
      <alignment horizontal="center" vertical="center" wrapText="1"/>
      <protection locked="0"/>
    </xf>
    <xf numFmtId="0" fontId="26" fillId="2" borderId="47" xfId="0" applyFont="1" applyFill="1" applyBorder="1" applyAlignment="1" applyProtection="1">
      <alignment horizontal="center" vertical="center"/>
      <protection locked="0"/>
    </xf>
    <xf numFmtId="0" fontId="26" fillId="2" borderId="47" xfId="0" applyFont="1" applyFill="1" applyBorder="1" applyAlignment="1" applyProtection="1">
      <alignment horizontal="center" vertical="center" wrapText="1"/>
      <protection locked="0"/>
    </xf>
    <xf numFmtId="0" fontId="30" fillId="0" borderId="0" xfId="0" applyFont="1" applyAlignment="1" applyProtection="1">
      <alignment horizontal="center"/>
      <protection hidden="1"/>
    </xf>
    <xf numFmtId="0" fontId="27" fillId="2" borderId="16" xfId="0" applyFont="1" applyFill="1" applyBorder="1" applyAlignment="1" applyProtection="1">
      <alignment horizontal="center" vertical="center" wrapText="1"/>
      <protection locked="0"/>
    </xf>
    <xf numFmtId="0" fontId="27" fillId="2" borderId="16" xfId="0" applyFont="1" applyFill="1" applyBorder="1" applyAlignment="1" applyProtection="1">
      <alignment vertical="center" wrapText="1"/>
      <protection locked="0"/>
    </xf>
    <xf numFmtId="0" fontId="29" fillId="0" borderId="0" xfId="0" applyFont="1" applyAlignment="1" applyProtection="1">
      <alignment vertical="center" wrapText="1"/>
      <protection hidden="1"/>
    </xf>
    <xf numFmtId="0" fontId="27" fillId="0" borderId="0" xfId="0" applyFont="1" applyAlignment="1" applyProtection="1">
      <alignment horizontal="left" vertical="center" indent="1"/>
      <protection hidden="1"/>
    </xf>
    <xf numFmtId="0" fontId="38" fillId="0" borderId="16" xfId="0" applyFont="1" applyBorder="1" applyAlignment="1" applyProtection="1">
      <alignment horizontal="center" vertical="center" wrapText="1"/>
      <protection hidden="1"/>
    </xf>
    <xf numFmtId="0" fontId="38" fillId="0" borderId="16" xfId="0" applyFont="1" applyBorder="1" applyAlignment="1" applyProtection="1">
      <alignment vertical="center" wrapText="1"/>
      <protection hidden="1"/>
    </xf>
    <xf numFmtId="0" fontId="27" fillId="0" borderId="16" xfId="0" applyFont="1" applyBorder="1" applyAlignment="1" applyProtection="1">
      <alignment horizontal="center" vertical="top" wrapText="1"/>
      <protection hidden="1"/>
    </xf>
    <xf numFmtId="0" fontId="27" fillId="2" borderId="16" xfId="0" applyFont="1" applyFill="1" applyBorder="1" applyAlignment="1" applyProtection="1">
      <alignment horizontal="center" vertical="top" wrapText="1"/>
      <protection locked="0"/>
    </xf>
    <xf numFmtId="0" fontId="27" fillId="0" borderId="0" xfId="0" applyFont="1" applyAlignment="1" applyProtection="1">
      <alignment horizontal="center"/>
      <protection hidden="1"/>
    </xf>
    <xf numFmtId="0" fontId="27" fillId="0" borderId="0" xfId="0" applyFont="1" applyAlignment="1" applyProtection="1">
      <alignment horizontal="left"/>
      <protection hidden="1"/>
    </xf>
    <xf numFmtId="0" fontId="27" fillId="0" borderId="0" xfId="52" applyFont="1" applyAlignment="1" applyProtection="1">
      <alignment vertical="top"/>
      <protection hidden="1"/>
    </xf>
    <xf numFmtId="0" fontId="27" fillId="2" borderId="16" xfId="0" applyFont="1" applyFill="1" applyBorder="1" applyAlignment="1" applyProtection="1">
      <alignment horizontal="left" vertical="top" wrapText="1"/>
      <protection locked="0"/>
    </xf>
    <xf numFmtId="0" fontId="27" fillId="0" borderId="16" xfId="0" applyFont="1" applyBorder="1" applyAlignment="1" applyProtection="1">
      <alignment vertical="center"/>
      <protection locked="0" hidden="1"/>
    </xf>
    <xf numFmtId="0" fontId="30" fillId="2" borderId="16" xfId="0" applyFont="1" applyFill="1" applyBorder="1" applyAlignment="1" applyProtection="1">
      <alignment horizontal="left" vertical="top" wrapText="1"/>
      <protection locked="0"/>
    </xf>
    <xf numFmtId="0" fontId="26" fillId="0" borderId="0" xfId="0" applyFont="1" applyAlignment="1" applyProtection="1">
      <alignment horizontal="center" vertical="center" wrapText="1"/>
      <protection hidden="1"/>
    </xf>
    <xf numFmtId="0" fontId="26" fillId="0" borderId="0" xfId="0" applyFont="1" applyAlignment="1" applyProtection="1">
      <alignment horizontal="left" vertical="center" wrapText="1"/>
      <protection hidden="1"/>
    </xf>
    <xf numFmtId="0" fontId="26" fillId="0" borderId="0" xfId="0" applyFont="1" applyAlignment="1" applyProtection="1">
      <alignment horizontal="justify" vertical="center"/>
      <protection hidden="1"/>
    </xf>
    <xf numFmtId="0" fontId="49" fillId="0" borderId="0" xfId="0" applyFont="1" applyAlignment="1" applyProtection="1">
      <alignment vertical="center"/>
      <protection hidden="1"/>
    </xf>
    <xf numFmtId="0" fontId="39" fillId="0" borderId="0" xfId="33" applyFont="1" applyProtection="1">
      <protection hidden="1"/>
    </xf>
    <xf numFmtId="0" fontId="39" fillId="0" borderId="49" xfId="33" quotePrefix="1" applyFont="1" applyBorder="1" applyAlignment="1" applyProtection="1">
      <alignment horizontal="center" vertical="top"/>
      <protection hidden="1"/>
    </xf>
    <xf numFmtId="0" fontId="39" fillId="0" borderId="50" xfId="33" quotePrefix="1" applyFont="1" applyBorder="1" applyAlignment="1" applyProtection="1">
      <alignment horizontal="center" vertical="top"/>
      <protection hidden="1"/>
    </xf>
    <xf numFmtId="0" fontId="38" fillId="0" borderId="16" xfId="33" applyFont="1" applyBorder="1" applyProtection="1">
      <protection hidden="1"/>
    </xf>
    <xf numFmtId="0" fontId="39" fillId="0" borderId="0" xfId="33" applyFont="1" applyAlignment="1" applyProtection="1">
      <alignment vertical="top"/>
      <protection hidden="1"/>
    </xf>
    <xf numFmtId="0" fontId="39" fillId="0" borderId="16" xfId="33" applyFont="1" applyBorder="1" applyProtection="1">
      <protection hidden="1"/>
    </xf>
    <xf numFmtId="0" fontId="38" fillId="0" borderId="16" xfId="33" applyFont="1" applyBorder="1" applyAlignment="1" applyProtection="1">
      <alignment horizontal="center"/>
      <protection hidden="1"/>
    </xf>
    <xf numFmtId="0" fontId="39" fillId="0" borderId="0" xfId="33" applyFont="1" applyAlignment="1" applyProtection="1">
      <alignment horizontal="justify" vertical="top" wrapText="1"/>
      <protection hidden="1"/>
    </xf>
    <xf numFmtId="0" fontId="45" fillId="0" borderId="0" xfId="33" applyFont="1" applyAlignment="1" applyProtection="1">
      <alignment vertical="top"/>
      <protection hidden="1"/>
    </xf>
    <xf numFmtId="0" fontId="45" fillId="0" borderId="0" xfId="33" applyFont="1" applyAlignment="1" applyProtection="1">
      <alignment horizontal="right" vertical="top"/>
      <protection hidden="1"/>
    </xf>
    <xf numFmtId="0" fontId="39" fillId="0" borderId="0" xfId="33" applyFont="1" applyAlignment="1" applyProtection="1">
      <alignment horizontal="justify"/>
      <protection hidden="1"/>
    </xf>
    <xf numFmtId="0" fontId="38" fillId="0" borderId="0" xfId="33" applyFont="1" applyAlignment="1" applyProtection="1">
      <alignment horizontal="justify"/>
      <protection hidden="1"/>
    </xf>
    <xf numFmtId="0" fontId="39" fillId="0" borderId="0" xfId="33" quotePrefix="1" applyFont="1" applyAlignment="1" applyProtection="1">
      <alignment vertical="top"/>
      <protection hidden="1"/>
    </xf>
    <xf numFmtId="0" fontId="39" fillId="0" borderId="0" xfId="33" applyFont="1" applyAlignment="1" applyProtection="1">
      <alignment vertical="top" wrapText="1"/>
      <protection hidden="1"/>
    </xf>
    <xf numFmtId="0" fontId="38" fillId="0" borderId="0" xfId="33" applyFont="1" applyAlignment="1" applyProtection="1">
      <alignment horizontal="justify" vertical="top" wrapText="1"/>
      <protection hidden="1"/>
    </xf>
    <xf numFmtId="0" fontId="38" fillId="0" borderId="0" xfId="33" applyFont="1" applyAlignment="1" applyProtection="1">
      <alignment vertical="top" wrapText="1"/>
      <protection hidden="1"/>
    </xf>
    <xf numFmtId="15" fontId="39" fillId="0" borderId="0" xfId="33" applyNumberFormat="1" applyFont="1" applyAlignment="1" applyProtection="1">
      <alignment vertical="top"/>
      <protection hidden="1"/>
    </xf>
    <xf numFmtId="0" fontId="39" fillId="0" borderId="33" xfId="33" applyFont="1" applyBorder="1" applyProtection="1">
      <protection hidden="1"/>
    </xf>
    <xf numFmtId="0" fontId="39" fillId="0" borderId="33" xfId="33" applyFont="1" applyBorder="1" applyAlignment="1" applyProtection="1">
      <alignment vertical="top"/>
      <protection hidden="1"/>
    </xf>
    <xf numFmtId="0" fontId="27" fillId="0" borderId="0" xfId="0" applyFont="1" applyAlignment="1" applyProtection="1">
      <alignment horizontal="right" vertical="center"/>
      <protection hidden="1"/>
    </xf>
    <xf numFmtId="171" fontId="27" fillId="0" borderId="0" xfId="0" applyNumberFormat="1" applyFont="1" applyAlignment="1" applyProtection="1">
      <alignment horizontal="center"/>
      <protection hidden="1"/>
    </xf>
    <xf numFmtId="0" fontId="27" fillId="0" borderId="0" xfId="0" quotePrefix="1" applyFont="1" applyAlignment="1" applyProtection="1">
      <alignment horizontal="right" vertical="center"/>
      <protection hidden="1"/>
    </xf>
    <xf numFmtId="0" fontId="27" fillId="0" borderId="38" xfId="0" applyFont="1" applyBorder="1" applyAlignment="1" applyProtection="1">
      <alignment horizontal="left"/>
      <protection hidden="1"/>
    </xf>
    <xf numFmtId="0" fontId="27" fillId="0" borderId="51" xfId="0" applyFont="1" applyBorder="1" applyAlignment="1" applyProtection="1">
      <alignment horizontal="left"/>
      <protection hidden="1"/>
    </xf>
    <xf numFmtId="0" fontId="27" fillId="0" borderId="0" xfId="0" applyFont="1" applyAlignment="1" applyProtection="1">
      <alignment horizontal="left" vertical="center" wrapText="1"/>
      <protection hidden="1"/>
    </xf>
    <xf numFmtId="0" fontId="27" fillId="0" borderId="0" xfId="0" quotePrefix="1" applyFont="1" applyAlignment="1" applyProtection="1">
      <alignment horizontal="right" vertical="top"/>
      <protection hidden="1"/>
    </xf>
    <xf numFmtId="0" fontId="26" fillId="0" borderId="0" xfId="0" applyFont="1" applyAlignment="1" applyProtection="1">
      <alignment horizontal="left"/>
      <protection hidden="1"/>
    </xf>
    <xf numFmtId="0" fontId="27" fillId="2" borderId="0" xfId="0" applyFont="1" applyFill="1" applyAlignment="1" applyProtection="1">
      <alignment horizontal="center" vertical="center"/>
      <protection locked="0"/>
    </xf>
    <xf numFmtId="0" fontId="26" fillId="0" borderId="16" xfId="0" applyFont="1" applyBorder="1" applyAlignment="1" applyProtection="1">
      <alignment horizontal="justify" vertical="center" wrapText="1"/>
      <protection hidden="1"/>
    </xf>
    <xf numFmtId="0" fontId="27" fillId="2" borderId="16" xfId="0" applyFont="1" applyFill="1" applyBorder="1" applyAlignment="1" applyProtection="1">
      <alignment horizontal="right" vertical="center" wrapText="1"/>
      <protection locked="0"/>
    </xf>
    <xf numFmtId="0" fontId="49" fillId="0" borderId="0" xfId="0" applyFont="1" applyProtection="1">
      <protection hidden="1"/>
    </xf>
    <xf numFmtId="0" fontId="27" fillId="0" borderId="0" xfId="52" applyFont="1" applyAlignment="1" applyProtection="1">
      <alignment vertical="center" wrapText="1"/>
      <protection hidden="1"/>
    </xf>
    <xf numFmtId="0" fontId="51" fillId="2" borderId="16" xfId="52" applyFont="1" applyFill="1" applyBorder="1" applyAlignment="1" applyProtection="1">
      <alignment horizontal="left" vertical="center" wrapText="1"/>
      <protection locked="0"/>
    </xf>
    <xf numFmtId="172" fontId="26" fillId="0" borderId="0" xfId="0" applyNumberFormat="1" applyFont="1" applyAlignment="1" applyProtection="1">
      <alignment vertical="center"/>
      <protection hidden="1"/>
    </xf>
    <xf numFmtId="0" fontId="38" fillId="0" borderId="16" xfId="52" applyFont="1" applyBorder="1" applyAlignment="1" applyProtection="1">
      <alignment horizontal="center" vertical="center" wrapText="1"/>
      <protection hidden="1"/>
    </xf>
    <xf numFmtId="0" fontId="27" fillId="0" borderId="0" xfId="0" applyFont="1" applyAlignment="1" applyProtection="1">
      <alignment horizontal="justify" vertical="top"/>
      <protection hidden="1"/>
    </xf>
    <xf numFmtId="0" fontId="36" fillId="0" borderId="0" xfId="0" applyFont="1" applyProtection="1">
      <protection hidden="1"/>
    </xf>
    <xf numFmtId="0" fontId="27" fillId="0" borderId="0" xfId="47" applyFont="1" applyAlignment="1" applyProtection="1">
      <alignment vertical="center"/>
      <protection hidden="1"/>
    </xf>
    <xf numFmtId="0" fontId="27" fillId="0" borderId="0" xfId="47" applyFont="1" applyProtection="1">
      <protection hidden="1"/>
    </xf>
    <xf numFmtId="0" fontId="27" fillId="0" borderId="0" xfId="47" applyFont="1" applyAlignment="1" applyProtection="1">
      <alignment horizontal="center" vertical="center"/>
      <protection hidden="1"/>
    </xf>
    <xf numFmtId="0" fontId="27" fillId="0" borderId="0" xfId="47" applyFont="1" applyAlignment="1" applyProtection="1">
      <alignment horizontal="left" vertical="center"/>
      <protection hidden="1"/>
    </xf>
    <xf numFmtId="0" fontId="26" fillId="0" borderId="0" xfId="47" applyFont="1" applyAlignment="1" applyProtection="1">
      <alignment horizontal="left" vertical="center"/>
      <protection hidden="1"/>
    </xf>
    <xf numFmtId="0" fontId="26" fillId="0" borderId="0" xfId="47" applyFont="1" applyAlignment="1" applyProtection="1">
      <alignment horizontal="left" vertical="center"/>
      <protection locked="0" hidden="1"/>
    </xf>
    <xf numFmtId="0" fontId="27" fillId="0" borderId="16" xfId="47" applyFont="1" applyBorder="1" applyAlignment="1" applyProtection="1">
      <alignment horizontal="center" vertical="center"/>
      <protection hidden="1"/>
    </xf>
    <xf numFmtId="0" fontId="27" fillId="0" borderId="0" xfId="47" applyFont="1" applyAlignment="1" applyProtection="1">
      <alignment vertical="top" wrapText="1"/>
      <protection hidden="1"/>
    </xf>
    <xf numFmtId="0" fontId="27" fillId="0" borderId="0" xfId="47" applyFont="1" applyAlignment="1" applyProtection="1">
      <alignment horizontal="center" vertical="center" wrapText="1"/>
      <protection hidden="1"/>
    </xf>
    <xf numFmtId="0" fontId="27" fillId="2" borderId="16" xfId="47" applyFont="1" applyFill="1" applyBorder="1" applyAlignment="1" applyProtection="1">
      <alignment vertical="center"/>
      <protection locked="0"/>
    </xf>
    <xf numFmtId="0" fontId="27" fillId="0" borderId="0" xfId="47" applyFont="1" applyAlignment="1" applyProtection="1">
      <alignment horizontal="left" vertical="top" wrapText="1"/>
      <protection hidden="1"/>
    </xf>
    <xf numFmtId="0" fontId="27" fillId="0" borderId="9" xfId="47" applyFont="1" applyBorder="1" applyAlignment="1" applyProtection="1">
      <alignment vertical="center"/>
      <protection hidden="1"/>
    </xf>
    <xf numFmtId="0" fontId="27" fillId="0" borderId="37" xfId="47" applyFont="1" applyBorder="1" applyAlignment="1" applyProtection="1">
      <alignment vertical="center"/>
      <protection hidden="1"/>
    </xf>
    <xf numFmtId="0" fontId="27" fillId="2" borderId="37" xfId="47" applyFont="1" applyFill="1" applyBorder="1" applyAlignment="1" applyProtection="1">
      <alignment horizontal="center" vertical="center"/>
      <protection locked="0"/>
    </xf>
    <xf numFmtId="0" fontId="27" fillId="0" borderId="37" xfId="47" applyFont="1" applyBorder="1" applyAlignment="1" applyProtection="1">
      <alignment horizontal="center" vertical="center"/>
      <protection hidden="1"/>
    </xf>
    <xf numFmtId="0" fontId="27" fillId="0" borderId="33" xfId="47" applyFont="1" applyBorder="1" applyAlignment="1" applyProtection="1">
      <alignment horizontal="left" vertical="center"/>
      <protection hidden="1"/>
    </xf>
    <xf numFmtId="0" fontId="27" fillId="0" borderId="33" xfId="47" applyFont="1" applyBorder="1" applyAlignment="1" applyProtection="1">
      <alignment vertical="center"/>
      <protection hidden="1"/>
    </xf>
    <xf numFmtId="37" fontId="27" fillId="0" borderId="0" xfId="23" applyNumberFormat="1" applyFont="1" applyFill="1" applyBorder="1" applyAlignment="1" applyProtection="1">
      <alignment horizontal="left" vertical="center"/>
      <protection hidden="1"/>
    </xf>
    <xf numFmtId="0" fontId="27" fillId="2" borderId="16" xfId="47" applyFont="1" applyFill="1" applyBorder="1" applyAlignment="1" applyProtection="1">
      <alignment horizontal="left" vertical="center"/>
      <protection locked="0"/>
    </xf>
    <xf numFmtId="0" fontId="26" fillId="0" borderId="33" xfId="47" applyFont="1" applyBorder="1" applyAlignment="1" applyProtection="1">
      <alignment vertical="center"/>
      <protection hidden="1"/>
    </xf>
    <xf numFmtId="0" fontId="27" fillId="0" borderId="16" xfId="37" applyFont="1" applyBorder="1" applyAlignment="1" applyProtection="1">
      <alignment horizontal="center" vertical="center" wrapText="1"/>
      <protection hidden="1"/>
    </xf>
    <xf numFmtId="0" fontId="27" fillId="0" borderId="10" xfId="37" applyFont="1" applyBorder="1" applyAlignment="1" applyProtection="1">
      <alignment horizontal="center" vertical="center" wrapText="1"/>
      <protection hidden="1"/>
    </xf>
    <xf numFmtId="0" fontId="26" fillId="0" borderId="0" xfId="47" applyFont="1" applyAlignment="1" applyProtection="1">
      <alignment horizontal="center" vertical="center"/>
      <protection hidden="1"/>
    </xf>
    <xf numFmtId="0" fontId="27" fillId="0" borderId="0" xfId="47" applyFont="1" applyAlignment="1" applyProtection="1">
      <alignment horizontal="center"/>
      <protection hidden="1"/>
    </xf>
    <xf numFmtId="172" fontId="27" fillId="0" borderId="0" xfId="47" applyNumberFormat="1" applyFont="1" applyAlignment="1" applyProtection="1">
      <alignment horizontal="left" vertical="center"/>
      <protection hidden="1"/>
    </xf>
    <xf numFmtId="0" fontId="26" fillId="0" borderId="0" xfId="48" applyFont="1" applyAlignment="1" applyProtection="1">
      <alignment horizontal="left" vertical="center"/>
      <protection hidden="1"/>
    </xf>
    <xf numFmtId="0" fontId="27" fillId="0" borderId="0" xfId="47" applyFont="1" applyAlignment="1" applyProtection="1">
      <alignment horizontal="justify" vertical="center"/>
      <protection hidden="1"/>
    </xf>
    <xf numFmtId="0" fontId="27" fillId="0" borderId="0" xfId="53" applyFont="1" applyAlignment="1" applyProtection="1">
      <alignment horizontal="left" vertical="center"/>
      <protection hidden="1"/>
    </xf>
    <xf numFmtId="0" fontId="26" fillId="0" borderId="52" xfId="47" applyFont="1" applyBorder="1" applyAlignment="1" applyProtection="1">
      <alignment horizontal="center" vertical="center" wrapText="1"/>
      <protection hidden="1"/>
    </xf>
    <xf numFmtId="0" fontId="26" fillId="0" borderId="4" xfId="47" applyFont="1" applyBorder="1" applyAlignment="1" applyProtection="1">
      <alignment horizontal="center" vertical="center" wrapText="1"/>
      <protection hidden="1"/>
    </xf>
    <xf numFmtId="0" fontId="27" fillId="0" borderId="9" xfId="37" applyFont="1" applyBorder="1" applyAlignment="1" applyProtection="1">
      <alignment horizontal="center" vertical="center" wrapText="1"/>
      <protection hidden="1"/>
    </xf>
    <xf numFmtId="0" fontId="27" fillId="0" borderId="0" xfId="47" applyFont="1" applyAlignment="1" applyProtection="1">
      <alignment vertical="top"/>
      <protection hidden="1"/>
    </xf>
    <xf numFmtId="171" fontId="27" fillId="0" borderId="0" xfId="47" applyNumberFormat="1" applyFont="1" applyAlignment="1" applyProtection="1">
      <alignment horizontal="center" vertical="top"/>
      <protection hidden="1"/>
    </xf>
    <xf numFmtId="0" fontId="27" fillId="0" borderId="0" xfId="37" applyFont="1" applyAlignment="1" applyProtection="1">
      <alignment horizontal="justify"/>
      <protection hidden="1"/>
    </xf>
    <xf numFmtId="0" fontId="27" fillId="0" borderId="0" xfId="37" applyFont="1" applyProtection="1">
      <protection hidden="1"/>
    </xf>
    <xf numFmtId="0" fontId="27" fillId="0" borderId="16" xfId="47" applyFont="1" applyBorder="1" applyProtection="1">
      <protection hidden="1"/>
    </xf>
    <xf numFmtId="0" fontId="27" fillId="0" borderId="0" xfId="47" applyFont="1" applyAlignment="1" applyProtection="1">
      <alignment horizontal="right"/>
      <protection hidden="1"/>
    </xf>
    <xf numFmtId="0" fontId="27" fillId="0" borderId="0" xfId="47" applyFont="1" applyAlignment="1" applyProtection="1">
      <alignment horizontal="justify" vertical="top"/>
      <protection hidden="1"/>
    </xf>
    <xf numFmtId="0" fontId="27" fillId="0" borderId="0" xfId="47" quotePrefix="1" applyFont="1" applyAlignment="1" applyProtection="1">
      <alignment horizontal="justify" vertical="top"/>
      <protection hidden="1"/>
    </xf>
    <xf numFmtId="0" fontId="26" fillId="0" borderId="0" xfId="47" applyFont="1" applyAlignment="1" applyProtection="1">
      <alignment horizontal="justify" vertical="top"/>
      <protection hidden="1"/>
    </xf>
    <xf numFmtId="171" fontId="26" fillId="0" borderId="0" xfId="47" applyNumberFormat="1" applyFont="1" applyAlignment="1" applyProtection="1">
      <alignment horizontal="center" vertical="center"/>
      <protection hidden="1"/>
    </xf>
    <xf numFmtId="0" fontId="26" fillId="0" borderId="0" xfId="37" applyFont="1" applyAlignment="1" applyProtection="1">
      <alignment vertical="center" wrapText="1"/>
      <protection hidden="1"/>
    </xf>
    <xf numFmtId="0" fontId="29" fillId="0" borderId="0" xfId="37" applyFont="1" applyAlignment="1" applyProtection="1">
      <alignment horizontal="justify"/>
      <protection hidden="1"/>
    </xf>
    <xf numFmtId="0" fontId="27" fillId="0" borderId="16" xfId="47" applyFont="1" applyBorder="1" applyAlignment="1" applyProtection="1">
      <alignment vertical="center" wrapText="1"/>
      <protection hidden="1"/>
    </xf>
    <xf numFmtId="0" fontId="27" fillId="0" borderId="0" xfId="47" applyFont="1" applyAlignment="1" applyProtection="1">
      <alignment horizontal="right" vertical="top" wrapText="1"/>
      <protection hidden="1"/>
    </xf>
    <xf numFmtId="0" fontId="27" fillId="0" borderId="0" xfId="47" applyFont="1" applyAlignment="1" applyProtection="1">
      <alignment horizontal="left" vertical="top"/>
      <protection hidden="1"/>
    </xf>
    <xf numFmtId="0" fontId="27" fillId="0" borderId="0" xfId="37" applyFont="1" applyAlignment="1" applyProtection="1">
      <alignment horizontal="center" vertical="center" wrapText="1"/>
      <protection hidden="1"/>
    </xf>
    <xf numFmtId="0" fontId="27" fillId="0" borderId="0" xfId="37" applyFont="1" applyAlignment="1" applyProtection="1">
      <alignment horizontal="center" vertical="center"/>
      <protection hidden="1"/>
    </xf>
    <xf numFmtId="0" fontId="27" fillId="0" borderId="16" xfId="52" applyFont="1" applyBorder="1" applyAlignment="1" applyProtection="1">
      <alignment vertical="center"/>
      <protection hidden="1"/>
    </xf>
    <xf numFmtId="0" fontId="52" fillId="0" borderId="0" xfId="37" applyFont="1" applyAlignment="1" applyProtection="1">
      <alignment vertical="top" wrapText="1"/>
      <protection hidden="1"/>
    </xf>
    <xf numFmtId="4" fontId="27" fillId="0" borderId="4" xfId="47" applyNumberFormat="1" applyFont="1" applyBorder="1" applyAlignment="1" applyProtection="1">
      <alignment vertical="top" wrapText="1"/>
      <protection hidden="1"/>
    </xf>
    <xf numFmtId="4" fontId="27" fillId="0" borderId="0" xfId="47" applyNumberFormat="1" applyFont="1" applyAlignment="1" applyProtection="1">
      <alignment vertical="top" wrapText="1"/>
      <protection hidden="1"/>
    </xf>
    <xf numFmtId="0" fontId="27" fillId="0" borderId="0" xfId="47" applyFont="1" applyAlignment="1" applyProtection="1">
      <alignment vertical="center" wrapText="1"/>
      <protection hidden="1"/>
    </xf>
    <xf numFmtId="171" fontId="27" fillId="0" borderId="0" xfId="47" applyNumberFormat="1" applyFont="1" applyAlignment="1" applyProtection="1">
      <alignment horizontal="center" vertical="top" wrapText="1"/>
      <protection hidden="1"/>
    </xf>
    <xf numFmtId="0" fontId="27" fillId="0" borderId="0" xfId="47" applyFont="1" applyAlignment="1" applyProtection="1">
      <alignment horizontal="center" vertical="top"/>
      <protection hidden="1"/>
    </xf>
    <xf numFmtId="0" fontId="26" fillId="0" borderId="0" xfId="37" applyFont="1" applyAlignment="1" applyProtection="1">
      <alignment horizontal="center" vertical="center"/>
      <protection hidden="1"/>
    </xf>
    <xf numFmtId="171" fontId="26" fillId="0" borderId="0" xfId="47" applyNumberFormat="1" applyFont="1" applyAlignment="1" applyProtection="1">
      <alignment horizontal="center" vertical="top"/>
      <protection hidden="1"/>
    </xf>
    <xf numFmtId="0" fontId="27" fillId="0" borderId="0" xfId="47" applyFont="1" applyAlignment="1" applyProtection="1">
      <alignment horizontal="right" vertical="top"/>
      <protection hidden="1"/>
    </xf>
    <xf numFmtId="0" fontId="27" fillId="0" borderId="16" xfId="47" applyFont="1" applyBorder="1" applyAlignment="1" applyProtection="1">
      <alignment vertical="top" wrapText="1"/>
      <protection hidden="1"/>
    </xf>
    <xf numFmtId="171" fontId="27" fillId="0" borderId="0" xfId="47" applyNumberFormat="1" applyFont="1" applyAlignment="1" applyProtection="1">
      <alignment horizontal="right" vertical="top"/>
      <protection hidden="1"/>
    </xf>
    <xf numFmtId="0" fontId="26" fillId="0" borderId="0" xfId="47" applyFont="1" applyAlignment="1" applyProtection="1">
      <alignment horizontal="center" vertical="center" wrapText="1"/>
      <protection hidden="1"/>
    </xf>
    <xf numFmtId="0" fontId="29" fillId="0" borderId="0" xfId="37" applyFont="1" applyAlignment="1" applyProtection="1">
      <alignment horizontal="justify" vertical="top" wrapText="1"/>
      <protection hidden="1"/>
    </xf>
    <xf numFmtId="0" fontId="27" fillId="0" borderId="0" xfId="37" applyFont="1" applyAlignment="1" applyProtection="1">
      <alignment vertical="top" wrapText="1"/>
      <protection hidden="1"/>
    </xf>
    <xf numFmtId="0" fontId="27" fillId="0" borderId="0" xfId="38" applyFont="1" applyAlignment="1" applyProtection="1">
      <alignment horizontal="center" vertical="center" wrapText="1"/>
      <protection hidden="1"/>
    </xf>
    <xf numFmtId="0" fontId="27" fillId="0" borderId="0" xfId="38" applyFont="1" applyAlignment="1" applyProtection="1">
      <alignment vertical="center"/>
      <protection hidden="1"/>
    </xf>
    <xf numFmtId="0" fontId="27" fillId="0" borderId="0" xfId="38" applyFont="1" applyProtection="1">
      <protection hidden="1"/>
    </xf>
    <xf numFmtId="0" fontId="27" fillId="0" borderId="0" xfId="38" applyFont="1" applyAlignment="1" applyProtection="1">
      <alignment horizontal="justify" vertical="center"/>
      <protection hidden="1"/>
    </xf>
    <xf numFmtId="171" fontId="27" fillId="0" borderId="0" xfId="38" applyNumberFormat="1" applyFont="1" applyAlignment="1" applyProtection="1">
      <alignment horizontal="center" vertical="center"/>
      <protection hidden="1"/>
    </xf>
    <xf numFmtId="0" fontId="27" fillId="0" borderId="0" xfId="38" applyFont="1" applyAlignment="1" applyProtection="1">
      <alignment horizontal="right" vertical="center"/>
      <protection hidden="1"/>
    </xf>
    <xf numFmtId="172" fontId="26" fillId="0" borderId="0" xfId="47" applyNumberFormat="1" applyFont="1" applyAlignment="1" applyProtection="1">
      <alignment vertical="center"/>
      <protection hidden="1"/>
    </xf>
    <xf numFmtId="0" fontId="26" fillId="0" borderId="0" xfId="47" applyFont="1" applyAlignment="1" applyProtection="1">
      <alignment horizontal="right" vertical="center"/>
      <protection hidden="1"/>
    </xf>
    <xf numFmtId="0" fontId="27" fillId="0" borderId="0" xfId="47" applyFont="1" applyAlignment="1" applyProtection="1">
      <alignment horizontal="left" vertical="center" wrapText="1"/>
      <protection hidden="1"/>
    </xf>
    <xf numFmtId="0" fontId="27" fillId="0" borderId="0" xfId="38" applyFont="1" applyAlignment="1" applyProtection="1">
      <alignment horizontal="left" vertical="center" indent="2"/>
      <protection hidden="1"/>
    </xf>
    <xf numFmtId="0" fontId="26" fillId="0" borderId="0" xfId="38" applyFont="1" applyAlignment="1" applyProtection="1">
      <alignment horizontal="left" vertical="center"/>
      <protection hidden="1"/>
    </xf>
    <xf numFmtId="172" fontId="26" fillId="0" borderId="0" xfId="38" applyNumberFormat="1" applyFont="1" applyAlignment="1" applyProtection="1">
      <alignment horizontal="left" vertical="center" indent="1"/>
      <protection hidden="1"/>
    </xf>
    <xf numFmtId="0" fontId="27" fillId="2" borderId="32" xfId="38" applyFont="1" applyFill="1" applyBorder="1" applyAlignment="1" applyProtection="1">
      <alignment horizontal="left" vertical="center"/>
      <protection locked="0"/>
    </xf>
    <xf numFmtId="0" fontId="27" fillId="0" borderId="53" xfId="38" applyFont="1" applyBorder="1" applyAlignment="1" applyProtection="1">
      <alignment horizontal="left" vertical="center"/>
      <protection hidden="1"/>
    </xf>
    <xf numFmtId="0" fontId="26" fillId="0" borderId="33" xfId="42" applyFont="1" applyBorder="1" applyAlignment="1" applyProtection="1">
      <alignment vertical="center"/>
      <protection hidden="1"/>
    </xf>
    <xf numFmtId="0" fontId="27" fillId="0" borderId="0" xfId="42" applyFont="1" applyAlignment="1" applyProtection="1">
      <alignment vertical="center"/>
      <protection hidden="1"/>
    </xf>
    <xf numFmtId="0" fontId="27" fillId="0" borderId="33" xfId="42" applyFont="1" applyBorder="1" applyAlignment="1" applyProtection="1">
      <alignment vertical="center"/>
      <protection hidden="1"/>
    </xf>
    <xf numFmtId="0" fontId="26" fillId="0" borderId="33" xfId="42" applyFont="1" applyBorder="1" applyAlignment="1" applyProtection="1">
      <alignment horizontal="right"/>
      <protection hidden="1"/>
    </xf>
    <xf numFmtId="0" fontId="42" fillId="0" borderId="0" xfId="47" applyFont="1" applyAlignment="1" applyProtection="1">
      <alignment vertical="center"/>
      <protection hidden="1"/>
    </xf>
    <xf numFmtId="0" fontId="42" fillId="0" borderId="0" xfId="47" applyFont="1" applyAlignment="1" applyProtection="1">
      <alignment horizontal="left" vertical="center"/>
      <protection hidden="1"/>
    </xf>
    <xf numFmtId="0" fontId="42" fillId="0" borderId="0" xfId="47" applyFont="1" applyProtection="1">
      <protection hidden="1"/>
    </xf>
    <xf numFmtId="0" fontId="42" fillId="0" borderId="0" xfId="47" applyFont="1" applyAlignment="1" applyProtection="1">
      <alignment horizontal="center" vertical="center"/>
      <protection hidden="1"/>
    </xf>
    <xf numFmtId="0" fontId="27" fillId="0" borderId="0" xfId="42" applyFont="1" applyProtection="1">
      <protection hidden="1"/>
    </xf>
    <xf numFmtId="0" fontId="32" fillId="0" borderId="0" xfId="42" applyFont="1" applyAlignment="1" applyProtection="1">
      <alignment vertical="center"/>
      <protection hidden="1"/>
    </xf>
    <xf numFmtId="0" fontId="26" fillId="0" borderId="0" xfId="42" applyFont="1" applyAlignment="1" applyProtection="1">
      <alignment horizontal="center" vertical="center"/>
      <protection hidden="1"/>
    </xf>
    <xf numFmtId="0" fontId="26" fillId="0" borderId="0" xfId="42" applyFont="1" applyAlignment="1" applyProtection="1">
      <alignment vertical="center"/>
      <protection hidden="1"/>
    </xf>
    <xf numFmtId="0" fontId="27" fillId="0" borderId="0" xfId="42" applyFont="1" applyAlignment="1" applyProtection="1">
      <alignment horizontal="justify" vertical="center"/>
      <protection hidden="1"/>
    </xf>
    <xf numFmtId="0" fontId="27" fillId="0" borderId="0" xfId="42" applyFont="1" applyAlignment="1" applyProtection="1">
      <alignment vertical="center" wrapText="1"/>
      <protection hidden="1"/>
    </xf>
    <xf numFmtId="0" fontId="26" fillId="0" borderId="16" xfId="42" applyFont="1" applyBorder="1" applyAlignment="1" applyProtection="1">
      <alignment horizontal="center" vertical="center" wrapText="1"/>
      <protection hidden="1"/>
    </xf>
    <xf numFmtId="0" fontId="27" fillId="0" borderId="45" xfId="42" applyFont="1" applyBorder="1" applyAlignment="1" applyProtection="1">
      <alignment horizontal="center" vertical="top" wrapText="1"/>
      <protection hidden="1"/>
    </xf>
    <xf numFmtId="0" fontId="27" fillId="2" borderId="45" xfId="42" applyFont="1" applyFill="1" applyBorder="1" applyAlignment="1" applyProtection="1">
      <alignment vertical="top" wrapText="1"/>
      <protection locked="0"/>
    </xf>
    <xf numFmtId="0" fontId="27" fillId="0" borderId="46" xfId="42" applyFont="1" applyBorder="1" applyAlignment="1" applyProtection="1">
      <alignment horizontal="center" vertical="top" wrapText="1"/>
      <protection hidden="1"/>
    </xf>
    <xf numFmtId="0" fontId="27" fillId="2" borderId="46" xfId="42" applyFont="1" applyFill="1" applyBorder="1" applyAlignment="1" applyProtection="1">
      <alignment vertical="top" wrapText="1"/>
      <protection locked="0"/>
    </xf>
    <xf numFmtId="0" fontId="29" fillId="0" borderId="0" xfId="42" applyFont="1" applyAlignment="1" applyProtection="1">
      <alignment vertical="center"/>
      <protection hidden="1"/>
    </xf>
    <xf numFmtId="0" fontId="27" fillId="0" borderId="47" xfId="42" applyFont="1" applyBorder="1" applyAlignment="1" applyProtection="1">
      <alignment horizontal="center" vertical="top" wrapText="1"/>
      <protection hidden="1"/>
    </xf>
    <xf numFmtId="0" fontId="27" fillId="2" borderId="47" xfId="42" applyFont="1" applyFill="1" applyBorder="1" applyAlignment="1" applyProtection="1">
      <alignment vertical="top" wrapText="1"/>
      <protection locked="0"/>
    </xf>
    <xf numFmtId="0" fontId="27" fillId="0" borderId="34" xfId="42" applyFont="1" applyBorder="1" applyAlignment="1" applyProtection="1">
      <alignment horizontal="center" vertical="top" wrapText="1"/>
      <protection hidden="1"/>
    </xf>
    <xf numFmtId="0" fontId="27" fillId="0" borderId="34" xfId="42" applyFont="1" applyBorder="1" applyAlignment="1" applyProtection="1">
      <alignment vertical="top" wrapText="1"/>
      <protection hidden="1"/>
    </xf>
    <xf numFmtId="0" fontId="27" fillId="0" borderId="0" xfId="42" applyFont="1" applyAlignment="1" applyProtection="1">
      <alignment vertical="center"/>
      <protection locked="0" hidden="1"/>
    </xf>
    <xf numFmtId="0" fontId="29" fillId="0" borderId="0" xfId="42" applyFont="1" applyAlignment="1" applyProtection="1">
      <alignment horizontal="justify" vertical="center"/>
      <protection hidden="1"/>
    </xf>
    <xf numFmtId="0" fontId="29" fillId="0" borderId="0" xfId="42" applyFont="1" applyAlignment="1" applyProtection="1">
      <alignment horizontal="center" vertical="center"/>
      <protection hidden="1"/>
    </xf>
    <xf numFmtId="0" fontId="27" fillId="0" borderId="16" xfId="42" applyFont="1" applyBorder="1" applyAlignment="1" applyProtection="1">
      <alignment horizontal="center" vertical="center" wrapText="1"/>
      <protection hidden="1"/>
    </xf>
    <xf numFmtId="0" fontId="27" fillId="0" borderId="48" xfId="42" applyFont="1" applyBorder="1" applyAlignment="1" applyProtection="1">
      <alignment horizontal="center" vertical="top" wrapText="1"/>
      <protection hidden="1"/>
    </xf>
    <xf numFmtId="0" fontId="27" fillId="2" borderId="48" xfId="42" applyFont="1" applyFill="1" applyBorder="1" applyAlignment="1" applyProtection="1">
      <alignment vertical="top" wrapText="1"/>
      <protection hidden="1"/>
    </xf>
    <xf numFmtId="0" fontId="27" fillId="2" borderId="47" xfId="42" applyFont="1" applyFill="1" applyBorder="1" applyAlignment="1" applyProtection="1">
      <alignment vertical="top" wrapText="1"/>
      <protection hidden="1"/>
    </xf>
    <xf numFmtId="0" fontId="26" fillId="0" borderId="0" xfId="42" applyFont="1" applyAlignment="1" applyProtection="1">
      <alignment horizontal="right" vertical="center" indent="1"/>
      <protection hidden="1"/>
    </xf>
    <xf numFmtId="0" fontId="26" fillId="0" borderId="0" xfId="42" applyFont="1" applyAlignment="1" applyProtection="1">
      <alignment horizontal="left" vertical="center"/>
      <protection hidden="1"/>
    </xf>
    <xf numFmtId="172" fontId="26" fillId="0" borderId="0" xfId="42" applyNumberFormat="1" applyFont="1" applyAlignment="1" applyProtection="1">
      <alignment horizontal="left" vertical="center" indent="1"/>
      <protection hidden="1"/>
    </xf>
    <xf numFmtId="0" fontId="26" fillId="0" borderId="0" xfId="42" applyFont="1" applyAlignment="1" applyProtection="1">
      <alignment horizontal="left" vertical="center" indent="1"/>
      <protection hidden="1"/>
    </xf>
    <xf numFmtId="0" fontId="26" fillId="0" borderId="33" xfId="42" applyFont="1" applyBorder="1" applyAlignment="1" applyProtection="1">
      <alignment horizontal="right" vertical="center"/>
      <protection hidden="1"/>
    </xf>
    <xf numFmtId="0" fontId="27" fillId="0" borderId="0" xfId="42" applyFont="1" applyAlignment="1" applyProtection="1">
      <alignment horizontal="left" vertical="center"/>
      <protection hidden="1"/>
    </xf>
    <xf numFmtId="0" fontId="28" fillId="0" borderId="0" xfId="42" applyFont="1" applyAlignment="1" applyProtection="1">
      <alignment horizontal="center" vertical="center" wrapText="1"/>
      <protection hidden="1"/>
    </xf>
    <xf numFmtId="0" fontId="26" fillId="2" borderId="1" xfId="42" applyFont="1" applyFill="1" applyBorder="1" applyAlignment="1" applyProtection="1">
      <alignment horizontal="center" vertical="center"/>
      <protection locked="0"/>
    </xf>
    <xf numFmtId="0" fontId="26" fillId="2" borderId="1" xfId="42" applyFont="1" applyFill="1" applyBorder="1" applyAlignment="1" applyProtection="1">
      <alignment horizontal="center" vertical="center" wrapText="1"/>
      <protection locked="0"/>
    </xf>
    <xf numFmtId="0" fontId="26" fillId="2" borderId="46" xfId="42" applyFont="1" applyFill="1" applyBorder="1" applyAlignment="1" applyProtection="1">
      <alignment horizontal="center" vertical="center"/>
      <protection locked="0"/>
    </xf>
    <xf numFmtId="0" fontId="26" fillId="2" borderId="46" xfId="42" applyFont="1" applyFill="1" applyBorder="1" applyAlignment="1" applyProtection="1">
      <alignment horizontal="center" vertical="center" wrapText="1"/>
      <protection locked="0"/>
    </xf>
    <xf numFmtId="0" fontId="26" fillId="2" borderId="47" xfId="42" applyFont="1" applyFill="1" applyBorder="1" applyAlignment="1" applyProtection="1">
      <alignment horizontal="center" vertical="center"/>
      <protection locked="0"/>
    </xf>
    <xf numFmtId="0" fontId="26" fillId="2" borderId="47" xfId="42" applyFont="1" applyFill="1" applyBorder="1" applyAlignment="1" applyProtection="1">
      <alignment horizontal="center" vertical="center" wrapText="1"/>
      <protection locked="0"/>
    </xf>
    <xf numFmtId="0" fontId="36" fillId="0" borderId="33" xfId="0" applyFont="1" applyBorder="1" applyAlignment="1" applyProtection="1">
      <alignment horizontal="right" vertical="top" wrapText="1"/>
      <protection hidden="1"/>
    </xf>
    <xf numFmtId="0" fontId="36" fillId="0" borderId="33" xfId="0" applyFont="1" applyBorder="1" applyAlignment="1" applyProtection="1">
      <alignment vertical="top"/>
      <protection hidden="1"/>
    </xf>
    <xf numFmtId="0" fontId="49" fillId="0" borderId="33" xfId="0" applyFont="1" applyBorder="1" applyAlignment="1" applyProtection="1">
      <alignment vertical="top"/>
      <protection hidden="1"/>
    </xf>
    <xf numFmtId="0" fontId="36" fillId="0" borderId="33" xfId="0" applyFont="1" applyBorder="1" applyAlignment="1" applyProtection="1">
      <alignment horizontal="right" vertical="top"/>
      <protection hidden="1"/>
    </xf>
    <xf numFmtId="0" fontId="53" fillId="0" borderId="0" xfId="42" applyFont="1" applyAlignment="1" applyProtection="1">
      <alignment vertical="top" wrapText="1"/>
      <protection hidden="1"/>
    </xf>
    <xf numFmtId="0" fontId="45" fillId="0" borderId="34" xfId="33" applyFont="1" applyBorder="1" applyAlignment="1" applyProtection="1">
      <alignment vertical="top"/>
      <protection hidden="1"/>
    </xf>
    <xf numFmtId="0" fontId="39" fillId="0" borderId="34" xfId="33" applyFont="1" applyBorder="1" applyAlignment="1" applyProtection="1">
      <alignment vertical="top"/>
      <protection hidden="1"/>
    </xf>
    <xf numFmtId="0" fontId="45" fillId="0" borderId="34" xfId="33" applyFont="1" applyBorder="1" applyAlignment="1" applyProtection="1">
      <alignment horizontal="right" vertical="top"/>
      <protection hidden="1"/>
    </xf>
    <xf numFmtId="15" fontId="39" fillId="0" borderId="33" xfId="33" applyNumberFormat="1" applyFont="1" applyBorder="1" applyAlignment="1" applyProtection="1">
      <alignment vertical="top"/>
      <protection hidden="1"/>
    </xf>
    <xf numFmtId="0" fontId="39" fillId="0" borderId="33" xfId="33" applyFont="1" applyBorder="1" applyAlignment="1" applyProtection="1">
      <alignment vertical="top" wrapText="1"/>
      <protection hidden="1"/>
    </xf>
    <xf numFmtId="0" fontId="27" fillId="2" borderId="16" xfId="49" applyFont="1" applyFill="1" applyBorder="1" applyAlignment="1" applyProtection="1">
      <alignment vertical="center" wrapText="1"/>
      <protection locked="0"/>
    </xf>
    <xf numFmtId="14" fontId="27" fillId="0" borderId="0" xfId="54" applyNumberFormat="1" applyFont="1" applyProtection="1">
      <protection hidden="1"/>
    </xf>
    <xf numFmtId="0" fontId="26" fillId="0" borderId="0" xfId="54" applyFont="1" applyAlignment="1" applyProtection="1">
      <alignment horizontal="left"/>
      <protection hidden="1"/>
    </xf>
    <xf numFmtId="0" fontId="57" fillId="0" borderId="0" xfId="54" applyFont="1" applyProtection="1">
      <protection hidden="1"/>
    </xf>
    <xf numFmtId="0" fontId="56" fillId="0" borderId="20" xfId="49" applyFont="1" applyBorder="1" applyAlignment="1" applyProtection="1">
      <alignment horizontal="left" vertical="center" wrapText="1"/>
      <protection hidden="1"/>
    </xf>
    <xf numFmtId="0" fontId="58" fillId="0" borderId="0" xfId="0" applyFont="1" applyAlignment="1">
      <alignment horizontal="left" vertical="center" wrapText="1"/>
    </xf>
    <xf numFmtId="0" fontId="60" fillId="0" borderId="0" xfId="0" applyFont="1" applyAlignment="1">
      <alignment horizontal="left" vertical="center" wrapText="1"/>
    </xf>
    <xf numFmtId="0" fontId="61" fillId="0" borderId="0" xfId="0" applyFont="1"/>
    <xf numFmtId="0" fontId="63" fillId="3" borderId="0" xfId="42" applyFont="1" applyFill="1" applyAlignment="1" applyProtection="1">
      <alignment vertical="center"/>
      <protection hidden="1"/>
    </xf>
    <xf numFmtId="0" fontId="63" fillId="3" borderId="0" xfId="42" applyFont="1" applyFill="1" applyProtection="1">
      <protection hidden="1"/>
    </xf>
    <xf numFmtId="0" fontId="27" fillId="2" borderId="36" xfId="0" applyFont="1" applyFill="1" applyBorder="1" applyAlignment="1" applyProtection="1">
      <alignment vertical="top" wrapText="1"/>
      <protection locked="0"/>
    </xf>
    <xf numFmtId="0" fontId="26" fillId="0" borderId="0" xfId="47" applyFont="1" applyAlignment="1" applyProtection="1">
      <alignment horizontal="center" vertical="top"/>
      <protection hidden="1"/>
    </xf>
    <xf numFmtId="0" fontId="43" fillId="0" borderId="0" xfId="0" applyFont="1" applyAlignment="1" applyProtection="1">
      <alignment horizontal="justify" vertical="top" wrapText="1"/>
      <protection hidden="1"/>
    </xf>
    <xf numFmtId="0" fontId="66" fillId="0" borderId="0" xfId="0" applyFont="1" applyAlignment="1" applyProtection="1">
      <alignment horizontal="justify" vertical="top" wrapText="1"/>
      <protection hidden="1"/>
    </xf>
    <xf numFmtId="0" fontId="59" fillId="0" borderId="0" xfId="0" applyFont="1" applyAlignment="1" applyProtection="1">
      <alignment horizontal="justify" vertical="top" wrapText="1"/>
      <protection hidden="1"/>
    </xf>
    <xf numFmtId="0" fontId="27" fillId="0" borderId="56" xfId="0" applyFont="1" applyBorder="1" applyAlignment="1" applyProtection="1">
      <alignment vertical="center" wrapText="1"/>
      <protection locked="0"/>
    </xf>
    <xf numFmtId="0" fontId="27" fillId="0" borderId="57" xfId="0" applyFont="1" applyBorder="1" applyAlignment="1" applyProtection="1">
      <alignment vertical="center" wrapText="1"/>
      <protection locked="0"/>
    </xf>
    <xf numFmtId="0" fontId="31" fillId="0" borderId="0" xfId="0" applyFont="1" applyAlignment="1" applyProtection="1">
      <alignment horizontal="center" vertical="top"/>
      <protection hidden="1"/>
    </xf>
    <xf numFmtId="0" fontId="67" fillId="0" borderId="16" xfId="0" applyFont="1" applyBorder="1" applyAlignment="1" applyProtection="1">
      <alignment horizontal="center" vertical="center" wrapText="1"/>
      <protection hidden="1"/>
    </xf>
    <xf numFmtId="0" fontId="63" fillId="0" borderId="16" xfId="0" applyFont="1" applyBorder="1" applyAlignment="1" applyProtection="1">
      <alignment horizontal="center" vertical="center"/>
      <protection hidden="1"/>
    </xf>
    <xf numFmtId="0" fontId="27" fillId="2" borderId="16" xfId="0" applyFont="1" applyFill="1" applyBorder="1" applyAlignment="1" applyProtection="1">
      <alignment vertical="top" wrapText="1"/>
      <protection locked="0"/>
    </xf>
    <xf numFmtId="0" fontId="63" fillId="0" borderId="16" xfId="0" applyFont="1" applyBorder="1" applyAlignment="1" applyProtection="1">
      <alignment vertical="center" wrapText="1"/>
      <protection hidden="1"/>
    </xf>
    <xf numFmtId="0" fontId="29" fillId="0" borderId="0" xfId="0" applyFont="1" applyAlignment="1" applyProtection="1">
      <alignment horizontal="justify" vertical="center" wrapText="1"/>
      <protection hidden="1"/>
    </xf>
    <xf numFmtId="171" fontId="27" fillId="0" borderId="0" xfId="0" applyNumberFormat="1" applyFont="1" applyAlignment="1" applyProtection="1">
      <alignment horizontal="left" vertical="top"/>
      <protection hidden="1"/>
    </xf>
    <xf numFmtId="0" fontId="39" fillId="0" borderId="0" xfId="35" applyFont="1" applyProtection="1">
      <protection hidden="1"/>
    </xf>
    <xf numFmtId="0" fontId="39" fillId="0" borderId="49" xfId="35" quotePrefix="1" applyFont="1" applyBorder="1" applyAlignment="1" applyProtection="1">
      <alignment horizontal="center" vertical="top"/>
      <protection hidden="1"/>
    </xf>
    <xf numFmtId="0" fontId="39" fillId="0" borderId="50" xfId="35" quotePrefix="1" applyFont="1" applyBorder="1" applyAlignment="1" applyProtection="1">
      <alignment horizontal="center" vertical="top"/>
      <protection hidden="1"/>
    </xf>
    <xf numFmtId="0" fontId="38" fillId="0" borderId="16" xfId="35" applyFont="1" applyBorder="1" applyProtection="1">
      <protection hidden="1"/>
    </xf>
    <xf numFmtId="0" fontId="39" fillId="0" borderId="0" xfId="35" applyFont="1" applyAlignment="1" applyProtection="1">
      <alignment vertical="top"/>
      <protection hidden="1"/>
    </xf>
    <xf numFmtId="0" fontId="39" fillId="0" borderId="16" xfId="35" applyFont="1" applyBorder="1" applyProtection="1">
      <protection hidden="1"/>
    </xf>
    <xf numFmtId="0" fontId="38" fillId="0" borderId="16" xfId="35" applyFont="1" applyBorder="1" applyAlignment="1" applyProtection="1">
      <alignment horizontal="center"/>
      <protection hidden="1"/>
    </xf>
    <xf numFmtId="0" fontId="39" fillId="0" borderId="0" xfId="35" applyFont="1" applyAlignment="1" applyProtection="1">
      <alignment horizontal="justify" vertical="top" wrapText="1"/>
      <protection hidden="1"/>
    </xf>
    <xf numFmtId="0" fontId="45" fillId="0" borderId="0" xfId="35" applyFont="1" applyAlignment="1" applyProtection="1">
      <alignment vertical="top"/>
      <protection hidden="1"/>
    </xf>
    <xf numFmtId="0" fontId="45" fillId="0" borderId="0" xfId="35" applyFont="1" applyAlignment="1" applyProtection="1">
      <alignment horizontal="right" vertical="top"/>
      <protection hidden="1"/>
    </xf>
    <xf numFmtId="0" fontId="39" fillId="0" borderId="0" xfId="35" applyFont="1" applyAlignment="1" applyProtection="1">
      <alignment horizontal="justify" vertical="top"/>
      <protection hidden="1"/>
    </xf>
    <xf numFmtId="0" fontId="39" fillId="0" borderId="0" xfId="35" applyFont="1" applyAlignment="1" applyProtection="1">
      <alignment horizontal="justify"/>
      <protection hidden="1"/>
    </xf>
    <xf numFmtId="0" fontId="38" fillId="0" borderId="0" xfId="35" applyFont="1" applyAlignment="1" applyProtection="1">
      <alignment horizontal="justify"/>
      <protection hidden="1"/>
    </xf>
    <xf numFmtId="0" fontId="39" fillId="0" borderId="0" xfId="35" quotePrefix="1" applyFont="1" applyAlignment="1" applyProtection="1">
      <alignment vertical="top"/>
      <protection hidden="1"/>
    </xf>
    <xf numFmtId="0" fontId="39" fillId="0" borderId="0" xfId="35" applyFont="1" applyAlignment="1" applyProtection="1">
      <alignment horizontal="center" vertical="center"/>
      <protection hidden="1"/>
    </xf>
    <xf numFmtId="0" fontId="39" fillId="0" borderId="0" xfId="35" applyFont="1" applyAlignment="1" applyProtection="1">
      <alignment horizontal="left"/>
      <protection hidden="1"/>
    </xf>
    <xf numFmtId="0" fontId="39" fillId="0" borderId="0" xfId="35" applyFont="1" applyAlignment="1" applyProtection="1">
      <alignment horizontal="right" vertical="top"/>
      <protection hidden="1"/>
    </xf>
    <xf numFmtId="0" fontId="39" fillId="0" borderId="0" xfId="35" applyFont="1" applyAlignment="1" applyProtection="1">
      <alignment vertical="top" wrapText="1"/>
      <protection hidden="1"/>
    </xf>
    <xf numFmtId="0" fontId="38" fillId="0" borderId="0" xfId="35" applyFont="1" applyAlignment="1" applyProtection="1">
      <alignment horizontal="justify" vertical="top" wrapText="1"/>
      <protection hidden="1"/>
    </xf>
    <xf numFmtId="0" fontId="38" fillId="0" borderId="0" xfId="35" applyFont="1" applyAlignment="1" applyProtection="1">
      <alignment vertical="top" wrapText="1"/>
      <protection hidden="1"/>
    </xf>
    <xf numFmtId="15" fontId="39" fillId="0" borderId="0" xfId="35" applyNumberFormat="1" applyFont="1" applyAlignment="1" applyProtection="1">
      <alignment vertical="top"/>
      <protection hidden="1"/>
    </xf>
    <xf numFmtId="0" fontId="39" fillId="0" borderId="33" xfId="35" applyFont="1" applyBorder="1" applyProtection="1">
      <protection hidden="1"/>
    </xf>
    <xf numFmtId="0" fontId="39" fillId="0" borderId="33" xfId="35" applyFont="1" applyBorder="1" applyAlignment="1" applyProtection="1">
      <alignment vertical="top"/>
      <protection hidden="1"/>
    </xf>
    <xf numFmtId="0" fontId="26" fillId="0" borderId="10" xfId="0" applyFont="1" applyBorder="1" applyAlignment="1" applyProtection="1">
      <alignment horizontal="center" vertical="center" wrapText="1"/>
      <protection hidden="1"/>
    </xf>
    <xf numFmtId="4" fontId="27" fillId="0" borderId="58" xfId="47" applyNumberFormat="1" applyFont="1" applyBorder="1" applyAlignment="1" applyProtection="1">
      <alignment horizontal="center" vertical="top" wrapText="1"/>
      <protection hidden="1"/>
    </xf>
    <xf numFmtId="4" fontId="27" fillId="0" borderId="59" xfId="47" applyNumberFormat="1" applyFont="1" applyBorder="1" applyAlignment="1" applyProtection="1">
      <alignment horizontal="center" vertical="top" wrapText="1"/>
      <protection hidden="1"/>
    </xf>
    <xf numFmtId="0" fontId="62" fillId="0" borderId="33" xfId="37" applyFont="1" applyBorder="1" applyAlignment="1" applyProtection="1">
      <alignment vertical="center"/>
      <protection hidden="1"/>
    </xf>
    <xf numFmtId="0" fontId="5" fillId="0" borderId="33" xfId="37" applyFont="1" applyBorder="1" applyAlignment="1" applyProtection="1">
      <alignment vertical="center"/>
      <protection hidden="1"/>
    </xf>
    <xf numFmtId="0" fontId="62" fillId="0" borderId="33" xfId="37" applyFont="1" applyBorder="1" applyAlignment="1" applyProtection="1">
      <alignment horizontal="right"/>
      <protection hidden="1"/>
    </xf>
    <xf numFmtId="0" fontId="5" fillId="0" borderId="0" xfId="37" applyFont="1" applyAlignment="1" applyProtection="1">
      <alignment vertical="center"/>
      <protection hidden="1"/>
    </xf>
    <xf numFmtId="0" fontId="5" fillId="0" borderId="0" xfId="37" applyFont="1" applyProtection="1">
      <protection hidden="1"/>
    </xf>
    <xf numFmtId="0" fontId="68" fillId="0" borderId="0" xfId="37" applyFont="1" applyAlignment="1" applyProtection="1">
      <alignment vertical="center"/>
      <protection hidden="1"/>
    </xf>
    <xf numFmtId="0" fontId="62" fillId="0" borderId="0" xfId="37" applyFont="1" applyAlignment="1" applyProtection="1">
      <alignment horizontal="center" vertical="center"/>
      <protection hidden="1"/>
    </xf>
    <xf numFmtId="0" fontId="5" fillId="0" borderId="0" xfId="48" applyAlignment="1" applyProtection="1">
      <alignment vertical="center"/>
      <protection hidden="1"/>
    </xf>
    <xf numFmtId="0" fontId="5" fillId="0" borderId="0" xfId="52" applyAlignment="1" applyProtection="1">
      <alignment vertical="center"/>
      <protection hidden="1"/>
    </xf>
    <xf numFmtId="0" fontId="5" fillId="0" borderId="0" xfId="37" applyFont="1" applyAlignment="1" applyProtection="1">
      <alignment horizontal="justify" vertical="center"/>
      <protection hidden="1"/>
    </xf>
    <xf numFmtId="0" fontId="62" fillId="0" borderId="0" xfId="37" applyFont="1" applyAlignment="1" applyProtection="1">
      <alignment horizontal="left" vertical="center"/>
      <protection hidden="1"/>
    </xf>
    <xf numFmtId="0" fontId="62" fillId="0" borderId="0" xfId="48" applyFont="1" applyAlignment="1" applyProtection="1">
      <alignment horizontal="left" vertical="center" indent="5"/>
      <protection hidden="1"/>
    </xf>
    <xf numFmtId="0" fontId="5" fillId="0" borderId="0" xfId="48" applyAlignment="1" applyProtection="1">
      <alignment horizontal="left" vertical="center" indent="5"/>
      <protection hidden="1"/>
    </xf>
    <xf numFmtId="0" fontId="62" fillId="0" borderId="0" xfId="52" applyFont="1" applyAlignment="1" applyProtection="1">
      <alignment vertical="center"/>
      <protection hidden="1"/>
    </xf>
    <xf numFmtId="0" fontId="62" fillId="0" borderId="0" xfId="52" applyFont="1" applyAlignment="1" applyProtection="1">
      <alignment vertical="top"/>
      <protection hidden="1"/>
    </xf>
    <xf numFmtId="0" fontId="62" fillId="0" borderId="16" xfId="37" applyFont="1" applyBorder="1" applyAlignment="1" applyProtection="1">
      <alignment horizontal="center" vertical="center" wrapText="1"/>
      <protection hidden="1"/>
    </xf>
    <xf numFmtId="0" fontId="69" fillId="0" borderId="16" xfId="37" applyFont="1" applyBorder="1" applyAlignment="1" applyProtection="1">
      <alignment horizontal="center" vertical="center"/>
      <protection hidden="1"/>
    </xf>
    <xf numFmtId="0" fontId="5" fillId="8" borderId="0" xfId="37" applyFont="1" applyFill="1" applyAlignment="1" applyProtection="1">
      <alignment vertical="center"/>
      <protection hidden="1"/>
    </xf>
    <xf numFmtId="0" fontId="5" fillId="8" borderId="0" xfId="37" applyFont="1" applyFill="1" applyProtection="1">
      <protection hidden="1"/>
    </xf>
    <xf numFmtId="0" fontId="5" fillId="9" borderId="0" xfId="37" applyFont="1" applyFill="1" applyAlignment="1" applyProtection="1">
      <alignment vertical="center"/>
      <protection hidden="1"/>
    </xf>
    <xf numFmtId="0" fontId="5" fillId="9" borderId="0" xfId="37" applyFont="1" applyFill="1" applyProtection="1">
      <protection hidden="1"/>
    </xf>
    <xf numFmtId="0" fontId="62" fillId="0" borderId="16" xfId="37" applyFont="1" applyBorder="1" applyAlignment="1" applyProtection="1">
      <alignment horizontal="left" vertical="center" wrapText="1"/>
      <protection hidden="1"/>
    </xf>
    <xf numFmtId="0" fontId="5" fillId="0" borderId="16" xfId="37" applyFont="1" applyBorder="1" applyAlignment="1" applyProtection="1">
      <alignment horizontal="left" vertical="center" wrapText="1"/>
      <protection hidden="1"/>
    </xf>
    <xf numFmtId="0" fontId="5" fillId="0" borderId="16" xfId="37" applyFont="1" applyBorder="1" applyAlignment="1" applyProtection="1">
      <alignment vertical="center"/>
      <protection hidden="1"/>
    </xf>
    <xf numFmtId="0" fontId="5" fillId="10" borderId="16" xfId="37" applyFont="1" applyFill="1" applyBorder="1" applyAlignment="1" applyProtection="1">
      <alignment horizontal="left" vertical="center" wrapText="1"/>
      <protection locked="0" hidden="1"/>
    </xf>
    <xf numFmtId="0" fontId="5" fillId="10" borderId="16" xfId="37" applyFont="1" applyFill="1" applyBorder="1" applyAlignment="1" applyProtection="1">
      <alignment vertical="center"/>
      <protection locked="0" hidden="1"/>
    </xf>
    <xf numFmtId="0" fontId="5" fillId="0" borderId="16" xfId="37" applyFont="1" applyBorder="1" applyAlignment="1" applyProtection="1">
      <alignment horizontal="center" vertical="center" wrapText="1"/>
      <protection hidden="1"/>
    </xf>
    <xf numFmtId="0" fontId="5" fillId="0" borderId="16" xfId="37" applyFont="1" applyBorder="1" applyAlignment="1" applyProtection="1">
      <alignment horizontal="center" vertical="center"/>
      <protection hidden="1"/>
    </xf>
    <xf numFmtId="0" fontId="5" fillId="0" borderId="16" xfId="37" applyFont="1" applyBorder="1" applyAlignment="1" applyProtection="1">
      <alignment vertical="center"/>
      <protection locked="0" hidden="1"/>
    </xf>
    <xf numFmtId="0" fontId="62" fillId="9" borderId="16" xfId="37" applyFont="1" applyFill="1" applyBorder="1" applyAlignment="1" applyProtection="1">
      <alignment vertical="center" wrapText="1"/>
      <protection hidden="1"/>
    </xf>
    <xf numFmtId="0" fontId="62" fillId="0" borderId="16" xfId="37" applyFont="1" applyBorder="1" applyAlignment="1" applyProtection="1">
      <alignment vertical="center" wrapText="1"/>
      <protection hidden="1"/>
    </xf>
    <xf numFmtId="2" fontId="5" fillId="0" borderId="16" xfId="37" applyNumberFormat="1" applyFont="1" applyBorder="1" applyAlignment="1" applyProtection="1">
      <alignment horizontal="left" vertical="center" wrapText="1"/>
      <protection locked="0" hidden="1"/>
    </xf>
    <xf numFmtId="0" fontId="5" fillId="0" borderId="16" xfId="37" applyFont="1" applyBorder="1" applyAlignment="1" applyProtection="1">
      <alignment vertical="center" wrapText="1"/>
      <protection hidden="1"/>
    </xf>
    <xf numFmtId="0" fontId="62" fillId="9" borderId="16" xfId="38" applyFont="1" applyFill="1" applyBorder="1" applyAlignment="1" applyProtection="1">
      <alignment horizontal="center" vertical="center" wrapText="1"/>
      <protection hidden="1"/>
    </xf>
    <xf numFmtId="0" fontId="0" fillId="0" borderId="0" xfId="0" applyProtection="1">
      <protection hidden="1"/>
    </xf>
    <xf numFmtId="0" fontId="5" fillId="0" borderId="10"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5" fillId="11" borderId="0" xfId="37" applyFont="1" applyFill="1" applyAlignment="1" applyProtection="1">
      <alignment vertical="center"/>
      <protection hidden="1"/>
    </xf>
    <xf numFmtId="0" fontId="5" fillId="11" borderId="0" xfId="37" applyFont="1" applyFill="1" applyProtection="1">
      <protection hidden="1"/>
    </xf>
    <xf numFmtId="2" fontId="5" fillId="0" borderId="16" xfId="37" applyNumberFormat="1"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5" fillId="0" borderId="0" xfId="0" applyFont="1" applyProtection="1">
      <protection hidden="1"/>
    </xf>
    <xf numFmtId="0" fontId="62" fillId="0" borderId="0" xfId="0" applyFont="1" applyAlignment="1" applyProtection="1">
      <alignment vertical="center"/>
      <protection hidden="1"/>
    </xf>
    <xf numFmtId="0" fontId="62" fillId="0" borderId="0" xfId="37" applyFont="1" applyAlignment="1" applyProtection="1">
      <alignment horizontal="left" vertical="center" wrapText="1"/>
      <protection hidden="1"/>
    </xf>
    <xf numFmtId="172" fontId="62" fillId="0" borderId="0" xfId="37" applyNumberFormat="1" applyFont="1" applyAlignment="1" applyProtection="1">
      <alignment horizontal="left" vertical="center"/>
      <protection hidden="1"/>
    </xf>
    <xf numFmtId="0" fontId="62" fillId="0" borderId="0" xfId="37" applyFont="1" applyAlignment="1" applyProtection="1">
      <alignment vertical="center"/>
      <protection hidden="1"/>
    </xf>
    <xf numFmtId="0" fontId="62" fillId="0" borderId="0" xfId="37" applyFont="1" applyAlignment="1" applyProtection="1">
      <alignment horizontal="right" vertical="center" indent="1"/>
      <protection hidden="1"/>
    </xf>
    <xf numFmtId="0" fontId="26" fillId="0" borderId="39" xfId="0" applyFont="1" applyBorder="1" applyAlignment="1" applyProtection="1">
      <alignment horizontal="left" vertical="center" wrapText="1"/>
      <protection hidden="1"/>
    </xf>
    <xf numFmtId="0" fontId="26" fillId="0" borderId="34" xfId="0" applyFont="1" applyBorder="1" applyAlignment="1" applyProtection="1">
      <alignment horizontal="left" vertical="center" wrapText="1"/>
      <protection hidden="1"/>
    </xf>
    <xf numFmtId="0" fontId="26" fillId="0" borderId="40" xfId="0" applyFont="1" applyBorder="1" applyAlignment="1" applyProtection="1">
      <alignment horizontal="left" vertical="center" wrapText="1"/>
      <protection hidden="1"/>
    </xf>
    <xf numFmtId="0" fontId="38" fillId="0" borderId="10" xfId="0" applyFont="1" applyBorder="1" applyAlignment="1" applyProtection="1">
      <alignment horizontal="center" vertical="center" wrapText="1"/>
      <protection hidden="1"/>
    </xf>
    <xf numFmtId="0" fontId="38" fillId="0" borderId="39" xfId="0" applyFont="1" applyBorder="1" applyAlignment="1" applyProtection="1">
      <alignment horizontal="left" vertical="center" wrapText="1"/>
      <protection hidden="1"/>
    </xf>
    <xf numFmtId="0" fontId="38" fillId="0" borderId="34" xfId="0" applyFont="1" applyBorder="1" applyAlignment="1" applyProtection="1">
      <alignment horizontal="left" vertical="center" wrapText="1"/>
      <protection hidden="1"/>
    </xf>
    <xf numFmtId="0" fontId="38" fillId="0" borderId="40" xfId="0" applyFont="1" applyBorder="1" applyAlignment="1" applyProtection="1">
      <alignment horizontal="left" vertical="center" wrapText="1"/>
      <protection hidden="1"/>
    </xf>
    <xf numFmtId="0" fontId="62" fillId="0" borderId="33" xfId="0" applyFont="1" applyBorder="1" applyAlignment="1" applyProtection="1">
      <alignment horizontal="right" vertical="top" wrapText="1"/>
      <protection hidden="1"/>
    </xf>
    <xf numFmtId="0" fontId="2" fillId="0" borderId="0" xfId="0" applyFont="1" applyProtection="1">
      <protection hidden="1"/>
    </xf>
    <xf numFmtId="0" fontId="6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62" fillId="0" borderId="0" xfId="0" applyFont="1" applyAlignment="1" applyProtection="1">
      <alignment horizontal="justify" vertical="center" wrapText="1"/>
      <protection hidden="1"/>
    </xf>
    <xf numFmtId="0" fontId="62" fillId="0" borderId="0" xfId="48" applyFont="1" applyAlignment="1" applyProtection="1">
      <alignment horizontal="left" vertical="center" indent="1"/>
      <protection hidden="1"/>
    </xf>
    <xf numFmtId="0" fontId="5" fillId="0" borderId="0" xfId="52" applyAlignment="1" applyProtection="1">
      <alignment horizontal="left" vertical="center" indent="1"/>
      <protection hidden="1"/>
    </xf>
    <xf numFmtId="0" fontId="61" fillId="0" borderId="0" xfId="0" applyFont="1" applyAlignment="1" applyProtection="1">
      <alignment horizontal="center" vertical="top"/>
      <protection hidden="1"/>
    </xf>
    <xf numFmtId="0" fontId="64" fillId="0" borderId="0" xfId="0" applyFont="1" applyAlignment="1" applyProtection="1">
      <alignment horizontal="center" vertical="top"/>
      <protection hidden="1"/>
    </xf>
    <xf numFmtId="0" fontId="72" fillId="0" borderId="0" xfId="0" applyFont="1" applyAlignment="1" applyProtection="1">
      <alignment horizontal="left" vertical="top" wrapText="1"/>
      <protection hidden="1"/>
    </xf>
    <xf numFmtId="0" fontId="5" fillId="0" borderId="37" xfId="0" applyFont="1" applyBorder="1" applyAlignment="1" applyProtection="1">
      <alignment vertical="top" wrapText="1"/>
      <protection hidden="1"/>
    </xf>
    <xf numFmtId="0" fontId="5" fillId="0" borderId="3" xfId="0" applyFont="1" applyBorder="1" applyAlignment="1" applyProtection="1">
      <alignment vertical="top" wrapText="1"/>
      <protection hidden="1"/>
    </xf>
    <xf numFmtId="0" fontId="5" fillId="0" borderId="9" xfId="0" applyFont="1" applyBorder="1" applyAlignment="1" applyProtection="1">
      <alignment vertical="top" wrapText="1"/>
      <protection hidden="1"/>
    </xf>
    <xf numFmtId="0" fontId="5" fillId="2" borderId="16" xfId="0" applyFont="1" applyFill="1" applyBorder="1" applyAlignment="1" applyProtection="1">
      <alignment horizontal="left" vertical="center"/>
      <protection locked="0"/>
    </xf>
    <xf numFmtId="0" fontId="5" fillId="0" borderId="38" xfId="0" applyFont="1" applyBorder="1" applyAlignment="1" applyProtection="1">
      <alignment vertical="center"/>
      <protection hidden="1"/>
    </xf>
    <xf numFmtId="0" fontId="5" fillId="0" borderId="16" xfId="0" applyFont="1" applyBorder="1" applyAlignment="1" applyProtection="1">
      <alignment horizontal="left" vertical="top" wrapText="1" indent="2"/>
      <protection hidden="1"/>
    </xf>
    <xf numFmtId="0" fontId="5" fillId="0" borderId="16" xfId="0" applyFont="1" applyBorder="1" applyAlignment="1" applyProtection="1">
      <alignment vertical="center" wrapText="1"/>
      <protection hidden="1"/>
    </xf>
    <xf numFmtId="0" fontId="5" fillId="0" borderId="10" xfId="0" applyFont="1" applyBorder="1" applyAlignment="1" applyProtection="1">
      <alignment horizontal="left" vertical="center" wrapText="1" indent="2"/>
      <protection hidden="1"/>
    </xf>
    <xf numFmtId="0" fontId="5" fillId="0" borderId="55" xfId="0" applyFont="1" applyBorder="1" applyAlignment="1" applyProtection="1">
      <alignment vertical="center" wrapText="1"/>
      <protection hidden="1"/>
    </xf>
    <xf numFmtId="0" fontId="5" fillId="0" borderId="11" xfId="0" applyFont="1" applyBorder="1" applyAlignment="1" applyProtection="1">
      <alignment horizontal="left" vertical="center" wrapText="1" indent="2"/>
      <protection hidden="1"/>
    </xf>
    <xf numFmtId="0" fontId="5" fillId="2" borderId="46" xfId="0" applyFont="1" applyFill="1" applyBorder="1" applyAlignment="1" applyProtection="1">
      <alignment horizontal="left" vertical="center" wrapText="1"/>
      <protection locked="0"/>
    </xf>
    <xf numFmtId="0" fontId="5" fillId="2" borderId="48" xfId="0" applyFont="1" applyFill="1" applyBorder="1" applyAlignment="1" applyProtection="1">
      <alignment horizontal="left" vertical="center" wrapText="1"/>
      <protection locked="0"/>
    </xf>
    <xf numFmtId="0" fontId="5" fillId="0" borderId="12" xfId="0" applyFont="1" applyBorder="1" applyAlignment="1" applyProtection="1">
      <alignment horizontal="left" vertical="center" wrapText="1" indent="2"/>
      <protection hidden="1"/>
    </xf>
    <xf numFmtId="0" fontId="5" fillId="2" borderId="47"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top" wrapText="1"/>
      <protection locked="0"/>
    </xf>
    <xf numFmtId="0" fontId="62" fillId="2" borderId="12" xfId="0" applyFont="1" applyFill="1" applyBorder="1" applyAlignment="1" applyProtection="1">
      <alignment horizontal="center" vertical="center" wrapText="1"/>
      <protection locked="0"/>
    </xf>
    <xf numFmtId="0" fontId="62" fillId="2" borderId="12" xfId="0" applyFont="1" applyFill="1" applyBorder="1" applyAlignment="1" applyProtection="1">
      <alignment horizontal="left" vertical="top" wrapText="1"/>
      <protection locked="0"/>
    </xf>
    <xf numFmtId="0" fontId="62" fillId="0" borderId="16" xfId="0" applyFont="1" applyBorder="1" applyAlignment="1" applyProtection="1">
      <alignment horizontal="left" vertical="center" wrapText="1" indent="2"/>
      <protection hidden="1"/>
    </xf>
    <xf numFmtId="0" fontId="62" fillId="0" borderId="11" xfId="0" applyFont="1" applyBorder="1" applyAlignment="1" applyProtection="1">
      <alignment horizontal="left" vertical="center" wrapText="1" indent="2"/>
      <protection hidden="1"/>
    </xf>
    <xf numFmtId="0" fontId="5" fillId="2" borderId="16" xfId="0" applyFont="1" applyFill="1" applyBorder="1" applyAlignment="1" applyProtection="1">
      <alignment horizontal="left" vertical="center" wrapText="1"/>
      <protection locked="0"/>
    </xf>
    <xf numFmtId="0" fontId="61" fillId="0" borderId="16" xfId="37" applyFont="1" applyBorder="1" applyAlignment="1" applyProtection="1">
      <alignment horizontal="left" vertical="center" wrapText="1"/>
      <protection hidden="1"/>
    </xf>
    <xf numFmtId="0" fontId="61" fillId="0" borderId="16" xfId="37" applyFont="1" applyBorder="1" applyAlignment="1" applyProtection="1">
      <alignment horizontal="left" vertical="center" wrapText="1" indent="2"/>
      <protection hidden="1"/>
    </xf>
    <xf numFmtId="0" fontId="58" fillId="2" borderId="16" xfId="37" applyFont="1" applyFill="1" applyBorder="1" applyAlignment="1" applyProtection="1">
      <alignment horizontal="left" vertical="center" wrapText="1"/>
      <protection locked="0" hidden="1"/>
    </xf>
    <xf numFmtId="0" fontId="5" fillId="0" borderId="11" xfId="0" applyFont="1" applyBorder="1" applyAlignment="1" applyProtection="1">
      <alignment horizontal="center" vertical="center" wrapText="1"/>
      <protection hidden="1"/>
    </xf>
    <xf numFmtId="0" fontId="5" fillId="2" borderId="1" xfId="0" applyFont="1" applyFill="1" applyBorder="1" applyAlignment="1" applyProtection="1">
      <alignment horizontal="left" vertical="center" wrapText="1"/>
      <protection locked="0"/>
    </xf>
    <xf numFmtId="0" fontId="5" fillId="0" borderId="45" xfId="0" applyFont="1" applyBorder="1" applyAlignment="1" applyProtection="1">
      <alignment horizontal="left" vertical="center" wrapText="1"/>
      <protection hidden="1"/>
    </xf>
    <xf numFmtId="0" fontId="2" fillId="0" borderId="0" xfId="0" applyFont="1" applyProtection="1">
      <protection locked="0"/>
    </xf>
    <xf numFmtId="0" fontId="5" fillId="0" borderId="0" xfId="0" applyFont="1" applyAlignment="1" applyProtection="1">
      <alignment vertical="center" wrapText="1"/>
      <protection hidden="1"/>
    </xf>
    <xf numFmtId="0" fontId="5" fillId="0" borderId="16" xfId="0" applyFont="1" applyBorder="1" applyAlignment="1" applyProtection="1">
      <alignment horizontal="center" vertical="top" wrapText="1"/>
      <protection hidden="1"/>
    </xf>
    <xf numFmtId="0" fontId="5" fillId="0" borderId="0" xfId="0" applyFont="1" applyAlignment="1" applyProtection="1">
      <alignment vertical="top"/>
      <protection hidden="1"/>
    </xf>
    <xf numFmtId="0" fontId="62" fillId="0" borderId="0" xfId="0" applyFont="1" applyAlignment="1" applyProtection="1">
      <alignment horizontal="right" vertical="top"/>
      <protection hidden="1"/>
    </xf>
    <xf numFmtId="0" fontId="62" fillId="0" borderId="0" xfId="0" applyFont="1" applyAlignment="1" applyProtection="1">
      <alignment horizontal="left" vertical="center"/>
      <protection hidden="1"/>
    </xf>
    <xf numFmtId="172" fontId="62" fillId="0" borderId="0" xfId="0" applyNumberFormat="1" applyFont="1" applyAlignment="1" applyProtection="1">
      <alignment horizontal="left" vertical="center" indent="1"/>
      <protection hidden="1"/>
    </xf>
    <xf numFmtId="0" fontId="62" fillId="0" borderId="0" xfId="0" applyFont="1" applyAlignment="1" applyProtection="1">
      <alignment horizontal="right" vertical="center"/>
      <protection hidden="1"/>
    </xf>
    <xf numFmtId="0" fontId="62" fillId="0" borderId="0" xfId="0" applyFont="1" applyAlignment="1" applyProtection="1">
      <alignment horizontal="left" vertical="center" wrapText="1" indent="1"/>
      <protection hidden="1"/>
    </xf>
    <xf numFmtId="0" fontId="5" fillId="0" borderId="0" xfId="0" applyFont="1" applyAlignment="1" applyProtection="1">
      <alignment horizontal="left" vertical="center"/>
      <protection hidden="1"/>
    </xf>
    <xf numFmtId="4" fontId="27" fillId="0" borderId="0" xfId="47" applyNumberFormat="1" applyFont="1" applyAlignment="1" applyProtection="1">
      <alignment horizontal="center" vertical="top" wrapText="1"/>
      <protection hidden="1"/>
    </xf>
    <xf numFmtId="0" fontId="7" fillId="0" borderId="7" xfId="50" applyFont="1" applyBorder="1" applyAlignment="1" applyProtection="1">
      <alignment vertical="top" wrapText="1"/>
      <protection hidden="1"/>
    </xf>
    <xf numFmtId="0" fontId="7" fillId="0" borderId="0" xfId="50" applyFont="1" applyAlignment="1" applyProtection="1">
      <alignment vertical="top" wrapText="1"/>
      <protection hidden="1"/>
    </xf>
    <xf numFmtId="0" fontId="7" fillId="0" borderId="8" xfId="50" applyFont="1" applyBorder="1" applyAlignment="1" applyProtection="1">
      <alignment vertical="top" wrapText="1"/>
      <protection hidden="1"/>
    </xf>
    <xf numFmtId="0" fontId="39" fillId="0" borderId="0" xfId="35" applyFont="1" applyAlignment="1" applyProtection="1">
      <alignment wrapText="1"/>
      <protection hidden="1"/>
    </xf>
    <xf numFmtId="0" fontId="5" fillId="0" borderId="16" xfId="37" applyFont="1" applyBorder="1" applyAlignment="1" applyProtection="1">
      <alignment horizontal="justify" vertical="top" wrapText="1"/>
      <protection hidden="1"/>
    </xf>
    <xf numFmtId="0" fontId="62" fillId="0" borderId="33" xfId="35" applyFont="1" applyBorder="1" applyAlignment="1">
      <alignment horizontal="right" vertical="top" wrapText="1"/>
    </xf>
    <xf numFmtId="0" fontId="2" fillId="0" borderId="0" xfId="35" applyAlignment="1" applyProtection="1">
      <alignment vertical="center"/>
      <protection hidden="1"/>
    </xf>
    <xf numFmtId="0" fontId="2" fillId="0" borderId="0" xfId="35" applyProtection="1">
      <protection hidden="1"/>
    </xf>
    <xf numFmtId="0" fontId="5" fillId="0" borderId="0" xfId="35" applyFont="1" applyAlignment="1" applyProtection="1">
      <alignment vertical="center"/>
      <protection hidden="1"/>
    </xf>
    <xf numFmtId="0" fontId="73" fillId="0" borderId="0" xfId="35" applyFont="1"/>
    <xf numFmtId="0" fontId="74" fillId="0" borderId="0" xfId="35" applyFont="1" applyAlignment="1" applyProtection="1">
      <alignment vertical="center"/>
      <protection hidden="1"/>
    </xf>
    <xf numFmtId="0" fontId="75" fillId="0" borderId="0" xfId="35" applyFont="1" applyAlignment="1" applyProtection="1">
      <alignment vertical="center"/>
      <protection hidden="1"/>
    </xf>
    <xf numFmtId="0" fontId="62" fillId="0" borderId="0" xfId="35" applyFont="1" applyAlignment="1" applyProtection="1">
      <alignment horizontal="center" vertical="center"/>
      <protection hidden="1"/>
    </xf>
    <xf numFmtId="0" fontId="64"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62" fillId="0" borderId="0" xfId="35" applyFont="1" applyAlignment="1" applyProtection="1">
      <alignment vertical="center"/>
      <protection hidden="1"/>
    </xf>
    <xf numFmtId="0" fontId="5" fillId="0" borderId="0" xfId="48" applyAlignment="1" applyProtection="1">
      <alignment horizontal="left" vertical="center" indent="1"/>
      <protection hidden="1"/>
    </xf>
    <xf numFmtId="0" fontId="58" fillId="0" borderId="0" xfId="35" applyFont="1" applyAlignment="1" applyProtection="1">
      <alignment vertical="center"/>
      <protection hidden="1"/>
    </xf>
    <xf numFmtId="0" fontId="62" fillId="0" borderId="0" xfId="35" applyFont="1" applyAlignment="1" applyProtection="1">
      <alignment horizontal="justify" vertical="center"/>
      <protection hidden="1"/>
    </xf>
    <xf numFmtId="0" fontId="62" fillId="0" borderId="0" xfId="35" applyFont="1" applyAlignment="1" applyProtection="1">
      <alignment horizontal="right" vertical="center" indent="1"/>
      <protection hidden="1"/>
    </xf>
    <xf numFmtId="0" fontId="62" fillId="0" borderId="0" xfId="35" applyFont="1" applyAlignment="1" applyProtection="1">
      <alignment horizontal="left" vertical="center"/>
      <protection hidden="1"/>
    </xf>
    <xf numFmtId="172" fontId="62" fillId="0" borderId="0" xfId="35" applyNumberFormat="1" applyFont="1" applyAlignment="1" applyProtection="1">
      <alignment horizontal="left" vertical="center" indent="1"/>
      <protection hidden="1"/>
    </xf>
    <xf numFmtId="0" fontId="62" fillId="0" borderId="0" xfId="35" applyFont="1" applyAlignment="1" applyProtection="1">
      <alignment horizontal="left" vertical="center" wrapText="1" indent="1"/>
      <protection hidden="1"/>
    </xf>
    <xf numFmtId="0" fontId="5" fillId="0" borderId="0" xfId="35" applyFont="1" applyAlignment="1" applyProtection="1">
      <alignment horizontal="left" vertical="center"/>
      <protection hidden="1"/>
    </xf>
    <xf numFmtId="0" fontId="5" fillId="0" borderId="0" xfId="52" applyAlignment="1" applyProtection="1">
      <alignment horizontal="right" vertical="center"/>
      <protection hidden="1"/>
    </xf>
    <xf numFmtId="0" fontId="58" fillId="0" borderId="0" xfId="35" applyFont="1" applyAlignment="1" applyProtection="1">
      <alignment horizontal="left" vertical="top" indent="5"/>
      <protection hidden="1"/>
    </xf>
    <xf numFmtId="0" fontId="61" fillId="0" borderId="0" xfId="35" applyFont="1" applyAlignment="1" applyProtection="1">
      <alignment horizontal="center" vertical="center" wrapText="1"/>
      <protection hidden="1"/>
    </xf>
    <xf numFmtId="0" fontId="58" fillId="0" borderId="0" xfId="35" applyFont="1" applyAlignment="1" applyProtection="1">
      <alignment horizontal="center" vertical="center" wrapText="1"/>
      <protection hidden="1"/>
    </xf>
    <xf numFmtId="0" fontId="58" fillId="0" borderId="0" xfId="35" applyFont="1" applyAlignment="1" applyProtection="1">
      <alignment horizontal="left" vertical="center"/>
      <protection hidden="1"/>
    </xf>
    <xf numFmtId="0" fontId="58" fillId="0" borderId="0" xfId="35" applyFont="1" applyProtection="1">
      <protection hidden="1"/>
    </xf>
    <xf numFmtId="0" fontId="58" fillId="0" borderId="10" xfId="35" applyFont="1" applyBorder="1" applyAlignment="1" applyProtection="1">
      <alignment vertical="top"/>
      <protection hidden="1"/>
    </xf>
    <xf numFmtId="0" fontId="58" fillId="0" borderId="11" xfId="35" applyFont="1" applyBorder="1" applyAlignment="1" applyProtection="1">
      <alignment vertical="top"/>
      <protection hidden="1"/>
    </xf>
    <xf numFmtId="0" fontId="58" fillId="0" borderId="11" xfId="35" applyFont="1" applyBorder="1" applyAlignment="1" applyProtection="1">
      <alignment horizontal="left" vertical="center" indent="5"/>
      <protection hidden="1"/>
    </xf>
    <xf numFmtId="0" fontId="58" fillId="0" borderId="0" xfId="35" applyFont="1" applyAlignment="1" applyProtection="1">
      <alignment horizontal="left"/>
      <protection hidden="1"/>
    </xf>
    <xf numFmtId="0" fontId="58" fillId="0" borderId="0" xfId="35" applyFont="1" applyAlignment="1" applyProtection="1">
      <alignment horizontal="right" vertical="center"/>
      <protection hidden="1"/>
    </xf>
    <xf numFmtId="0" fontId="58" fillId="0" borderId="33" xfId="35" applyFont="1" applyBorder="1" applyAlignment="1" applyProtection="1">
      <alignment vertical="top"/>
      <protection hidden="1"/>
    </xf>
    <xf numFmtId="0" fontId="58" fillId="0" borderId="33" xfId="35" applyFont="1" applyBorder="1" applyAlignment="1" applyProtection="1">
      <alignment horizontal="right" vertical="center"/>
      <protection hidden="1"/>
    </xf>
    <xf numFmtId="0" fontId="58" fillId="0" borderId="0" xfId="35" applyFont="1" applyAlignment="1" applyProtection="1">
      <alignment vertical="top"/>
      <protection hidden="1"/>
    </xf>
    <xf numFmtId="0" fontId="58" fillId="0" borderId="10" xfId="35" applyFont="1" applyBorder="1" applyAlignment="1" applyProtection="1">
      <alignment horizontal="right" vertical="top"/>
      <protection hidden="1"/>
    </xf>
    <xf numFmtId="0" fontId="58" fillId="0" borderId="35" xfId="35" applyFont="1" applyBorder="1" applyAlignment="1" applyProtection="1">
      <alignment horizontal="right" vertical="top"/>
      <protection hidden="1"/>
    </xf>
    <xf numFmtId="0" fontId="81" fillId="0" borderId="0" xfId="51" applyFont="1" applyAlignment="1" applyProtection="1">
      <alignment vertical="center"/>
      <protection hidden="1"/>
    </xf>
    <xf numFmtId="0" fontId="58" fillId="2" borderId="16" xfId="0" applyFont="1" applyFill="1" applyBorder="1" applyAlignment="1" applyProtection="1">
      <alignment horizontal="center" vertical="center"/>
      <protection locked="0" hidden="1"/>
    </xf>
    <xf numFmtId="0" fontId="54" fillId="0" borderId="16" xfId="0" applyFont="1" applyBorder="1" applyAlignment="1" applyProtection="1">
      <alignment horizontal="center" vertical="center" wrapText="1"/>
      <protection hidden="1"/>
    </xf>
    <xf numFmtId="173" fontId="27" fillId="2" borderId="26" xfId="49" applyNumberFormat="1" applyFont="1" applyFill="1" applyBorder="1" applyAlignment="1" applyProtection="1">
      <alignment horizontal="left" vertical="center" wrapText="1"/>
      <protection locked="0"/>
    </xf>
    <xf numFmtId="0" fontId="26" fillId="0" borderId="33" xfId="47" applyFont="1" applyBorder="1" applyAlignment="1" applyProtection="1">
      <alignment horizontal="center" vertical="center"/>
      <protection hidden="1"/>
    </xf>
    <xf numFmtId="0" fontId="58" fillId="2" borderId="16" xfId="35" applyFont="1" applyFill="1" applyBorder="1" applyAlignment="1" applyProtection="1">
      <alignment horizontal="center" vertical="top" wrapText="1"/>
      <protection locked="0"/>
    </xf>
    <xf numFmtId="0" fontId="58" fillId="2" borderId="37" xfId="35" applyFont="1" applyFill="1" applyBorder="1" applyAlignment="1" applyProtection="1">
      <alignment horizontal="center" vertical="top" wrapText="1"/>
      <protection locked="0"/>
    </xf>
    <xf numFmtId="0" fontId="58" fillId="0" borderId="0" xfId="35" applyFont="1" applyAlignment="1" applyProtection="1">
      <alignment horizontal="left" vertical="top" wrapText="1"/>
      <protection hidden="1"/>
    </xf>
    <xf numFmtId="0" fontId="58" fillId="0" borderId="10" xfId="35" applyFont="1" applyBorder="1" applyAlignment="1" applyProtection="1">
      <alignment horizontal="left" vertical="top" indent="5"/>
      <protection hidden="1"/>
    </xf>
    <xf numFmtId="0" fontId="58" fillId="0" borderId="11" xfId="35" applyFont="1" applyBorder="1" applyAlignment="1" applyProtection="1">
      <alignment horizontal="left" vertical="top" indent="5"/>
      <protection hidden="1"/>
    </xf>
    <xf numFmtId="0" fontId="58" fillId="0" borderId="0" xfId="35" applyFont="1" applyAlignment="1" applyProtection="1">
      <alignment horizontal="justify" vertical="center" wrapText="1"/>
      <protection hidden="1"/>
    </xf>
    <xf numFmtId="0" fontId="58" fillId="0" borderId="0" xfId="35" applyFont="1" applyAlignment="1" applyProtection="1">
      <alignment vertical="center" wrapText="1"/>
      <protection hidden="1"/>
    </xf>
    <xf numFmtId="0" fontId="58" fillId="0" borderId="0" xfId="35" applyFont="1" applyAlignment="1" applyProtection="1">
      <alignment horizontal="center" vertical="top"/>
      <protection hidden="1"/>
    </xf>
    <xf numFmtId="0" fontId="58" fillId="0" borderId="16" xfId="35" applyFont="1" applyBorder="1" applyAlignment="1" applyProtection="1">
      <alignment horizontal="left"/>
      <protection hidden="1"/>
    </xf>
    <xf numFmtId="0" fontId="58" fillId="0" borderId="16" xfId="35" applyFont="1" applyBorder="1" applyAlignment="1" applyProtection="1">
      <alignment horizontal="left" vertical="top"/>
      <protection hidden="1"/>
    </xf>
    <xf numFmtId="0" fontId="58" fillId="0" borderId="0" xfId="35" applyFont="1" applyAlignment="1" applyProtection="1">
      <alignment horizontal="left" vertical="center" wrapText="1"/>
      <protection hidden="1"/>
    </xf>
    <xf numFmtId="0" fontId="58" fillId="2" borderId="0" xfId="35" applyFont="1" applyFill="1" applyAlignment="1" applyProtection="1">
      <alignment vertical="center" wrapText="1"/>
      <protection locked="0"/>
    </xf>
    <xf numFmtId="0" fontId="58" fillId="0" borderId="38" xfId="35" applyFont="1" applyBorder="1" applyAlignment="1" applyProtection="1">
      <alignment vertical="center" wrapText="1"/>
      <protection hidden="1"/>
    </xf>
    <xf numFmtId="0" fontId="58" fillId="0" borderId="11" xfId="35" applyFont="1" applyBorder="1" applyAlignment="1" applyProtection="1">
      <alignment horizontal="right" vertical="top"/>
      <protection hidden="1"/>
    </xf>
    <xf numFmtId="0" fontId="58" fillId="2" borderId="39" xfId="35" applyFont="1" applyFill="1" applyBorder="1" applyAlignment="1" applyProtection="1">
      <alignment vertical="center" wrapText="1"/>
      <protection hidden="1"/>
    </xf>
    <xf numFmtId="0" fontId="58" fillId="2" borderId="34" xfId="35" applyFont="1" applyFill="1" applyBorder="1" applyAlignment="1" applyProtection="1">
      <alignment vertical="center" wrapText="1"/>
      <protection hidden="1"/>
    </xf>
    <xf numFmtId="0" fontId="58" fillId="2" borderId="40" xfId="35" applyFont="1" applyFill="1" applyBorder="1" applyAlignment="1" applyProtection="1">
      <alignment vertical="center" wrapText="1"/>
      <protection hidden="1"/>
    </xf>
    <xf numFmtId="0" fontId="58" fillId="2" borderId="35" xfId="35" applyFont="1" applyFill="1" applyBorder="1" applyAlignment="1" applyProtection="1">
      <alignment vertical="center" wrapText="1"/>
      <protection hidden="1"/>
    </xf>
    <xf numFmtId="0" fontId="58" fillId="2" borderId="0" xfId="35" applyFont="1" applyFill="1" applyAlignment="1" applyProtection="1">
      <alignment vertical="center" wrapText="1"/>
      <protection hidden="1"/>
    </xf>
    <xf numFmtId="0" fontId="58" fillId="2" borderId="38" xfId="35" applyFont="1" applyFill="1" applyBorder="1" applyAlignment="1" applyProtection="1">
      <alignment vertical="center" wrapText="1"/>
      <protection hidden="1"/>
    </xf>
    <xf numFmtId="0" fontId="58" fillId="0" borderId="33" xfId="35" applyFont="1" applyBorder="1" applyAlignment="1" applyProtection="1">
      <alignment horizontal="left" vertical="top" wrapText="1"/>
      <protection hidden="1"/>
    </xf>
    <xf numFmtId="0" fontId="58" fillId="2" borderId="36" xfId="35" applyFont="1" applyFill="1" applyBorder="1" applyAlignment="1" applyProtection="1">
      <alignment horizontal="left" vertical="top" wrapText="1"/>
      <protection hidden="1"/>
    </xf>
    <xf numFmtId="0" fontId="58" fillId="2" borderId="51" xfId="35" applyFont="1" applyFill="1" applyBorder="1" applyAlignment="1" applyProtection="1">
      <alignment horizontal="left" vertical="top" wrapText="1"/>
      <protection hidden="1"/>
    </xf>
    <xf numFmtId="0" fontId="58" fillId="0" borderId="12" xfId="35" applyFont="1" applyBorder="1" applyAlignment="1" applyProtection="1">
      <alignment horizontal="left" vertical="top" indent="5"/>
      <protection hidden="1"/>
    </xf>
    <xf numFmtId="0" fontId="58" fillId="0" borderId="34" xfId="35" applyFont="1" applyBorder="1" applyAlignment="1" applyProtection="1">
      <alignment horizontal="left" vertical="top" wrapText="1"/>
      <protection hidden="1"/>
    </xf>
    <xf numFmtId="0" fontId="58" fillId="3" borderId="0" xfId="35" applyFont="1" applyFill="1" applyAlignment="1">
      <alignment horizontal="left" vertical="top" wrapText="1"/>
    </xf>
    <xf numFmtId="0" fontId="58" fillId="0" borderId="0" xfId="35" applyFont="1" applyAlignment="1" applyProtection="1">
      <alignment horizontal="left" vertical="top"/>
      <protection hidden="1"/>
    </xf>
    <xf numFmtId="0" fontId="58" fillId="0" borderId="34" xfId="35" applyFont="1" applyBorder="1" applyProtection="1">
      <protection hidden="1"/>
    </xf>
    <xf numFmtId="0" fontId="58" fillId="0" borderId="40" xfId="35" applyFont="1" applyBorder="1" applyProtection="1">
      <protection hidden="1"/>
    </xf>
    <xf numFmtId="0" fontId="58" fillId="0" borderId="35" xfId="35" applyFont="1" applyBorder="1" applyAlignment="1" applyProtection="1">
      <alignment vertical="top"/>
      <protection hidden="1"/>
    </xf>
    <xf numFmtId="0" fontId="58" fillId="2" borderId="37" xfId="35" applyFont="1" applyFill="1" applyBorder="1" applyAlignment="1" applyProtection="1">
      <alignment horizontal="center" vertical="center" wrapText="1"/>
      <protection hidden="1"/>
    </xf>
    <xf numFmtId="0" fontId="58" fillId="2" borderId="3" xfId="35" applyFont="1" applyFill="1" applyBorder="1" applyAlignment="1" applyProtection="1">
      <alignment horizontal="center" vertical="center" wrapText="1"/>
      <protection hidden="1"/>
    </xf>
    <xf numFmtId="0" fontId="58" fillId="2" borderId="9" xfId="35" applyFont="1" applyFill="1" applyBorder="1" applyAlignment="1" applyProtection="1">
      <alignment horizontal="center" vertical="center" wrapText="1"/>
      <protection hidden="1"/>
    </xf>
    <xf numFmtId="0" fontId="58" fillId="0" borderId="35" xfId="35" applyFont="1" applyBorder="1" applyAlignment="1" applyProtection="1">
      <alignment vertical="top" wrapText="1"/>
      <protection hidden="1"/>
    </xf>
    <xf numFmtId="0" fontId="58" fillId="0" borderId="0" xfId="35" applyFont="1" applyAlignment="1" applyProtection="1">
      <alignment vertical="top" wrapText="1"/>
      <protection hidden="1"/>
    </xf>
    <xf numFmtId="0" fontId="58" fillId="0" borderId="38" xfId="35" applyFont="1" applyBorder="1" applyAlignment="1" applyProtection="1">
      <alignment horizontal="center" vertical="center" wrapText="1"/>
      <protection hidden="1"/>
    </xf>
    <xf numFmtId="0" fontId="27" fillId="0" borderId="0" xfId="35" applyFont="1" applyAlignment="1" applyProtection="1">
      <alignment horizontal="left" vertical="top" indent="5"/>
      <protection hidden="1"/>
    </xf>
    <xf numFmtId="0" fontId="33" fillId="0" borderId="0" xfId="35" applyFont="1" applyAlignment="1" applyProtection="1">
      <alignment horizontal="left" vertical="top"/>
      <protection hidden="1"/>
    </xf>
    <xf numFmtId="0" fontId="27" fillId="0" borderId="0" xfId="35" applyFont="1" applyAlignment="1" applyProtection="1">
      <alignment horizontal="left" vertical="top" wrapText="1"/>
      <protection hidden="1"/>
    </xf>
    <xf numFmtId="0" fontId="26" fillId="0" borderId="0" xfId="35" applyFont="1" applyAlignment="1" applyProtection="1">
      <alignment horizontal="center" vertical="center" wrapText="1"/>
      <protection hidden="1"/>
    </xf>
    <xf numFmtId="0" fontId="27" fillId="0" borderId="0" xfId="35" applyFont="1" applyAlignment="1" applyProtection="1">
      <alignment horizontal="center" vertical="center" wrapText="1"/>
      <protection hidden="1"/>
    </xf>
    <xf numFmtId="0" fontId="27" fillId="0" borderId="0" xfId="35" applyFont="1" applyAlignment="1" applyProtection="1">
      <alignment horizontal="left" vertical="center"/>
      <protection hidden="1"/>
    </xf>
    <xf numFmtId="0" fontId="27" fillId="0" borderId="0" xfId="35" applyFont="1" applyProtection="1">
      <protection hidden="1"/>
    </xf>
    <xf numFmtId="0" fontId="27" fillId="0" borderId="0" xfId="35" applyFont="1" applyAlignment="1" applyProtection="1">
      <alignment vertical="top"/>
      <protection hidden="1"/>
    </xf>
    <xf numFmtId="0" fontId="27" fillId="0" borderId="0" xfId="35" applyFont="1" applyAlignment="1" applyProtection="1">
      <alignment vertical="center"/>
      <protection hidden="1"/>
    </xf>
    <xf numFmtId="0" fontId="27" fillId="0" borderId="0" xfId="35" applyFont="1" applyAlignment="1" applyProtection="1">
      <alignment vertical="center" wrapText="1"/>
      <protection hidden="1"/>
    </xf>
    <xf numFmtId="0" fontId="27" fillId="0" borderId="10" xfId="35" applyFont="1" applyBorder="1" applyAlignment="1" applyProtection="1">
      <alignment vertical="top"/>
      <protection hidden="1"/>
    </xf>
    <xf numFmtId="0" fontId="27" fillId="0" borderId="0" xfId="35" applyFont="1" applyAlignment="1" applyProtection="1">
      <alignment horizontal="center" vertical="top"/>
      <protection hidden="1"/>
    </xf>
    <xf numFmtId="0" fontId="27" fillId="0" borderId="0" xfId="35" applyFont="1" applyAlignment="1" applyProtection="1">
      <alignment horizontal="left"/>
      <protection hidden="1"/>
    </xf>
    <xf numFmtId="0" fontId="27" fillId="2" borderId="82" xfId="35" applyFont="1" applyFill="1" applyBorder="1" applyAlignment="1" applyProtection="1">
      <alignment horizontal="left" vertical="top" wrapText="1"/>
      <protection locked="0" hidden="1"/>
    </xf>
    <xf numFmtId="0" fontId="27" fillId="2" borderId="34" xfId="35" applyFont="1" applyFill="1" applyBorder="1" applyAlignment="1" applyProtection="1">
      <alignment horizontal="left" vertical="top" wrapText="1"/>
      <protection locked="0" hidden="1"/>
    </xf>
    <xf numFmtId="0" fontId="27" fillId="2" borderId="40" xfId="35" applyFont="1" applyFill="1" applyBorder="1" applyAlignment="1" applyProtection="1">
      <alignment horizontal="left" vertical="top" wrapText="1"/>
      <protection locked="0" hidden="1"/>
    </xf>
    <xf numFmtId="0" fontId="27" fillId="0" borderId="10" xfId="35" applyFont="1" applyBorder="1" applyAlignment="1" applyProtection="1">
      <alignment horizontal="left" vertical="top" indent="5"/>
      <protection hidden="1"/>
    </xf>
    <xf numFmtId="0" fontId="27" fillId="0" borderId="0" xfId="35" applyFont="1" applyAlignment="1" applyProtection="1">
      <alignment horizontal="left" vertical="top"/>
      <protection hidden="1"/>
    </xf>
    <xf numFmtId="0" fontId="27" fillId="0" borderId="11" xfId="35" applyFont="1" applyBorder="1" applyAlignment="1" applyProtection="1">
      <alignment horizontal="left" vertical="center" indent="5"/>
      <protection hidden="1"/>
    </xf>
    <xf numFmtId="0" fontId="27" fillId="0" borderId="0" xfId="35" applyFont="1" applyAlignment="1" applyProtection="1">
      <alignment horizontal="left" vertical="center" wrapText="1"/>
      <protection hidden="1"/>
    </xf>
    <xf numFmtId="0" fontId="27" fillId="0" borderId="11" xfId="35" applyFont="1" applyBorder="1" applyAlignment="1" applyProtection="1">
      <alignment horizontal="left" vertical="top" indent="5"/>
      <protection hidden="1"/>
    </xf>
    <xf numFmtId="0" fontId="27" fillId="0" borderId="0" xfId="35" applyFont="1" applyAlignment="1" applyProtection="1">
      <alignment horizontal="right" vertical="center"/>
      <protection hidden="1"/>
    </xf>
    <xf numFmtId="0" fontId="27" fillId="0" borderId="33" xfId="35" applyFont="1" applyBorder="1" applyAlignment="1" applyProtection="1">
      <alignment vertical="top"/>
      <protection hidden="1"/>
    </xf>
    <xf numFmtId="0" fontId="27" fillId="0" borderId="33" xfId="35" applyFont="1" applyBorder="1" applyAlignment="1" applyProtection="1">
      <alignment horizontal="right" vertical="center"/>
      <protection hidden="1"/>
    </xf>
    <xf numFmtId="0" fontId="27" fillId="0" borderId="12" xfId="35" applyFont="1" applyBorder="1" applyAlignment="1" applyProtection="1">
      <alignment horizontal="left" vertical="top" indent="5"/>
      <protection hidden="1"/>
    </xf>
    <xf numFmtId="0" fontId="27" fillId="0" borderId="11" xfId="35" applyFont="1" applyBorder="1" applyAlignment="1" applyProtection="1">
      <alignment vertical="top"/>
      <protection hidden="1"/>
    </xf>
    <xf numFmtId="0" fontId="27" fillId="0" borderId="38" xfId="35" applyFont="1" applyBorder="1" applyProtection="1">
      <protection hidden="1"/>
    </xf>
    <xf numFmtId="0" fontId="27" fillId="0" borderId="35" xfId="35" applyFont="1" applyBorder="1" applyAlignment="1" applyProtection="1">
      <alignment vertical="top"/>
      <protection hidden="1"/>
    </xf>
    <xf numFmtId="0" fontId="27" fillId="0" borderId="38" xfId="35" applyFont="1" applyBorder="1" applyAlignment="1" applyProtection="1">
      <alignment vertical="center" wrapText="1"/>
      <protection hidden="1"/>
    </xf>
    <xf numFmtId="0" fontId="27" fillId="2" borderId="37" xfId="35" applyFont="1" applyFill="1" applyBorder="1" applyAlignment="1" applyProtection="1">
      <alignment horizontal="center" vertical="center" wrapText="1"/>
      <protection hidden="1"/>
    </xf>
    <xf numFmtId="0" fontId="27" fillId="2" borderId="3" xfId="35" applyFont="1" applyFill="1" applyBorder="1" applyAlignment="1" applyProtection="1">
      <alignment horizontal="center" vertical="center" wrapText="1"/>
      <protection hidden="1"/>
    </xf>
    <xf numFmtId="0" fontId="27" fillId="2" borderId="9" xfId="35" applyFont="1" applyFill="1" applyBorder="1" applyAlignment="1" applyProtection="1">
      <alignment horizontal="center" vertical="center" wrapText="1"/>
      <protection hidden="1"/>
    </xf>
    <xf numFmtId="0" fontId="27" fillId="0" borderId="34" xfId="35" applyFont="1" applyBorder="1" applyAlignment="1" applyProtection="1">
      <alignment horizontal="left" vertical="top" wrapText="1"/>
      <protection hidden="1"/>
    </xf>
    <xf numFmtId="0" fontId="27" fillId="0" borderId="16" xfId="35" applyFont="1" applyBorder="1" applyAlignment="1" applyProtection="1">
      <alignment horizontal="left"/>
      <protection hidden="1"/>
    </xf>
    <xf numFmtId="0" fontId="27" fillId="0" borderId="16" xfId="35" applyFont="1" applyBorder="1" applyAlignment="1" applyProtection="1">
      <alignment horizontal="left" vertical="top"/>
      <protection hidden="1"/>
    </xf>
    <xf numFmtId="0" fontId="27" fillId="0" borderId="11" xfId="35" applyFont="1" applyBorder="1" applyAlignment="1" applyProtection="1">
      <alignment horizontal="right" vertical="top"/>
      <protection hidden="1"/>
    </xf>
    <xf numFmtId="0" fontId="27" fillId="2" borderId="39" xfId="35" applyFont="1" applyFill="1" applyBorder="1" applyAlignment="1" applyProtection="1">
      <alignment vertical="center" wrapText="1"/>
      <protection hidden="1"/>
    </xf>
    <xf numFmtId="0" fontId="27" fillId="2" borderId="34" xfId="35" applyFont="1" applyFill="1" applyBorder="1" applyAlignment="1" applyProtection="1">
      <alignment vertical="center" wrapText="1"/>
      <protection hidden="1"/>
    </xf>
    <xf numFmtId="0" fontId="27" fillId="2" borderId="40" xfId="35" applyFont="1" applyFill="1" applyBorder="1" applyAlignment="1" applyProtection="1">
      <alignment vertical="center" wrapText="1"/>
      <protection hidden="1"/>
    </xf>
    <xf numFmtId="0" fontId="27" fillId="2" borderId="35" xfId="35" applyFont="1" applyFill="1" applyBorder="1" applyAlignment="1" applyProtection="1">
      <alignment vertical="center" wrapText="1"/>
      <protection hidden="1"/>
    </xf>
    <xf numFmtId="0" fontId="27" fillId="2" borderId="0" xfId="35" applyFont="1" applyFill="1" applyAlignment="1" applyProtection="1">
      <alignment vertical="center" wrapText="1"/>
      <protection hidden="1"/>
    </xf>
    <xf numFmtId="0" fontId="27" fillId="2" borderId="38" xfId="35" applyFont="1" applyFill="1" applyBorder="1" applyAlignment="1" applyProtection="1">
      <alignment vertical="center" wrapText="1"/>
      <protection hidden="1"/>
    </xf>
    <xf numFmtId="0" fontId="27" fillId="0" borderId="0" xfId="35" applyFont="1" applyAlignment="1" applyProtection="1">
      <alignment vertical="top" wrapText="1"/>
      <protection hidden="1"/>
    </xf>
    <xf numFmtId="0" fontId="27" fillId="0" borderId="33" xfId="35" applyFont="1" applyBorder="1" applyAlignment="1" applyProtection="1">
      <alignment horizontal="left" vertical="top" wrapText="1"/>
      <protection hidden="1"/>
    </xf>
    <xf numFmtId="0" fontId="5" fillId="0" borderId="16" xfId="35" applyFont="1" applyBorder="1" applyAlignment="1" applyProtection="1">
      <alignment horizontal="center" vertical="top"/>
      <protection hidden="1"/>
    </xf>
    <xf numFmtId="0" fontId="5" fillId="2" borderId="16" xfId="35" applyFont="1" applyFill="1" applyBorder="1" applyAlignment="1" applyProtection="1">
      <alignment horizontal="center" vertical="center" wrapText="1"/>
      <protection locked="0" hidden="1"/>
    </xf>
    <xf numFmtId="0" fontId="5" fillId="0" borderId="0" xfId="35" applyFont="1" applyAlignment="1" applyProtection="1">
      <alignment horizontal="center" vertical="top"/>
      <protection hidden="1"/>
    </xf>
    <xf numFmtId="0" fontId="27" fillId="0" borderId="38" xfId="35" applyFont="1" applyBorder="1" applyAlignment="1" applyProtection="1">
      <alignment horizontal="left" vertical="center" wrapText="1"/>
      <protection hidden="1"/>
    </xf>
    <xf numFmtId="0" fontId="27" fillId="0" borderId="10" xfId="35" applyFont="1" applyBorder="1" applyAlignment="1" applyProtection="1">
      <alignment horizontal="center" vertical="top"/>
      <protection hidden="1"/>
    </xf>
    <xf numFmtId="0" fontId="27" fillId="0" borderId="35" xfId="35" applyFont="1" applyBorder="1" applyAlignment="1" applyProtection="1">
      <alignment vertical="top" wrapText="1"/>
      <protection hidden="1"/>
    </xf>
    <xf numFmtId="0" fontId="27" fillId="0" borderId="38" xfId="35" applyFont="1" applyBorder="1" applyAlignment="1" applyProtection="1">
      <alignment horizontal="center" vertical="center" wrapText="1"/>
      <protection hidden="1"/>
    </xf>
    <xf numFmtId="0" fontId="27" fillId="0" borderId="34" xfId="35" applyFont="1" applyBorder="1" applyAlignment="1" applyProtection="1">
      <alignment horizontal="justify" vertical="top" wrapText="1"/>
      <protection hidden="1"/>
    </xf>
    <xf numFmtId="0" fontId="27" fillId="0" borderId="0" xfId="35" applyFont="1" applyAlignment="1" applyProtection="1">
      <alignment horizontal="justify" vertical="top" wrapText="1"/>
      <protection hidden="1"/>
    </xf>
    <xf numFmtId="0" fontId="27" fillId="2" borderId="0" xfId="35" applyFont="1" applyFill="1" applyAlignment="1" applyProtection="1">
      <alignment horizontal="center" vertical="top" wrapText="1"/>
      <protection locked="0"/>
    </xf>
    <xf numFmtId="0" fontId="58" fillId="2" borderId="0" xfId="35" applyFont="1" applyFill="1" applyAlignment="1" applyProtection="1">
      <alignment horizontal="center" vertical="top" wrapText="1"/>
      <protection locked="0"/>
    </xf>
    <xf numFmtId="0" fontId="58" fillId="0" borderId="0" xfId="35" applyFont="1" applyAlignment="1" applyProtection="1">
      <alignment horizontal="right" vertical="top"/>
      <protection hidden="1"/>
    </xf>
    <xf numFmtId="0" fontId="58" fillId="0" borderId="38" xfId="35" applyFont="1" applyBorder="1" applyAlignment="1" applyProtection="1">
      <alignment horizontal="left" vertical="center" wrapText="1"/>
      <protection hidden="1"/>
    </xf>
    <xf numFmtId="0" fontId="58" fillId="0" borderId="0" xfId="35" applyFont="1" applyAlignment="1" applyProtection="1">
      <alignment horizontal="justify" vertical="top" wrapText="1"/>
      <protection hidden="1"/>
    </xf>
    <xf numFmtId="49" fontId="61" fillId="0" borderId="0" xfId="35" applyNumberFormat="1" applyFont="1" applyAlignment="1" applyProtection="1">
      <alignment horizontal="right" vertical="top"/>
      <protection hidden="1"/>
    </xf>
    <xf numFmtId="0" fontId="61" fillId="0" borderId="0" xfId="35" applyFont="1" applyAlignment="1" applyProtection="1">
      <alignment horizontal="right" vertical="center"/>
      <protection hidden="1"/>
    </xf>
    <xf numFmtId="0" fontId="60" fillId="0" borderId="0" xfId="35" applyFont="1" applyAlignment="1" applyProtection="1">
      <alignment horizontal="right" vertical="top"/>
      <protection hidden="1"/>
    </xf>
    <xf numFmtId="0" fontId="59" fillId="0" borderId="0" xfId="35" applyFont="1" applyAlignment="1" applyProtection="1">
      <alignment horizontal="justify" vertical="top" wrapText="1"/>
      <protection hidden="1"/>
    </xf>
    <xf numFmtId="0" fontId="65" fillId="0" borderId="0" xfId="35" applyFont="1" applyAlignment="1" applyProtection="1">
      <alignment horizontal="justify" vertical="top" wrapText="1"/>
      <protection hidden="1"/>
    </xf>
    <xf numFmtId="0" fontId="60" fillId="0" borderId="0" xfId="35" applyFont="1" applyAlignment="1" applyProtection="1">
      <alignment vertical="top"/>
      <protection hidden="1"/>
    </xf>
    <xf numFmtId="0" fontId="60" fillId="0" borderId="0" xfId="35" applyFont="1" applyAlignment="1">
      <alignment horizontal="left" wrapText="1"/>
    </xf>
    <xf numFmtId="0" fontId="61" fillId="0" borderId="16" xfId="35" applyFont="1" applyBorder="1" applyAlignment="1" applyProtection="1">
      <alignment horizontal="center"/>
      <protection hidden="1"/>
    </xf>
    <xf numFmtId="171" fontId="61" fillId="0" borderId="0" xfId="35" applyNumberFormat="1" applyFont="1" applyAlignment="1" applyProtection="1">
      <alignment horizontal="right" vertical="top"/>
      <protection hidden="1"/>
    </xf>
    <xf numFmtId="0" fontId="58" fillId="0" borderId="16" xfId="35" applyFont="1" applyBorder="1" applyAlignment="1" applyProtection="1">
      <alignment horizontal="center" vertical="top"/>
      <protection hidden="1"/>
    </xf>
    <xf numFmtId="0" fontId="61" fillId="0" borderId="9" xfId="35" applyFont="1" applyBorder="1" applyAlignment="1" applyProtection="1">
      <alignment horizontal="left" vertical="center" wrapText="1"/>
      <protection hidden="1"/>
    </xf>
    <xf numFmtId="0" fontId="61" fillId="0" borderId="16" xfId="35" applyFont="1" applyBorder="1" applyAlignment="1" applyProtection="1">
      <alignment horizontal="center" vertical="center"/>
      <protection hidden="1"/>
    </xf>
    <xf numFmtId="0" fontId="61" fillId="0" borderId="16" xfId="35" applyFont="1" applyBorder="1" applyAlignment="1" applyProtection="1">
      <alignment horizontal="justify" vertical="center" wrapText="1"/>
      <protection hidden="1"/>
    </xf>
    <xf numFmtId="0" fontId="61" fillId="0" borderId="16" xfId="35" applyFont="1" applyBorder="1" applyAlignment="1" applyProtection="1">
      <alignment horizontal="center" vertical="center" wrapText="1"/>
      <protection hidden="1"/>
    </xf>
    <xf numFmtId="0" fontId="58" fillId="0" borderId="16" xfId="35" applyFont="1" applyBorder="1" applyAlignment="1" applyProtection="1">
      <alignment horizontal="right" vertical="top"/>
      <protection hidden="1"/>
    </xf>
    <xf numFmtId="0" fontId="58" fillId="0" borderId="16" xfId="35" applyFont="1" applyBorder="1" applyAlignment="1" applyProtection="1">
      <alignment horizontal="left" vertical="center" wrapText="1"/>
      <protection hidden="1"/>
    </xf>
    <xf numFmtId="0" fontId="58" fillId="2" borderId="16" xfId="35" applyFont="1" applyFill="1" applyBorder="1" applyAlignment="1" applyProtection="1">
      <alignment horizontal="center" vertical="center" wrapText="1"/>
      <protection locked="0"/>
    </xf>
    <xf numFmtId="0" fontId="58" fillId="0" borderId="3" xfId="35" applyFont="1" applyBorder="1" applyAlignment="1" applyProtection="1">
      <alignment horizontal="left" vertical="center" wrapText="1"/>
      <protection hidden="1"/>
    </xf>
    <xf numFmtId="0" fontId="58" fillId="0" borderId="9" xfId="35" applyFont="1" applyBorder="1" applyAlignment="1" applyProtection="1">
      <alignment horizontal="left" vertical="center" wrapText="1"/>
      <protection hidden="1"/>
    </xf>
    <xf numFmtId="0" fontId="58" fillId="2" borderId="16" xfId="35" applyFont="1" applyFill="1" applyBorder="1" applyAlignment="1" applyProtection="1">
      <alignment horizontal="left" vertical="center" wrapText="1"/>
      <protection locked="0"/>
    </xf>
    <xf numFmtId="0" fontId="58" fillId="0" borderId="54" xfId="35" applyFont="1" applyBorder="1" applyAlignment="1" applyProtection="1">
      <alignment horizontal="left" vertical="center" wrapText="1"/>
      <protection hidden="1"/>
    </xf>
    <xf numFmtId="0" fontId="58" fillId="0" borderId="55" xfId="35" applyFont="1" applyBorder="1" applyAlignment="1" applyProtection="1">
      <alignment horizontal="left" vertical="center" wrapText="1"/>
      <protection hidden="1"/>
    </xf>
    <xf numFmtId="0" fontId="58" fillId="2" borderId="51" xfId="35" applyFont="1" applyFill="1" applyBorder="1" applyAlignment="1" applyProtection="1">
      <alignment horizontal="left" vertical="center" wrapText="1"/>
      <protection locked="0"/>
    </xf>
    <xf numFmtId="0" fontId="58" fillId="2" borderId="83" xfId="35" applyFont="1" applyFill="1" applyBorder="1" applyAlignment="1" applyProtection="1">
      <alignment vertical="center" wrapText="1"/>
      <protection locked="0"/>
    </xf>
    <xf numFmtId="0" fontId="58" fillId="2" borderId="84" xfId="35" applyFont="1" applyFill="1" applyBorder="1" applyAlignment="1" applyProtection="1">
      <alignment vertical="center" wrapText="1"/>
      <protection locked="0"/>
    </xf>
    <xf numFmtId="0" fontId="61" fillId="0" borderId="37" xfId="35" applyFont="1" applyBorder="1" applyAlignment="1" applyProtection="1">
      <alignment horizontal="left" vertical="center" wrapText="1"/>
      <protection hidden="1"/>
    </xf>
    <xf numFmtId="0" fontId="61" fillId="0" borderId="3" xfId="35" applyFont="1" applyBorder="1" applyAlignment="1" applyProtection="1">
      <alignment horizontal="left" vertical="center" wrapText="1"/>
      <protection hidden="1"/>
    </xf>
    <xf numFmtId="0" fontId="61" fillId="0" borderId="39" xfId="35" applyFont="1" applyBorder="1" applyAlignment="1" applyProtection="1">
      <alignment horizontal="justify" vertical="center" wrapText="1"/>
      <protection hidden="1"/>
    </xf>
    <xf numFmtId="0" fontId="58" fillId="0" borderId="62" xfId="35" applyFont="1" applyBorder="1" applyAlignment="1" applyProtection="1">
      <alignment horizontal="left" vertical="center" wrapText="1"/>
      <protection hidden="1"/>
    </xf>
    <xf numFmtId="0" fontId="58" fillId="2" borderId="10" xfId="35" applyFont="1" applyFill="1" applyBorder="1" applyAlignment="1" applyProtection="1">
      <alignment horizontal="center" vertical="center" wrapText="1"/>
      <protection locked="0"/>
    </xf>
    <xf numFmtId="0" fontId="58" fillId="0" borderId="34" xfId="35" applyFont="1" applyBorder="1" applyAlignment="1" applyProtection="1">
      <alignment vertical="center" wrapText="1"/>
      <protection hidden="1"/>
    </xf>
    <xf numFmtId="0" fontId="58" fillId="0" borderId="40" xfId="35" applyFont="1" applyBorder="1" applyAlignment="1" applyProtection="1">
      <alignment vertical="center" wrapText="1"/>
      <protection hidden="1"/>
    </xf>
    <xf numFmtId="0" fontId="58" fillId="2" borderId="37" xfId="35" applyFont="1" applyFill="1" applyBorder="1" applyAlignment="1" applyProtection="1">
      <alignment horizontal="center" vertical="center" wrapText="1"/>
      <protection locked="0"/>
    </xf>
    <xf numFmtId="0" fontId="58" fillId="2" borderId="3" xfId="35" applyFont="1" applyFill="1" applyBorder="1" applyAlignment="1" applyProtection="1">
      <alignment horizontal="center" vertical="center" wrapText="1"/>
      <protection locked="0"/>
    </xf>
    <xf numFmtId="0" fontId="58" fillId="2" borderId="9" xfId="35" applyFont="1" applyFill="1" applyBorder="1" applyAlignment="1" applyProtection="1">
      <alignment horizontal="center" vertical="center" wrapText="1"/>
      <protection locked="0"/>
    </xf>
    <xf numFmtId="0" fontId="58" fillId="0" borderId="65" xfId="35" applyFont="1" applyBorder="1" applyAlignment="1" applyProtection="1">
      <alignment horizontal="left" vertical="center" wrapText="1"/>
      <protection hidden="1"/>
    </xf>
    <xf numFmtId="0" fontId="58" fillId="2" borderId="16" xfId="35" applyFont="1" applyFill="1" applyBorder="1" applyAlignment="1" applyProtection="1">
      <alignment vertical="center" wrapText="1"/>
      <protection locked="0"/>
    </xf>
    <xf numFmtId="0" fontId="58" fillId="0" borderId="42" xfId="35" applyFont="1" applyBorder="1" applyAlignment="1" applyProtection="1">
      <alignment horizontal="center" vertical="center" wrapText="1"/>
      <protection hidden="1"/>
    </xf>
    <xf numFmtId="0" fontId="58" fillId="0" borderId="16" xfId="35" applyFont="1" applyBorder="1" applyProtection="1">
      <protection hidden="1"/>
    </xf>
    <xf numFmtId="0" fontId="61" fillId="0" borderId="40" xfId="35" applyFont="1" applyBorder="1" applyAlignment="1" applyProtection="1">
      <alignment horizontal="justify" vertical="center" wrapText="1"/>
      <protection hidden="1"/>
    </xf>
    <xf numFmtId="0" fontId="61" fillId="0" borderId="55" xfId="35" applyFont="1" applyBorder="1" applyAlignment="1" applyProtection="1">
      <alignment horizontal="center" vertical="center" wrapText="1"/>
      <protection hidden="1"/>
    </xf>
    <xf numFmtId="0" fontId="61" fillId="0" borderId="38" xfId="35" applyFont="1" applyBorder="1" applyAlignment="1" applyProtection="1">
      <alignment horizontal="center" vertical="center" wrapText="1"/>
      <protection hidden="1"/>
    </xf>
    <xf numFmtId="0" fontId="58" fillId="0" borderId="66" xfId="35" applyFont="1" applyBorder="1" applyAlignment="1" applyProtection="1">
      <alignment horizontal="left" vertical="center" wrapText="1"/>
      <protection hidden="1"/>
    </xf>
    <xf numFmtId="0" fontId="58" fillId="0" borderId="54" xfId="35" applyFont="1" applyBorder="1" applyAlignment="1" applyProtection="1">
      <alignment horizontal="left" vertical="top" wrapText="1"/>
      <protection hidden="1"/>
    </xf>
    <xf numFmtId="0" fontId="58" fillId="0" borderId="55" xfId="35" applyFont="1" applyBorder="1" applyAlignment="1" applyProtection="1">
      <alignment horizontal="left" vertical="top" wrapText="1"/>
      <protection hidden="1"/>
    </xf>
    <xf numFmtId="0" fontId="58" fillId="0" borderId="0" xfId="35" applyFont="1" applyAlignment="1" applyProtection="1">
      <alignment horizontal="left" vertical="center" wrapText="1"/>
      <protection locked="0" hidden="1"/>
    </xf>
    <xf numFmtId="0" fontId="58" fillId="0" borderId="37" xfId="35" applyFont="1" applyBorder="1" applyAlignment="1" applyProtection="1">
      <alignment horizontal="left" vertical="center" wrapText="1"/>
      <protection hidden="1"/>
    </xf>
    <xf numFmtId="49" fontId="61" fillId="0" borderId="0" xfId="35" applyNumberFormat="1" applyFont="1" applyAlignment="1" applyProtection="1">
      <alignment horizontal="right" vertical="top" wrapText="1"/>
      <protection hidden="1"/>
    </xf>
    <xf numFmtId="0" fontId="61" fillId="0" borderId="0" xfId="35" applyFont="1" applyAlignment="1" applyProtection="1">
      <alignment horizontal="right" vertical="top"/>
      <protection hidden="1"/>
    </xf>
    <xf numFmtId="0" fontId="60" fillId="0" borderId="0" xfId="35" applyFont="1" applyAlignment="1" applyProtection="1">
      <alignment horizontal="left" vertical="top" wrapText="1"/>
      <protection hidden="1"/>
    </xf>
    <xf numFmtId="0" fontId="61" fillId="0" borderId="0" xfId="35" applyFont="1" applyAlignment="1" applyProtection="1">
      <alignment horizontal="center" vertical="top"/>
      <protection hidden="1"/>
    </xf>
    <xf numFmtId="0" fontId="60" fillId="0" borderId="44" xfId="35" applyFont="1" applyBorder="1" applyAlignment="1" applyProtection="1">
      <alignment horizontal="right"/>
      <protection hidden="1"/>
    </xf>
    <xf numFmtId="0" fontId="60" fillId="0" borderId="0" xfId="35" applyFont="1" applyAlignment="1" applyProtection="1">
      <alignment horizontal="justify"/>
      <protection hidden="1"/>
    </xf>
    <xf numFmtId="0" fontId="58" fillId="0" borderId="39" xfId="35" applyFont="1" applyBorder="1" applyAlignment="1" applyProtection="1">
      <alignment horizontal="left" vertical="center" wrapText="1"/>
      <protection hidden="1"/>
    </xf>
    <xf numFmtId="0" fontId="58" fillId="0" borderId="39" xfId="35" applyFont="1" applyBorder="1" applyAlignment="1" applyProtection="1">
      <alignment horizontal="left" vertical="top" wrapText="1"/>
      <protection hidden="1"/>
    </xf>
    <xf numFmtId="0" fontId="27" fillId="0" borderId="16" xfId="0" applyFont="1" applyBorder="1" applyAlignment="1" applyProtection="1">
      <alignment vertical="top" wrapText="1"/>
      <protection hidden="1"/>
    </xf>
    <xf numFmtId="0" fontId="5" fillId="2" borderId="16" xfId="0" applyFont="1" applyFill="1" applyBorder="1" applyAlignment="1" applyProtection="1">
      <alignment vertical="center" wrapText="1"/>
      <protection locked="0"/>
    </xf>
    <xf numFmtId="0" fontId="70" fillId="12" borderId="0" xfId="0" applyFont="1" applyFill="1" applyAlignment="1" applyProtection="1">
      <alignment vertical="top" wrapText="1"/>
      <protection hidden="1"/>
    </xf>
    <xf numFmtId="0" fontId="85" fillId="0" borderId="0" xfId="0" applyFont="1" applyAlignment="1" applyProtection="1">
      <alignment horizontal="left" vertical="top" wrapText="1"/>
      <protection hidden="1"/>
    </xf>
    <xf numFmtId="0" fontId="62" fillId="9" borderId="16" xfId="37" applyFont="1" applyFill="1" applyBorder="1" applyAlignment="1" applyProtection="1">
      <alignment horizontal="center" vertical="center" wrapText="1"/>
      <protection hidden="1"/>
    </xf>
    <xf numFmtId="0" fontId="39" fillId="0" borderId="0" xfId="0" applyFont="1" applyProtection="1">
      <protection hidden="1"/>
    </xf>
    <xf numFmtId="171" fontId="26" fillId="0" borderId="0" xfId="47" applyNumberFormat="1" applyFont="1" applyAlignment="1" applyProtection="1">
      <alignment horizontal="right" vertical="top"/>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37" applyFont="1" applyProtection="1">
      <protection hidden="1"/>
    </xf>
    <xf numFmtId="0" fontId="26" fillId="0" borderId="0" xfId="47" applyFont="1" applyAlignment="1" applyProtection="1">
      <alignment horizontal="right" vertical="top" wrapText="1"/>
      <protection hidden="1"/>
    </xf>
    <xf numFmtId="0" fontId="26" fillId="0" borderId="0" xfId="37" applyFont="1" applyAlignment="1" applyProtection="1">
      <alignment horizontal="center" vertical="center" wrapText="1"/>
      <protection hidden="1"/>
    </xf>
    <xf numFmtId="0" fontId="26" fillId="0" borderId="0" xfId="37" applyFont="1" applyAlignment="1" applyProtection="1">
      <alignment horizontal="justify"/>
      <protection hidden="1"/>
    </xf>
    <xf numFmtId="0" fontId="26" fillId="0" borderId="16" xfId="52" applyFont="1" applyBorder="1" applyAlignment="1" applyProtection="1">
      <alignment vertical="center"/>
      <protection hidden="1"/>
    </xf>
    <xf numFmtId="4" fontId="26" fillId="0" borderId="59" xfId="47" applyNumberFormat="1" applyFont="1" applyBorder="1" applyAlignment="1" applyProtection="1">
      <alignment horizontal="center" vertical="top" wrapText="1"/>
      <protection hidden="1"/>
    </xf>
    <xf numFmtId="0" fontId="26" fillId="0" borderId="16" xfId="47" applyFont="1" applyBorder="1" applyAlignment="1" applyProtection="1">
      <alignment horizontal="center" vertical="center"/>
      <protection hidden="1"/>
    </xf>
    <xf numFmtId="0" fontId="26" fillId="0" borderId="16" xfId="47" applyFont="1" applyBorder="1" applyAlignment="1" applyProtection="1">
      <alignment vertical="center" wrapText="1"/>
      <protection hidden="1"/>
    </xf>
    <xf numFmtId="0" fontId="27" fillId="2" borderId="37" xfId="0" applyFont="1" applyFill="1" applyBorder="1" applyAlignment="1" applyProtection="1">
      <alignment vertical="top" wrapText="1"/>
      <protection locked="0"/>
    </xf>
    <xf numFmtId="0" fontId="47" fillId="0" borderId="16" xfId="0" applyFont="1" applyBorder="1" applyAlignment="1" applyProtection="1">
      <alignment horizontal="center" vertical="center" wrapText="1"/>
      <protection hidden="1"/>
    </xf>
    <xf numFmtId="0" fontId="58" fillId="0" borderId="65" xfId="35" applyFont="1" applyBorder="1" applyAlignment="1" applyProtection="1">
      <alignment vertical="center" wrapText="1"/>
      <protection hidden="1"/>
    </xf>
    <xf numFmtId="0" fontId="61" fillId="0" borderId="0" xfId="35" applyFont="1" applyAlignment="1" applyProtection="1">
      <alignment vertical="top"/>
      <protection hidden="1"/>
    </xf>
    <xf numFmtId="0" fontId="60" fillId="0" borderId="0" xfId="35" applyFont="1" applyAlignment="1" applyProtection="1">
      <alignment horizontal="justify" vertical="top" wrapText="1"/>
      <protection hidden="1"/>
    </xf>
    <xf numFmtId="0" fontId="61" fillId="0" borderId="0" xfId="35" applyFont="1" applyAlignment="1" applyProtection="1">
      <alignment vertical="center"/>
      <protection hidden="1"/>
    </xf>
    <xf numFmtId="0" fontId="61" fillId="0" borderId="0" xfId="35" applyFont="1" applyAlignment="1" applyProtection="1">
      <alignment horizontal="left" vertical="center"/>
      <protection hidden="1"/>
    </xf>
    <xf numFmtId="0" fontId="61" fillId="0" borderId="0" xfId="48" applyFont="1" applyAlignment="1" applyProtection="1">
      <alignment horizontal="left" vertical="center" indent="1"/>
      <protection hidden="1"/>
    </xf>
    <xf numFmtId="0" fontId="58" fillId="0" borderId="0" xfId="48" applyFont="1" applyAlignment="1" applyProtection="1">
      <alignment horizontal="left" vertical="center" indent="1"/>
      <protection hidden="1"/>
    </xf>
    <xf numFmtId="0" fontId="58" fillId="0" borderId="0" xfId="35" applyFont="1" applyAlignment="1" applyProtection="1">
      <alignment horizontal="right"/>
      <protection hidden="1"/>
    </xf>
    <xf numFmtId="0" fontId="88" fillId="0" borderId="0" xfId="35" applyFont="1" applyProtection="1">
      <protection hidden="1"/>
    </xf>
    <xf numFmtId="0" fontId="88" fillId="0" borderId="0" xfId="35" applyFont="1" applyAlignment="1" applyProtection="1">
      <alignment horizontal="right"/>
      <protection hidden="1"/>
    </xf>
    <xf numFmtId="0" fontId="58" fillId="0" borderId="0" xfId="60" applyFont="1" applyAlignment="1">
      <alignment horizontal="left"/>
    </xf>
    <xf numFmtId="0" fontId="58" fillId="0" borderId="0" xfId="60" applyFont="1"/>
    <xf numFmtId="0" fontId="58" fillId="0" borderId="0" xfId="35" applyFont="1" applyAlignment="1" applyProtection="1">
      <alignment horizontal="left" wrapText="1"/>
      <protection hidden="1"/>
    </xf>
    <xf numFmtId="0" fontId="61" fillId="0" borderId="0" xfId="35" applyFont="1" applyAlignment="1" applyProtection="1">
      <alignment horizontal="left" vertical="top" indent="5"/>
      <protection hidden="1"/>
    </xf>
    <xf numFmtId="49" fontId="61" fillId="0" borderId="0" xfId="35" applyNumberFormat="1" applyFont="1" applyAlignment="1" applyProtection="1">
      <alignment horizontal="right" vertical="top" indent="1"/>
      <protection hidden="1"/>
    </xf>
    <xf numFmtId="0" fontId="61" fillId="0" borderId="0" xfId="35" applyFont="1" applyProtection="1">
      <protection hidden="1"/>
    </xf>
    <xf numFmtId="0" fontId="58" fillId="0" borderId="16" xfId="35" applyFont="1" applyBorder="1" applyAlignment="1" applyProtection="1">
      <alignment horizontal="center"/>
      <protection hidden="1"/>
    </xf>
    <xf numFmtId="0" fontId="58" fillId="0" borderId="16" xfId="35" applyFont="1" applyBorder="1" applyAlignment="1" applyProtection="1">
      <alignment vertical="top"/>
      <protection hidden="1"/>
    </xf>
    <xf numFmtId="0" fontId="58" fillId="0" borderId="37" xfId="35" applyFont="1" applyBorder="1" applyAlignment="1" applyProtection="1">
      <alignment vertical="top"/>
      <protection hidden="1"/>
    </xf>
    <xf numFmtId="0" fontId="58" fillId="0" borderId="9" xfId="35" applyFont="1" applyBorder="1" applyAlignment="1" applyProtection="1">
      <alignment vertical="top"/>
      <protection hidden="1"/>
    </xf>
    <xf numFmtId="0" fontId="58" fillId="0" borderId="9" xfId="35" applyFont="1" applyBorder="1" applyProtection="1">
      <protection hidden="1"/>
    </xf>
    <xf numFmtId="171" fontId="61" fillId="0" borderId="0" xfId="35" applyNumberFormat="1" applyFont="1" applyAlignment="1" applyProtection="1">
      <alignment horizontal="right" vertical="center" wrapText="1"/>
      <protection hidden="1"/>
    </xf>
    <xf numFmtId="0" fontId="59" fillId="0" borderId="0" xfId="35" applyFont="1" applyAlignment="1" applyProtection="1">
      <alignment horizontal="right" vertical="top"/>
      <protection hidden="1"/>
    </xf>
    <xf numFmtId="0" fontId="65" fillId="0" borderId="0" xfId="35" applyFont="1" applyAlignment="1" applyProtection="1">
      <alignment horizontal="left" vertical="top" wrapText="1"/>
      <protection hidden="1"/>
    </xf>
    <xf numFmtId="0" fontId="58" fillId="0" borderId="16" xfId="35" applyFont="1" applyBorder="1" applyAlignment="1" applyProtection="1">
      <alignment horizontal="right" vertical="top" indent="1"/>
      <protection hidden="1"/>
    </xf>
    <xf numFmtId="0" fontId="65" fillId="0" borderId="37" xfId="35" applyFont="1" applyBorder="1" applyAlignment="1" applyProtection="1">
      <alignment horizontal="justify" vertical="top" wrapText="1"/>
      <protection hidden="1"/>
    </xf>
    <xf numFmtId="0" fontId="65" fillId="0" borderId="3" xfId="35" applyFont="1" applyBorder="1" applyAlignment="1" applyProtection="1">
      <alignment horizontal="justify" vertical="top" wrapText="1"/>
      <protection hidden="1"/>
    </xf>
    <xf numFmtId="0" fontId="65" fillId="0" borderId="9" xfId="35" applyFont="1" applyBorder="1" applyAlignment="1" applyProtection="1">
      <alignment horizontal="justify" vertical="top" wrapText="1"/>
      <protection hidden="1"/>
    </xf>
    <xf numFmtId="0" fontId="59" fillId="0" borderId="16" xfId="35" applyFont="1" applyBorder="1" applyAlignment="1" applyProtection="1">
      <alignment horizontal="right" vertical="top" indent="1"/>
      <protection hidden="1"/>
    </xf>
    <xf numFmtId="0" fontId="65" fillId="0" borderId="0" xfId="60" applyFont="1" applyAlignment="1" applyProtection="1">
      <alignment vertical="top" wrapText="1"/>
      <protection hidden="1"/>
    </xf>
    <xf numFmtId="0" fontId="65" fillId="0" borderId="37" xfId="35" applyFont="1" applyBorder="1" applyAlignment="1" applyProtection="1">
      <alignment horizontal="left" vertical="top" wrapText="1"/>
      <protection hidden="1"/>
    </xf>
    <xf numFmtId="0" fontId="65" fillId="0" borderId="3" xfId="35" applyFont="1" applyBorder="1" applyAlignment="1" applyProtection="1">
      <alignment horizontal="left" vertical="top" wrapText="1"/>
      <protection hidden="1"/>
    </xf>
    <xf numFmtId="0" fontId="65" fillId="0" borderId="9" xfId="35" applyFont="1" applyBorder="1" applyAlignment="1" applyProtection="1">
      <alignment horizontal="left" vertical="top" wrapText="1"/>
      <protection hidden="1"/>
    </xf>
    <xf numFmtId="0" fontId="65" fillId="0" borderId="34" xfId="35" applyFont="1" applyBorder="1" applyAlignment="1" applyProtection="1">
      <alignment horizontal="justify" vertical="top" wrapText="1"/>
      <protection hidden="1"/>
    </xf>
    <xf numFmtId="0" fontId="58" fillId="0" borderId="0" xfId="35" applyFont="1" applyAlignment="1" applyProtection="1">
      <alignment horizontal="right" vertical="top" indent="1"/>
      <protection hidden="1"/>
    </xf>
    <xf numFmtId="0" fontId="60" fillId="0" borderId="0" xfId="35" applyFont="1" applyAlignment="1">
      <alignment horizontal="left" vertical="center" wrapText="1"/>
    </xf>
    <xf numFmtId="0" fontId="58" fillId="0" borderId="0" xfId="35" applyFont="1" applyAlignment="1">
      <alignment horizontal="left" vertical="center" wrapText="1"/>
    </xf>
    <xf numFmtId="0" fontId="58" fillId="0" borderId="54" xfId="35" applyFont="1" applyBorder="1" applyAlignment="1" applyProtection="1">
      <alignment vertical="center" wrapText="1"/>
      <protection hidden="1"/>
    </xf>
    <xf numFmtId="0" fontId="61" fillId="0" borderId="33" xfId="35" applyFont="1" applyBorder="1" applyAlignment="1" applyProtection="1">
      <alignment horizontal="left" vertical="center" wrapText="1"/>
      <protection hidden="1"/>
    </xf>
    <xf numFmtId="0" fontId="61" fillId="0" borderId="34" xfId="35" applyFont="1" applyBorder="1" applyAlignment="1" applyProtection="1">
      <alignment horizontal="justify" vertical="center" wrapText="1"/>
      <protection hidden="1"/>
    </xf>
    <xf numFmtId="0" fontId="58" fillId="0" borderId="85" xfId="35" applyFont="1" applyBorder="1" applyAlignment="1" applyProtection="1">
      <alignment horizontal="left" vertical="center" wrapText="1"/>
      <protection hidden="1"/>
    </xf>
    <xf numFmtId="0" fontId="58" fillId="2" borderId="84" xfId="35" applyFont="1" applyFill="1" applyBorder="1" applyAlignment="1" applyProtection="1">
      <alignment horizontal="left" vertical="center" wrapText="1"/>
      <protection locked="0"/>
    </xf>
    <xf numFmtId="0" fontId="58" fillId="0" borderId="12" xfId="35" applyFont="1" applyBorder="1" applyAlignment="1" applyProtection="1">
      <alignment horizontal="right" vertical="top"/>
      <protection hidden="1"/>
    </xf>
    <xf numFmtId="0" fontId="59" fillId="0" borderId="0" xfId="35" applyFont="1" applyAlignment="1" applyProtection="1">
      <alignment vertical="top"/>
      <protection hidden="1"/>
    </xf>
    <xf numFmtId="0" fontId="60" fillId="0" borderId="0" xfId="35" applyFont="1" applyAlignment="1" applyProtection="1">
      <alignment horizontal="right"/>
      <protection hidden="1"/>
    </xf>
    <xf numFmtId="0" fontId="60" fillId="0" borderId="0" xfId="35" applyFont="1" applyAlignment="1" applyProtection="1">
      <alignment horizontal="left" vertical="center" wrapText="1"/>
      <protection locked="0" hidden="1"/>
    </xf>
    <xf numFmtId="0" fontId="61" fillId="0" borderId="9" xfId="35" applyFont="1" applyBorder="1" applyAlignment="1" applyProtection="1">
      <alignment horizontal="center" vertical="top" wrapText="1"/>
      <protection hidden="1"/>
    </xf>
    <xf numFmtId="0" fontId="61" fillId="0" borderId="44" xfId="35" applyFont="1" applyBorder="1" applyAlignment="1" applyProtection="1">
      <alignment horizontal="center" vertical="center"/>
      <protection hidden="1"/>
    </xf>
    <xf numFmtId="0" fontId="58" fillId="0" borderId="87" xfId="35" applyFont="1" applyBorder="1" applyAlignment="1" applyProtection="1">
      <alignment horizontal="center" vertical="center" wrapText="1"/>
      <protection hidden="1"/>
    </xf>
    <xf numFmtId="0" fontId="58" fillId="0" borderId="44" xfId="35" applyFont="1" applyBorder="1" applyAlignment="1" applyProtection="1">
      <alignment horizontal="right" vertical="top"/>
      <protection hidden="1"/>
    </xf>
    <xf numFmtId="0" fontId="58" fillId="2" borderId="55" xfId="35" applyFont="1" applyFill="1" applyBorder="1" applyAlignment="1" applyProtection="1">
      <alignment horizontal="center" vertical="center" wrapText="1"/>
      <protection locked="0"/>
    </xf>
    <xf numFmtId="0" fontId="58" fillId="16" borderId="0" xfId="35" applyFont="1" applyFill="1" applyAlignment="1" applyProtection="1">
      <alignment horizontal="left" vertical="center"/>
      <protection hidden="1"/>
    </xf>
    <xf numFmtId="0" fontId="58" fillId="3" borderId="0" xfId="35" applyFont="1" applyFill="1" applyAlignment="1" applyProtection="1">
      <alignment horizontal="left" vertical="center"/>
      <protection hidden="1"/>
    </xf>
    <xf numFmtId="0" fontId="58" fillId="16" borderId="0" xfId="35" applyFont="1" applyFill="1" applyProtection="1">
      <protection hidden="1"/>
    </xf>
    <xf numFmtId="0" fontId="58" fillId="3" borderId="0" xfId="35" applyFont="1" applyFill="1" applyProtection="1">
      <protection hidden="1"/>
    </xf>
    <xf numFmtId="0" fontId="61" fillId="0" borderId="0" xfId="35" applyFont="1" applyAlignment="1" applyProtection="1">
      <alignment horizontal="right" vertical="center" indent="1"/>
      <protection hidden="1"/>
    </xf>
    <xf numFmtId="0" fontId="86" fillId="0" borderId="0" xfId="35" applyFont="1" applyAlignment="1" applyProtection="1">
      <alignment vertical="center"/>
      <protection hidden="1"/>
    </xf>
    <xf numFmtId="0" fontId="86" fillId="0" borderId="0" xfId="35" applyFont="1" applyAlignment="1" applyProtection="1">
      <alignment horizontal="right" vertical="center"/>
      <protection hidden="1"/>
    </xf>
    <xf numFmtId="0" fontId="27" fillId="0" borderId="0" xfId="47" applyFont="1" applyAlignment="1" applyProtection="1">
      <alignment horizontal="center" vertical="top" wrapText="1"/>
      <protection hidden="1"/>
    </xf>
    <xf numFmtId="0" fontId="78" fillId="0" borderId="10" xfId="51" applyFont="1" applyBorder="1" applyAlignment="1" applyProtection="1">
      <alignment horizontal="center" vertical="center" textRotation="90"/>
      <protection hidden="1"/>
    </xf>
    <xf numFmtId="0" fontId="78" fillId="0" borderId="11" xfId="51" applyFont="1" applyBorder="1" applyAlignment="1" applyProtection="1">
      <alignment horizontal="center" vertical="center" textRotation="90"/>
      <protection hidden="1"/>
    </xf>
    <xf numFmtId="0" fontId="78" fillId="0" borderId="12" xfId="51" applyFont="1" applyBorder="1" applyAlignment="1" applyProtection="1">
      <alignment horizontal="center" vertical="center" textRotation="90"/>
      <protection hidden="1"/>
    </xf>
    <xf numFmtId="0" fontId="34" fillId="0" borderId="32" xfId="51" applyFont="1" applyBorder="1" applyAlignment="1" applyProtection="1">
      <alignment horizontal="justify" vertical="center"/>
      <protection hidden="1"/>
    </xf>
    <xf numFmtId="0" fontId="38" fillId="13" borderId="37" xfId="51" applyFont="1" applyFill="1" applyBorder="1" applyAlignment="1" applyProtection="1">
      <alignment horizontal="center" vertical="center" wrapText="1"/>
      <protection hidden="1"/>
    </xf>
    <xf numFmtId="0" fontId="38" fillId="13" borderId="3" xfId="51" applyFont="1" applyFill="1" applyBorder="1" applyAlignment="1" applyProtection="1">
      <alignment horizontal="center" vertical="center" wrapText="1"/>
      <protection hidden="1"/>
    </xf>
    <xf numFmtId="0" fontId="38" fillId="13" borderId="9" xfId="51" applyFont="1" applyFill="1" applyBorder="1" applyAlignment="1" applyProtection="1">
      <alignment horizontal="center" vertical="center" wrapText="1"/>
      <protection hidden="1"/>
    </xf>
    <xf numFmtId="0" fontId="37" fillId="14" borderId="49" xfId="51" applyFont="1" applyFill="1" applyBorder="1" applyAlignment="1" applyProtection="1">
      <alignment horizontal="center" vertical="center"/>
      <protection hidden="1"/>
    </xf>
    <xf numFmtId="0" fontId="37" fillId="14" borderId="32" xfId="51" applyFont="1" applyFill="1" applyBorder="1" applyAlignment="1" applyProtection="1">
      <alignment horizontal="center" vertical="center"/>
      <protection hidden="1"/>
    </xf>
    <xf numFmtId="0" fontId="37" fillId="14" borderId="60" xfId="51" applyFont="1" applyFill="1" applyBorder="1" applyAlignment="1" applyProtection="1">
      <alignment horizontal="center" vertical="center"/>
      <protection hidden="1"/>
    </xf>
    <xf numFmtId="0" fontId="27" fillId="0" borderId="0" xfId="51" applyFont="1" applyProtection="1">
      <protection hidden="1"/>
    </xf>
    <xf numFmtId="0" fontId="34" fillId="0" borderId="32" xfId="51" applyFont="1" applyBorder="1" applyAlignment="1" applyProtection="1">
      <alignment horizontal="justify" vertical="top"/>
      <protection hidden="1"/>
    </xf>
    <xf numFmtId="0" fontId="26" fillId="5" borderId="3" xfId="51" applyFont="1" applyFill="1" applyBorder="1" applyAlignment="1" applyProtection="1">
      <alignment horizontal="center" vertical="center"/>
      <protection hidden="1"/>
    </xf>
    <xf numFmtId="0" fontId="32" fillId="0" borderId="39" xfId="51" applyFont="1" applyBorder="1" applyAlignment="1" applyProtection="1">
      <alignment horizontal="center" vertical="center"/>
      <protection hidden="1"/>
    </xf>
    <xf numFmtId="0" fontId="32" fillId="0" borderId="34" xfId="51" applyFont="1" applyBorder="1" applyAlignment="1" applyProtection="1">
      <alignment horizontal="center" vertical="center"/>
      <protection hidden="1"/>
    </xf>
    <xf numFmtId="0" fontId="32" fillId="0" borderId="40" xfId="51" applyFont="1" applyBorder="1" applyAlignment="1" applyProtection="1">
      <alignment horizontal="center" vertical="center"/>
      <protection hidden="1"/>
    </xf>
    <xf numFmtId="0" fontId="32" fillId="0" borderId="35" xfId="51" applyFont="1" applyBorder="1" applyAlignment="1" applyProtection="1">
      <alignment horizontal="center" vertical="center"/>
      <protection hidden="1"/>
    </xf>
    <xf numFmtId="0" fontId="32" fillId="0" borderId="0" xfId="51" applyFont="1" applyAlignment="1" applyProtection="1">
      <alignment horizontal="center" vertical="center"/>
      <protection hidden="1"/>
    </xf>
    <xf numFmtId="0" fontId="32" fillId="0" borderId="38" xfId="51" applyFont="1" applyBorder="1" applyAlignment="1" applyProtection="1">
      <alignment horizontal="center" vertical="center"/>
      <protection hidden="1"/>
    </xf>
    <xf numFmtId="0" fontId="32" fillId="0" borderId="36" xfId="51" applyFont="1" applyBorder="1" applyAlignment="1" applyProtection="1">
      <alignment horizontal="center" vertical="center"/>
      <protection hidden="1"/>
    </xf>
    <xf numFmtId="0" fontId="32" fillId="0" borderId="33" xfId="51" applyFont="1" applyBorder="1" applyAlignment="1" applyProtection="1">
      <alignment horizontal="center" vertical="center"/>
      <protection hidden="1"/>
    </xf>
    <xf numFmtId="0" fontId="32" fillId="0" borderId="51" xfId="51" applyFont="1" applyBorder="1" applyAlignment="1" applyProtection="1">
      <alignment horizontal="center" vertical="center"/>
      <protection hidden="1"/>
    </xf>
    <xf numFmtId="0" fontId="62" fillId="13" borderId="33" xfId="49" applyFont="1" applyFill="1" applyBorder="1" applyAlignment="1" applyProtection="1">
      <alignment horizontal="center" vertical="top" wrapText="1"/>
      <protection hidden="1"/>
    </xf>
    <xf numFmtId="0" fontId="62" fillId="14" borderId="3" xfId="49" applyFont="1" applyFill="1" applyBorder="1" applyAlignment="1" applyProtection="1">
      <alignment horizontal="center" vertical="center"/>
      <protection hidden="1"/>
    </xf>
    <xf numFmtId="0" fontId="28" fillId="6" borderId="0" xfId="49" applyFont="1" applyFill="1" applyAlignment="1" applyProtection="1">
      <alignment horizontal="center" vertical="center"/>
      <protection hidden="1"/>
    </xf>
    <xf numFmtId="0" fontId="27" fillId="0" borderId="0" xfId="54" applyFont="1" applyAlignment="1" applyProtection="1">
      <alignment horizontal="center"/>
      <protection hidden="1"/>
    </xf>
    <xf numFmtId="0" fontId="26" fillId="0" borderId="0" xfId="0" applyFont="1" applyAlignment="1" applyProtection="1">
      <alignment horizontal="left" vertical="center" wrapText="1"/>
      <protection hidden="1"/>
    </xf>
    <xf numFmtId="0" fontId="26" fillId="13" borderId="0" xfId="0" applyFont="1" applyFill="1" applyAlignment="1" applyProtection="1">
      <alignment horizontal="center" vertical="center" wrapText="1"/>
      <protection hidden="1"/>
    </xf>
    <xf numFmtId="0" fontId="26" fillId="14" borderId="0" xfId="0" applyFont="1" applyFill="1" applyAlignment="1" applyProtection="1">
      <alignment horizontal="center" vertical="center"/>
      <protection hidden="1"/>
    </xf>
    <xf numFmtId="0" fontId="26" fillId="0" borderId="0" xfId="0" applyFont="1" applyAlignment="1" applyProtection="1">
      <alignment horizontal="lef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horizontal="justify" vertical="center"/>
      <protection hidden="1"/>
    </xf>
    <xf numFmtId="0" fontId="26" fillId="0" borderId="0" xfId="52" applyFont="1" applyAlignment="1" applyProtection="1">
      <alignment horizontal="left" vertical="center"/>
      <protection hidden="1"/>
    </xf>
    <xf numFmtId="0" fontId="27" fillId="0" borderId="0" xfId="52" applyFont="1" applyAlignment="1" applyProtection="1">
      <alignment horizontal="left" vertical="center"/>
      <protection hidden="1"/>
    </xf>
    <xf numFmtId="0" fontId="30" fillId="0" borderId="0" xfId="52" applyFont="1" applyAlignment="1" applyProtection="1">
      <alignment horizontal="left" vertical="center"/>
      <protection hidden="1"/>
    </xf>
    <xf numFmtId="0" fontId="26" fillId="0" borderId="0" xfId="0" applyFont="1" applyAlignment="1" applyProtection="1">
      <alignment horizontal="center" vertical="center"/>
      <protection hidden="1"/>
    </xf>
    <xf numFmtId="0" fontId="58" fillId="0" borderId="54" xfId="35" applyFont="1" applyBorder="1" applyAlignment="1" applyProtection="1">
      <alignment horizontal="left" vertical="center" wrapText="1"/>
      <protection hidden="1"/>
    </xf>
    <xf numFmtId="0" fontId="58" fillId="0" borderId="65" xfId="35" applyFont="1" applyBorder="1" applyAlignment="1" applyProtection="1">
      <alignment horizontal="left" vertical="center" wrapText="1"/>
      <protection hidden="1"/>
    </xf>
    <xf numFmtId="0" fontId="58" fillId="2" borderId="37" xfId="35" applyFont="1" applyFill="1" applyBorder="1" applyAlignment="1" applyProtection="1">
      <alignment horizontal="center" vertical="center" wrapText="1"/>
      <protection locked="0"/>
    </xf>
    <xf numFmtId="0" fontId="58" fillId="2" borderId="3" xfId="35" applyFont="1" applyFill="1" applyBorder="1" applyAlignment="1" applyProtection="1">
      <alignment horizontal="center" vertical="center" wrapText="1"/>
      <protection locked="0"/>
    </xf>
    <xf numFmtId="0" fontId="58" fillId="2" borderId="9" xfId="35" applyFont="1" applyFill="1" applyBorder="1" applyAlignment="1" applyProtection="1">
      <alignment horizontal="center" vertical="center" wrapText="1"/>
      <protection locked="0"/>
    </xf>
    <xf numFmtId="0" fontId="58" fillId="2" borderId="36" xfId="35" applyFont="1" applyFill="1" applyBorder="1" applyAlignment="1" applyProtection="1">
      <alignment horizontal="left" vertical="center" wrapText="1"/>
      <protection locked="0"/>
    </xf>
    <xf numFmtId="0" fontId="58" fillId="2" borderId="51" xfId="35" applyFont="1" applyFill="1" applyBorder="1" applyAlignment="1" applyProtection="1">
      <alignment horizontal="left" vertical="center" wrapText="1"/>
      <protection locked="0"/>
    </xf>
    <xf numFmtId="0" fontId="60" fillId="0" borderId="3" xfId="35" applyFont="1" applyBorder="1" applyAlignment="1" applyProtection="1">
      <alignment horizontal="left" vertical="top" wrapText="1"/>
      <protection hidden="1"/>
    </xf>
    <xf numFmtId="0" fontId="60" fillId="0" borderId="9" xfId="35" applyFont="1" applyBorder="1" applyAlignment="1" applyProtection="1">
      <alignment horizontal="left" vertical="top" wrapText="1"/>
      <protection hidden="1"/>
    </xf>
    <xf numFmtId="0" fontId="61" fillId="0" borderId="37" xfId="35" applyFont="1" applyBorder="1" applyAlignment="1" applyProtection="1">
      <alignment horizontal="left" vertical="center" wrapText="1"/>
      <protection hidden="1"/>
    </xf>
    <xf numFmtId="0" fontId="61" fillId="0" borderId="3" xfId="35" applyFont="1" applyBorder="1" applyAlignment="1" applyProtection="1">
      <alignment horizontal="left" vertical="center" wrapText="1"/>
      <protection hidden="1"/>
    </xf>
    <xf numFmtId="0" fontId="61" fillId="0" borderId="39" xfId="35" applyFont="1" applyBorder="1" applyAlignment="1" applyProtection="1">
      <alignment horizontal="center" vertical="center" wrapText="1"/>
      <protection hidden="1"/>
    </xf>
    <xf numFmtId="0" fontId="61" fillId="0" borderId="34" xfId="35" applyFont="1" applyBorder="1" applyAlignment="1" applyProtection="1">
      <alignment horizontal="center" vertical="center" wrapText="1"/>
      <protection hidden="1"/>
    </xf>
    <xf numFmtId="0" fontId="61" fillId="0" borderId="40" xfId="35" applyFont="1" applyBorder="1" applyAlignment="1" applyProtection="1">
      <alignment horizontal="center" vertical="center" wrapText="1"/>
      <protection hidden="1"/>
    </xf>
    <xf numFmtId="0" fontId="61" fillId="0" borderId="36" xfId="35" applyFont="1" applyBorder="1" applyAlignment="1" applyProtection="1">
      <alignment horizontal="center" vertical="center" wrapText="1"/>
      <protection hidden="1"/>
    </xf>
    <xf numFmtId="0" fontId="61" fillId="0" borderId="33" xfId="35" applyFont="1" applyBorder="1" applyAlignment="1" applyProtection="1">
      <alignment horizontal="center" vertical="center" wrapText="1"/>
      <protection hidden="1"/>
    </xf>
    <xf numFmtId="0" fontId="61" fillId="0" borderId="51" xfId="35" applyFont="1" applyBorder="1" applyAlignment="1" applyProtection="1">
      <alignment horizontal="center" vertical="center" wrapText="1"/>
      <protection hidden="1"/>
    </xf>
    <xf numFmtId="0" fontId="58" fillId="0" borderId="10" xfId="35" applyFont="1" applyBorder="1" applyAlignment="1" applyProtection="1">
      <alignment horizontal="left" vertical="center" wrapText="1"/>
      <protection hidden="1"/>
    </xf>
    <xf numFmtId="0" fontId="58" fillId="0" borderId="11" xfId="35" applyFont="1" applyBorder="1" applyAlignment="1" applyProtection="1">
      <alignment horizontal="left" vertical="center" wrapText="1"/>
      <protection hidden="1"/>
    </xf>
    <xf numFmtId="0" fontId="58" fillId="0" borderId="37" xfId="35" applyFont="1" applyBorder="1" applyAlignment="1" applyProtection="1">
      <alignment horizontal="center" vertical="center" wrapText="1"/>
      <protection hidden="1"/>
    </xf>
    <xf numFmtId="0" fontId="58" fillId="0" borderId="3" xfId="35" applyFont="1" applyBorder="1" applyAlignment="1" applyProtection="1">
      <alignment horizontal="center" vertical="center" wrapText="1"/>
      <protection hidden="1"/>
    </xf>
    <xf numFmtId="0" fontId="58" fillId="0" borderId="9" xfId="35" applyFont="1" applyBorder="1" applyAlignment="1" applyProtection="1">
      <alignment horizontal="center" vertical="center" wrapText="1"/>
      <protection hidden="1"/>
    </xf>
    <xf numFmtId="0" fontId="58" fillId="0" borderId="37" xfId="35" applyFont="1" applyBorder="1" applyAlignment="1" applyProtection="1">
      <alignment horizontal="left" vertical="center" wrapText="1"/>
      <protection hidden="1"/>
    </xf>
    <xf numFmtId="0" fontId="58" fillId="0" borderId="3" xfId="35" applyFont="1" applyBorder="1" applyAlignment="1" applyProtection="1">
      <alignment horizontal="left" vertical="center" wrapText="1"/>
      <protection hidden="1"/>
    </xf>
    <xf numFmtId="0" fontId="58" fillId="0" borderId="40" xfId="35" applyFont="1" applyBorder="1" applyAlignment="1" applyProtection="1">
      <alignment horizontal="left" vertical="center" wrapText="1"/>
      <protection hidden="1"/>
    </xf>
    <xf numFmtId="0" fontId="60" fillId="0" borderId="34" xfId="35" applyFont="1" applyBorder="1" applyAlignment="1" applyProtection="1">
      <alignment horizontal="left" vertical="top" wrapText="1"/>
      <protection hidden="1"/>
    </xf>
    <xf numFmtId="0" fontId="60" fillId="0" borderId="0" xfId="35" applyFont="1" applyAlignment="1" applyProtection="1">
      <alignment horizontal="left" vertical="top" wrapText="1"/>
      <protection hidden="1"/>
    </xf>
    <xf numFmtId="0" fontId="60" fillId="0" borderId="38" xfId="35" applyFont="1" applyBorder="1" applyAlignment="1" applyProtection="1">
      <alignment horizontal="left" vertical="top" wrapText="1"/>
      <protection hidden="1"/>
    </xf>
    <xf numFmtId="0" fontId="58" fillId="0" borderId="50" xfId="35" applyFont="1" applyBorder="1" applyAlignment="1" applyProtection="1">
      <alignment horizontal="justify" vertical="top" wrapText="1"/>
      <protection hidden="1"/>
    </xf>
    <xf numFmtId="0" fontId="58" fillId="0" borderId="64" xfId="35" applyFont="1" applyBorder="1" applyAlignment="1" applyProtection="1">
      <alignment horizontal="justify" vertical="top" wrapText="1"/>
      <protection hidden="1"/>
    </xf>
    <xf numFmtId="0" fontId="58" fillId="0" borderId="61" xfId="35" applyFont="1" applyBorder="1" applyAlignment="1" applyProtection="1">
      <alignment horizontal="left" vertical="center" wrapText="1"/>
      <protection hidden="1"/>
    </xf>
    <xf numFmtId="0" fontId="58" fillId="0" borderId="62" xfId="35" applyFont="1" applyBorder="1" applyAlignment="1" applyProtection="1">
      <alignment horizontal="left" vertical="center" wrapText="1"/>
      <protection hidden="1"/>
    </xf>
    <xf numFmtId="0" fontId="61" fillId="0" borderId="9" xfId="35" applyFont="1" applyBorder="1" applyAlignment="1" applyProtection="1">
      <alignment horizontal="left" vertical="center" wrapText="1"/>
      <protection hidden="1"/>
    </xf>
    <xf numFmtId="0" fontId="61" fillId="0" borderId="16" xfId="35" applyFont="1" applyBorder="1" applyAlignment="1" applyProtection="1">
      <alignment horizontal="left" vertical="center" wrapText="1"/>
      <protection hidden="1"/>
    </xf>
    <xf numFmtId="0" fontId="58" fillId="0" borderId="9" xfId="35" applyFont="1" applyBorder="1" applyAlignment="1" applyProtection="1">
      <alignment horizontal="justify" vertical="center" wrapText="1"/>
      <protection hidden="1"/>
    </xf>
    <xf numFmtId="0" fontId="58" fillId="0" borderId="16" xfId="35" applyFont="1" applyBorder="1" applyAlignment="1" applyProtection="1">
      <alignment horizontal="justify" vertical="center" wrapText="1"/>
      <protection hidden="1"/>
    </xf>
    <xf numFmtId="0" fontId="58" fillId="0" borderId="41" xfId="35" applyFont="1" applyBorder="1" applyAlignment="1" applyProtection="1">
      <alignment horizontal="center" vertical="center" wrapText="1"/>
      <protection hidden="1"/>
    </xf>
    <xf numFmtId="0" fontId="58" fillId="0" borderId="42" xfId="35" applyFont="1" applyBorder="1" applyAlignment="1" applyProtection="1">
      <alignment horizontal="center" vertical="center" wrapText="1"/>
      <protection hidden="1"/>
    </xf>
    <xf numFmtId="0" fontId="58" fillId="0" borderId="16" xfId="35" applyFont="1" applyBorder="1" applyAlignment="1" applyProtection="1">
      <alignment horizontal="left" vertical="center" wrapText="1"/>
      <protection hidden="1"/>
    </xf>
    <xf numFmtId="0" fontId="58" fillId="2" borderId="16" xfId="35" applyFont="1" applyFill="1" applyBorder="1" applyAlignment="1" applyProtection="1">
      <alignment horizontal="center" vertical="center" wrapText="1"/>
      <protection locked="0"/>
    </xf>
    <xf numFmtId="0" fontId="61" fillId="0" borderId="50" xfId="35" applyFont="1" applyBorder="1" applyAlignment="1" applyProtection="1">
      <alignment horizontal="center" vertical="center" wrapText="1"/>
      <protection hidden="1"/>
    </xf>
    <xf numFmtId="0" fontId="61" fillId="0" borderId="64" xfId="35" applyFont="1" applyBorder="1" applyAlignment="1" applyProtection="1">
      <alignment horizontal="center" vertical="center" wrapText="1"/>
      <protection hidden="1"/>
    </xf>
    <xf numFmtId="0" fontId="61" fillId="0" borderId="66" xfId="35" applyFont="1" applyBorder="1" applyAlignment="1" applyProtection="1">
      <alignment horizontal="center" vertical="center" wrapText="1"/>
      <protection hidden="1"/>
    </xf>
    <xf numFmtId="0" fontId="58" fillId="2" borderId="16" xfId="35" applyFont="1" applyFill="1" applyBorder="1" applyAlignment="1" applyProtection="1">
      <alignment horizontal="left" vertical="center" wrapText="1"/>
      <protection locked="0"/>
    </xf>
    <xf numFmtId="0" fontId="58" fillId="0" borderId="38" xfId="35" applyFont="1" applyBorder="1" applyAlignment="1" applyProtection="1">
      <alignment horizontal="left" vertical="center" wrapText="1"/>
      <protection hidden="1"/>
    </xf>
    <xf numFmtId="172" fontId="26" fillId="0" borderId="0" xfId="0" applyNumberFormat="1" applyFont="1" applyAlignment="1" applyProtection="1">
      <alignment horizontal="left" vertical="center"/>
      <protection hidden="1"/>
    </xf>
    <xf numFmtId="0" fontId="27" fillId="2" borderId="49" xfId="35" applyFont="1" applyFill="1" applyBorder="1" applyAlignment="1" applyProtection="1">
      <alignment vertical="center" wrapText="1"/>
      <protection locked="0"/>
    </xf>
    <xf numFmtId="0" fontId="27" fillId="2" borderId="60" xfId="35" applyFont="1" applyFill="1" applyBorder="1" applyAlignment="1" applyProtection="1">
      <alignment vertical="center" wrapText="1"/>
      <protection locked="0"/>
    </xf>
    <xf numFmtId="0" fontId="27" fillId="2" borderId="54" xfId="35" applyFont="1" applyFill="1" applyBorder="1" applyAlignment="1" applyProtection="1">
      <alignment horizontal="left" vertical="center" wrapText="1"/>
      <protection locked="0"/>
    </xf>
    <xf numFmtId="0" fontId="27" fillId="2" borderId="55" xfId="35" applyFont="1" applyFill="1" applyBorder="1" applyAlignment="1" applyProtection="1">
      <alignment horizontal="left" vertical="center" wrapText="1"/>
      <protection locked="0"/>
    </xf>
    <xf numFmtId="0" fontId="27" fillId="2" borderId="71" xfId="35" applyFont="1" applyFill="1" applyBorder="1" applyAlignment="1" applyProtection="1">
      <alignment horizontal="left" vertical="center" wrapText="1"/>
      <protection locked="0"/>
    </xf>
    <xf numFmtId="0" fontId="27" fillId="2" borderId="37" xfId="35" applyFont="1" applyFill="1" applyBorder="1" applyAlignment="1" applyProtection="1">
      <alignment horizontal="center" vertical="center" wrapText="1"/>
      <protection locked="0"/>
    </xf>
    <xf numFmtId="0" fontId="27" fillId="2" borderId="9" xfId="35" applyFont="1" applyFill="1" applyBorder="1" applyAlignment="1" applyProtection="1">
      <alignment horizontal="center" vertical="center" wrapText="1"/>
      <protection locked="0"/>
    </xf>
    <xf numFmtId="0" fontId="27" fillId="2" borderId="35" xfId="35" applyFont="1" applyFill="1" applyBorder="1" applyAlignment="1" applyProtection="1">
      <alignment horizontal="left" vertical="top" wrapText="1"/>
      <protection hidden="1"/>
    </xf>
    <xf numFmtId="0" fontId="27" fillId="2" borderId="0" xfId="35" applyFont="1" applyFill="1" applyAlignment="1" applyProtection="1">
      <alignment horizontal="left" vertical="top" wrapText="1"/>
      <protection hidden="1"/>
    </xf>
    <xf numFmtId="0" fontId="27" fillId="2" borderId="16" xfId="35" applyFont="1" applyFill="1" applyBorder="1" applyAlignment="1" applyProtection="1">
      <alignment horizontal="center" vertical="top" wrapText="1"/>
      <protection locked="0"/>
    </xf>
    <xf numFmtId="0" fontId="27" fillId="2" borderId="36" xfId="35" applyFont="1" applyFill="1" applyBorder="1" applyAlignment="1" applyProtection="1">
      <alignment horizontal="left" vertical="top" wrapText="1"/>
      <protection hidden="1"/>
    </xf>
    <xf numFmtId="0" fontId="27" fillId="2" borderId="33" xfId="35" applyFont="1" applyFill="1" applyBorder="1" applyAlignment="1" applyProtection="1">
      <alignment horizontal="left" vertical="top" wrapText="1"/>
      <protection hidden="1"/>
    </xf>
    <xf numFmtId="0" fontId="58" fillId="0" borderId="16" xfId="35" applyFont="1" applyBorder="1" applyAlignment="1" applyProtection="1">
      <alignment vertical="top" wrapText="1"/>
      <protection hidden="1"/>
    </xf>
    <xf numFmtId="0" fontId="58" fillId="2" borderId="37" xfId="35" applyFont="1" applyFill="1" applyBorder="1" applyAlignment="1" applyProtection="1">
      <alignment horizontal="center" vertical="top" wrapText="1"/>
      <protection locked="0"/>
    </xf>
    <xf numFmtId="0" fontId="58" fillId="2" borderId="3" xfId="35" applyFont="1" applyFill="1" applyBorder="1" applyAlignment="1" applyProtection="1">
      <alignment horizontal="center" vertical="top" wrapText="1"/>
      <protection locked="0"/>
    </xf>
    <xf numFmtId="0" fontId="58" fillId="2" borderId="9" xfId="35" applyFont="1" applyFill="1" applyBorder="1" applyAlignment="1" applyProtection="1">
      <alignment horizontal="center" vertical="top" wrapText="1"/>
      <protection locked="0"/>
    </xf>
    <xf numFmtId="0" fontId="58" fillId="0" borderId="16" xfId="35" applyFont="1" applyBorder="1" applyAlignment="1" applyProtection="1">
      <alignment horizontal="left" vertical="top" wrapText="1"/>
      <protection hidden="1"/>
    </xf>
    <xf numFmtId="0" fontId="58" fillId="0" borderId="16" xfId="35" applyFont="1" applyBorder="1" applyAlignment="1" applyProtection="1">
      <alignment horizontal="justify" vertical="top" wrapText="1"/>
      <protection hidden="1"/>
    </xf>
    <xf numFmtId="0" fontId="61" fillId="0" borderId="33" xfId="35" applyFont="1" applyBorder="1" applyAlignment="1" applyProtection="1">
      <alignment horizontal="left" vertical="top" wrapText="1"/>
      <protection hidden="1"/>
    </xf>
    <xf numFmtId="0" fontId="27" fillId="0" borderId="44" xfId="0" applyFont="1" applyBorder="1" applyAlignment="1" applyProtection="1">
      <alignment horizontal="left" vertical="center" wrapText="1"/>
      <protection locked="0"/>
    </xf>
    <xf numFmtId="0" fontId="27" fillId="2" borderId="57" xfId="0" applyFont="1" applyFill="1" applyBorder="1" applyAlignment="1" applyProtection="1">
      <alignment horizontal="left" vertical="center" wrapText="1"/>
      <protection locked="0"/>
    </xf>
    <xf numFmtId="0" fontId="27" fillId="2" borderId="44" xfId="0" applyFont="1" applyFill="1" applyBorder="1" applyAlignment="1" applyProtection="1">
      <alignment horizontal="left" vertical="center" wrapText="1"/>
      <protection locked="0"/>
    </xf>
    <xf numFmtId="0" fontId="27" fillId="0" borderId="73" xfId="0" applyFont="1" applyBorder="1" applyAlignment="1" applyProtection="1">
      <alignment horizontal="left" vertical="center" wrapText="1"/>
      <protection locked="0"/>
    </xf>
    <xf numFmtId="0" fontId="60" fillId="0" borderId="0" xfId="0" applyFont="1" applyAlignment="1">
      <alignment horizontal="left" vertical="center" wrapText="1"/>
    </xf>
    <xf numFmtId="0" fontId="58" fillId="0" borderId="0" xfId="0" applyFont="1" applyAlignment="1">
      <alignment horizontal="left" vertical="center" wrapText="1"/>
    </xf>
    <xf numFmtId="0" fontId="65" fillId="0" borderId="0" xfId="0" applyFont="1" applyAlignment="1" applyProtection="1">
      <alignment horizontal="justify" vertical="top" wrapText="1"/>
      <protection hidden="1"/>
    </xf>
    <xf numFmtId="0" fontId="59" fillId="0" borderId="0" xfId="0" applyFont="1" applyAlignment="1" applyProtection="1">
      <alignment horizontal="center" vertical="top" wrapText="1"/>
      <protection hidden="1"/>
    </xf>
    <xf numFmtId="0" fontId="27" fillId="0" borderId="16" xfId="0" applyFont="1" applyBorder="1" applyAlignment="1" applyProtection="1">
      <alignment horizontal="left" vertical="center" wrapText="1"/>
      <protection hidden="1"/>
    </xf>
    <xf numFmtId="0" fontId="58" fillId="0" borderId="10" xfId="35" applyFont="1" applyBorder="1" applyAlignment="1" applyProtection="1">
      <alignment horizontal="left" vertical="top" indent="5"/>
      <protection hidden="1"/>
    </xf>
    <xf numFmtId="0" fontId="58" fillId="0" borderId="11" xfId="35" applyFont="1" applyBorder="1" applyAlignment="1" applyProtection="1">
      <alignment horizontal="left" vertical="top" indent="5"/>
      <protection hidden="1"/>
    </xf>
    <xf numFmtId="0" fontId="26" fillId="0" borderId="0" xfId="0" applyFont="1" applyAlignment="1" applyProtection="1">
      <alignment vertical="center" wrapText="1"/>
      <protection hidden="1"/>
    </xf>
    <xf numFmtId="0" fontId="26" fillId="0" borderId="0" xfId="0" applyFont="1" applyAlignment="1" applyProtection="1">
      <alignment vertical="top"/>
      <protection hidden="1"/>
    </xf>
    <xf numFmtId="0" fontId="27" fillId="0" borderId="0" xfId="0" applyFont="1" applyAlignment="1" applyProtection="1">
      <alignment horizontal="justify" vertical="top" wrapText="1"/>
      <protection hidden="1"/>
    </xf>
    <xf numFmtId="0" fontId="65" fillId="0" borderId="0" xfId="0" applyFont="1" applyAlignment="1" applyProtection="1">
      <alignment horizontal="left" vertical="top" wrapText="1"/>
      <protection hidden="1"/>
    </xf>
    <xf numFmtId="0" fontId="27" fillId="2" borderId="43" xfId="0" applyFont="1" applyFill="1" applyBorder="1" applyAlignment="1" applyProtection="1">
      <alignment horizontal="left" vertical="center" wrapText="1"/>
      <protection locked="0"/>
    </xf>
    <xf numFmtId="0" fontId="27" fillId="2" borderId="73" xfId="0" applyFont="1" applyFill="1" applyBorder="1" applyAlignment="1" applyProtection="1">
      <alignment horizontal="left" vertical="center" wrapText="1"/>
      <protection locked="0"/>
    </xf>
    <xf numFmtId="0" fontId="61" fillId="0" borderId="0" xfId="35" applyFont="1" applyAlignment="1" applyProtection="1">
      <alignment horizontal="justify" vertical="top" wrapText="1"/>
      <protection hidden="1"/>
    </xf>
    <xf numFmtId="0" fontId="58" fillId="0" borderId="65" xfId="35" applyFont="1" applyBorder="1" applyAlignment="1" applyProtection="1">
      <alignment vertical="center" wrapText="1"/>
      <protection hidden="1"/>
    </xf>
    <xf numFmtId="0" fontId="58" fillId="0" borderId="78" xfId="35" applyFont="1" applyBorder="1" applyAlignment="1" applyProtection="1">
      <alignment vertical="center" wrapText="1"/>
      <protection hidden="1"/>
    </xf>
    <xf numFmtId="0" fontId="58" fillId="2" borderId="71" xfId="35" applyFont="1" applyFill="1" applyBorder="1" applyAlignment="1" applyProtection="1">
      <alignment horizontal="left" vertical="top" wrapText="1"/>
      <protection locked="0"/>
    </xf>
    <xf numFmtId="0" fontId="58" fillId="2" borderId="55" xfId="35" applyFont="1" applyFill="1" applyBorder="1" applyAlignment="1" applyProtection="1">
      <alignment horizontal="left" vertical="top" wrapText="1"/>
      <protection locked="0"/>
    </xf>
    <xf numFmtId="0" fontId="58" fillId="2" borderId="54" xfId="35" applyFont="1" applyFill="1" applyBorder="1" applyAlignment="1" applyProtection="1">
      <alignment horizontal="left" vertical="top" wrapText="1"/>
      <protection locked="0"/>
    </xf>
    <xf numFmtId="0" fontId="58" fillId="0" borderId="64" xfId="35" applyFont="1" applyBorder="1" applyAlignment="1" applyProtection="1">
      <alignment vertical="center" wrapText="1"/>
      <protection hidden="1"/>
    </xf>
    <xf numFmtId="0" fontId="58" fillId="0" borderId="79" xfId="35" applyFont="1" applyBorder="1" applyAlignment="1" applyProtection="1">
      <alignment vertical="center" wrapText="1"/>
      <protection hidden="1"/>
    </xf>
    <xf numFmtId="0" fontId="58" fillId="0" borderId="72" xfId="35" applyFont="1" applyBorder="1" applyAlignment="1" applyProtection="1">
      <alignment horizontal="left" vertical="center" wrapText="1"/>
      <protection hidden="1"/>
    </xf>
    <xf numFmtId="0" fontId="58" fillId="0" borderId="66" xfId="35" applyFont="1" applyBorder="1" applyAlignment="1" applyProtection="1">
      <alignment horizontal="left" vertical="center" wrapText="1"/>
      <protection hidden="1"/>
    </xf>
    <xf numFmtId="0" fontId="58" fillId="0" borderId="50" xfId="35" applyFont="1" applyBorder="1" applyAlignment="1" applyProtection="1">
      <alignment horizontal="left" vertical="center"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30" fillId="0" borderId="16" xfId="0" applyFont="1" applyBorder="1" applyAlignment="1" applyProtection="1">
      <alignment horizontal="left" vertical="center" wrapText="1"/>
      <protection hidden="1"/>
    </xf>
    <xf numFmtId="0" fontId="27" fillId="0" borderId="10" xfId="0" applyFont="1" applyBorder="1" applyAlignment="1" applyProtection="1">
      <alignment horizontal="center" vertical="center"/>
      <protection hidden="1"/>
    </xf>
    <xf numFmtId="0" fontId="27" fillId="0" borderId="11" xfId="0" applyFont="1" applyBorder="1" applyAlignment="1" applyProtection="1">
      <alignment horizontal="center" vertical="center"/>
      <protection hidden="1"/>
    </xf>
    <xf numFmtId="0" fontId="27" fillId="0" borderId="12" xfId="0" applyFont="1" applyBorder="1" applyAlignment="1" applyProtection="1">
      <alignment horizontal="center" vertical="center"/>
      <protection hidden="1"/>
    </xf>
    <xf numFmtId="0" fontId="27" fillId="0" borderId="39" xfId="0" applyFont="1" applyBorder="1" applyAlignment="1" applyProtection="1">
      <alignment horizontal="left" vertical="center" wrapText="1"/>
      <protection hidden="1"/>
    </xf>
    <xf numFmtId="0" fontId="27" fillId="0" borderId="40" xfId="0" applyFont="1" applyBorder="1" applyAlignment="1" applyProtection="1">
      <alignment horizontal="left" vertical="center" wrapText="1"/>
      <protection hidden="1"/>
    </xf>
    <xf numFmtId="0" fontId="27" fillId="0" borderId="35" xfId="0" applyFont="1" applyBorder="1" applyAlignment="1" applyProtection="1">
      <alignment horizontal="left" vertical="center" wrapText="1"/>
      <protection hidden="1"/>
    </xf>
    <xf numFmtId="0" fontId="27" fillId="0" borderId="38" xfId="0" applyFont="1" applyBorder="1" applyAlignment="1" applyProtection="1">
      <alignment horizontal="left" vertical="center" wrapText="1"/>
      <protection hidden="1"/>
    </xf>
    <xf numFmtId="0" fontId="27" fillId="0" borderId="36" xfId="0" applyFont="1" applyBorder="1" applyAlignment="1" applyProtection="1">
      <alignment horizontal="left" vertical="center" wrapText="1"/>
      <protection hidden="1"/>
    </xf>
    <xf numFmtId="0" fontId="27" fillId="0" borderId="51" xfId="0" applyFont="1" applyBorder="1" applyAlignment="1" applyProtection="1">
      <alignment horizontal="left" vertical="center" wrapText="1"/>
      <protection hidden="1"/>
    </xf>
    <xf numFmtId="0" fontId="27" fillId="0" borderId="0" xfId="0" applyFont="1" applyAlignment="1" applyProtection="1">
      <alignment vertical="top"/>
      <protection hidden="1"/>
    </xf>
    <xf numFmtId="0" fontId="27" fillId="0" borderId="76" xfId="0" applyFont="1" applyBorder="1" applyAlignment="1" applyProtection="1">
      <alignment horizontal="left" vertical="center" wrapText="1"/>
      <protection locked="0"/>
    </xf>
    <xf numFmtId="0" fontId="27" fillId="0" borderId="0" xfId="0" applyFont="1" applyAlignment="1" applyProtection="1">
      <alignment horizontal="left" vertical="top" wrapText="1"/>
      <protection hidden="1"/>
    </xf>
    <xf numFmtId="0" fontId="27" fillId="2" borderId="63" xfId="0" applyFont="1" applyFill="1" applyBorder="1" applyAlignment="1" applyProtection="1">
      <alignment horizontal="left" vertical="center" wrapText="1"/>
      <protection locked="0"/>
    </xf>
    <xf numFmtId="0" fontId="27" fillId="2" borderId="77" xfId="0" applyFont="1" applyFill="1" applyBorder="1" applyAlignment="1" applyProtection="1">
      <alignment horizontal="left" vertical="center" wrapText="1"/>
      <protection locked="0"/>
    </xf>
    <xf numFmtId="0" fontId="26" fillId="0" borderId="39" xfId="0" applyFont="1" applyBorder="1" applyAlignment="1" applyProtection="1">
      <alignment horizontal="center" vertical="center" wrapText="1"/>
      <protection hidden="1"/>
    </xf>
    <xf numFmtId="0" fontId="26" fillId="0" borderId="40" xfId="0" applyFont="1" applyBorder="1" applyAlignment="1" applyProtection="1">
      <alignment horizontal="center" vertical="center" wrapText="1"/>
      <protection hidden="1"/>
    </xf>
    <xf numFmtId="0" fontId="26" fillId="0" borderId="36" xfId="0" applyFont="1" applyBorder="1" applyAlignment="1" applyProtection="1">
      <alignment horizontal="center" vertical="center" wrapText="1"/>
      <protection hidden="1"/>
    </xf>
    <xf numFmtId="0" fontId="26" fillId="0" borderId="51" xfId="0" applyFont="1" applyBorder="1" applyAlignment="1" applyProtection="1">
      <alignment horizontal="center" vertical="center" wrapText="1"/>
      <protection hidden="1"/>
    </xf>
    <xf numFmtId="0" fontId="26" fillId="0" borderId="34" xfId="0" applyFont="1" applyBorder="1" applyAlignment="1" applyProtection="1">
      <alignment horizontal="center" vertical="center" wrapText="1"/>
      <protection hidden="1"/>
    </xf>
    <xf numFmtId="0" fontId="26" fillId="0" borderId="33" xfId="0" applyFont="1" applyBorder="1" applyAlignment="1" applyProtection="1">
      <alignment horizontal="center" vertical="center" wrapText="1"/>
      <protection hidden="1"/>
    </xf>
    <xf numFmtId="0" fontId="27" fillId="2" borderId="76" xfId="0" applyFont="1" applyFill="1" applyBorder="1" applyAlignment="1" applyProtection="1">
      <alignment horizontal="left" vertical="center" wrapText="1"/>
      <protection locked="0"/>
    </xf>
    <xf numFmtId="0" fontId="80" fillId="0" borderId="0" xfId="35" applyFont="1" applyAlignment="1" applyProtection="1">
      <alignment horizontal="left" vertical="center" wrapText="1"/>
      <protection hidden="1"/>
    </xf>
    <xf numFmtId="0" fontId="27" fillId="2" borderId="49" xfId="35" applyFont="1" applyFill="1" applyBorder="1" applyAlignment="1" applyProtection="1">
      <alignment horizontal="left" vertical="center" wrapText="1"/>
      <protection locked="0"/>
    </xf>
    <xf numFmtId="0" fontId="27" fillId="2" borderId="60" xfId="35" applyFont="1" applyFill="1" applyBorder="1" applyAlignment="1" applyProtection="1">
      <alignment horizontal="left" vertical="center" wrapText="1"/>
      <protection locked="0"/>
    </xf>
    <xf numFmtId="0" fontId="26" fillId="13" borderId="0" xfId="0" applyFont="1" applyFill="1" applyAlignment="1" applyProtection="1">
      <alignment horizontal="center" vertical="top" wrapText="1"/>
      <protection hidden="1"/>
    </xf>
    <xf numFmtId="0" fontId="27" fillId="0" borderId="0" xfId="0" applyFont="1" applyAlignment="1" applyProtection="1">
      <alignment vertical="top" wrapText="1"/>
      <protection hidden="1"/>
    </xf>
    <xf numFmtId="0" fontId="26" fillId="0" borderId="0" xfId="0" applyFont="1" applyAlignment="1" applyProtection="1">
      <alignment horizontal="left" vertical="top" wrapText="1"/>
      <protection hidden="1"/>
    </xf>
    <xf numFmtId="0" fontId="27" fillId="0" borderId="0" xfId="0" applyFont="1" applyAlignment="1" applyProtection="1">
      <alignment horizontal="left" vertical="center" wrapText="1"/>
      <protection hidden="1"/>
    </xf>
    <xf numFmtId="0" fontId="27" fillId="0" borderId="3" xfId="35" applyFont="1" applyBorder="1" applyAlignment="1" applyProtection="1">
      <alignment horizontal="left" vertical="top" wrapText="1"/>
      <protection hidden="1"/>
    </xf>
    <xf numFmtId="0" fontId="27" fillId="0" borderId="69" xfId="35" applyFont="1" applyBorder="1" applyAlignment="1" applyProtection="1">
      <alignment horizontal="left" vertical="top" wrapText="1"/>
      <protection hidden="1"/>
    </xf>
    <xf numFmtId="0" fontId="27" fillId="0" borderId="35" xfId="35" applyFont="1" applyBorder="1" applyAlignment="1" applyProtection="1">
      <alignment horizontal="justify" vertical="top" wrapText="1"/>
      <protection hidden="1"/>
    </xf>
    <xf numFmtId="0" fontId="27" fillId="0" borderId="0" xfId="35" applyFont="1" applyAlignment="1" applyProtection="1">
      <alignment horizontal="justify" vertical="top" wrapText="1"/>
      <protection hidden="1"/>
    </xf>
    <xf numFmtId="0" fontId="27" fillId="0" borderId="38" xfId="35" applyFont="1" applyBorder="1" applyAlignment="1" applyProtection="1">
      <alignment horizontal="justify" vertical="top" wrapText="1"/>
      <protection hidden="1"/>
    </xf>
    <xf numFmtId="0" fontId="27" fillId="2" borderId="37" xfId="35" applyFont="1" applyFill="1" applyBorder="1" applyAlignment="1" applyProtection="1">
      <alignment horizontal="left" vertical="center" wrapText="1"/>
      <protection locked="0"/>
    </xf>
    <xf numFmtId="0" fontId="27" fillId="2" borderId="3" xfId="35" applyFont="1" applyFill="1" applyBorder="1" applyAlignment="1" applyProtection="1">
      <alignment horizontal="left" vertical="center" wrapText="1"/>
      <protection locked="0"/>
    </xf>
    <xf numFmtId="0" fontId="27" fillId="2" borderId="9" xfId="35" applyFont="1" applyFill="1" applyBorder="1" applyAlignment="1" applyProtection="1">
      <alignment horizontal="left" vertical="center" wrapText="1"/>
      <protection locked="0"/>
    </xf>
    <xf numFmtId="0" fontId="42" fillId="0" borderId="35" xfId="35" applyFont="1" applyBorder="1" applyAlignment="1" applyProtection="1">
      <alignment horizontal="left" vertical="top" wrapText="1"/>
      <protection hidden="1"/>
    </xf>
    <xf numFmtId="0" fontId="42" fillId="0" borderId="0" xfId="35" applyFont="1" applyAlignment="1" applyProtection="1">
      <alignment horizontal="left" vertical="top" wrapText="1"/>
      <protection hidden="1"/>
    </xf>
    <xf numFmtId="0" fontId="33" fillId="0" borderId="39" xfId="35" applyFont="1" applyBorder="1" applyAlignment="1" applyProtection="1">
      <alignment horizontal="left" vertical="top" wrapText="1"/>
      <protection hidden="1"/>
    </xf>
    <xf numFmtId="0" fontId="33" fillId="0" borderId="34" xfId="35" applyFont="1" applyBorder="1" applyAlignment="1" applyProtection="1">
      <alignment horizontal="left" vertical="top" wrapText="1"/>
      <protection hidden="1"/>
    </xf>
    <xf numFmtId="0" fontId="26" fillId="0" borderId="0" xfId="35" applyFont="1" applyAlignment="1" applyProtection="1">
      <alignment horizontal="justify" vertical="top" wrapText="1"/>
      <protection hidden="1"/>
    </xf>
    <xf numFmtId="0" fontId="27" fillId="0" borderId="65" xfId="35" applyFont="1" applyBorder="1" applyAlignment="1" applyProtection="1">
      <alignment horizontal="justify" vertical="top" wrapText="1"/>
      <protection hidden="1"/>
    </xf>
    <xf numFmtId="0" fontId="27" fillId="0" borderId="78" xfId="35" applyFont="1" applyBorder="1" applyAlignment="1" applyProtection="1">
      <alignment horizontal="justify" vertical="top" wrapText="1"/>
      <protection hidden="1"/>
    </xf>
    <xf numFmtId="0" fontId="27" fillId="2" borderId="71" xfId="35" applyFont="1" applyFill="1" applyBorder="1" applyAlignment="1" applyProtection="1">
      <alignment horizontal="left" vertical="top" wrapText="1"/>
      <protection locked="0"/>
    </xf>
    <xf numFmtId="0" fontId="27" fillId="2" borderId="55" xfId="35" applyFont="1" applyFill="1" applyBorder="1" applyAlignment="1" applyProtection="1">
      <alignment horizontal="left" vertical="top" wrapText="1"/>
      <protection locked="0"/>
    </xf>
    <xf numFmtId="0" fontId="27" fillId="2" borderId="54" xfId="35" applyFont="1" applyFill="1" applyBorder="1" applyAlignment="1" applyProtection="1">
      <alignment horizontal="left" vertical="top" wrapText="1"/>
      <protection locked="0"/>
    </xf>
    <xf numFmtId="0" fontId="27" fillId="2" borderId="70" xfId="35" applyFont="1" applyFill="1" applyBorder="1" applyAlignment="1" applyProtection="1">
      <alignment vertical="center" wrapText="1"/>
      <protection locked="0"/>
    </xf>
    <xf numFmtId="0" fontId="27" fillId="2" borderId="9" xfId="35" applyFont="1" applyFill="1" applyBorder="1" applyAlignment="1" applyProtection="1">
      <alignment vertical="center" wrapText="1"/>
      <protection locked="0"/>
    </xf>
    <xf numFmtId="0" fontId="27" fillId="2" borderId="37" xfId="35" applyFont="1" applyFill="1" applyBorder="1" applyAlignment="1" applyProtection="1">
      <alignment vertical="center" wrapText="1"/>
      <protection locked="0"/>
    </xf>
    <xf numFmtId="0" fontId="27" fillId="0" borderId="35" xfId="35" applyFont="1" applyBorder="1" applyAlignment="1" applyProtection="1">
      <alignment horizontal="left" vertical="top" wrapText="1"/>
      <protection hidden="1"/>
    </xf>
    <xf numFmtId="0" fontId="27" fillId="0" borderId="0" xfId="35" applyFont="1" applyAlignment="1" applyProtection="1">
      <alignment horizontal="left" vertical="top" wrapText="1"/>
      <protection hidden="1"/>
    </xf>
    <xf numFmtId="0" fontId="27" fillId="2" borderId="72" xfId="35" applyFont="1" applyFill="1" applyBorder="1" applyAlignment="1" applyProtection="1">
      <alignment horizontal="left" vertical="center" wrapText="1"/>
      <protection locked="0"/>
    </xf>
    <xf numFmtId="0" fontId="27" fillId="2" borderId="64" xfId="35" applyFont="1" applyFill="1" applyBorder="1" applyAlignment="1" applyProtection="1">
      <alignment horizontal="left" vertical="center" wrapText="1"/>
      <protection locked="0"/>
    </xf>
    <xf numFmtId="0" fontId="27" fillId="2" borderId="66" xfId="35" applyFont="1" applyFill="1" applyBorder="1" applyAlignment="1" applyProtection="1">
      <alignment horizontal="left" vertical="center" wrapText="1"/>
      <protection locked="0"/>
    </xf>
    <xf numFmtId="0" fontId="27" fillId="0" borderId="39" xfId="35" applyFont="1" applyBorder="1" applyAlignment="1" applyProtection="1">
      <alignment horizontal="left" vertical="top" wrapText="1"/>
      <protection hidden="1"/>
    </xf>
    <xf numFmtId="0" fontId="27" fillId="0" borderId="34" xfId="35" applyFont="1" applyBorder="1" applyAlignment="1" applyProtection="1">
      <alignment horizontal="left" vertical="top" wrapText="1"/>
      <protection hidden="1"/>
    </xf>
    <xf numFmtId="0" fontId="27" fillId="0" borderId="38" xfId="35" applyFont="1" applyBorder="1" applyAlignment="1" applyProtection="1">
      <alignment horizontal="left" vertical="top" wrapText="1"/>
      <protection hidden="1"/>
    </xf>
    <xf numFmtId="0" fontId="27" fillId="0" borderId="37" xfId="35" applyFont="1" applyBorder="1" applyAlignment="1" applyProtection="1">
      <alignment horizontal="left" vertical="top" wrapText="1"/>
      <protection hidden="1"/>
    </xf>
    <xf numFmtId="0" fontId="58" fillId="0" borderId="0" xfId="35" applyFont="1" applyAlignment="1" applyProtection="1">
      <alignment horizontal="center" vertical="center" wrapText="1"/>
      <protection hidden="1"/>
    </xf>
    <xf numFmtId="0" fontId="58" fillId="0" borderId="3" xfId="35" applyFont="1" applyBorder="1" applyAlignment="1" applyProtection="1">
      <alignment horizontal="justify" vertical="top" wrapText="1"/>
      <protection hidden="1"/>
    </xf>
    <xf numFmtId="0" fontId="27" fillId="2" borderId="56" xfId="35" applyFont="1" applyFill="1" applyBorder="1" applyAlignment="1" applyProtection="1">
      <alignment vertical="center" wrapText="1"/>
      <protection locked="0"/>
    </xf>
    <xf numFmtId="0" fontId="27" fillId="2" borderId="56" xfId="35" applyFont="1" applyFill="1" applyBorder="1" applyAlignment="1" applyProtection="1">
      <alignment horizontal="left" vertical="center" wrapText="1"/>
      <protection locked="0"/>
    </xf>
    <xf numFmtId="0" fontId="58" fillId="0" borderId="0" xfId="35" applyFont="1" applyAlignment="1" applyProtection="1">
      <alignment horizontal="left" vertical="top" wrapText="1"/>
      <protection hidden="1"/>
    </xf>
    <xf numFmtId="0" fontId="58" fillId="0" borderId="38" xfId="35" applyFont="1" applyBorder="1" applyAlignment="1" applyProtection="1">
      <alignment horizontal="left" vertical="top" wrapText="1"/>
      <protection hidden="1"/>
    </xf>
    <xf numFmtId="0" fontId="58" fillId="0" borderId="0" xfId="35" applyFont="1" applyAlignment="1" applyProtection="1">
      <alignment vertical="top" wrapText="1"/>
      <protection hidden="1"/>
    </xf>
    <xf numFmtId="0" fontId="58" fillId="0" borderId="38" xfId="35" applyFont="1" applyBorder="1" applyAlignment="1" applyProtection="1">
      <alignment vertical="top" wrapText="1"/>
      <protection hidden="1"/>
    </xf>
    <xf numFmtId="0" fontId="58" fillId="0" borderId="35" xfId="35" applyFont="1" applyBorder="1" applyAlignment="1" applyProtection="1">
      <alignment horizontal="left" vertical="top" wrapText="1"/>
      <protection hidden="1"/>
    </xf>
    <xf numFmtId="0" fontId="58" fillId="2" borderId="35" xfId="35" applyFont="1" applyFill="1" applyBorder="1" applyAlignment="1" applyProtection="1">
      <alignment horizontal="left" vertical="top" wrapText="1"/>
      <protection hidden="1"/>
    </xf>
    <xf numFmtId="0" fontId="58" fillId="2" borderId="38" xfId="35" applyFont="1" applyFill="1" applyBorder="1" applyAlignment="1" applyProtection="1">
      <alignment horizontal="left" vertical="top" wrapText="1"/>
      <protection hidden="1"/>
    </xf>
    <xf numFmtId="0" fontId="61" fillId="2" borderId="35" xfId="35" applyFont="1" applyFill="1" applyBorder="1" applyAlignment="1" applyProtection="1">
      <alignment horizontal="left" vertical="center" wrapText="1"/>
      <protection hidden="1"/>
    </xf>
    <xf numFmtId="0" fontId="61" fillId="2" borderId="38" xfId="35" applyFont="1" applyFill="1" applyBorder="1" applyAlignment="1" applyProtection="1">
      <alignment horizontal="left" vertical="center" wrapText="1"/>
      <protection hidden="1"/>
    </xf>
    <xf numFmtId="0" fontId="58" fillId="0" borderId="3" xfId="35" applyFont="1" applyBorder="1" applyAlignment="1" applyProtection="1">
      <alignment horizontal="left" vertical="top" wrapText="1"/>
      <protection hidden="1"/>
    </xf>
    <xf numFmtId="0" fontId="58" fillId="0" borderId="69" xfId="35" applyFont="1" applyBorder="1" applyAlignment="1" applyProtection="1">
      <alignment horizontal="left" vertical="top" wrapText="1"/>
      <protection hidden="1"/>
    </xf>
    <xf numFmtId="0" fontId="58" fillId="2" borderId="70" xfId="35" applyFont="1" applyFill="1" applyBorder="1" applyAlignment="1" applyProtection="1">
      <alignment vertical="center" wrapText="1"/>
      <protection locked="0"/>
    </xf>
    <xf numFmtId="0" fontId="58" fillId="2" borderId="9" xfId="35" applyFont="1" applyFill="1" applyBorder="1" applyAlignment="1" applyProtection="1">
      <alignment vertical="center" wrapText="1"/>
      <protection locked="0"/>
    </xf>
    <xf numFmtId="0" fontId="58" fillId="2" borderId="37" xfId="35" applyFont="1" applyFill="1" applyBorder="1" applyAlignment="1" applyProtection="1">
      <alignment vertical="center" wrapText="1"/>
      <protection locked="0"/>
    </xf>
    <xf numFmtId="0" fontId="58" fillId="0" borderId="34" xfId="35" applyFont="1" applyBorder="1" applyAlignment="1" applyProtection="1">
      <alignment horizontal="left" vertical="top" wrapText="1"/>
      <protection hidden="1"/>
    </xf>
    <xf numFmtId="0" fontId="58" fillId="0" borderId="74" xfId="35" applyFont="1" applyBorder="1" applyAlignment="1" applyProtection="1">
      <alignment horizontal="left" vertical="top" wrapText="1"/>
      <protection hidden="1"/>
    </xf>
    <xf numFmtId="0" fontId="58" fillId="0" borderId="75" xfId="35" applyFont="1" applyBorder="1" applyAlignment="1" applyProtection="1">
      <alignment horizontal="left" vertical="top" wrapText="1"/>
      <protection hidden="1"/>
    </xf>
    <xf numFmtId="0" fontId="58" fillId="2" borderId="71" xfId="35" applyFont="1" applyFill="1" applyBorder="1" applyAlignment="1" applyProtection="1">
      <alignment horizontal="left" vertical="center" wrapText="1"/>
      <protection locked="0"/>
    </xf>
    <xf numFmtId="0" fontId="58" fillId="2" borderId="55" xfId="35" applyFont="1" applyFill="1" applyBorder="1" applyAlignment="1" applyProtection="1">
      <alignment horizontal="left" vertical="center" wrapText="1"/>
      <protection locked="0"/>
    </xf>
    <xf numFmtId="0" fontId="58" fillId="2" borderId="54" xfId="35" applyFont="1" applyFill="1" applyBorder="1" applyAlignment="1" applyProtection="1">
      <alignment horizontal="left" vertical="center" wrapText="1"/>
      <protection locked="0"/>
    </xf>
    <xf numFmtId="0" fontId="58" fillId="2" borderId="56" xfId="35" applyFont="1" applyFill="1" applyBorder="1" applyAlignment="1" applyProtection="1">
      <alignment horizontal="left" vertical="center" wrapText="1"/>
      <protection locked="0"/>
    </xf>
    <xf numFmtId="0" fontId="58" fillId="2" borderId="60" xfId="35" applyFont="1" applyFill="1" applyBorder="1" applyAlignment="1" applyProtection="1">
      <alignment horizontal="left" vertical="center" wrapText="1"/>
      <protection locked="0"/>
    </xf>
    <xf numFmtId="0" fontId="58" fillId="2" borderId="49" xfId="35" applyFont="1" applyFill="1" applyBorder="1" applyAlignment="1" applyProtection="1">
      <alignment horizontal="left" vertical="center" wrapText="1"/>
      <protection locked="0"/>
    </xf>
    <xf numFmtId="0" fontId="58" fillId="2" borderId="56" xfId="35" applyFont="1" applyFill="1" applyBorder="1" applyAlignment="1" applyProtection="1">
      <alignment vertical="center" wrapText="1"/>
      <protection locked="0"/>
    </xf>
    <xf numFmtId="0" fontId="58" fillId="2" borderId="60" xfId="35" applyFont="1" applyFill="1" applyBorder="1" applyAlignment="1" applyProtection="1">
      <alignment vertical="center" wrapText="1"/>
      <protection locked="0"/>
    </xf>
    <xf numFmtId="0" fontId="58" fillId="2" borderId="49" xfId="35" applyFont="1" applyFill="1" applyBorder="1" applyAlignment="1" applyProtection="1">
      <alignment vertical="center" wrapText="1"/>
      <protection locked="0"/>
    </xf>
    <xf numFmtId="0" fontId="58" fillId="2" borderId="72" xfId="35" applyFont="1" applyFill="1" applyBorder="1" applyAlignment="1" applyProtection="1">
      <alignment vertical="center" wrapText="1"/>
      <protection locked="0"/>
    </xf>
    <xf numFmtId="0" fontId="58" fillId="2" borderId="66" xfId="35" applyFont="1" applyFill="1" applyBorder="1" applyAlignment="1" applyProtection="1">
      <alignment vertical="center" wrapText="1"/>
      <protection locked="0"/>
    </xf>
    <xf numFmtId="0" fontId="58" fillId="2" borderId="50" xfId="35" applyFont="1" applyFill="1" applyBorder="1" applyAlignment="1" applyProtection="1">
      <alignment vertical="center" wrapText="1"/>
      <protection locked="0"/>
    </xf>
    <xf numFmtId="0" fontId="58" fillId="0" borderId="40" xfId="35" applyFont="1" applyBorder="1" applyAlignment="1" applyProtection="1">
      <alignment horizontal="left" vertical="top" wrapText="1"/>
      <protection hidden="1"/>
    </xf>
    <xf numFmtId="0" fontId="58" fillId="12" borderId="35" xfId="35" applyFont="1" applyFill="1" applyBorder="1" applyAlignment="1" applyProtection="1">
      <alignment horizontal="left" vertical="top" wrapText="1"/>
      <protection hidden="1"/>
    </xf>
    <xf numFmtId="0" fontId="58" fillId="12" borderId="0" xfId="35" applyFont="1" applyFill="1" applyAlignment="1" applyProtection="1">
      <alignment horizontal="left" vertical="top" wrapText="1"/>
      <protection hidden="1"/>
    </xf>
    <xf numFmtId="0" fontId="58" fillId="12" borderId="38" xfId="35" applyFont="1" applyFill="1" applyBorder="1" applyAlignment="1" applyProtection="1">
      <alignment horizontal="left" vertical="top" wrapText="1"/>
      <protection hidden="1"/>
    </xf>
    <xf numFmtId="0" fontId="58" fillId="0" borderId="16" xfId="35" applyFont="1" applyBorder="1" applyAlignment="1" applyProtection="1">
      <alignment horizontal="center" vertical="center" wrapText="1"/>
      <protection locked="0"/>
    </xf>
    <xf numFmtId="0" fontId="58" fillId="0" borderId="3" xfId="35" applyFont="1" applyBorder="1" applyAlignment="1" applyProtection="1">
      <alignment horizontal="center" vertical="center" wrapText="1"/>
      <protection locked="0"/>
    </xf>
    <xf numFmtId="0" fontId="59" fillId="0" borderId="35" xfId="35" applyFont="1" applyBorder="1" applyAlignment="1" applyProtection="1">
      <alignment horizontal="justify" vertical="top" wrapText="1"/>
      <protection hidden="1"/>
    </xf>
    <xf numFmtId="0" fontId="59" fillId="0" borderId="0" xfId="35" applyFont="1" applyAlignment="1" applyProtection="1">
      <alignment horizontal="justify" vertical="top" wrapText="1"/>
      <protection hidden="1"/>
    </xf>
    <xf numFmtId="0" fontId="59" fillId="0" borderId="38" xfId="35" applyFont="1" applyBorder="1" applyAlignment="1" applyProtection="1">
      <alignment horizontal="justify" vertical="top" wrapText="1"/>
      <protection hidden="1"/>
    </xf>
    <xf numFmtId="0" fontId="58" fillId="2" borderId="16" xfId="35" applyFont="1" applyFill="1" applyBorder="1" applyAlignment="1" applyProtection="1">
      <alignment horizontal="center" vertical="top" wrapText="1"/>
      <protection locked="0"/>
    </xf>
    <xf numFmtId="0" fontId="80" fillId="0" borderId="0" xfId="35" applyFont="1" applyAlignment="1" applyProtection="1">
      <alignment horizontal="left" vertical="top" wrapText="1"/>
      <protection hidden="1"/>
    </xf>
    <xf numFmtId="0" fontId="58" fillId="2" borderId="71" xfId="35" applyFont="1" applyFill="1" applyBorder="1" applyAlignment="1" applyProtection="1">
      <alignment horizontal="left" vertical="top" wrapText="1"/>
      <protection locked="0" hidden="1"/>
    </xf>
    <xf numFmtId="0" fontId="58" fillId="2" borderId="65" xfId="35" applyFont="1" applyFill="1" applyBorder="1" applyAlignment="1" applyProtection="1">
      <alignment horizontal="left" vertical="top" wrapText="1"/>
      <protection locked="0" hidden="1"/>
    </xf>
    <xf numFmtId="0" fontId="58" fillId="2" borderId="55" xfId="35" applyFont="1" applyFill="1" applyBorder="1" applyAlignment="1" applyProtection="1">
      <alignment horizontal="left" vertical="top" wrapText="1"/>
      <protection locked="0" hidden="1"/>
    </xf>
    <xf numFmtId="0" fontId="58" fillId="2" borderId="70" xfId="35" applyFont="1" applyFill="1" applyBorder="1" applyAlignment="1" applyProtection="1">
      <alignment horizontal="left" vertical="center" wrapText="1"/>
      <protection locked="0"/>
    </xf>
    <xf numFmtId="0" fontId="58" fillId="2" borderId="3" xfId="35" applyFont="1" applyFill="1" applyBorder="1" applyAlignment="1" applyProtection="1">
      <alignment horizontal="left" vertical="center" wrapText="1"/>
      <protection locked="0"/>
    </xf>
    <xf numFmtId="0" fontId="58" fillId="2" borderId="9" xfId="35" applyFont="1" applyFill="1" applyBorder="1" applyAlignment="1" applyProtection="1">
      <alignment horizontal="left" vertical="center" wrapText="1"/>
      <protection locked="0"/>
    </xf>
    <xf numFmtId="0" fontId="58" fillId="2" borderId="65" xfId="35" applyFont="1" applyFill="1" applyBorder="1" applyAlignment="1" applyProtection="1">
      <alignment horizontal="left" vertical="center" wrapText="1"/>
      <protection locked="0"/>
    </xf>
    <xf numFmtId="0" fontId="58" fillId="2" borderId="32" xfId="35" applyFont="1" applyFill="1" applyBorder="1" applyAlignment="1" applyProtection="1">
      <alignment horizontal="left" vertical="center" wrapText="1"/>
      <protection locked="0"/>
    </xf>
    <xf numFmtId="0" fontId="58" fillId="2" borderId="72" xfId="35" applyFont="1" applyFill="1" applyBorder="1" applyAlignment="1" applyProtection="1">
      <alignment horizontal="left" vertical="center" wrapText="1"/>
      <protection locked="0"/>
    </xf>
    <xf numFmtId="0" fontId="58" fillId="2" borderId="64" xfId="35" applyFont="1" applyFill="1" applyBorder="1" applyAlignment="1" applyProtection="1">
      <alignment horizontal="left" vertical="center" wrapText="1"/>
      <protection locked="0"/>
    </xf>
    <xf numFmtId="0" fontId="58" fillId="2" borderId="66" xfId="35" applyFont="1" applyFill="1" applyBorder="1" applyAlignment="1" applyProtection="1">
      <alignment horizontal="left" vertical="center" wrapText="1"/>
      <protection locked="0"/>
    </xf>
    <xf numFmtId="0" fontId="58" fillId="0" borderId="39" xfId="35" applyFont="1" applyBorder="1" applyAlignment="1" applyProtection="1">
      <alignment horizontal="left" vertical="top" wrapText="1"/>
      <protection hidden="1"/>
    </xf>
    <xf numFmtId="0" fontId="60" fillId="0" borderId="35" xfId="35" applyFont="1" applyBorder="1" applyAlignment="1" applyProtection="1">
      <alignment horizontal="justify" vertical="top" wrapText="1"/>
      <protection hidden="1"/>
    </xf>
    <xf numFmtId="0" fontId="58" fillId="0" borderId="0" xfId="35" applyFont="1" applyAlignment="1" applyProtection="1">
      <alignment horizontal="justify" vertical="top" wrapText="1"/>
      <protection hidden="1"/>
    </xf>
    <xf numFmtId="0" fontId="58" fillId="0" borderId="38" xfId="35" applyFont="1" applyBorder="1" applyAlignment="1" applyProtection="1">
      <alignment horizontal="justify" vertical="top" wrapText="1"/>
      <protection hidden="1"/>
    </xf>
    <xf numFmtId="0" fontId="58" fillId="2" borderId="37" xfId="35" applyFont="1" applyFill="1" applyBorder="1" applyAlignment="1" applyProtection="1">
      <alignment horizontal="left" vertical="center" wrapText="1"/>
      <protection locked="0"/>
    </xf>
    <xf numFmtId="0" fontId="58" fillId="0" borderId="35" xfId="35" applyFont="1" applyBorder="1" applyAlignment="1" applyProtection="1">
      <alignment vertical="top" wrapText="1"/>
      <protection hidden="1"/>
    </xf>
    <xf numFmtId="0" fontId="58" fillId="0" borderId="37" xfId="35" applyFont="1" applyBorder="1" applyAlignment="1" applyProtection="1">
      <alignment horizontal="left" vertical="top" wrapText="1"/>
      <protection hidden="1"/>
    </xf>
    <xf numFmtId="0" fontId="27" fillId="0" borderId="37" xfId="35" applyFont="1" applyBorder="1" applyAlignment="1" applyProtection="1">
      <alignment horizontal="justify" vertical="top" wrapText="1"/>
      <protection hidden="1"/>
    </xf>
    <xf numFmtId="0" fontId="27" fillId="0" borderId="3" xfId="35" applyFont="1" applyBorder="1" applyAlignment="1" applyProtection="1">
      <alignment horizontal="justify" vertical="top" wrapText="1"/>
      <protection hidden="1"/>
    </xf>
    <xf numFmtId="0" fontId="27" fillId="0" borderId="69" xfId="35" applyFont="1" applyBorder="1" applyAlignment="1" applyProtection="1">
      <alignment horizontal="justify" vertical="top" wrapText="1"/>
      <protection hidden="1"/>
    </xf>
    <xf numFmtId="0" fontId="27" fillId="2" borderId="71" xfId="35" applyFont="1" applyFill="1" applyBorder="1" applyAlignment="1" applyProtection="1">
      <alignment horizontal="left" vertical="top" wrapText="1"/>
      <protection locked="0" hidden="1"/>
    </xf>
    <xf numFmtId="0" fontId="27" fillId="2" borderId="65" xfId="35" applyFont="1" applyFill="1" applyBorder="1" applyAlignment="1" applyProtection="1">
      <alignment horizontal="left" vertical="top" wrapText="1"/>
      <protection locked="0" hidden="1"/>
    </xf>
    <xf numFmtId="0" fontId="27" fillId="2" borderId="55" xfId="35" applyFont="1" applyFill="1" applyBorder="1" applyAlignment="1" applyProtection="1">
      <alignment horizontal="left" vertical="top" wrapText="1"/>
      <protection locked="0" hidden="1"/>
    </xf>
    <xf numFmtId="0" fontId="27" fillId="2" borderId="70" xfId="35" applyFont="1" applyFill="1" applyBorder="1" applyAlignment="1" applyProtection="1">
      <alignment horizontal="left" vertical="center" wrapText="1"/>
      <protection locked="0"/>
    </xf>
    <xf numFmtId="0" fontId="27" fillId="0" borderId="10" xfId="35" applyFont="1" applyBorder="1" applyAlignment="1" applyProtection="1">
      <alignment horizontal="left" vertical="top" indent="5"/>
      <protection hidden="1"/>
    </xf>
    <xf numFmtId="0" fontId="27" fillId="0" borderId="11" xfId="35" applyFont="1" applyBorder="1" applyAlignment="1" applyProtection="1">
      <alignment horizontal="left" vertical="top" indent="5"/>
      <protection hidden="1"/>
    </xf>
    <xf numFmtId="0" fontId="27" fillId="2" borderId="65" xfId="35" applyFont="1" applyFill="1" applyBorder="1" applyAlignment="1" applyProtection="1">
      <alignment horizontal="left" vertical="center" wrapText="1"/>
      <protection locked="0"/>
    </xf>
    <xf numFmtId="0" fontId="27" fillId="2" borderId="32" xfId="35" applyFont="1" applyFill="1" applyBorder="1" applyAlignment="1" applyProtection="1">
      <alignment horizontal="left" vertical="center" wrapText="1"/>
      <protection locked="0"/>
    </xf>
    <xf numFmtId="0" fontId="27" fillId="0" borderId="39" xfId="35" applyFont="1" applyBorder="1" applyAlignment="1" applyProtection="1">
      <alignment horizontal="justify" vertical="top" wrapText="1"/>
      <protection hidden="1"/>
    </xf>
    <xf numFmtId="0" fontId="27" fillId="0" borderId="34" xfId="35" applyFont="1" applyBorder="1" applyAlignment="1" applyProtection="1">
      <alignment horizontal="justify" vertical="top" wrapText="1"/>
      <protection hidden="1"/>
    </xf>
    <xf numFmtId="0" fontId="27" fillId="0" borderId="74" xfId="35" applyFont="1" applyBorder="1" applyAlignment="1" applyProtection="1">
      <alignment horizontal="justify" vertical="top" wrapText="1"/>
      <protection hidden="1"/>
    </xf>
    <xf numFmtId="0" fontId="27" fillId="0" borderId="75" xfId="35" applyFont="1" applyBorder="1" applyAlignment="1" applyProtection="1">
      <alignment horizontal="justify" vertical="top" wrapText="1"/>
      <protection hidden="1"/>
    </xf>
    <xf numFmtId="0" fontId="27" fillId="2" borderId="72" xfId="35" applyFont="1" applyFill="1" applyBorder="1" applyAlignment="1" applyProtection="1">
      <alignment vertical="center" wrapText="1"/>
      <protection locked="0"/>
    </xf>
    <xf numFmtId="0" fontId="27" fillId="2" borderId="66" xfId="35" applyFont="1" applyFill="1" applyBorder="1" applyAlignment="1" applyProtection="1">
      <alignment vertical="center" wrapText="1"/>
      <protection locked="0"/>
    </xf>
    <xf numFmtId="0" fontId="27" fillId="2" borderId="50" xfId="35" applyFont="1" applyFill="1" applyBorder="1" applyAlignment="1" applyProtection="1">
      <alignment vertical="center" wrapText="1"/>
      <protection locked="0"/>
    </xf>
    <xf numFmtId="0" fontId="29" fillId="0" borderId="35" xfId="35" applyFont="1" applyBorder="1" applyAlignment="1" applyProtection="1">
      <alignment horizontal="justify" vertical="top" wrapText="1"/>
      <protection hidden="1"/>
    </xf>
    <xf numFmtId="0" fontId="29" fillId="0" borderId="0" xfId="35" applyFont="1" applyAlignment="1" applyProtection="1">
      <alignment horizontal="justify" vertical="top" wrapText="1"/>
      <protection hidden="1"/>
    </xf>
    <xf numFmtId="0" fontId="29" fillId="0" borderId="38" xfId="35" applyFont="1" applyBorder="1" applyAlignment="1" applyProtection="1">
      <alignment horizontal="justify" vertical="top" wrapText="1"/>
      <protection hidden="1"/>
    </xf>
    <xf numFmtId="0" fontId="27" fillId="0" borderId="0" xfId="35" applyFont="1" applyAlignment="1" applyProtection="1">
      <alignment vertical="top" wrapText="1"/>
      <protection hidden="1"/>
    </xf>
    <xf numFmtId="0" fontId="27" fillId="0" borderId="38" xfId="35" applyFont="1" applyBorder="1" applyAlignment="1" applyProtection="1">
      <alignment vertical="top" wrapText="1"/>
      <protection hidden="1"/>
    </xf>
    <xf numFmtId="0" fontId="27" fillId="2" borderId="38" xfId="35" applyFont="1" applyFill="1" applyBorder="1" applyAlignment="1" applyProtection="1">
      <alignment horizontal="left" vertical="top" wrapText="1"/>
      <protection hidden="1"/>
    </xf>
    <xf numFmtId="0" fontId="26" fillId="2" borderId="35" xfId="35" applyFont="1" applyFill="1" applyBorder="1" applyAlignment="1" applyProtection="1">
      <alignment horizontal="left" vertical="center" wrapText="1"/>
      <protection hidden="1"/>
    </xf>
    <xf numFmtId="0" fontId="26" fillId="2" borderId="38" xfId="35" applyFont="1" applyFill="1" applyBorder="1" applyAlignment="1" applyProtection="1">
      <alignment horizontal="left" vertical="center" wrapText="1"/>
      <protection hidden="1"/>
    </xf>
    <xf numFmtId="0" fontId="27" fillId="2" borderId="51" xfId="35" applyFont="1" applyFill="1" applyBorder="1" applyAlignment="1" applyProtection="1">
      <alignment horizontal="left" vertical="top" wrapText="1"/>
      <protection hidden="1"/>
    </xf>
    <xf numFmtId="0" fontId="58" fillId="0" borderId="9" xfId="35" applyFont="1" applyBorder="1" applyAlignment="1" applyProtection="1">
      <alignment horizontal="left" vertical="top" wrapText="1"/>
      <protection hidden="1"/>
    </xf>
    <xf numFmtId="0" fontId="5" fillId="0" borderId="0" xfId="35" applyFont="1" applyAlignment="1" applyProtection="1">
      <alignment horizontal="center" vertical="top" wrapText="1"/>
      <protection hidden="1"/>
    </xf>
    <xf numFmtId="0" fontId="5" fillId="0" borderId="37" xfId="35" applyFont="1" applyBorder="1" applyAlignment="1" applyProtection="1">
      <alignment horizontal="center" vertical="top"/>
      <protection hidden="1"/>
    </xf>
    <xf numFmtId="0" fontId="5" fillId="0" borderId="3" xfId="35" applyFont="1" applyBorder="1" applyAlignment="1" applyProtection="1">
      <alignment horizontal="center" vertical="top"/>
      <protection hidden="1"/>
    </xf>
    <xf numFmtId="0" fontId="5" fillId="0" borderId="9" xfId="35" applyFont="1" applyBorder="1" applyAlignment="1" applyProtection="1">
      <alignment horizontal="center" vertical="top"/>
      <protection hidden="1"/>
    </xf>
    <xf numFmtId="0" fontId="5" fillId="0" borderId="16" xfId="35" applyFont="1" applyBorder="1" applyAlignment="1" applyProtection="1">
      <alignment horizontal="left" vertical="top" wrapText="1"/>
      <protection hidden="1"/>
    </xf>
    <xf numFmtId="0" fontId="27" fillId="2" borderId="37" xfId="35" applyFont="1" applyFill="1" applyBorder="1" applyAlignment="1" applyProtection="1">
      <alignment horizontal="right" vertical="top" wrapText="1"/>
      <protection locked="0"/>
    </xf>
    <xf numFmtId="0" fontId="27" fillId="2" borderId="3" xfId="35" applyFont="1" applyFill="1" applyBorder="1" applyAlignment="1" applyProtection="1">
      <alignment horizontal="right" vertical="top" wrapText="1"/>
      <protection locked="0"/>
    </xf>
    <xf numFmtId="0" fontId="27" fillId="2" borderId="9" xfId="35" applyFont="1" applyFill="1" applyBorder="1" applyAlignment="1" applyProtection="1">
      <alignment horizontal="right" vertical="top" wrapText="1"/>
      <protection locked="0"/>
    </xf>
    <xf numFmtId="0" fontId="80" fillId="0" borderId="39" xfId="35" applyFont="1" applyBorder="1" applyAlignment="1" applyProtection="1">
      <alignment horizontal="left" vertical="top" wrapText="1"/>
      <protection hidden="1"/>
    </xf>
    <xf numFmtId="0" fontId="80" fillId="0" borderId="34" xfId="35" applyFont="1" applyBorder="1" applyAlignment="1" applyProtection="1">
      <alignment horizontal="left" vertical="top" wrapText="1"/>
      <protection hidden="1"/>
    </xf>
    <xf numFmtId="0" fontId="58" fillId="2" borderId="16" xfId="35" applyFont="1" applyFill="1" applyBorder="1" applyAlignment="1" applyProtection="1">
      <alignment horizontal="left" vertical="top" wrapText="1"/>
      <protection locked="0"/>
    </xf>
    <xf numFmtId="0" fontId="59" fillId="0" borderId="16" xfId="35" applyFont="1" applyBorder="1" applyAlignment="1" applyProtection="1">
      <alignment horizontal="justify" vertical="top" wrapText="1"/>
      <protection hidden="1"/>
    </xf>
    <xf numFmtId="0" fontId="61" fillId="0" borderId="0" xfId="35" applyFont="1" applyAlignment="1" applyProtection="1">
      <alignment vertical="top"/>
      <protection hidden="1"/>
    </xf>
    <xf numFmtId="0" fontId="61" fillId="0" borderId="0" xfId="35" applyFont="1" applyAlignment="1" applyProtection="1">
      <alignment vertical="top" wrapText="1"/>
      <protection hidden="1"/>
    </xf>
    <xf numFmtId="0" fontId="65" fillId="0" borderId="0" xfId="35" applyFont="1" applyAlignment="1" applyProtection="1">
      <alignment horizontal="justify" vertical="top" wrapText="1"/>
      <protection hidden="1"/>
    </xf>
    <xf numFmtId="0" fontId="83" fillId="0" borderId="0" xfId="35" applyFont="1" applyAlignment="1" applyProtection="1">
      <alignment horizontal="left" vertical="top" wrapText="1"/>
      <protection hidden="1"/>
    </xf>
    <xf numFmtId="0" fontId="60" fillId="0" borderId="0" xfId="35" applyFont="1" applyAlignment="1" applyProtection="1">
      <alignment horizontal="justify" vertical="center"/>
      <protection hidden="1"/>
    </xf>
    <xf numFmtId="0" fontId="59" fillId="0" borderId="0" xfId="35" applyFont="1" applyAlignment="1" applyProtection="1">
      <alignment horizontal="left" vertical="top" wrapText="1"/>
      <protection hidden="1"/>
    </xf>
    <xf numFmtId="0" fontId="60" fillId="0" borderId="0" xfId="35" applyFont="1" applyAlignment="1" applyProtection="1">
      <alignment horizontal="center" vertical="top" wrapText="1"/>
      <protection hidden="1"/>
    </xf>
    <xf numFmtId="0" fontId="60" fillId="0" borderId="0" xfId="35" applyFont="1" applyAlignment="1" applyProtection="1">
      <alignment horizontal="justify" vertical="top" wrapText="1"/>
      <protection hidden="1"/>
    </xf>
    <xf numFmtId="0" fontId="60" fillId="0" borderId="0" xfId="35" applyFont="1" applyAlignment="1">
      <alignment horizontal="left" wrapText="1"/>
    </xf>
    <xf numFmtId="0" fontId="61" fillId="0" borderId="16" xfId="35" applyFont="1" applyBorder="1" applyAlignment="1" applyProtection="1">
      <alignment horizontal="center" vertical="center" wrapText="1"/>
      <protection hidden="1"/>
    </xf>
    <xf numFmtId="0" fontId="58" fillId="0" borderId="9" xfId="35" applyFont="1" applyBorder="1" applyAlignment="1" applyProtection="1">
      <alignment horizontal="left" vertical="center" wrapText="1"/>
      <protection hidden="1"/>
    </xf>
    <xf numFmtId="0" fontId="58" fillId="0" borderId="36" xfId="35" applyFont="1" applyBorder="1" applyAlignment="1" applyProtection="1">
      <alignment horizontal="left" vertical="center" wrapText="1"/>
      <protection hidden="1"/>
    </xf>
    <xf numFmtId="0" fontId="58" fillId="0" borderId="51" xfId="35" applyFont="1" applyBorder="1" applyAlignment="1" applyProtection="1">
      <alignment horizontal="left" vertical="center" wrapText="1"/>
      <protection hidden="1"/>
    </xf>
    <xf numFmtId="0" fontId="60" fillId="2" borderId="44" xfId="35" applyFont="1" applyFill="1" applyBorder="1" applyAlignment="1" applyProtection="1">
      <alignment horizontal="left" vertical="center" wrapText="1"/>
      <protection locked="0"/>
    </xf>
    <xf numFmtId="0" fontId="61" fillId="0" borderId="67" xfId="35" applyFont="1" applyBorder="1" applyAlignment="1" applyProtection="1">
      <alignment horizontal="center" vertical="center" wrapText="1"/>
      <protection hidden="1"/>
    </xf>
    <xf numFmtId="0" fontId="61" fillId="0" borderId="63" xfId="35" applyFont="1" applyBorder="1" applyAlignment="1" applyProtection="1">
      <alignment horizontal="center" vertical="center" wrapText="1"/>
      <protection hidden="1"/>
    </xf>
    <xf numFmtId="0" fontId="61" fillId="0" borderId="68" xfId="35" applyFont="1" applyBorder="1" applyAlignment="1" applyProtection="1">
      <alignment horizontal="center" vertical="center" wrapText="1"/>
      <protection hidden="1"/>
    </xf>
    <xf numFmtId="0" fontId="60" fillId="0" borderId="0" xfId="35" applyFont="1" applyAlignment="1" applyProtection="1">
      <alignment horizontal="left" vertical="top"/>
      <protection hidden="1"/>
    </xf>
    <xf numFmtId="0" fontId="61" fillId="0" borderId="63" xfId="35" applyFont="1" applyBorder="1" applyAlignment="1" applyProtection="1">
      <alignment horizontal="left" vertical="top"/>
      <protection hidden="1"/>
    </xf>
    <xf numFmtId="0" fontId="60" fillId="2" borderId="56" xfId="35" applyFont="1" applyFill="1" applyBorder="1" applyAlignment="1" applyProtection="1">
      <alignment horizontal="left" vertical="center" wrapText="1"/>
      <protection locked="0"/>
    </xf>
    <xf numFmtId="0" fontId="60" fillId="2" borderId="32" xfId="35" applyFont="1" applyFill="1" applyBorder="1" applyAlignment="1" applyProtection="1">
      <alignment horizontal="left" vertical="center" wrapText="1"/>
      <protection locked="0"/>
    </xf>
    <xf numFmtId="0" fontId="60" fillId="2" borderId="57" xfId="35" applyFont="1" applyFill="1" applyBorder="1" applyAlignment="1" applyProtection="1">
      <alignment horizontal="left" vertical="center" wrapText="1"/>
      <protection locked="0"/>
    </xf>
    <xf numFmtId="0" fontId="58" fillId="2" borderId="39" xfId="35" applyFont="1" applyFill="1" applyBorder="1" applyAlignment="1" applyProtection="1">
      <alignment horizontal="center" vertical="top" wrapText="1"/>
      <protection locked="0"/>
    </xf>
    <xf numFmtId="0" fontId="58" fillId="2" borderId="40" xfId="35" applyFont="1" applyFill="1" applyBorder="1" applyAlignment="1" applyProtection="1">
      <alignment horizontal="center" vertical="top" wrapText="1"/>
      <protection locked="0"/>
    </xf>
    <xf numFmtId="0" fontId="58" fillId="2" borderId="35" xfId="35" applyFont="1" applyFill="1" applyBorder="1" applyAlignment="1" applyProtection="1">
      <alignment horizontal="center" vertical="top" wrapText="1"/>
      <protection locked="0"/>
    </xf>
    <xf numFmtId="0" fontId="58" fillId="2" borderId="38" xfId="35" applyFont="1" applyFill="1" applyBorder="1" applyAlignment="1" applyProtection="1">
      <alignment horizontal="center" vertical="top" wrapText="1"/>
      <protection locked="0"/>
    </xf>
    <xf numFmtId="0" fontId="58" fillId="2" borderId="36" xfId="35" applyFont="1" applyFill="1" applyBorder="1" applyAlignment="1" applyProtection="1">
      <alignment horizontal="center" vertical="top" wrapText="1"/>
      <protection locked="0"/>
    </xf>
    <xf numFmtId="0" fontId="58" fillId="2" borderId="51" xfId="35" applyFont="1" applyFill="1" applyBorder="1" applyAlignment="1" applyProtection="1">
      <alignment horizontal="center" vertical="top" wrapText="1"/>
      <protection locked="0"/>
    </xf>
    <xf numFmtId="0" fontId="58" fillId="0" borderId="16" xfId="35" applyFont="1" applyBorder="1" applyAlignment="1" applyProtection="1">
      <alignment horizontal="center" vertical="center" wrapText="1"/>
      <protection hidden="1"/>
    </xf>
    <xf numFmtId="0" fontId="58" fillId="0" borderId="33" xfId="35" applyFont="1" applyBorder="1" applyAlignment="1" applyProtection="1">
      <alignment horizontal="justify" vertical="top" wrapText="1"/>
      <protection hidden="1"/>
    </xf>
    <xf numFmtId="0" fontId="87" fillId="15" borderId="0" xfId="60" applyFont="1" applyFill="1" applyAlignment="1" applyProtection="1">
      <alignment horizontal="center" vertical="center" wrapText="1"/>
      <protection hidden="1"/>
    </xf>
    <xf numFmtId="0" fontId="58" fillId="0" borderId="39" xfId="35" applyFont="1" applyBorder="1" applyAlignment="1" applyProtection="1">
      <alignment horizontal="center" vertical="center" wrapText="1"/>
      <protection hidden="1"/>
    </xf>
    <xf numFmtId="0" fontId="58" fillId="0" borderId="40" xfId="35" applyFont="1" applyBorder="1" applyAlignment="1" applyProtection="1">
      <alignment horizontal="center" vertical="center" wrapText="1"/>
      <protection hidden="1"/>
    </xf>
    <xf numFmtId="0" fontId="58" fillId="2" borderId="40" xfId="35" applyFont="1" applyFill="1" applyBorder="1" applyAlignment="1" applyProtection="1">
      <alignment horizontal="center" vertical="top"/>
      <protection locked="0"/>
    </xf>
    <xf numFmtId="0" fontId="58" fillId="2" borderId="9" xfId="35" applyFont="1" applyFill="1" applyBorder="1" applyAlignment="1" applyProtection="1">
      <alignment horizontal="center" vertical="top"/>
      <protection locked="0"/>
    </xf>
    <xf numFmtId="0" fontId="58" fillId="0" borderId="37" xfId="35" applyFont="1" applyBorder="1" applyAlignment="1" applyProtection="1">
      <alignment horizontal="left" vertical="top"/>
      <protection hidden="1"/>
    </xf>
    <xf numFmtId="0" fontId="58" fillId="0" borderId="9" xfId="35" applyFont="1" applyBorder="1" applyAlignment="1" applyProtection="1">
      <alignment horizontal="left" vertical="top"/>
      <protection hidden="1"/>
    </xf>
    <xf numFmtId="0" fontId="61" fillId="0" borderId="37" xfId="35" applyFont="1" applyBorder="1" applyAlignment="1" applyProtection="1">
      <alignment horizontal="center" vertical="top" wrapText="1"/>
      <protection hidden="1"/>
    </xf>
    <xf numFmtId="0" fontId="61" fillId="0" borderId="9" xfId="35" applyFont="1" applyBorder="1" applyAlignment="1" applyProtection="1">
      <alignment horizontal="center" vertical="top" wrapText="1"/>
      <protection hidden="1"/>
    </xf>
    <xf numFmtId="0" fontId="60" fillId="0" borderId="0" xfId="35" applyFont="1" applyAlignment="1" applyProtection="1">
      <alignment horizontal="justify" vertical="top"/>
      <protection hidden="1"/>
    </xf>
    <xf numFmtId="0" fontId="58" fillId="0" borderId="86" xfId="35" applyFont="1" applyBorder="1" applyAlignment="1" applyProtection="1">
      <alignment horizontal="left" vertical="center" wrapText="1"/>
      <protection hidden="1"/>
    </xf>
    <xf numFmtId="0" fontId="58" fillId="0" borderId="85" xfId="35" applyFont="1" applyBorder="1" applyAlignment="1" applyProtection="1">
      <alignment horizontal="left" vertical="center" wrapText="1"/>
      <protection hidden="1"/>
    </xf>
    <xf numFmtId="0" fontId="58" fillId="2" borderId="83" xfId="35" applyFont="1" applyFill="1" applyBorder="1" applyAlignment="1" applyProtection="1">
      <alignment horizontal="left" vertical="center" wrapText="1"/>
      <protection locked="0"/>
    </xf>
    <xf numFmtId="0" fontId="58" fillId="2" borderId="84" xfId="35" applyFont="1" applyFill="1" applyBorder="1" applyAlignment="1" applyProtection="1">
      <alignment horizontal="left" vertical="center" wrapText="1"/>
      <protection locked="0"/>
    </xf>
    <xf numFmtId="0" fontId="60" fillId="0" borderId="16" xfId="35" applyFont="1" applyBorder="1" applyAlignment="1" applyProtection="1">
      <alignment horizontal="left" vertical="top" wrapText="1"/>
      <protection hidden="1"/>
    </xf>
    <xf numFmtId="0" fontId="61" fillId="0" borderId="33" xfId="35" applyFont="1" applyBorder="1" applyAlignment="1" applyProtection="1">
      <alignment horizontal="left" vertical="center" wrapText="1"/>
      <protection hidden="1"/>
    </xf>
    <xf numFmtId="0" fontId="60" fillId="0" borderId="0" xfId="35" applyFont="1" applyAlignment="1">
      <alignment horizontal="left" vertical="center" wrapText="1"/>
    </xf>
    <xf numFmtId="0" fontId="58" fillId="0" borderId="0" xfId="35" applyFont="1" applyAlignment="1">
      <alignment horizontal="left" vertical="center" wrapText="1"/>
    </xf>
    <xf numFmtId="0" fontId="61" fillId="0" borderId="0" xfId="35" applyFont="1" applyAlignment="1" applyProtection="1">
      <alignment vertical="center" wrapText="1"/>
      <protection hidden="1"/>
    </xf>
    <xf numFmtId="0" fontId="65" fillId="0" borderId="0" xfId="35" applyFont="1" applyAlignment="1" applyProtection="1">
      <alignment horizontal="left" vertical="top" wrapText="1"/>
      <protection hidden="1"/>
    </xf>
    <xf numFmtId="0" fontId="60" fillId="0" borderId="0" xfId="60" applyFont="1" applyAlignment="1" applyProtection="1">
      <alignment horizontal="justify" vertical="top" wrapText="1"/>
      <protection hidden="1"/>
    </xf>
    <xf numFmtId="0" fontId="44" fillId="0" borderId="0" xfId="60" applyFont="1" applyAlignment="1" applyProtection="1">
      <alignment horizontal="justify" vertical="top" wrapText="1"/>
      <protection hidden="1"/>
    </xf>
    <xf numFmtId="0" fontId="58" fillId="0" borderId="16" xfId="35" applyFont="1" applyBorder="1" applyAlignment="1" applyProtection="1">
      <alignment horizontal="left" vertical="center" wrapText="1"/>
      <protection locked="0"/>
    </xf>
    <xf numFmtId="0" fontId="58" fillId="0" borderId="10" xfId="35" applyFont="1" applyBorder="1" applyAlignment="1" applyProtection="1">
      <alignment horizontal="center" vertical="center"/>
      <protection hidden="1"/>
    </xf>
    <xf numFmtId="0" fontId="58" fillId="0" borderId="11" xfId="35" applyFont="1" applyBorder="1" applyAlignment="1" applyProtection="1">
      <alignment horizontal="center" vertical="center"/>
      <protection hidden="1"/>
    </xf>
    <xf numFmtId="0" fontId="58" fillId="0" borderId="12" xfId="35" applyFont="1" applyBorder="1" applyAlignment="1" applyProtection="1">
      <alignment horizontal="center" vertical="center"/>
      <protection hidden="1"/>
    </xf>
    <xf numFmtId="0" fontId="58" fillId="0" borderId="39" xfId="35" applyFont="1" applyBorder="1" applyAlignment="1" applyProtection="1">
      <alignment horizontal="left" vertical="center" wrapText="1"/>
      <protection hidden="1"/>
    </xf>
    <xf numFmtId="0" fontId="58" fillId="0" borderId="35" xfId="35" applyFont="1" applyBorder="1" applyAlignment="1" applyProtection="1">
      <alignment horizontal="left" vertical="center" wrapText="1"/>
      <protection hidden="1"/>
    </xf>
    <xf numFmtId="0" fontId="58" fillId="0" borderId="0" xfId="35" applyFont="1" applyAlignment="1" applyProtection="1">
      <alignment vertical="top"/>
      <protection hidden="1"/>
    </xf>
    <xf numFmtId="0" fontId="61" fillId="0" borderId="10" xfId="35" applyFont="1" applyBorder="1" applyAlignment="1" applyProtection="1">
      <alignment horizontal="center" vertical="center" wrapText="1"/>
      <protection hidden="1"/>
    </xf>
    <xf numFmtId="0" fontId="61" fillId="0" borderId="11" xfId="35" applyFont="1" applyBorder="1" applyAlignment="1" applyProtection="1">
      <alignment horizontal="center" vertical="center" wrapText="1"/>
      <protection hidden="1"/>
    </xf>
    <xf numFmtId="0" fontId="61" fillId="0" borderId="12" xfId="35" applyFont="1" applyBorder="1" applyAlignment="1" applyProtection="1">
      <alignment horizontal="center" vertical="center" wrapText="1"/>
      <protection hidden="1"/>
    </xf>
    <xf numFmtId="0" fontId="61" fillId="0" borderId="35" xfId="35" applyFont="1" applyBorder="1" applyAlignment="1" applyProtection="1">
      <alignment horizontal="center" vertical="center" wrapText="1"/>
      <protection hidden="1"/>
    </xf>
    <xf numFmtId="0" fontId="61" fillId="0" borderId="38" xfId="35" applyFont="1" applyBorder="1" applyAlignment="1" applyProtection="1">
      <alignment horizontal="center" vertical="center" wrapText="1"/>
      <protection hidden="1"/>
    </xf>
    <xf numFmtId="0" fontId="61" fillId="0" borderId="16" xfId="35" applyFont="1" applyBorder="1" applyAlignment="1" applyProtection="1">
      <alignment horizontal="center"/>
      <protection hidden="1"/>
    </xf>
    <xf numFmtId="0" fontId="27" fillId="0" borderId="0" xfId="52" applyFont="1" applyAlignment="1" applyProtection="1">
      <alignment horizontal="left" vertical="center" wrapText="1"/>
      <protection hidden="1"/>
    </xf>
    <xf numFmtId="0" fontId="61" fillId="0" borderId="0" xfId="35" applyFont="1" applyAlignment="1" applyProtection="1">
      <alignment horizontal="left" vertical="center" wrapText="1"/>
      <protection hidden="1"/>
    </xf>
    <xf numFmtId="0" fontId="58" fillId="0" borderId="0" xfId="35" applyFont="1" applyAlignment="1" applyProtection="1">
      <alignment horizontal="left" vertical="center"/>
      <protection hidden="1"/>
    </xf>
    <xf numFmtId="0" fontId="61" fillId="0" borderId="0" xfId="35" applyFont="1" applyAlignment="1" applyProtection="1">
      <alignment horizontal="center" vertical="center"/>
      <protection hidden="1"/>
    </xf>
    <xf numFmtId="0" fontId="61" fillId="0" borderId="0" xfId="35" applyFont="1" applyAlignment="1" applyProtection="1">
      <alignment horizontal="left" vertical="top" wrapText="1"/>
      <protection hidden="1"/>
    </xf>
    <xf numFmtId="0" fontId="36" fillId="13" borderId="0" xfId="0" applyFont="1" applyFill="1" applyAlignment="1" applyProtection="1">
      <alignment horizontal="center" vertical="center" wrapText="1"/>
      <protection hidden="1"/>
    </xf>
    <xf numFmtId="0" fontId="26" fillId="0" borderId="0" xfId="0" applyFont="1" applyAlignment="1" applyProtection="1">
      <alignment horizontal="justify" vertical="center" wrapText="1"/>
      <protection hidden="1"/>
    </xf>
    <xf numFmtId="0" fontId="27" fillId="0" borderId="0" xfId="0" applyFont="1" applyAlignment="1" applyProtection="1">
      <alignment horizontal="justify" vertical="center" wrapText="1"/>
      <protection hidden="1"/>
    </xf>
    <xf numFmtId="0" fontId="28" fillId="0" borderId="0" xfId="0" applyFont="1" applyAlignment="1" applyProtection="1">
      <alignment horizontal="left" vertical="center"/>
      <protection hidden="1"/>
    </xf>
    <xf numFmtId="0" fontId="36" fillId="13" borderId="0" xfId="0" applyFont="1" applyFill="1" applyAlignment="1" applyProtection="1">
      <alignment horizontal="justify" vertical="top" wrapText="1"/>
      <protection hidden="1"/>
    </xf>
    <xf numFmtId="0" fontId="28" fillId="0" borderId="0" xfId="0" applyFont="1" applyAlignment="1" applyProtection="1">
      <alignment horizontal="center" vertical="center" wrapText="1"/>
      <protection hidden="1"/>
    </xf>
    <xf numFmtId="0" fontId="30" fillId="0" borderId="0" xfId="0" applyFont="1" applyAlignment="1" applyProtection="1">
      <alignment horizontal="center" vertical="center" wrapText="1"/>
      <protection hidden="1"/>
    </xf>
    <xf numFmtId="0" fontId="26" fillId="0" borderId="37"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7" fillId="0" borderId="34" xfId="0" applyFont="1" applyBorder="1" applyAlignment="1" applyProtection="1">
      <alignment horizontal="justify" vertical="top" wrapText="1"/>
      <protection hidden="1"/>
    </xf>
    <xf numFmtId="0" fontId="27" fillId="0" borderId="10"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28"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3" fillId="0" borderId="0" xfId="0" applyFont="1" applyAlignment="1" applyProtection="1">
      <alignment horizontal="center" vertical="center"/>
      <protection hidden="1"/>
    </xf>
    <xf numFmtId="0" fontId="38" fillId="13" borderId="0" xfId="0" applyFont="1" applyFill="1" applyAlignment="1" applyProtection="1">
      <alignment horizontal="center" vertical="center" wrapText="1"/>
      <protection hidden="1"/>
    </xf>
    <xf numFmtId="0" fontId="26" fillId="0" borderId="0" xfId="52" applyFont="1" applyAlignment="1" applyProtection="1">
      <alignment horizontal="left" vertical="center" wrapText="1"/>
      <protection hidden="1"/>
    </xf>
    <xf numFmtId="0" fontId="27" fillId="0" borderId="33" xfId="0" applyFont="1" applyBorder="1" applyAlignment="1" applyProtection="1">
      <alignment horizontal="justify" vertical="center" wrapText="1"/>
      <protection hidden="1"/>
    </xf>
    <xf numFmtId="0" fontId="27" fillId="0" borderId="37" xfId="0" applyFont="1" applyBorder="1" applyAlignment="1" applyProtection="1">
      <alignment horizontal="center" vertical="center" wrapText="1"/>
      <protection hidden="1"/>
    </xf>
    <xf numFmtId="0" fontId="27" fillId="0" borderId="9" xfId="0" applyFont="1" applyBorder="1" applyAlignment="1" applyProtection="1">
      <alignment horizontal="center" vertical="center" wrapText="1"/>
      <protection hidden="1"/>
    </xf>
    <xf numFmtId="0" fontId="33" fillId="0" borderId="0" xfId="42" applyFont="1" applyAlignment="1" applyProtection="1">
      <alignment horizontal="center" vertical="center" wrapText="1"/>
      <protection hidden="1"/>
    </xf>
    <xf numFmtId="0" fontId="28" fillId="0" borderId="0" xfId="42" applyFont="1" applyAlignment="1" applyProtection="1">
      <alignment horizontal="center" vertical="center"/>
      <protection hidden="1"/>
    </xf>
    <xf numFmtId="0" fontId="30" fillId="0" borderId="0" xfId="42" applyFont="1" applyAlignment="1" applyProtection="1">
      <alignment horizontal="center" vertical="center"/>
      <protection hidden="1"/>
    </xf>
    <xf numFmtId="0" fontId="28" fillId="0" borderId="0" xfId="42" applyFont="1" applyAlignment="1" applyProtection="1">
      <alignment horizontal="center" vertical="center" wrapText="1"/>
      <protection hidden="1"/>
    </xf>
    <xf numFmtId="0" fontId="30" fillId="0" borderId="0" xfId="42" applyFont="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27" fillId="0" borderId="33" xfId="42" applyFont="1" applyBorder="1" applyAlignment="1" applyProtection="1">
      <alignment horizontal="justify" vertical="center" wrapText="1"/>
      <protection hidden="1"/>
    </xf>
    <xf numFmtId="0" fontId="27" fillId="0" borderId="10" xfId="42" applyFont="1" applyBorder="1" applyAlignment="1" applyProtection="1">
      <alignment horizontal="center" vertical="center" wrapText="1"/>
      <protection hidden="1"/>
    </xf>
    <xf numFmtId="0" fontId="27" fillId="0" borderId="12" xfId="42" applyFont="1" applyBorder="1" applyAlignment="1" applyProtection="1">
      <alignment horizontal="center" vertical="center" wrapText="1"/>
      <protection hidden="1"/>
    </xf>
    <xf numFmtId="0" fontId="27" fillId="0" borderId="37" xfId="42" applyFont="1" applyBorder="1" applyAlignment="1" applyProtection="1">
      <alignment horizontal="center" vertical="center" wrapText="1"/>
      <protection hidden="1"/>
    </xf>
    <xf numFmtId="0" fontId="27" fillId="0" borderId="9" xfId="42" applyFont="1" applyBorder="1" applyAlignment="1" applyProtection="1">
      <alignment horizontal="center" vertical="center" wrapText="1"/>
      <protection hidden="1"/>
    </xf>
    <xf numFmtId="0" fontId="27" fillId="0" borderId="34" xfId="42" applyFont="1" applyBorder="1" applyAlignment="1" applyProtection="1">
      <alignment horizontal="left" vertical="center" wrapText="1"/>
      <protection hidden="1"/>
    </xf>
    <xf numFmtId="0" fontId="27" fillId="0" borderId="33" xfId="42" quotePrefix="1" applyFont="1" applyBorder="1" applyAlignment="1" applyProtection="1">
      <alignment horizontal="justify" vertical="top" wrapText="1"/>
      <protection hidden="1"/>
    </xf>
    <xf numFmtId="0" fontId="27" fillId="0" borderId="33" xfId="42" applyFont="1" applyBorder="1" applyAlignment="1" applyProtection="1">
      <alignment horizontal="justify" vertical="top"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26" fillId="0" borderId="37"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26" fillId="13" borderId="0" xfId="42" applyFont="1" applyFill="1" applyAlignment="1" applyProtection="1">
      <alignment horizontal="center" vertical="top" wrapText="1"/>
      <protection hidden="1"/>
    </xf>
    <xf numFmtId="0" fontId="26" fillId="14" borderId="0" xfId="42" applyFont="1" applyFill="1" applyAlignment="1" applyProtection="1">
      <alignment horizontal="center" vertical="center" wrapText="1"/>
      <protection hidden="1"/>
    </xf>
    <xf numFmtId="0" fontId="26" fillId="0" borderId="0" xfId="42" applyFont="1" applyAlignment="1" applyProtection="1">
      <alignment horizontal="justify" vertical="center" wrapText="1"/>
      <protection hidden="1"/>
    </xf>
    <xf numFmtId="0" fontId="27" fillId="2" borderId="37" xfId="0" applyFont="1" applyFill="1" applyBorder="1" applyAlignment="1" applyProtection="1">
      <alignment vertical="center" wrapText="1"/>
      <protection locked="0"/>
    </xf>
    <xf numFmtId="0" fontId="27" fillId="2" borderId="9" xfId="0" applyFont="1" applyFill="1" applyBorder="1" applyAlignment="1" applyProtection="1">
      <alignment vertical="center" wrapText="1"/>
      <protection locked="0"/>
    </xf>
    <xf numFmtId="0" fontId="27" fillId="0" borderId="16" xfId="0" applyFont="1" applyBorder="1" applyAlignment="1" applyProtection="1">
      <alignment horizontal="center" vertical="center" wrapText="1"/>
      <protection hidden="1"/>
    </xf>
    <xf numFmtId="0" fontId="29" fillId="0" borderId="0" xfId="0" applyFont="1" applyAlignment="1" applyProtection="1">
      <alignment horizontal="left" vertical="center" wrapText="1"/>
      <protection hidden="1"/>
    </xf>
    <xf numFmtId="0" fontId="5" fillId="0" borderId="0" xfId="52" applyAlignment="1" applyProtection="1">
      <alignment horizontal="left" vertical="center" wrapText="1"/>
      <protection hidden="1"/>
    </xf>
    <xf numFmtId="0" fontId="62" fillId="0" borderId="0" xfId="35" applyFont="1" applyAlignment="1" applyProtection="1">
      <alignment horizontal="center" vertical="center"/>
      <protection hidden="1"/>
    </xf>
    <xf numFmtId="0" fontId="62" fillId="0" borderId="33" xfId="35" applyFont="1" applyBorder="1" applyAlignment="1" applyProtection="1">
      <alignment horizontal="left" vertical="top" wrapText="1"/>
      <protection hidden="1"/>
    </xf>
    <xf numFmtId="0" fontId="62" fillId="13" borderId="0" xfId="35" applyFont="1" applyFill="1" applyAlignment="1" applyProtection="1">
      <alignment horizontal="center" vertical="center" wrapText="1"/>
      <protection hidden="1"/>
    </xf>
    <xf numFmtId="0" fontId="62" fillId="14" borderId="0" xfId="35" applyFont="1" applyFill="1" applyAlignment="1" applyProtection="1">
      <alignment horizontal="center" vertical="center"/>
      <protection hidden="1"/>
    </xf>
    <xf numFmtId="0" fontId="62" fillId="0" borderId="0" xfId="35" applyFont="1" applyAlignment="1" applyProtection="1">
      <alignment horizontal="justify" vertical="center" wrapText="1"/>
      <protection hidden="1"/>
    </xf>
    <xf numFmtId="0" fontId="27" fillId="0" borderId="37" xfId="0" applyFont="1" applyBorder="1" applyAlignment="1" applyProtection="1">
      <alignment horizontal="left" vertical="top" wrapText="1"/>
      <protection hidden="1"/>
    </xf>
    <xf numFmtId="0" fontId="27" fillId="0" borderId="3" xfId="0" applyFont="1" applyBorder="1" applyAlignment="1" applyProtection="1">
      <alignment horizontal="left" vertical="top" wrapText="1"/>
      <protection hidden="1"/>
    </xf>
    <xf numFmtId="0" fontId="27" fillId="0" borderId="9" xfId="0" applyFont="1" applyBorder="1" applyAlignment="1" applyProtection="1">
      <alignment horizontal="left" vertical="top" wrapText="1"/>
      <protection hidden="1"/>
    </xf>
    <xf numFmtId="0" fontId="27" fillId="0" borderId="16" xfId="0" applyFont="1" applyBorder="1" applyAlignment="1" applyProtection="1">
      <alignment horizontal="left" vertical="top" wrapText="1"/>
      <protection hidden="1"/>
    </xf>
    <xf numFmtId="0" fontId="27" fillId="0" borderId="47" xfId="0" applyFont="1" applyBorder="1" applyAlignment="1" applyProtection="1">
      <alignment horizontal="left" vertical="top" wrapText="1"/>
      <protection hidden="1"/>
    </xf>
    <xf numFmtId="0" fontId="38" fillId="0" borderId="39" xfId="0" applyFont="1" applyBorder="1" applyAlignment="1" applyProtection="1">
      <alignment horizontal="left" vertical="center" wrapText="1"/>
      <protection hidden="1"/>
    </xf>
    <xf numFmtId="0" fontId="38" fillId="0" borderId="34" xfId="0" applyFont="1" applyBorder="1" applyAlignment="1" applyProtection="1">
      <alignment horizontal="left" vertical="center" wrapText="1"/>
      <protection hidden="1"/>
    </xf>
    <xf numFmtId="0" fontId="38" fillId="0" borderId="40" xfId="0" applyFont="1" applyBorder="1" applyAlignment="1" applyProtection="1">
      <alignment horizontal="left" vertical="center" wrapText="1"/>
      <protection hidden="1"/>
    </xf>
    <xf numFmtId="0" fontId="26" fillId="0" borderId="3" xfId="0" applyFont="1" applyBorder="1" applyAlignment="1" applyProtection="1">
      <alignment horizontal="center" vertical="center" wrapText="1"/>
      <protection hidden="1"/>
    </xf>
    <xf numFmtId="0" fontId="38" fillId="0" borderId="37" xfId="0" applyFont="1" applyBorder="1" applyAlignment="1" applyProtection="1">
      <alignment horizontal="center" vertical="center" wrapText="1"/>
      <protection hidden="1"/>
    </xf>
    <xf numFmtId="0" fontId="38" fillId="0" borderId="34" xfId="0" applyFont="1" applyBorder="1" applyAlignment="1" applyProtection="1">
      <alignment horizontal="center" vertical="center" wrapText="1"/>
      <protection hidden="1"/>
    </xf>
    <xf numFmtId="0" fontId="38" fillId="0" borderId="40" xfId="0" applyFont="1" applyBorder="1" applyAlignment="1" applyProtection="1">
      <alignment horizontal="center" vertical="center" wrapText="1"/>
      <protection hidden="1"/>
    </xf>
    <xf numFmtId="0" fontId="47" fillId="0" borderId="37" xfId="0" applyFont="1" applyBorder="1" applyAlignment="1" applyProtection="1">
      <alignment horizontal="center" vertical="center" wrapText="1"/>
      <protection hidden="1"/>
    </xf>
    <xf numFmtId="0" fontId="47" fillId="0" borderId="9" xfId="0" applyFont="1" applyBorder="1" applyAlignment="1" applyProtection="1">
      <alignment horizontal="center" vertical="center" wrapText="1"/>
      <protection hidden="1"/>
    </xf>
    <xf numFmtId="0" fontId="27" fillId="2" borderId="37" xfId="0" applyFont="1" applyFill="1" applyBorder="1" applyAlignment="1" applyProtection="1">
      <alignment horizontal="center" vertical="top" wrapText="1"/>
      <protection locked="0"/>
    </xf>
    <xf numFmtId="0" fontId="27" fillId="2" borderId="3" xfId="0" applyFont="1" applyFill="1" applyBorder="1" applyAlignment="1" applyProtection="1">
      <alignment horizontal="center" vertical="top" wrapText="1"/>
      <protection locked="0"/>
    </xf>
    <xf numFmtId="0" fontId="71" fillId="0" borderId="0" xfId="0" applyFont="1" applyAlignment="1" applyProtection="1">
      <alignment horizontal="left" vertical="top" wrapText="1"/>
      <protection hidden="1"/>
    </xf>
    <xf numFmtId="0" fontId="46" fillId="0" borderId="0" xfId="0" applyFont="1" applyAlignment="1" applyProtection="1">
      <alignment horizontal="left" vertical="top" wrapText="1"/>
      <protection hidden="1"/>
    </xf>
    <xf numFmtId="0" fontId="31" fillId="0" borderId="0" xfId="0" applyFont="1" applyAlignment="1" applyProtection="1">
      <alignment horizontal="left" vertical="top" wrapText="1"/>
      <protection hidden="1"/>
    </xf>
    <xf numFmtId="0" fontId="62" fillId="0" borderId="16" xfId="0" applyFont="1" applyBorder="1" applyAlignment="1">
      <alignment horizontal="center" vertical="center" wrapText="1"/>
    </xf>
    <xf numFmtId="0" fontId="76" fillId="0" borderId="0" xfId="0" applyFont="1" applyAlignment="1" applyProtection="1">
      <alignment horizontal="justify" vertical="top" wrapText="1"/>
      <protection hidden="1"/>
    </xf>
    <xf numFmtId="0" fontId="26" fillId="0" borderId="0" xfId="0" applyFont="1" applyAlignment="1" applyProtection="1">
      <alignment horizontal="justify" vertical="top" wrapText="1"/>
      <protection hidden="1"/>
    </xf>
    <xf numFmtId="0" fontId="33" fillId="0" borderId="0" xfId="0" applyFont="1" applyAlignment="1" applyProtection="1">
      <alignment horizontal="left" vertical="top" wrapText="1"/>
      <protection hidden="1"/>
    </xf>
    <xf numFmtId="0" fontId="26" fillId="0" borderId="0" xfId="46" applyFont="1" applyAlignment="1" applyProtection="1">
      <alignment horizontal="center" vertical="center" wrapText="1"/>
      <protection hidden="1"/>
    </xf>
    <xf numFmtId="0" fontId="27" fillId="0" borderId="0" xfId="46" applyFont="1" applyAlignment="1" applyProtection="1">
      <alignment horizontal="left" vertical="top" wrapText="1"/>
      <protection hidden="1"/>
    </xf>
    <xf numFmtId="0" fontId="30" fillId="2" borderId="16" xfId="0" applyFont="1" applyFill="1" applyBorder="1" applyAlignment="1" applyProtection="1">
      <alignment horizontal="left" vertical="top" wrapText="1"/>
      <protection locked="0"/>
    </xf>
    <xf numFmtId="0" fontId="38" fillId="0" borderId="16" xfId="0" applyFont="1" applyBorder="1" applyAlignment="1" applyProtection="1">
      <alignment horizontal="center" vertical="center" wrapText="1"/>
      <protection hidden="1"/>
    </xf>
    <xf numFmtId="0" fontId="30" fillId="2" borderId="37" xfId="0" applyFont="1" applyFill="1" applyBorder="1" applyAlignment="1" applyProtection="1">
      <alignment horizontal="left" vertical="top" wrapText="1"/>
      <protection locked="0"/>
    </xf>
    <xf numFmtId="0" fontId="30" fillId="2" borderId="9" xfId="0" applyFont="1" applyFill="1" applyBorder="1" applyAlignment="1" applyProtection="1">
      <alignment horizontal="left" vertical="top" wrapText="1"/>
      <protection locked="0"/>
    </xf>
    <xf numFmtId="0" fontId="27" fillId="2" borderId="16" xfId="0" applyFont="1" applyFill="1" applyBorder="1" applyAlignment="1" applyProtection="1">
      <alignment horizontal="left" vertical="top" wrapText="1"/>
      <protection locked="0"/>
    </xf>
    <xf numFmtId="0" fontId="27" fillId="2" borderId="37" xfId="0" applyFont="1" applyFill="1" applyBorder="1" applyAlignment="1" applyProtection="1">
      <alignment horizontal="left" vertical="top" wrapText="1"/>
      <protection locked="0"/>
    </xf>
    <xf numFmtId="0" fontId="27" fillId="2" borderId="9" xfId="0" applyFont="1" applyFill="1" applyBorder="1" applyAlignment="1" applyProtection="1">
      <alignment horizontal="left" vertical="top" wrapText="1"/>
      <protection locked="0"/>
    </xf>
    <xf numFmtId="0" fontId="26" fillId="0" borderId="0" xfId="0" applyFont="1" applyAlignment="1" applyProtection="1">
      <alignment vertical="center"/>
      <protection hidden="1"/>
    </xf>
    <xf numFmtId="0" fontId="59" fillId="0" borderId="34" xfId="0" applyFont="1" applyBorder="1" applyAlignment="1">
      <alignment horizontal="justify" vertical="top"/>
    </xf>
    <xf numFmtId="0" fontId="26" fillId="12" borderId="0" xfId="0" applyFont="1" applyFill="1" applyAlignment="1" applyProtection="1">
      <alignment horizontal="justify" vertical="top" wrapText="1"/>
      <protection locked="0"/>
    </xf>
    <xf numFmtId="0" fontId="62" fillId="9" borderId="37" xfId="37" applyFont="1" applyFill="1" applyBorder="1" applyAlignment="1" applyProtection="1">
      <alignment horizontal="left" vertical="center" wrapText="1"/>
      <protection hidden="1"/>
    </xf>
    <xf numFmtId="0" fontId="62" fillId="9" borderId="3" xfId="37" applyFont="1" applyFill="1" applyBorder="1" applyAlignment="1" applyProtection="1">
      <alignment horizontal="left" vertical="center" wrapText="1"/>
      <protection hidden="1"/>
    </xf>
    <xf numFmtId="0" fontId="62" fillId="9" borderId="9" xfId="37" applyFont="1" applyFill="1" applyBorder="1" applyAlignment="1" applyProtection="1">
      <alignment horizontal="left" vertical="center" wrapText="1"/>
      <protection hidden="1"/>
    </xf>
    <xf numFmtId="0" fontId="5" fillId="0" borderId="33" xfId="37" applyFont="1" applyBorder="1" applyAlignment="1" applyProtection="1">
      <alignment horizontal="left" vertical="center" wrapText="1"/>
      <protection hidden="1"/>
    </xf>
    <xf numFmtId="0" fontId="62" fillId="0" borderId="37" xfId="37" applyFont="1" applyBorder="1" applyAlignment="1" applyProtection="1">
      <alignment horizontal="center" vertical="center" wrapText="1"/>
      <protection hidden="1"/>
    </xf>
    <xf numFmtId="0" fontId="62" fillId="0" borderId="9" xfId="37" applyFont="1" applyBorder="1" applyAlignment="1" applyProtection="1">
      <alignment horizontal="center" vertical="center" wrapText="1"/>
      <protection hidden="1"/>
    </xf>
    <xf numFmtId="0" fontId="69" fillId="0" borderId="37" xfId="37" applyFont="1" applyBorder="1" applyAlignment="1" applyProtection="1">
      <alignment horizontal="center" vertical="center"/>
      <protection hidden="1"/>
    </xf>
    <xf numFmtId="0" fontId="69" fillId="0" borderId="9" xfId="37" applyFont="1" applyBorder="1" applyAlignment="1" applyProtection="1">
      <alignment horizontal="center" vertical="center"/>
      <protection hidden="1"/>
    </xf>
    <xf numFmtId="0" fontId="62" fillId="8" borderId="37" xfId="37" applyFont="1" applyFill="1" applyBorder="1" applyAlignment="1" applyProtection="1">
      <alignment horizontal="left" vertical="center" wrapText="1"/>
      <protection hidden="1"/>
    </xf>
    <xf numFmtId="0" fontId="62" fillId="8" borderId="3" xfId="37" applyFont="1" applyFill="1" applyBorder="1" applyAlignment="1" applyProtection="1">
      <alignment horizontal="left" vertical="center" wrapText="1"/>
      <protection hidden="1"/>
    </xf>
    <xf numFmtId="0" fontId="62" fillId="8" borderId="9" xfId="37" applyFont="1" applyFill="1" applyBorder="1" applyAlignment="1" applyProtection="1">
      <alignment horizontal="left" vertical="center" wrapText="1"/>
      <protection hidden="1"/>
    </xf>
    <xf numFmtId="0" fontId="82" fillId="0" borderId="3" xfId="37" applyFont="1" applyBorder="1" applyAlignment="1" applyProtection="1">
      <alignment horizontal="center" vertical="center" wrapText="1"/>
      <protection hidden="1"/>
    </xf>
    <xf numFmtId="0" fontId="77" fillId="0" borderId="37" xfId="37" applyFont="1" applyBorder="1" applyAlignment="1" applyProtection="1">
      <alignment horizontal="left" vertical="center" wrapText="1"/>
      <protection hidden="1"/>
    </xf>
    <xf numFmtId="0" fontId="77" fillId="0" borderId="3" xfId="37" applyFont="1" applyBorder="1" applyAlignment="1" applyProtection="1">
      <alignment horizontal="left" vertical="center" wrapText="1"/>
      <protection hidden="1"/>
    </xf>
    <xf numFmtId="0" fontId="77" fillId="0" borderId="9" xfId="37" applyFont="1" applyBorder="1" applyAlignment="1" applyProtection="1">
      <alignment horizontal="left" vertical="center" wrapText="1"/>
      <protection hidden="1"/>
    </xf>
    <xf numFmtId="0" fontId="62" fillId="13" borderId="35" xfId="51" applyFont="1" applyFill="1" applyBorder="1" applyAlignment="1" applyProtection="1">
      <alignment horizontal="center" vertical="center" wrapText="1"/>
      <protection hidden="1"/>
    </xf>
    <xf numFmtId="0" fontId="62" fillId="13" borderId="0" xfId="51" applyFont="1" applyFill="1" applyAlignment="1" applyProtection="1">
      <alignment horizontal="center" vertical="center" wrapText="1"/>
      <protection hidden="1"/>
    </xf>
    <xf numFmtId="0" fontId="62" fillId="14" borderId="0" xfId="37" applyFont="1" applyFill="1" applyAlignment="1" applyProtection="1">
      <alignment horizontal="center" vertical="center"/>
      <protection hidden="1"/>
    </xf>
    <xf numFmtId="0" fontId="62" fillId="0" borderId="0" xfId="37" applyFont="1" applyAlignment="1" applyProtection="1">
      <alignment horizontal="justify" vertical="center" wrapText="1"/>
      <protection hidden="1"/>
    </xf>
    <xf numFmtId="0" fontId="62" fillId="0" borderId="0" xfId="52" applyFont="1" applyAlignment="1" applyProtection="1">
      <alignment horizontal="left" vertical="center" wrapText="1"/>
      <protection hidden="1"/>
    </xf>
    <xf numFmtId="0" fontId="5" fillId="0" borderId="37" xfId="0" applyFont="1" applyBorder="1" applyAlignment="1" applyProtection="1">
      <alignment horizontal="justify" vertical="top" wrapText="1"/>
      <protection hidden="1"/>
    </xf>
    <xf numFmtId="0" fontId="5" fillId="0" borderId="3" xfId="0" applyFont="1" applyBorder="1" applyAlignment="1" applyProtection="1">
      <alignment horizontal="justify" vertical="top" wrapText="1"/>
      <protection hidden="1"/>
    </xf>
    <xf numFmtId="0" fontId="5" fillId="0" borderId="9" xfId="0" applyFont="1" applyBorder="1" applyAlignment="1" applyProtection="1">
      <alignment horizontal="justify" vertical="top" wrapText="1"/>
      <protection hidden="1"/>
    </xf>
    <xf numFmtId="0" fontId="62" fillId="9" borderId="37" xfId="38" applyFont="1" applyFill="1" applyBorder="1" applyAlignment="1" applyProtection="1">
      <alignment horizontal="left" vertical="center" wrapText="1"/>
      <protection hidden="1"/>
    </xf>
    <xf numFmtId="0" fontId="62" fillId="9" borderId="3" xfId="38" applyFont="1" applyFill="1" applyBorder="1" applyAlignment="1" applyProtection="1">
      <alignment horizontal="left" vertical="center" wrapText="1"/>
      <protection hidden="1"/>
    </xf>
    <xf numFmtId="0" fontId="62" fillId="9" borderId="9" xfId="38" applyFont="1" applyFill="1" applyBorder="1" applyAlignment="1" applyProtection="1">
      <alignment horizontal="left" vertical="center" wrapText="1"/>
      <protection hidden="1"/>
    </xf>
    <xf numFmtId="0" fontId="62" fillId="9" borderId="16" xfId="37" applyFont="1" applyFill="1" applyBorder="1" applyAlignment="1" applyProtection="1">
      <alignment horizontal="left" vertical="center" wrapText="1"/>
      <protection hidden="1"/>
    </xf>
    <xf numFmtId="0" fontId="77" fillId="0" borderId="3" xfId="38" applyFont="1" applyBorder="1" applyAlignment="1">
      <alignment horizontal="left" vertical="top" wrapText="1"/>
    </xf>
    <xf numFmtId="0" fontId="77" fillId="0" borderId="9" xfId="38" applyFont="1" applyBorder="1" applyAlignment="1">
      <alignment horizontal="left" vertical="top" wrapText="1"/>
    </xf>
    <xf numFmtId="0" fontId="5" fillId="0" borderId="37" xfId="37" applyFont="1" applyBorder="1" applyAlignment="1" applyProtection="1">
      <alignment horizontal="left" vertical="center"/>
      <protection hidden="1"/>
    </xf>
    <xf numFmtId="0" fontId="5" fillId="0" borderId="3" xfId="37" applyFont="1" applyBorder="1" applyAlignment="1" applyProtection="1">
      <alignment horizontal="left" vertical="center"/>
      <protection hidden="1"/>
    </xf>
    <xf numFmtId="0" fontId="5" fillId="0" borderId="9" xfId="37" applyFont="1" applyBorder="1" applyAlignment="1" applyProtection="1">
      <alignment horizontal="left" vertical="center"/>
      <protection hidden="1"/>
    </xf>
    <xf numFmtId="0" fontId="62" fillId="0" borderId="37" xfId="37" applyFont="1" applyBorder="1" applyAlignment="1" applyProtection="1">
      <alignment horizontal="left" vertical="center" wrapText="1"/>
      <protection hidden="1"/>
    </xf>
    <xf numFmtId="0" fontId="62" fillId="0" borderId="3" xfId="37" applyFont="1" applyBorder="1" applyAlignment="1" applyProtection="1">
      <alignment horizontal="left" vertical="center" wrapText="1"/>
      <protection hidden="1"/>
    </xf>
    <xf numFmtId="0" fontId="62" fillId="0" borderId="9" xfId="37" applyFont="1" applyBorder="1" applyAlignment="1" applyProtection="1">
      <alignment horizontal="left" vertical="center" wrapText="1"/>
      <protection hidden="1"/>
    </xf>
    <xf numFmtId="0" fontId="36" fillId="0" borderId="33" xfId="0" applyFont="1" applyBorder="1" applyAlignment="1" applyProtection="1">
      <alignment horizontal="left" vertical="top" wrapText="1"/>
      <protection hidden="1"/>
    </xf>
    <xf numFmtId="0" fontId="27" fillId="0" borderId="0" xfId="0" applyFont="1" applyAlignment="1" applyProtection="1">
      <alignment horizontal="center" vertical="center"/>
      <protection hidden="1"/>
    </xf>
    <xf numFmtId="0" fontId="38" fillId="7" borderId="0" xfId="35" applyFont="1" applyFill="1" applyAlignment="1" applyProtection="1">
      <alignment horizontal="center" vertical="top"/>
      <protection hidden="1"/>
    </xf>
    <xf numFmtId="0" fontId="39" fillId="0" borderId="0" xfId="35" applyFont="1" applyAlignment="1" applyProtection="1">
      <alignment horizontal="center" vertical="top"/>
      <protection hidden="1"/>
    </xf>
    <xf numFmtId="0" fontId="38" fillId="0" borderId="0" xfId="35" applyFont="1" applyAlignment="1" applyProtection="1">
      <alignment horizontal="center" vertical="top"/>
      <protection hidden="1"/>
    </xf>
    <xf numFmtId="0" fontId="39" fillId="0" borderId="0" xfId="35" applyFont="1" applyAlignment="1" applyProtection="1">
      <alignment horizontal="center" vertical="top" wrapText="1"/>
      <protection hidden="1"/>
    </xf>
    <xf numFmtId="0" fontId="39" fillId="0" borderId="33" xfId="35" applyFont="1" applyBorder="1" applyAlignment="1" applyProtection="1">
      <alignment horizontal="left" vertical="top" wrapText="1" indent="5"/>
      <protection hidden="1"/>
    </xf>
    <xf numFmtId="0" fontId="39" fillId="0" borderId="0" xfId="35" applyFont="1" applyAlignment="1" applyProtection="1">
      <alignment horizontal="justify" vertical="top"/>
      <protection hidden="1"/>
    </xf>
    <xf numFmtId="0" fontId="39" fillId="0" borderId="0" xfId="35" applyFont="1" applyAlignment="1" applyProtection="1">
      <alignment horizontal="left" vertical="top" wrapText="1" indent="5"/>
      <protection hidden="1"/>
    </xf>
    <xf numFmtId="0" fontId="39" fillId="0" borderId="33" xfId="35" applyFont="1" applyBorder="1" applyAlignment="1" applyProtection="1">
      <alignment horizontal="justify" vertical="top" wrapText="1"/>
      <protection hidden="1"/>
    </xf>
    <xf numFmtId="0" fontId="39" fillId="0" borderId="0" xfId="35" applyFont="1" applyAlignment="1" applyProtection="1">
      <alignment horizontal="justify" vertical="top" wrapText="1"/>
      <protection hidden="1"/>
    </xf>
    <xf numFmtId="0" fontId="39" fillId="0" borderId="0" xfId="35" applyFont="1" applyAlignment="1" applyProtection="1">
      <alignment horizontal="justify"/>
      <protection hidden="1"/>
    </xf>
    <xf numFmtId="0" fontId="38" fillId="0" borderId="0" xfId="35" applyFont="1" applyAlignment="1" applyProtection="1">
      <alignment horizontal="justify"/>
      <protection hidden="1"/>
    </xf>
    <xf numFmtId="0" fontId="39" fillId="0" borderId="0" xfId="35" applyFont="1" applyAlignment="1" applyProtection="1">
      <alignment horizontal="left" vertical="top"/>
      <protection hidden="1"/>
    </xf>
    <xf numFmtId="0" fontId="31" fillId="0" borderId="0" xfId="35" applyFont="1" applyAlignment="1" applyProtection="1">
      <alignment horizontal="center" vertical="center"/>
      <protection hidden="1"/>
    </xf>
    <xf numFmtId="0" fontId="58" fillId="0" borderId="0" xfId="0" applyFont="1" applyAlignment="1">
      <alignment horizontal="left" vertical="center"/>
    </xf>
    <xf numFmtId="0" fontId="50" fillId="0" borderId="54" xfId="35" applyFont="1" applyBorder="1" applyAlignment="1" applyProtection="1">
      <alignment horizontal="center" vertical="center"/>
      <protection hidden="1"/>
    </xf>
    <xf numFmtId="0" fontId="50" fillId="0" borderId="65" xfId="35" applyFont="1" applyBorder="1" applyAlignment="1" applyProtection="1">
      <alignment horizontal="center" vertical="center"/>
      <protection hidden="1"/>
    </xf>
    <xf numFmtId="0" fontId="50" fillId="0" borderId="55" xfId="35" applyFont="1" applyBorder="1" applyAlignment="1" applyProtection="1">
      <alignment horizontal="center" vertical="center"/>
      <protection hidden="1"/>
    </xf>
    <xf numFmtId="0" fontId="39" fillId="0" borderId="32" xfId="35" applyFont="1" applyBorder="1" applyAlignment="1" applyProtection="1">
      <alignment horizontal="justify" vertical="top" wrapText="1"/>
      <protection hidden="1"/>
    </xf>
    <xf numFmtId="0" fontId="39" fillId="0" borderId="60" xfId="35" applyFont="1" applyBorder="1" applyAlignment="1" applyProtection="1">
      <alignment horizontal="justify" vertical="top" wrapText="1"/>
      <protection hidden="1"/>
    </xf>
    <xf numFmtId="0" fontId="61" fillId="0" borderId="0" xfId="0" applyFont="1" applyAlignment="1">
      <alignment horizontal="left" vertical="top" wrapText="1"/>
    </xf>
    <xf numFmtId="0" fontId="39" fillId="0" borderId="64" xfId="35" applyFont="1" applyBorder="1" applyAlignment="1" applyProtection="1">
      <alignment horizontal="justify" vertical="top" wrapText="1"/>
      <protection hidden="1"/>
    </xf>
    <xf numFmtId="0" fontId="39" fillId="0" borderId="66" xfId="35" applyFont="1" applyBorder="1" applyAlignment="1" applyProtection="1">
      <alignment horizontal="justify" vertical="top" wrapText="1"/>
      <protection hidden="1"/>
    </xf>
    <xf numFmtId="0" fontId="61" fillId="0" borderId="0" xfId="0" applyFont="1" applyAlignment="1">
      <alignment horizontal="left" vertical="center"/>
    </xf>
    <xf numFmtId="0" fontId="55" fillId="0" borderId="0" xfId="35" applyFont="1" applyAlignment="1" applyProtection="1">
      <alignment horizontal="justify" vertical="top" wrapText="1"/>
      <protection hidden="1"/>
    </xf>
    <xf numFmtId="0" fontId="62" fillId="0" borderId="0" xfId="0" applyFont="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center" vertical="top" wrapText="1"/>
      <protection hidden="1"/>
    </xf>
    <xf numFmtId="0" fontId="62" fillId="0" borderId="0" xfId="0" applyFont="1" applyAlignment="1" applyProtection="1">
      <alignment horizontal="center" vertical="top" wrapText="1"/>
      <protection hidden="1"/>
    </xf>
    <xf numFmtId="0" fontId="62" fillId="0" borderId="0" xfId="0" applyFont="1" applyAlignment="1" applyProtection="1">
      <alignment vertical="top" wrapText="1"/>
      <protection hidden="1"/>
    </xf>
    <xf numFmtId="0" fontId="5" fillId="0" borderId="46" xfId="0" applyFont="1" applyBorder="1" applyAlignment="1" applyProtection="1">
      <alignment horizontal="left" vertical="center" wrapText="1"/>
      <protection hidden="1"/>
    </xf>
    <xf numFmtId="0" fontId="5" fillId="0" borderId="47"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50" xfId="0" applyFont="1" applyBorder="1" applyAlignment="1" applyProtection="1">
      <alignment horizontal="left" vertical="center" wrapText="1"/>
      <protection hidden="1"/>
    </xf>
    <xf numFmtId="0" fontId="5" fillId="0" borderId="64" xfId="0" applyFont="1" applyBorder="1" applyAlignment="1" applyProtection="1">
      <alignment horizontal="left" vertical="center" wrapText="1"/>
      <protection hidden="1"/>
    </xf>
    <xf numFmtId="0" fontId="5" fillId="0" borderId="66" xfId="0" applyFont="1" applyBorder="1" applyAlignment="1" applyProtection="1">
      <alignment horizontal="left" vertical="center" wrapText="1"/>
      <protection hidden="1"/>
    </xf>
    <xf numFmtId="0" fontId="5" fillId="0" borderId="54" xfId="0" applyFont="1" applyBorder="1" applyAlignment="1" applyProtection="1">
      <alignment horizontal="left" vertical="center"/>
      <protection hidden="1"/>
    </xf>
    <xf numFmtId="0" fontId="5" fillId="0" borderId="65"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0" fontId="5" fillId="2" borderId="37"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wrapText="1"/>
      <protection locked="0"/>
    </xf>
    <xf numFmtId="0" fontId="5" fillId="2" borderId="9" xfId="0" applyFont="1" applyFill="1" applyBorder="1" applyAlignment="1" applyProtection="1">
      <alignment horizontal="center" vertical="center" wrapText="1"/>
      <protection locked="0"/>
    </xf>
    <xf numFmtId="0" fontId="5" fillId="0" borderId="16" xfId="0" applyFont="1" applyBorder="1" applyAlignment="1" applyProtection="1">
      <alignment horizontal="left" vertical="center" wrapText="1"/>
      <protection hidden="1"/>
    </xf>
    <xf numFmtId="0" fontId="5" fillId="0" borderId="1" xfId="0" applyFont="1" applyBorder="1" applyAlignment="1" applyProtection="1">
      <alignment horizontal="left" vertical="center" wrapText="1"/>
      <protection hidden="1"/>
    </xf>
    <xf numFmtId="0" fontId="5" fillId="2" borderId="10" xfId="0" applyFont="1" applyFill="1" applyBorder="1" applyAlignment="1" applyProtection="1">
      <alignment horizontal="left" vertical="top" wrapText="1"/>
      <protection locked="0"/>
    </xf>
    <xf numFmtId="0" fontId="5" fillId="2" borderId="12" xfId="0" applyFont="1" applyFill="1" applyBorder="1" applyAlignment="1" applyProtection="1">
      <alignment horizontal="left" vertical="top" wrapText="1"/>
      <protection locked="0"/>
    </xf>
    <xf numFmtId="0" fontId="5" fillId="0" borderId="36" xfId="0" applyFont="1" applyBorder="1" applyAlignment="1" applyProtection="1">
      <alignment horizontal="justify" vertical="top" wrapText="1"/>
      <protection hidden="1"/>
    </xf>
    <xf numFmtId="0" fontId="5" fillId="0" borderId="33" xfId="0" applyFont="1" applyBorder="1" applyAlignment="1" applyProtection="1">
      <alignment horizontal="justify" vertical="top" wrapText="1"/>
      <protection hidden="1"/>
    </xf>
    <xf numFmtId="0" fontId="5" fillId="0" borderId="51" xfId="0" applyFont="1" applyBorder="1" applyAlignment="1" applyProtection="1">
      <alignment horizontal="justify" vertical="top" wrapText="1"/>
      <protection hidden="1"/>
    </xf>
    <xf numFmtId="0" fontId="62" fillId="0" borderId="37" xfId="0" applyFont="1" applyBorder="1" applyAlignment="1" applyProtection="1">
      <alignment horizontal="left" vertical="top" wrapText="1"/>
      <protection hidden="1"/>
    </xf>
    <xf numFmtId="0" fontId="62" fillId="0" borderId="3" xfId="0" applyFont="1" applyBorder="1" applyAlignment="1" applyProtection="1">
      <alignment horizontal="left" vertical="top" wrapText="1"/>
      <protection hidden="1"/>
    </xf>
    <xf numFmtId="0" fontId="62" fillId="0" borderId="9" xfId="0" applyFont="1" applyBorder="1" applyAlignment="1" applyProtection="1">
      <alignment horizontal="left" vertical="top" wrapText="1"/>
      <protection hidden="1"/>
    </xf>
    <xf numFmtId="0" fontId="62" fillId="0" borderId="39" xfId="0" applyFont="1" applyBorder="1" applyAlignment="1" applyProtection="1">
      <alignment horizontal="left" vertical="top" wrapText="1"/>
      <protection hidden="1"/>
    </xf>
    <xf numFmtId="0" fontId="62" fillId="0" borderId="34" xfId="0" applyFont="1" applyBorder="1" applyAlignment="1" applyProtection="1">
      <alignment horizontal="left" vertical="top" wrapText="1"/>
      <protection hidden="1"/>
    </xf>
    <xf numFmtId="0" fontId="62" fillId="0" borderId="40" xfId="0" applyFont="1" applyBorder="1" applyAlignment="1" applyProtection="1">
      <alignment horizontal="left" vertical="top" wrapText="1"/>
      <protection hidden="1"/>
    </xf>
    <xf numFmtId="0" fontId="5" fillId="0" borderId="37" xfId="0" applyFont="1" applyBorder="1" applyAlignment="1" applyProtection="1">
      <alignment horizontal="left" vertical="center" wrapText="1"/>
      <protection hidden="1"/>
    </xf>
    <xf numFmtId="0" fontId="5" fillId="0" borderId="3"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61" fillId="0" borderId="16" xfId="37" applyFont="1" applyBorder="1" applyAlignment="1" applyProtection="1">
      <alignment horizontal="left" vertical="center" wrapText="1"/>
      <protection hidden="1"/>
    </xf>
    <xf numFmtId="0" fontId="62" fillId="0" borderId="10" xfId="0" applyFont="1" applyBorder="1" applyAlignment="1" applyProtection="1">
      <alignment horizontal="center" vertical="center" wrapText="1"/>
      <protection hidden="1"/>
    </xf>
    <xf numFmtId="0" fontId="62" fillId="0" borderId="12" xfId="0" applyFont="1" applyBorder="1" applyAlignment="1" applyProtection="1">
      <alignment horizontal="center" vertical="center" wrapText="1"/>
      <protection hidden="1"/>
    </xf>
    <xf numFmtId="0" fontId="62" fillId="0" borderId="36" xfId="0" applyFont="1" applyBorder="1" applyAlignment="1" applyProtection="1">
      <alignment horizontal="left" vertical="top" wrapText="1"/>
      <protection hidden="1"/>
    </xf>
    <xf numFmtId="0" fontId="62" fillId="0" borderId="33" xfId="0" applyFont="1" applyBorder="1" applyAlignment="1" applyProtection="1">
      <alignment horizontal="left" vertical="top" wrapText="1"/>
      <protection hidden="1"/>
    </xf>
    <xf numFmtId="0" fontId="62" fillId="0" borderId="51" xfId="0" applyFont="1" applyBorder="1" applyAlignment="1" applyProtection="1">
      <alignment horizontal="left" vertical="top" wrapText="1"/>
      <protection hidden="1"/>
    </xf>
    <xf numFmtId="0" fontId="5" fillId="0" borderId="10" xfId="0" applyFont="1" applyBorder="1" applyAlignment="1" applyProtection="1">
      <alignment horizontal="left" vertical="center" wrapText="1"/>
      <protection hidden="1"/>
    </xf>
    <xf numFmtId="0" fontId="5" fillId="0" borderId="0" xfId="0" applyFont="1" applyAlignment="1" applyProtection="1">
      <alignment horizontal="left" vertical="top" wrapText="1"/>
      <protection hidden="1"/>
    </xf>
    <xf numFmtId="0" fontId="72" fillId="0" borderId="0" xfId="0" applyFont="1" applyAlignment="1" applyProtection="1">
      <alignment horizontal="left" vertical="top" wrapText="1"/>
      <protection hidden="1"/>
    </xf>
    <xf numFmtId="0" fontId="60" fillId="0" borderId="0" xfId="0" applyFont="1" applyAlignment="1">
      <alignment horizontal="left"/>
    </xf>
    <xf numFmtId="0" fontId="60" fillId="0" borderId="34" xfId="0" applyFont="1" applyBorder="1" applyAlignment="1">
      <alignment horizontal="left"/>
    </xf>
    <xf numFmtId="0" fontId="5" fillId="0" borderId="0" xfId="0" applyFont="1" applyAlignment="1" applyProtection="1">
      <alignment vertical="top" wrapText="1"/>
      <protection hidden="1"/>
    </xf>
    <xf numFmtId="0" fontId="72" fillId="0" borderId="37" xfId="0" applyFont="1" applyBorder="1" applyAlignment="1" applyProtection="1">
      <alignment horizontal="left" vertical="top"/>
      <protection hidden="1"/>
    </xf>
    <xf numFmtId="0" fontId="72" fillId="0" borderId="3" xfId="0" applyFont="1" applyBorder="1" applyAlignment="1" applyProtection="1">
      <alignment horizontal="left" vertical="top"/>
      <protection hidden="1"/>
    </xf>
    <xf numFmtId="0" fontId="5" fillId="0" borderId="0" xfId="52" applyAlignment="1" applyProtection="1">
      <alignment horizontal="left" vertical="center"/>
      <protection hidden="1"/>
    </xf>
    <xf numFmtId="0" fontId="62" fillId="14" borderId="0" xfId="0" applyFont="1" applyFill="1" applyAlignment="1" applyProtection="1">
      <alignment horizontal="center" vertical="justify" wrapText="1"/>
      <protection hidden="1"/>
    </xf>
    <xf numFmtId="0" fontId="62" fillId="0" borderId="0" xfId="0" applyFont="1" applyAlignment="1" applyProtection="1">
      <alignment horizontal="justify" vertical="center" wrapText="1"/>
      <protection hidden="1"/>
    </xf>
    <xf numFmtId="0" fontId="62" fillId="0" borderId="0" xfId="0" applyFont="1" applyAlignment="1" applyProtection="1">
      <alignment horizontal="left" vertical="center" wrapText="1"/>
      <protection hidden="1"/>
    </xf>
    <xf numFmtId="0" fontId="26" fillId="0" borderId="37"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7" fillId="2" borderId="9" xfId="0" applyFont="1" applyFill="1" applyBorder="1" applyAlignment="1" applyProtection="1">
      <alignment horizontal="center" vertical="top" wrapText="1"/>
      <protection locked="0"/>
    </xf>
    <xf numFmtId="0" fontId="27" fillId="2" borderId="37" xfId="0" applyFont="1" applyFill="1" applyBorder="1" applyAlignment="1" applyProtection="1">
      <alignment horizontal="center" vertical="center" wrapText="1"/>
      <protection locked="0"/>
    </xf>
    <xf numFmtId="0" fontId="27" fillId="2" borderId="3" xfId="0"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right" vertical="top" wrapText="1"/>
      <protection locked="0"/>
    </xf>
    <xf numFmtId="0" fontId="27" fillId="2" borderId="16" xfId="0" applyFont="1" applyFill="1" applyBorder="1" applyAlignment="1" applyProtection="1">
      <alignment horizontal="center" vertical="top" wrapText="1"/>
      <protection locked="0"/>
    </xf>
    <xf numFmtId="0" fontId="26" fillId="0" borderId="34" xfId="0" applyFont="1" applyBorder="1" applyAlignment="1" applyProtection="1">
      <alignment horizontal="left" vertical="top" wrapText="1"/>
      <protection hidden="1"/>
    </xf>
    <xf numFmtId="0" fontId="26" fillId="0" borderId="16" xfId="0" applyFont="1" applyBorder="1" applyAlignment="1" applyProtection="1">
      <alignment horizontal="center" vertical="center" wrapText="1"/>
      <protection hidden="1"/>
    </xf>
    <xf numFmtId="0" fontId="29" fillId="0" borderId="33" xfId="0" applyFont="1" applyBorder="1" applyAlignment="1" applyProtection="1">
      <alignment horizontal="justify" vertical="top" wrapText="1"/>
      <protection hidden="1"/>
    </xf>
    <xf numFmtId="0" fontId="29" fillId="0" borderId="0" xfId="0" applyFont="1" applyAlignment="1" applyProtection="1">
      <alignment horizontal="justify" vertical="center" wrapText="1"/>
      <protection hidden="1"/>
    </xf>
    <xf numFmtId="0" fontId="27" fillId="2" borderId="45" xfId="0" applyFont="1" applyFill="1" applyBorder="1" applyAlignment="1" applyProtection="1">
      <alignment horizontal="left" vertical="top" wrapText="1"/>
      <protection locked="0"/>
    </xf>
    <xf numFmtId="0" fontId="27" fillId="2" borderId="46" xfId="0" applyFont="1" applyFill="1" applyBorder="1" applyAlignment="1" applyProtection="1">
      <alignment horizontal="left" vertical="top" wrapText="1"/>
      <protection locked="0"/>
    </xf>
    <xf numFmtId="0" fontId="27" fillId="2" borderId="16" xfId="0" applyFont="1" applyFill="1" applyBorder="1" applyAlignment="1" applyProtection="1">
      <alignment horizontal="left" vertical="center" wrapText="1"/>
      <protection locked="0"/>
    </xf>
    <xf numFmtId="0" fontId="27" fillId="2" borderId="47" xfId="0" applyFont="1" applyFill="1" applyBorder="1" applyAlignment="1" applyProtection="1">
      <alignment horizontal="left" vertical="top" wrapText="1"/>
      <protection locked="0"/>
    </xf>
    <xf numFmtId="0" fontId="27" fillId="0" borderId="33" xfId="0" applyFont="1" applyBorder="1" applyAlignment="1" applyProtection="1">
      <alignment horizontal="justify" vertical="top" wrapText="1"/>
      <protection hidden="1"/>
    </xf>
    <xf numFmtId="0" fontId="27" fillId="0" borderId="16" xfId="0" applyFont="1" applyBorder="1" applyAlignment="1" applyProtection="1">
      <alignment horizontal="justify" vertical="center" wrapText="1"/>
      <protection hidden="1"/>
    </xf>
    <xf numFmtId="0" fontId="26" fillId="0" borderId="16" xfId="0" applyFont="1" applyBorder="1" applyAlignment="1" applyProtection="1">
      <alignment horizontal="left" vertical="center"/>
      <protection hidden="1"/>
    </xf>
    <xf numFmtId="0" fontId="27" fillId="2" borderId="16" xfId="0" applyFont="1" applyFill="1" applyBorder="1" applyAlignment="1" applyProtection="1">
      <alignment horizontal="center"/>
      <protection locked="0"/>
    </xf>
    <xf numFmtId="0" fontId="27" fillId="2" borderId="16" xfId="0" applyFont="1" applyFill="1" applyBorder="1" applyAlignment="1" applyProtection="1">
      <alignment horizontal="center" vertical="center"/>
      <protection locked="0"/>
    </xf>
    <xf numFmtId="0" fontId="29" fillId="0" borderId="34" xfId="0" applyFont="1" applyBorder="1" applyAlignment="1" applyProtection="1">
      <alignment horizontal="left" vertical="top" wrapText="1"/>
      <protection hidden="1"/>
    </xf>
    <xf numFmtId="0" fontId="38" fillId="0" borderId="16" xfId="52" applyFont="1" applyBorder="1" applyAlignment="1" applyProtection="1">
      <alignment horizontal="center" vertical="center" wrapText="1"/>
      <protection hidden="1"/>
    </xf>
    <xf numFmtId="0" fontId="50" fillId="0" borderId="54" xfId="33" applyFont="1" applyBorder="1" applyAlignment="1" applyProtection="1">
      <alignment horizontal="center" vertical="center"/>
      <protection hidden="1"/>
    </xf>
    <xf numFmtId="0" fontId="50" fillId="0" borderId="65" xfId="33" applyFont="1" applyBorder="1" applyAlignment="1" applyProtection="1">
      <alignment horizontal="center" vertical="center"/>
      <protection hidden="1"/>
    </xf>
    <xf numFmtId="0" fontId="50" fillId="0" borderId="55" xfId="33" applyFont="1" applyBorder="1" applyAlignment="1" applyProtection="1">
      <alignment horizontal="center" vertical="center"/>
      <protection hidden="1"/>
    </xf>
    <xf numFmtId="0" fontId="39" fillId="0" borderId="32" xfId="33" applyFont="1" applyBorder="1" applyAlignment="1" applyProtection="1">
      <alignment horizontal="justify" vertical="top" wrapText="1"/>
      <protection hidden="1"/>
    </xf>
    <xf numFmtId="0" fontId="39" fillId="0" borderId="60" xfId="33" applyFont="1" applyBorder="1" applyAlignment="1" applyProtection="1">
      <alignment horizontal="justify" vertical="top" wrapText="1"/>
      <protection hidden="1"/>
    </xf>
    <xf numFmtId="0" fontId="39" fillId="0" borderId="64" xfId="33" applyFont="1" applyBorder="1" applyAlignment="1" applyProtection="1">
      <alignment horizontal="justify" vertical="top" wrapText="1"/>
      <protection hidden="1"/>
    </xf>
    <xf numFmtId="0" fontId="39" fillId="0" borderId="66" xfId="33" applyFont="1" applyBorder="1" applyAlignment="1" applyProtection="1">
      <alignment horizontal="justify" vertical="top" wrapText="1"/>
      <protection hidden="1"/>
    </xf>
    <xf numFmtId="0" fontId="47" fillId="0" borderId="0" xfId="33" applyFont="1" applyAlignment="1" applyProtection="1">
      <alignment horizontal="center" vertical="top"/>
      <protection hidden="1"/>
    </xf>
    <xf numFmtId="0" fontId="39" fillId="0" borderId="0" xfId="33" applyFont="1" applyAlignment="1" applyProtection="1">
      <alignment horizontal="center" vertical="top"/>
      <protection hidden="1"/>
    </xf>
    <xf numFmtId="0" fontId="38" fillId="0" borderId="0" xfId="33" applyFont="1" applyAlignment="1" applyProtection="1">
      <alignment horizontal="center" vertical="top"/>
      <protection hidden="1"/>
    </xf>
    <xf numFmtId="0" fontId="39" fillId="0" borderId="0" xfId="33" applyFont="1" applyAlignment="1" applyProtection="1">
      <alignment horizontal="center" vertical="top" wrapText="1"/>
      <protection hidden="1"/>
    </xf>
    <xf numFmtId="0" fontId="39" fillId="0" borderId="0" xfId="33" applyFont="1" applyAlignment="1" applyProtection="1">
      <alignment horizontal="justify" vertical="top" wrapText="1"/>
      <protection hidden="1"/>
    </xf>
    <xf numFmtId="0" fontId="39" fillId="0" borderId="0" xfId="33" applyFont="1" applyAlignment="1" applyProtection="1">
      <alignment horizontal="left" vertical="top" wrapText="1" indent="5"/>
      <protection hidden="1"/>
    </xf>
    <xf numFmtId="0" fontId="39" fillId="0" borderId="33" xfId="33" applyFont="1" applyBorder="1" applyAlignment="1" applyProtection="1">
      <alignment horizontal="justify" vertical="top" wrapText="1"/>
      <protection hidden="1"/>
    </xf>
    <xf numFmtId="0" fontId="39" fillId="0" borderId="33" xfId="33" applyFont="1" applyBorder="1" applyAlignment="1" applyProtection="1">
      <alignment horizontal="left" vertical="top" wrapText="1" indent="5"/>
      <protection hidden="1"/>
    </xf>
    <xf numFmtId="0" fontId="38" fillId="0" borderId="0" xfId="33" applyFont="1" applyAlignment="1" applyProtection="1">
      <alignment horizontal="justify" vertical="top"/>
      <protection hidden="1"/>
    </xf>
    <xf numFmtId="0" fontId="39" fillId="0" borderId="0" xfId="33" applyFont="1" applyAlignment="1" applyProtection="1">
      <alignment horizontal="justify" vertical="top"/>
      <protection hidden="1"/>
    </xf>
    <xf numFmtId="0" fontId="38" fillId="0" borderId="0" xfId="33" applyFont="1" applyAlignment="1" applyProtection="1">
      <alignment horizontal="left" vertical="top" wrapText="1"/>
      <protection hidden="1"/>
    </xf>
    <xf numFmtId="0" fontId="39" fillId="0" borderId="0" xfId="33" applyFont="1" applyAlignment="1" applyProtection="1">
      <alignment horizontal="left" vertical="top" wrapText="1"/>
      <protection hidden="1"/>
    </xf>
    <xf numFmtId="0" fontId="38" fillId="0" borderId="0" xfId="33" applyFont="1" applyAlignment="1" applyProtection="1">
      <alignment horizontal="justify" vertical="top" wrapText="1"/>
      <protection hidden="1"/>
    </xf>
    <xf numFmtId="0" fontId="39" fillId="0" borderId="0" xfId="0" applyFont="1" applyAlignment="1">
      <alignment horizontal="left" vertical="top" wrapText="1"/>
    </xf>
    <xf numFmtId="0" fontId="36" fillId="0" borderId="33" xfId="0" applyFont="1" applyBorder="1" applyAlignment="1" applyProtection="1">
      <alignment horizontal="right" vertical="top"/>
      <protection hidden="1"/>
    </xf>
    <xf numFmtId="0" fontId="36" fillId="13" borderId="0" xfId="0" applyFont="1" applyFill="1" applyAlignment="1" applyProtection="1">
      <alignment horizontal="center" vertical="top" wrapText="1"/>
      <protection hidden="1"/>
    </xf>
    <xf numFmtId="0" fontId="26" fillId="14" borderId="0" xfId="0" applyFont="1" applyFill="1" applyAlignment="1" applyProtection="1">
      <alignment horizontal="center"/>
      <protection hidden="1"/>
    </xf>
    <xf numFmtId="0" fontId="26" fillId="0" borderId="0" xfId="0" applyFont="1" applyAlignment="1" applyProtection="1">
      <alignment horizontal="left"/>
      <protection hidden="1"/>
    </xf>
    <xf numFmtId="0" fontId="27" fillId="0" borderId="0" xfId="0" applyFont="1" applyAlignment="1" applyProtection="1">
      <alignment horizontal="left"/>
      <protection hidden="1"/>
    </xf>
    <xf numFmtId="0" fontId="36" fillId="0" borderId="33" xfId="0" applyFont="1" applyBorder="1" applyAlignment="1" applyProtection="1">
      <alignment horizontal="left" vertical="top"/>
      <protection hidden="1"/>
    </xf>
    <xf numFmtId="173" fontId="26" fillId="0" borderId="0" xfId="49" applyNumberFormat="1" applyFont="1" applyAlignment="1" applyProtection="1">
      <alignment horizontal="left" vertical="center" wrapText="1"/>
      <protection hidden="1"/>
    </xf>
    <xf numFmtId="0" fontId="36" fillId="0" borderId="0" xfId="0" applyFont="1" applyAlignment="1" applyProtection="1">
      <alignment horizontal="center" vertical="top" wrapText="1"/>
      <protection hidden="1"/>
    </xf>
    <xf numFmtId="0" fontId="26" fillId="0" borderId="0" xfId="0" applyFont="1" applyAlignment="1" applyProtection="1">
      <alignment horizontal="center" vertical="top" wrapText="1"/>
      <protection hidden="1"/>
    </xf>
    <xf numFmtId="0" fontId="27" fillId="0" borderId="16" xfId="0" applyFont="1" applyBorder="1" applyAlignment="1" applyProtection="1">
      <alignment horizontal="justify" vertical="top" wrapText="1"/>
      <protection hidden="1"/>
    </xf>
    <xf numFmtId="0" fontId="26" fillId="0" borderId="0" xfId="0" applyFont="1" applyAlignment="1" applyProtection="1">
      <alignment horizontal="center" wrapText="1"/>
      <protection hidden="1"/>
    </xf>
    <xf numFmtId="0" fontId="27" fillId="0" borderId="37" xfId="0" applyFont="1" applyBorder="1" applyAlignment="1" applyProtection="1">
      <alignment horizontal="center" vertical="top" wrapText="1"/>
      <protection hidden="1"/>
    </xf>
    <xf numFmtId="0" fontId="27" fillId="0" borderId="3" xfId="0" applyFont="1" applyBorder="1" applyAlignment="1" applyProtection="1">
      <alignment horizontal="center" vertical="top" wrapText="1"/>
      <protection hidden="1"/>
    </xf>
    <xf numFmtId="0" fontId="27" fillId="0" borderId="9" xfId="0" applyFont="1" applyBorder="1" applyAlignment="1" applyProtection="1">
      <alignment horizontal="center" vertical="top" wrapText="1"/>
      <protection hidden="1"/>
    </xf>
    <xf numFmtId="0" fontId="26" fillId="0" borderId="16" xfId="0" applyFont="1" applyBorder="1" applyAlignment="1" applyProtection="1">
      <alignment horizontal="justify" vertical="top" wrapText="1"/>
      <protection hidden="1"/>
    </xf>
    <xf numFmtId="14" fontId="27" fillId="0" borderId="0" xfId="47" applyNumberFormat="1" applyFont="1" applyAlignment="1" applyProtection="1">
      <alignment horizontal="center" vertical="center" wrapText="1"/>
      <protection hidden="1"/>
    </xf>
    <xf numFmtId="0" fontId="27" fillId="0" borderId="0" xfId="47" applyFont="1" applyAlignment="1" applyProtection="1">
      <alignment horizontal="justify" vertical="top" wrapText="1"/>
      <protection hidden="1"/>
    </xf>
    <xf numFmtId="0" fontId="27" fillId="0" borderId="0" xfId="47" applyFont="1" applyAlignment="1" applyProtection="1">
      <alignment horizontal="justify" vertical="top"/>
      <protection hidden="1"/>
    </xf>
    <xf numFmtId="0" fontId="27" fillId="0" borderId="0" xfId="38" applyFont="1" applyAlignment="1" applyProtection="1">
      <alignment horizontal="justify" vertical="top" wrapText="1"/>
      <protection hidden="1"/>
    </xf>
    <xf numFmtId="0" fontId="27" fillId="0" borderId="0" xfId="47" applyFont="1" applyAlignment="1" applyProtection="1">
      <alignment horizontal="left" vertical="top"/>
      <protection hidden="1"/>
    </xf>
    <xf numFmtId="0" fontId="27" fillId="0" borderId="0" xfId="47" applyFont="1" applyAlignment="1" applyProtection="1">
      <alignment horizontal="center"/>
      <protection hidden="1"/>
    </xf>
    <xf numFmtId="0" fontId="5" fillId="12" borderId="0" xfId="0" applyFont="1" applyFill="1" applyAlignment="1" applyProtection="1">
      <alignment horizontal="justify" vertical="top" wrapText="1"/>
      <protection hidden="1"/>
    </xf>
    <xf numFmtId="0" fontId="27" fillId="0" borderId="0" xfId="37" applyFont="1" applyAlignment="1" applyProtection="1">
      <alignment horizontal="center" vertical="center" wrapText="1"/>
      <protection hidden="1"/>
    </xf>
    <xf numFmtId="0" fontId="61" fillId="0" borderId="37" xfId="0" applyFont="1" applyBorder="1" applyAlignment="1" applyProtection="1">
      <alignment horizontal="center" vertical="top" wrapText="1"/>
      <protection hidden="1"/>
    </xf>
    <xf numFmtId="0" fontId="61" fillId="0" borderId="9" xfId="0" applyFont="1" applyBorder="1" applyAlignment="1" applyProtection="1">
      <alignment horizontal="center" vertical="top" wrapText="1"/>
      <protection hidden="1"/>
    </xf>
    <xf numFmtId="0" fontId="26" fillId="0" borderId="0" xfId="47" applyFont="1" applyAlignment="1" applyProtection="1">
      <alignment horizontal="center" vertical="center"/>
      <protection hidden="1"/>
    </xf>
    <xf numFmtId="0" fontId="39" fillId="0" borderId="0" xfId="47" applyFont="1" applyAlignment="1" applyProtection="1">
      <alignment horizontal="center" vertical="top" wrapText="1"/>
      <protection hidden="1"/>
    </xf>
    <xf numFmtId="0" fontId="39" fillId="0" borderId="38" xfId="47" applyFont="1" applyBorder="1" applyAlignment="1" applyProtection="1">
      <alignment horizontal="center" vertical="top" wrapText="1"/>
      <protection hidden="1"/>
    </xf>
    <xf numFmtId="0" fontId="5" fillId="2" borderId="16" xfId="0" applyFont="1" applyFill="1" applyBorder="1" applyAlignment="1" applyProtection="1">
      <alignment horizontal="center" vertical="center" wrapText="1"/>
      <protection locked="0"/>
    </xf>
    <xf numFmtId="172" fontId="26" fillId="0" borderId="0" xfId="47" applyNumberFormat="1" applyFont="1" applyAlignment="1" applyProtection="1">
      <alignment horizontal="left" vertical="center"/>
      <protection hidden="1"/>
    </xf>
    <xf numFmtId="0" fontId="26" fillId="13" borderId="0" xfId="47" applyFont="1" applyFill="1" applyAlignment="1" applyProtection="1">
      <alignment horizontal="justify" vertical="top"/>
      <protection hidden="1"/>
    </xf>
    <xf numFmtId="37" fontId="27" fillId="2" borderId="16" xfId="23" applyNumberFormat="1" applyFont="1" applyFill="1" applyBorder="1" applyAlignment="1" applyProtection="1">
      <alignment horizontal="left" vertical="center"/>
      <protection locked="0"/>
    </xf>
    <xf numFmtId="0" fontId="27" fillId="0" borderId="37" xfId="47" applyFont="1" applyBorder="1" applyAlignment="1" applyProtection="1">
      <alignment horizontal="justify" vertical="top" wrapText="1"/>
      <protection hidden="1"/>
    </xf>
    <xf numFmtId="0" fontId="27" fillId="0" borderId="3" xfId="47" applyFont="1" applyBorder="1" applyAlignment="1" applyProtection="1">
      <alignment horizontal="justify" vertical="top" wrapText="1"/>
      <protection hidden="1"/>
    </xf>
    <xf numFmtId="0" fontId="27" fillId="0" borderId="9" xfId="47" applyFont="1" applyBorder="1" applyAlignment="1" applyProtection="1">
      <alignment horizontal="justify" vertical="top" wrapText="1"/>
      <protection hidden="1"/>
    </xf>
    <xf numFmtId="0" fontId="27" fillId="0" borderId="37" xfId="47" applyFont="1" applyBorder="1" applyAlignment="1" applyProtection="1">
      <alignment horizontal="left" vertical="center"/>
      <protection hidden="1"/>
    </xf>
    <xf numFmtId="0" fontId="27" fillId="0" borderId="3" xfId="47" applyFont="1" applyBorder="1" applyAlignment="1" applyProtection="1">
      <alignment horizontal="left" vertical="center"/>
      <protection hidden="1"/>
    </xf>
    <xf numFmtId="0" fontId="26" fillId="0" borderId="0" xfId="47" applyFont="1" applyAlignment="1" applyProtection="1">
      <alignment horizontal="justify" vertical="center"/>
      <protection hidden="1"/>
    </xf>
    <xf numFmtId="0" fontId="27" fillId="0" borderId="0" xfId="47" applyFont="1" applyAlignment="1" applyProtection="1">
      <alignment horizontal="justify" vertical="center"/>
      <protection hidden="1"/>
    </xf>
    <xf numFmtId="0" fontId="26" fillId="0" borderId="0" xfId="47" applyFont="1" applyAlignment="1" applyProtection="1">
      <alignment horizontal="left" vertical="top"/>
      <protection hidden="1"/>
    </xf>
    <xf numFmtId="0" fontId="62" fillId="12" borderId="0" xfId="0" applyFont="1" applyFill="1" applyAlignment="1" applyProtection="1">
      <alignment horizontal="justify" vertical="top" wrapText="1"/>
      <protection hidden="1"/>
    </xf>
    <xf numFmtId="0" fontId="27" fillId="0" borderId="0" xfId="0" applyFont="1" applyAlignment="1" applyProtection="1">
      <alignment horizontal="justify" vertical="top"/>
      <protection hidden="1"/>
    </xf>
    <xf numFmtId="0" fontId="26" fillId="4" borderId="37" xfId="47" applyFont="1" applyFill="1" applyBorder="1" applyAlignment="1" applyProtection="1">
      <alignment horizontal="left" vertical="center"/>
      <protection hidden="1"/>
    </xf>
    <xf numFmtId="0" fontId="26" fillId="4" borderId="3" xfId="47" applyFont="1" applyFill="1" applyBorder="1" applyAlignment="1" applyProtection="1">
      <alignment horizontal="left" vertical="center"/>
      <protection hidden="1"/>
    </xf>
    <xf numFmtId="0" fontId="26" fillId="4" borderId="9" xfId="47" applyFont="1" applyFill="1" applyBorder="1" applyAlignment="1" applyProtection="1">
      <alignment horizontal="left" vertical="center"/>
      <protection hidden="1"/>
    </xf>
    <xf numFmtId="0" fontId="30" fillId="0" borderId="0" xfId="47" applyFont="1" applyAlignment="1" applyProtection="1">
      <alignment horizontal="left" vertical="top" wrapText="1"/>
      <protection hidden="1"/>
    </xf>
    <xf numFmtId="0" fontId="27" fillId="0" borderId="0" xfId="47" applyFont="1" applyAlignment="1" applyProtection="1">
      <alignment horizontal="left" vertical="center"/>
      <protection hidden="1"/>
    </xf>
    <xf numFmtId="0" fontId="33" fillId="0" borderId="0" xfId="47" applyFont="1" applyAlignment="1" applyProtection="1">
      <alignment horizontal="center" vertical="center"/>
      <protection hidden="1"/>
    </xf>
    <xf numFmtId="0" fontId="26" fillId="2" borderId="0" xfId="47" applyFont="1" applyFill="1" applyAlignment="1" applyProtection="1">
      <alignment horizontal="left" vertical="center"/>
      <protection locked="0"/>
    </xf>
    <xf numFmtId="0" fontId="27" fillId="0" borderId="0" xfId="47" applyFont="1" applyAlignment="1" applyProtection="1">
      <alignment horizontal="left" vertical="top" wrapText="1"/>
      <protection hidden="1"/>
    </xf>
    <xf numFmtId="0" fontId="27" fillId="2" borderId="16" xfId="47" applyFont="1" applyFill="1" applyBorder="1" applyAlignment="1" applyProtection="1">
      <alignment horizontal="left" vertical="top" wrapText="1"/>
      <protection locked="0"/>
    </xf>
    <xf numFmtId="0" fontId="27" fillId="2" borderId="37" xfId="47" applyFont="1" applyFill="1" applyBorder="1" applyAlignment="1" applyProtection="1">
      <alignment horizontal="left" vertical="center"/>
      <protection locked="0"/>
    </xf>
    <xf numFmtId="0" fontId="27" fillId="2" borderId="9" xfId="47" applyFont="1" applyFill="1" applyBorder="1" applyAlignment="1" applyProtection="1">
      <alignment horizontal="left" vertical="center"/>
      <protection locked="0"/>
    </xf>
    <xf numFmtId="0" fontId="58" fillId="0" borderId="0" xfId="47" applyFont="1" applyAlignment="1" applyProtection="1">
      <alignment horizontal="justify" vertical="top" wrapText="1"/>
      <protection hidden="1"/>
    </xf>
    <xf numFmtId="0" fontId="5" fillId="0" borderId="0" xfId="47" applyFont="1" applyAlignment="1" applyProtection="1">
      <alignment horizontal="justify" vertical="top" wrapText="1"/>
      <protection hidden="1"/>
    </xf>
    <xf numFmtId="0" fontId="42" fillId="0" borderId="0" xfId="47" applyFont="1" applyAlignment="1" applyProtection="1">
      <alignment horizontal="left" vertical="top" wrapText="1"/>
      <protection hidden="1"/>
    </xf>
    <xf numFmtId="0" fontId="26" fillId="0" borderId="0" xfId="37" applyFont="1" applyAlignment="1" applyProtection="1">
      <alignment horizontal="justify" vertical="top"/>
      <protection hidden="1"/>
    </xf>
    <xf numFmtId="0" fontId="27" fillId="0" borderId="0" xfId="38" applyFont="1" applyAlignment="1" applyProtection="1">
      <alignment horizontal="left" vertical="center"/>
      <protection hidden="1"/>
    </xf>
    <xf numFmtId="0" fontId="27" fillId="0" borderId="0" xfId="47" applyFont="1" applyAlignment="1" applyProtection="1">
      <alignment horizontal="left" vertical="center" wrapText="1"/>
      <protection hidden="1"/>
    </xf>
    <xf numFmtId="0" fontId="26" fillId="0" borderId="0" xfId="47" applyFont="1" applyAlignment="1" applyProtection="1">
      <alignment horizontal="justify" vertical="top" wrapText="1"/>
      <protection hidden="1"/>
    </xf>
    <xf numFmtId="174" fontId="26" fillId="0" borderId="0" xfId="34" applyNumberFormat="1" applyFont="1" applyAlignment="1" applyProtection="1">
      <alignment horizontal="left" vertical="center"/>
      <protection hidden="1"/>
    </xf>
    <xf numFmtId="0" fontId="27" fillId="0" borderId="53" xfId="38" applyFont="1" applyBorder="1" applyAlignment="1" applyProtection="1">
      <alignment horizontal="left" vertical="center" indent="2"/>
      <protection hidden="1"/>
    </xf>
    <xf numFmtId="0" fontId="27" fillId="0" borderId="63" xfId="38" applyFont="1" applyBorder="1" applyAlignment="1" applyProtection="1">
      <alignment horizontal="left" vertical="center" indent="2"/>
      <protection hidden="1"/>
    </xf>
    <xf numFmtId="0" fontId="27" fillId="0" borderId="32" xfId="38" applyFont="1" applyBorder="1" applyAlignment="1" applyProtection="1">
      <alignment horizontal="left" vertical="center" indent="2"/>
      <protection hidden="1"/>
    </xf>
    <xf numFmtId="0" fontId="27" fillId="2" borderId="32" xfId="38" applyFont="1" applyFill="1" applyBorder="1" applyAlignment="1" applyProtection="1">
      <alignment horizontal="left" vertical="center"/>
      <protection locked="0"/>
    </xf>
    <xf numFmtId="0" fontId="27" fillId="0" borderId="32" xfId="38" applyFont="1" applyBorder="1" applyAlignment="1" applyProtection="1">
      <alignment horizontal="left" vertical="center"/>
      <protection hidden="1"/>
    </xf>
    <xf numFmtId="0" fontId="27" fillId="0" borderId="0" xfId="38" applyFont="1" applyAlignment="1" applyProtection="1">
      <alignment horizontal="left" vertical="center" indent="2"/>
      <protection hidden="1"/>
    </xf>
    <xf numFmtId="0" fontId="27" fillId="0" borderId="0" xfId="37" applyFont="1" applyAlignment="1" applyProtection="1">
      <alignment horizontal="left" vertical="top" wrapText="1"/>
      <protection hidden="1"/>
    </xf>
    <xf numFmtId="0" fontId="26" fillId="0" borderId="0" xfId="47" applyFont="1" applyAlignment="1" applyProtection="1">
      <alignment horizontal="left" vertical="top" wrapText="1"/>
      <protection hidden="1"/>
    </xf>
    <xf numFmtId="0" fontId="27" fillId="0" borderId="0" xfId="37" applyFont="1" applyAlignment="1" applyProtection="1">
      <alignment horizontal="justify" vertical="top" wrapText="1"/>
      <protection hidden="1"/>
    </xf>
    <xf numFmtId="2" fontId="17" fillId="2" borderId="52" xfId="50" applyNumberFormat="1" applyFont="1" applyFill="1" applyBorder="1" applyAlignment="1" applyProtection="1">
      <alignment horizontal="right" vertical="center"/>
      <protection hidden="1"/>
    </xf>
    <xf numFmtId="2" fontId="17" fillId="2" borderId="80" xfId="50" applyNumberFormat="1" applyFont="1" applyFill="1" applyBorder="1" applyAlignment="1" applyProtection="1">
      <alignment horizontal="right" vertical="center"/>
      <protection hidden="1"/>
    </xf>
    <xf numFmtId="0" fontId="7" fillId="0" borderId="81" xfId="50" applyFont="1" applyBorder="1" applyAlignment="1" applyProtection="1">
      <alignment horizontal="left" vertical="center"/>
      <protection hidden="1"/>
    </xf>
    <xf numFmtId="0" fontId="7" fillId="0" borderId="5" xfId="50" applyFont="1" applyBorder="1" applyAlignment="1" applyProtection="1">
      <alignment horizontal="left" vertical="center"/>
      <protection hidden="1"/>
    </xf>
    <xf numFmtId="0" fontId="7" fillId="0" borderId="7" xfId="50" applyFont="1" applyBorder="1" applyAlignment="1" applyProtection="1">
      <alignment horizontal="left" vertical="top" wrapText="1"/>
      <protection hidden="1"/>
    </xf>
    <xf numFmtId="0" fontId="7" fillId="0" borderId="0" xfId="50" applyFont="1" applyAlignment="1" applyProtection="1">
      <alignment horizontal="left" vertical="top" wrapText="1"/>
      <protection hidden="1"/>
    </xf>
    <xf numFmtId="0" fontId="7" fillId="0" borderId="8" xfId="50" applyFont="1" applyBorder="1" applyAlignment="1" applyProtection="1">
      <alignment horizontal="left" vertical="top" wrapText="1"/>
      <protection hidden="1"/>
    </xf>
    <xf numFmtId="43" fontId="7" fillId="2" borderId="52" xfId="23" applyFont="1" applyFill="1" applyBorder="1" applyAlignment="1" applyProtection="1">
      <alignment horizontal="right" vertical="center"/>
      <protection hidden="1"/>
    </xf>
    <xf numFmtId="43" fontId="7" fillId="2" borderId="80" xfId="23" applyFont="1" applyFill="1" applyBorder="1" applyAlignment="1" applyProtection="1">
      <alignment horizontal="right" vertical="center"/>
      <protection hidden="1"/>
    </xf>
    <xf numFmtId="0" fontId="19" fillId="0" borderId="14" xfId="37" applyFont="1" applyBorder="1" applyAlignment="1" applyProtection="1">
      <alignment horizontal="left" vertical="top" wrapText="1"/>
      <protection hidden="1"/>
    </xf>
    <xf numFmtId="0" fontId="21" fillId="0" borderId="52" xfId="37" applyBorder="1" applyAlignment="1" applyProtection="1">
      <alignment horizontal="left" vertical="top" wrapText="1"/>
      <protection hidden="1"/>
    </xf>
    <xf numFmtId="0" fontId="21" fillId="0" borderId="2" xfId="37" applyBorder="1" applyAlignment="1" applyProtection="1">
      <alignment horizontal="left" vertical="top" wrapText="1"/>
      <protection hidden="1"/>
    </xf>
    <xf numFmtId="0" fontId="21" fillId="0" borderId="80" xfId="37" applyBorder="1" applyAlignment="1" applyProtection="1">
      <alignment horizontal="left" vertical="top" wrapText="1"/>
      <protection hidden="1"/>
    </xf>
  </cellXfs>
  <cellStyles count="61">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 8" xfId="60" xr:uid="{7624A7D2-2B68-4071-BCC4-351DB38EAE3B}"/>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110">
    <dxf>
      <fill>
        <patternFill patternType="darkHorizontal"/>
      </fill>
    </dxf>
    <dxf>
      <font>
        <strike/>
      </font>
    </dxf>
    <dxf>
      <font>
        <condense val="0"/>
        <extend val="0"/>
        <color auto="1"/>
      </font>
    </dxf>
    <dxf>
      <font>
        <strike/>
        <condense val="0"/>
        <extend val="0"/>
      </font>
    </dxf>
    <dxf>
      <font>
        <strike/>
      </font>
    </dxf>
    <dxf>
      <font>
        <strike/>
      </font>
    </dxf>
    <dxf>
      <font>
        <strike/>
        <condense val="0"/>
        <extend val="0"/>
      </font>
    </dxf>
    <dxf>
      <font>
        <strike/>
        <condense val="0"/>
        <extend val="0"/>
      </font>
    </dxf>
    <dxf>
      <font>
        <strike/>
        <condense val="0"/>
        <extend val="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dxf>
    <dxf>
      <font>
        <strike val="0"/>
        <condense val="0"/>
        <extend val="0"/>
        <color indexed="9"/>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fill>
        <patternFill patternType="solid">
          <bgColor indexed="42"/>
        </patternFill>
      </fill>
    </dxf>
    <dxf>
      <font>
        <condense val="0"/>
        <extend val="0"/>
        <color auto="1"/>
      </font>
      <fill>
        <patternFill patternType="solid">
          <bgColor indexed="42"/>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13"/>
      </font>
    </dxf>
    <dxf>
      <font>
        <color indexed="9"/>
      </font>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13"/>
      </font>
    </dxf>
    <dxf>
      <font>
        <color indexed="9"/>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font>
    </dxf>
    <dxf>
      <font>
        <strike/>
        <condense val="0"/>
        <extend val="0"/>
        <color auto="1"/>
      </font>
    </dxf>
    <dxf>
      <font>
        <strike/>
        <condense val="0"/>
        <extend val="0"/>
      </font>
    </dxf>
    <dxf>
      <font>
        <condense val="0"/>
        <extend val="0"/>
        <color auto="1"/>
      </font>
      <fill>
        <patternFill>
          <bgColor indexed="42"/>
        </patternFill>
      </fill>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F$21" lockText="1" noThreeD="1"/>
</file>

<file path=xl/ctrlProps/ctrlProp116.xml><?xml version="1.0" encoding="utf-8"?>
<formControlPr xmlns="http://schemas.microsoft.com/office/spreadsheetml/2009/9/main" objectType="CheckBox" fmlaLink="$F$22" lockText="1" noThreeD="1"/>
</file>

<file path=xl/ctrlProps/ctrlProp117.xml><?xml version="1.0" encoding="utf-8"?>
<formControlPr xmlns="http://schemas.microsoft.com/office/spreadsheetml/2009/9/main" objectType="CheckBox" fmlaLink="$F$22" lockText="1" noThreeD="1"/>
</file>

<file path=xl/ctrlProps/ctrlProp118.xml><?xml version="1.0" encoding="utf-8"?>
<formControlPr xmlns="http://schemas.microsoft.com/office/spreadsheetml/2009/9/main" objectType="CheckBox" fmlaLink="$F$30" lockText="1" noThreeD="1"/>
</file>

<file path=xl/ctrlProps/ctrlProp119.xml><?xml version="1.0" encoding="utf-8"?>
<formControlPr xmlns="http://schemas.microsoft.com/office/spreadsheetml/2009/9/main" objectType="Radio" checked="Checked" firstButton="1" fmlaLink="$H$72"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checked="Checked" firstButton="1" fmlaLink="$G$6"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5.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14369</xdr:colOff>
      <xdr:row>13</xdr:row>
      <xdr:rowOff>17457</xdr:rowOff>
    </xdr:from>
    <xdr:to>
      <xdr:col>4</xdr:col>
      <xdr:colOff>881161</xdr:colOff>
      <xdr:row>15</xdr:row>
      <xdr:rowOff>62327</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138545</xdr:colOff>
      <xdr:row>16</xdr:row>
      <xdr:rowOff>147205</xdr:rowOff>
    </xdr:from>
    <xdr:to>
      <xdr:col>2</xdr:col>
      <xdr:colOff>2172421</xdr:colOff>
      <xdr:row>19</xdr:row>
      <xdr:rowOff>157019</xdr:rowOff>
    </xdr:to>
    <xdr:pic>
      <xdr:nvPicPr>
        <xdr:cNvPr id="4" name="Picture 9">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636" y="5334000"/>
          <a:ext cx="2449512"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536864</xdr:colOff>
      <xdr:row>16</xdr:row>
      <xdr:rowOff>138546</xdr:rowOff>
    </xdr:from>
    <xdr:to>
      <xdr:col>4</xdr:col>
      <xdr:colOff>1180811</xdr:colOff>
      <xdr:row>19</xdr:row>
      <xdr:rowOff>186460</xdr:rowOff>
    </xdr:to>
    <xdr:pic>
      <xdr:nvPicPr>
        <xdr:cNvPr id="5" name="Picture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56909" y="5325341"/>
          <a:ext cx="400367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56" name="Group 1248">
          <a:extLst>
            <a:ext uri="{FF2B5EF4-FFF2-40B4-BE49-F238E27FC236}">
              <a16:creationId xmlns:a16="http://schemas.microsoft.com/office/drawing/2014/main" id="{00000000-0008-0000-0900-000018170400}"/>
            </a:ext>
          </a:extLst>
        </xdr:cNvPr>
        <xdr:cNvGrpSpPr>
          <a:grpSpLocks/>
        </xdr:cNvGrpSpPr>
      </xdr:nvGrpSpPr>
      <xdr:grpSpPr bwMode="auto">
        <a:xfrm>
          <a:off x="7556500" y="47625"/>
          <a:ext cx="1194858" cy="726017"/>
          <a:chOff x="731" y="5"/>
          <a:chExt cx="125" cy="76"/>
        </a:xfrm>
      </xdr:grpSpPr>
      <xdr:sp macro="" textlink="">
        <xdr:nvSpPr>
          <xdr:cNvPr id="268058" name="AutoShape 2">
            <a:hlinkClick xmlns:r="http://schemas.openxmlformats.org/officeDocument/2006/relationships" r:id="rId1"/>
            <a:extLst>
              <a:ext uri="{FF2B5EF4-FFF2-40B4-BE49-F238E27FC236}">
                <a16:creationId xmlns:a16="http://schemas.microsoft.com/office/drawing/2014/main" id="{00000000-0008-0000-0900-00001A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9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2253368</xdr:colOff>
      <xdr:row>22</xdr:row>
      <xdr:rowOff>0</xdr:rowOff>
    </xdr:to>
    <xdr:sp macro="" textlink="">
      <xdr:nvSpPr>
        <xdr:cNvPr id="2" name="Text Box 15">
          <a:extLst>
            <a:ext uri="{FF2B5EF4-FFF2-40B4-BE49-F238E27FC236}">
              <a16:creationId xmlns:a16="http://schemas.microsoft.com/office/drawing/2014/main" id="{00000000-0008-0000-09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85725</xdr:rowOff>
        </xdr:from>
        <xdr:to>
          <xdr:col>4</xdr:col>
          <xdr:colOff>2495550</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1853" name="Group 1">
          <a:hlinkClick xmlns:r="http://schemas.openxmlformats.org/officeDocument/2006/relationships" r:id="rId1" tooltip="Click for Next Attachment"/>
          <a:extLst>
            <a:ext uri="{FF2B5EF4-FFF2-40B4-BE49-F238E27FC236}">
              <a16:creationId xmlns:a16="http://schemas.microsoft.com/office/drawing/2014/main" id="{00000000-0008-0000-0A00-00000D740400}"/>
            </a:ext>
          </a:extLst>
        </xdr:cNvPr>
        <xdr:cNvGrpSpPr>
          <a:grpSpLocks/>
        </xdr:cNvGrpSpPr>
      </xdr:nvGrpSpPr>
      <xdr:grpSpPr bwMode="auto">
        <a:xfrm>
          <a:off x="7144310" y="47625"/>
          <a:ext cx="1095936" cy="750234"/>
          <a:chOff x="738" y="5"/>
          <a:chExt cx="116" cy="73"/>
        </a:xfrm>
      </xdr:grpSpPr>
      <xdr:sp macro="" textlink="">
        <xdr:nvSpPr>
          <xdr:cNvPr id="291854" name="AutoShape 2">
            <a:extLst>
              <a:ext uri="{FF2B5EF4-FFF2-40B4-BE49-F238E27FC236}">
                <a16:creationId xmlns:a16="http://schemas.microsoft.com/office/drawing/2014/main" id="{00000000-0008-0000-0A00-00000E74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06" name="Group 1">
          <a:hlinkClick xmlns:r="http://schemas.openxmlformats.org/officeDocument/2006/relationships" r:id="rId1" tooltip="Click for Next Attachment"/>
          <a:extLst>
            <a:ext uri="{FF2B5EF4-FFF2-40B4-BE49-F238E27FC236}">
              <a16:creationId xmlns:a16="http://schemas.microsoft.com/office/drawing/2014/main" id="{00000000-0008-0000-0C00-0000521E0400}"/>
            </a:ext>
          </a:extLst>
        </xdr:cNvPr>
        <xdr:cNvGrpSpPr>
          <a:grpSpLocks/>
        </xdr:cNvGrpSpPr>
      </xdr:nvGrpSpPr>
      <xdr:grpSpPr bwMode="auto">
        <a:xfrm>
          <a:off x="10122958" y="19050"/>
          <a:ext cx="2136775" cy="742950"/>
          <a:chOff x="738" y="5"/>
          <a:chExt cx="116" cy="73"/>
        </a:xfrm>
      </xdr:grpSpPr>
      <xdr:sp macro="" textlink="">
        <xdr:nvSpPr>
          <xdr:cNvPr id="269907" name="AutoShape 2">
            <a:extLst>
              <a:ext uri="{FF2B5EF4-FFF2-40B4-BE49-F238E27FC236}">
                <a16:creationId xmlns:a16="http://schemas.microsoft.com/office/drawing/2014/main" id="{00000000-0008-0000-0C00-000053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C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28" name="Group 1">
          <a:hlinkClick xmlns:r="http://schemas.openxmlformats.org/officeDocument/2006/relationships" r:id="rId1" tooltip="Click for Next Attachment"/>
          <a:extLst>
            <a:ext uri="{FF2B5EF4-FFF2-40B4-BE49-F238E27FC236}">
              <a16:creationId xmlns:a16="http://schemas.microsoft.com/office/drawing/2014/main" id="{00000000-0008-0000-0D00-000018230400}"/>
            </a:ext>
          </a:extLst>
        </xdr:cNvPr>
        <xdr:cNvGrpSpPr>
          <a:grpSpLocks/>
        </xdr:cNvGrpSpPr>
      </xdr:nvGrpSpPr>
      <xdr:grpSpPr bwMode="auto">
        <a:xfrm>
          <a:off x="7834313" y="85725"/>
          <a:ext cx="1293018" cy="738188"/>
          <a:chOff x="753" y="8"/>
          <a:chExt cx="116" cy="73"/>
        </a:xfrm>
      </xdr:grpSpPr>
      <xdr:sp macro="" textlink="">
        <xdr:nvSpPr>
          <xdr:cNvPr id="271130" name="AutoShape 2">
            <a:extLst>
              <a:ext uri="{FF2B5EF4-FFF2-40B4-BE49-F238E27FC236}">
                <a16:creationId xmlns:a16="http://schemas.microsoft.com/office/drawing/2014/main" id="{00000000-0008-0000-0D00-00001A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D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139065</xdr:colOff>
      <xdr:row>29</xdr:row>
      <xdr:rowOff>79001</xdr:rowOff>
    </xdr:from>
    <xdr:to>
      <xdr:col>4</xdr:col>
      <xdr:colOff>753827</xdr:colOff>
      <xdr:row>30</xdr:row>
      <xdr:rowOff>24294</xdr:rowOff>
    </xdr:to>
    <xdr:sp macro="" textlink="">
      <xdr:nvSpPr>
        <xdr:cNvPr id="9236" name="Text Box 20">
          <a:extLst>
            <a:ext uri="{FF2B5EF4-FFF2-40B4-BE49-F238E27FC236}">
              <a16:creationId xmlns:a16="http://schemas.microsoft.com/office/drawing/2014/main" id="{00000000-0008-0000-0D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9525</xdr:colOff>
          <xdr:row>28</xdr:row>
          <xdr:rowOff>1590675</xdr:rowOff>
        </xdr:from>
        <xdr:to>
          <xdr:col>4</xdr:col>
          <xdr:colOff>228600</xdr:colOff>
          <xdr:row>28</xdr:row>
          <xdr:rowOff>1838325</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D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6</xdr:col>
      <xdr:colOff>685800</xdr:colOff>
      <xdr:row>0</xdr:row>
      <xdr:rowOff>228600</xdr:rowOff>
    </xdr:from>
    <xdr:to>
      <xdr:col>6</xdr:col>
      <xdr:colOff>2200275</xdr:colOff>
      <xdr:row>2</xdr:row>
      <xdr:rowOff>466725</xdr:rowOff>
    </xdr:to>
    <xdr:grpSp>
      <xdr:nvGrpSpPr>
        <xdr:cNvPr id="291039" name="Group 1">
          <a:hlinkClick xmlns:r="http://schemas.openxmlformats.org/officeDocument/2006/relationships" r:id="rId1" tooltip="Click for Next Attachment"/>
          <a:extLst>
            <a:ext uri="{FF2B5EF4-FFF2-40B4-BE49-F238E27FC236}">
              <a16:creationId xmlns:a16="http://schemas.microsoft.com/office/drawing/2014/main" id="{00000000-0008-0000-0E00-0000DF700400}"/>
            </a:ext>
          </a:extLst>
        </xdr:cNvPr>
        <xdr:cNvGrpSpPr>
          <a:grpSpLocks/>
        </xdr:cNvGrpSpPr>
      </xdr:nvGrpSpPr>
      <xdr:grpSpPr bwMode="auto">
        <a:xfrm>
          <a:off x="9582150" y="228600"/>
          <a:ext cx="0" cy="704850"/>
          <a:chOff x="919" y="4"/>
          <a:chExt cx="116" cy="73"/>
        </a:xfrm>
      </xdr:grpSpPr>
      <xdr:sp macro="" textlink="">
        <xdr:nvSpPr>
          <xdr:cNvPr id="291043" name="AutoShape 2">
            <a:extLst>
              <a:ext uri="{FF2B5EF4-FFF2-40B4-BE49-F238E27FC236}">
                <a16:creationId xmlns:a16="http://schemas.microsoft.com/office/drawing/2014/main" id="{00000000-0008-0000-0E00-0000E3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291040" name="Group 1">
          <a:hlinkClick xmlns:r="http://schemas.openxmlformats.org/officeDocument/2006/relationships" r:id="rId1" tooltip="Click for Next Attachment"/>
          <a:extLst>
            <a:ext uri="{FF2B5EF4-FFF2-40B4-BE49-F238E27FC236}">
              <a16:creationId xmlns:a16="http://schemas.microsoft.com/office/drawing/2014/main" id="{00000000-0008-0000-0E00-0000E0700400}"/>
            </a:ext>
          </a:extLst>
        </xdr:cNvPr>
        <xdr:cNvGrpSpPr>
          <a:grpSpLocks/>
        </xdr:cNvGrpSpPr>
      </xdr:nvGrpSpPr>
      <xdr:grpSpPr bwMode="auto">
        <a:xfrm>
          <a:off x="9582150" y="66675"/>
          <a:ext cx="2038350" cy="923925"/>
          <a:chOff x="919" y="4"/>
          <a:chExt cx="116" cy="73"/>
        </a:xfrm>
      </xdr:grpSpPr>
      <xdr:sp macro="" textlink="">
        <xdr:nvSpPr>
          <xdr:cNvPr id="291041" name="AutoShape 2">
            <a:extLst>
              <a:ext uri="{FF2B5EF4-FFF2-40B4-BE49-F238E27FC236}">
                <a16:creationId xmlns:a16="http://schemas.microsoft.com/office/drawing/2014/main" id="{00000000-0008-0000-0E00-0000E1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78" name="Group 1">
          <a:hlinkClick xmlns:r="http://schemas.openxmlformats.org/officeDocument/2006/relationships" r:id="rId1" tooltip="Click for Next Attachment"/>
          <a:extLst>
            <a:ext uri="{FF2B5EF4-FFF2-40B4-BE49-F238E27FC236}">
              <a16:creationId xmlns:a16="http://schemas.microsoft.com/office/drawing/2014/main" id="{00000000-0008-0000-0F00-0000522A0400}"/>
            </a:ext>
          </a:extLst>
        </xdr:cNvPr>
        <xdr:cNvGrpSpPr>
          <a:grpSpLocks/>
        </xdr:cNvGrpSpPr>
      </xdr:nvGrpSpPr>
      <xdr:grpSpPr bwMode="auto">
        <a:xfrm>
          <a:off x="7717971" y="47625"/>
          <a:ext cx="1110343" cy="865414"/>
          <a:chOff x="738" y="5"/>
          <a:chExt cx="116" cy="73"/>
        </a:xfrm>
      </xdr:grpSpPr>
      <xdr:sp macro="" textlink="">
        <xdr:nvSpPr>
          <xdr:cNvPr id="272979" name="AutoShape 2">
            <a:extLst>
              <a:ext uri="{FF2B5EF4-FFF2-40B4-BE49-F238E27FC236}">
                <a16:creationId xmlns:a16="http://schemas.microsoft.com/office/drawing/2014/main" id="{00000000-0008-0000-0F00-000053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0F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02" name="Group 857">
          <a:extLst>
            <a:ext uri="{FF2B5EF4-FFF2-40B4-BE49-F238E27FC236}">
              <a16:creationId xmlns:a16="http://schemas.microsoft.com/office/drawing/2014/main" id="{00000000-0008-0000-1000-0000522E0400}"/>
            </a:ext>
          </a:extLst>
        </xdr:cNvPr>
        <xdr:cNvGrpSpPr>
          <a:grpSpLocks/>
        </xdr:cNvGrpSpPr>
      </xdr:nvGrpSpPr>
      <xdr:grpSpPr bwMode="auto">
        <a:xfrm>
          <a:off x="7690757" y="47625"/>
          <a:ext cx="1110343" cy="1114425"/>
          <a:chOff x="761" y="5"/>
          <a:chExt cx="116" cy="86"/>
        </a:xfrm>
      </xdr:grpSpPr>
      <xdr:sp macro="" textlink="">
        <xdr:nvSpPr>
          <xdr:cNvPr id="274003" name="AutoShape 2">
            <a:hlinkClick xmlns:r="http://schemas.openxmlformats.org/officeDocument/2006/relationships" r:id="rId1" tooltip="Click here for next Attachment"/>
            <a:extLst>
              <a:ext uri="{FF2B5EF4-FFF2-40B4-BE49-F238E27FC236}">
                <a16:creationId xmlns:a16="http://schemas.microsoft.com/office/drawing/2014/main" id="{00000000-0008-0000-1000-000053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0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280" name="Group 1">
          <a:hlinkClick xmlns:r="http://schemas.openxmlformats.org/officeDocument/2006/relationships" r:id="rId1" tooltip="Click for Next Attachment"/>
          <a:extLst>
            <a:ext uri="{FF2B5EF4-FFF2-40B4-BE49-F238E27FC236}">
              <a16:creationId xmlns:a16="http://schemas.microsoft.com/office/drawing/2014/main" id="{00000000-0008-0000-1100-0000006A0400}"/>
            </a:ext>
          </a:extLst>
        </xdr:cNvPr>
        <xdr:cNvGrpSpPr>
          <a:grpSpLocks/>
        </xdr:cNvGrpSpPr>
      </xdr:nvGrpSpPr>
      <xdr:grpSpPr bwMode="auto">
        <a:xfrm>
          <a:off x="6716246" y="209550"/>
          <a:ext cx="1315010" cy="703169"/>
          <a:chOff x="738" y="5"/>
          <a:chExt cx="116" cy="73"/>
        </a:xfrm>
      </xdr:grpSpPr>
      <xdr:sp macro="" textlink="">
        <xdr:nvSpPr>
          <xdr:cNvPr id="289287" name="AutoShape 2">
            <a:extLst>
              <a:ext uri="{FF2B5EF4-FFF2-40B4-BE49-F238E27FC236}">
                <a16:creationId xmlns:a16="http://schemas.microsoft.com/office/drawing/2014/main" id="{00000000-0008-0000-1100-000007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1" name="Group 1">
          <a:hlinkClick xmlns:r="http://schemas.openxmlformats.org/officeDocument/2006/relationships" r:id="rId1" tooltip="Click for Next Attachment"/>
          <a:extLst>
            <a:ext uri="{FF2B5EF4-FFF2-40B4-BE49-F238E27FC236}">
              <a16:creationId xmlns:a16="http://schemas.microsoft.com/office/drawing/2014/main" id="{00000000-0008-0000-1100-0000016A0400}"/>
            </a:ext>
          </a:extLst>
        </xdr:cNvPr>
        <xdr:cNvGrpSpPr>
          <a:grpSpLocks/>
        </xdr:cNvGrpSpPr>
      </xdr:nvGrpSpPr>
      <xdr:grpSpPr bwMode="auto">
        <a:xfrm>
          <a:off x="6716246" y="209550"/>
          <a:ext cx="1315010" cy="703169"/>
          <a:chOff x="738" y="5"/>
          <a:chExt cx="116" cy="73"/>
        </a:xfrm>
      </xdr:grpSpPr>
      <xdr:sp macro="" textlink="">
        <xdr:nvSpPr>
          <xdr:cNvPr id="289285" name="AutoShape 2">
            <a:extLst>
              <a:ext uri="{FF2B5EF4-FFF2-40B4-BE49-F238E27FC236}">
                <a16:creationId xmlns:a16="http://schemas.microsoft.com/office/drawing/2014/main" id="{00000000-0008-0000-1100-000005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1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2" name="Group 1">
          <a:hlinkClick xmlns:r="http://schemas.openxmlformats.org/officeDocument/2006/relationships" r:id="rId1" tooltip="Click for Next Attachment"/>
          <a:extLst>
            <a:ext uri="{FF2B5EF4-FFF2-40B4-BE49-F238E27FC236}">
              <a16:creationId xmlns:a16="http://schemas.microsoft.com/office/drawing/2014/main" id="{00000000-0008-0000-1100-0000026A0400}"/>
            </a:ext>
          </a:extLst>
        </xdr:cNvPr>
        <xdr:cNvGrpSpPr>
          <a:grpSpLocks/>
        </xdr:cNvGrpSpPr>
      </xdr:nvGrpSpPr>
      <xdr:grpSpPr bwMode="auto">
        <a:xfrm>
          <a:off x="6716246" y="209550"/>
          <a:ext cx="1315010" cy="703169"/>
          <a:chOff x="738" y="5"/>
          <a:chExt cx="116" cy="73"/>
        </a:xfrm>
      </xdr:grpSpPr>
      <xdr:sp macro="" textlink="">
        <xdr:nvSpPr>
          <xdr:cNvPr id="289283" name="AutoShape 2">
            <a:extLst>
              <a:ext uri="{FF2B5EF4-FFF2-40B4-BE49-F238E27FC236}">
                <a16:creationId xmlns:a16="http://schemas.microsoft.com/office/drawing/2014/main" id="{00000000-0008-0000-1100-000003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1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2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2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50" name="Group 1">
          <a:hlinkClick xmlns:r="http://schemas.openxmlformats.org/officeDocument/2006/relationships" r:id="rId1" tooltip="Click for Next Attachment"/>
          <a:extLst>
            <a:ext uri="{FF2B5EF4-FFF2-40B4-BE49-F238E27FC236}">
              <a16:creationId xmlns:a16="http://schemas.microsoft.com/office/drawing/2014/main" id="{00000000-0008-0000-1300-000052360400}"/>
            </a:ext>
          </a:extLst>
        </xdr:cNvPr>
        <xdr:cNvGrpSpPr>
          <a:grpSpLocks/>
        </xdr:cNvGrpSpPr>
      </xdr:nvGrpSpPr>
      <xdr:grpSpPr bwMode="auto">
        <a:xfrm>
          <a:off x="11578318" y="38100"/>
          <a:ext cx="1243693" cy="874939"/>
          <a:chOff x="738" y="5"/>
          <a:chExt cx="116" cy="73"/>
        </a:xfrm>
      </xdr:grpSpPr>
      <xdr:sp macro="" textlink="">
        <xdr:nvSpPr>
          <xdr:cNvPr id="276051" name="AutoShape 2">
            <a:extLst>
              <a:ext uri="{FF2B5EF4-FFF2-40B4-BE49-F238E27FC236}">
                <a16:creationId xmlns:a16="http://schemas.microsoft.com/office/drawing/2014/main" id="{00000000-0008-0000-1300-000053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3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48" name="Group 1">
          <a:hlinkClick xmlns:r="http://schemas.openxmlformats.org/officeDocument/2006/relationships" r:id="rId1"/>
          <a:extLst>
            <a:ext uri="{FF2B5EF4-FFF2-40B4-BE49-F238E27FC236}">
              <a16:creationId xmlns:a16="http://schemas.microsoft.com/office/drawing/2014/main" id="{00000000-0008-0000-0100-00003C4A0400}"/>
            </a:ext>
          </a:extLst>
        </xdr:cNvPr>
        <xdr:cNvGrpSpPr>
          <a:grpSpLocks/>
        </xdr:cNvGrpSpPr>
      </xdr:nvGrpSpPr>
      <xdr:grpSpPr bwMode="auto">
        <a:xfrm>
          <a:off x="5829300" y="28575"/>
          <a:ext cx="1343025" cy="800100"/>
          <a:chOff x="738" y="5"/>
          <a:chExt cx="84" cy="73"/>
        </a:xfrm>
      </xdr:grpSpPr>
      <xdr:sp macro="" textlink="">
        <xdr:nvSpPr>
          <xdr:cNvPr id="281149" name="AutoShape 2">
            <a:extLst>
              <a:ext uri="{FF2B5EF4-FFF2-40B4-BE49-F238E27FC236}">
                <a16:creationId xmlns:a16="http://schemas.microsoft.com/office/drawing/2014/main" id="{00000000-0008-0000-0100-00003D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1"/>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26</xdr:col>
          <xdr:colOff>447675</xdr:colOff>
          <xdr:row>32</xdr:row>
          <xdr:rowOff>28575</xdr:rowOff>
        </xdr:from>
        <xdr:to>
          <xdr:col>28</xdr:col>
          <xdr:colOff>266700</xdr:colOff>
          <xdr:row>32</xdr:row>
          <xdr:rowOff>247650</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74" name="Group 95">
          <a:extLst>
            <a:ext uri="{FF2B5EF4-FFF2-40B4-BE49-F238E27FC236}">
              <a16:creationId xmlns:a16="http://schemas.microsoft.com/office/drawing/2014/main" id="{00000000-0008-0000-1400-0000523A0400}"/>
            </a:ext>
          </a:extLst>
        </xdr:cNvPr>
        <xdr:cNvGrpSpPr>
          <a:grpSpLocks/>
        </xdr:cNvGrpSpPr>
      </xdr:nvGrpSpPr>
      <xdr:grpSpPr bwMode="auto">
        <a:xfrm>
          <a:off x="7244043" y="38100"/>
          <a:ext cx="1095935" cy="970990"/>
          <a:chOff x="760" y="4"/>
          <a:chExt cx="116" cy="99"/>
        </a:xfrm>
      </xdr:grpSpPr>
      <xdr:sp macro="" textlink="">
        <xdr:nvSpPr>
          <xdr:cNvPr id="277075" name="AutoShape 2">
            <a:hlinkClick xmlns:r="http://schemas.openxmlformats.org/officeDocument/2006/relationships" r:id="rId1" tooltip="Click here for next Attachment"/>
            <a:extLst>
              <a:ext uri="{FF2B5EF4-FFF2-40B4-BE49-F238E27FC236}">
                <a16:creationId xmlns:a16="http://schemas.microsoft.com/office/drawing/2014/main" id="{00000000-0008-0000-1400-000053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4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098" name="Group 1">
          <a:hlinkClick xmlns:r="http://schemas.openxmlformats.org/officeDocument/2006/relationships" r:id="rId1" tooltip="Click for Next Attachment"/>
          <a:extLst>
            <a:ext uri="{FF2B5EF4-FFF2-40B4-BE49-F238E27FC236}">
              <a16:creationId xmlns:a16="http://schemas.microsoft.com/office/drawing/2014/main" id="{00000000-0008-0000-1500-0000523E0400}"/>
            </a:ext>
          </a:extLst>
        </xdr:cNvPr>
        <xdr:cNvGrpSpPr>
          <a:grpSpLocks/>
        </xdr:cNvGrpSpPr>
      </xdr:nvGrpSpPr>
      <xdr:grpSpPr bwMode="auto">
        <a:xfrm>
          <a:off x="6828304" y="209550"/>
          <a:ext cx="709893" cy="703169"/>
          <a:chOff x="738" y="5"/>
          <a:chExt cx="116" cy="73"/>
        </a:xfrm>
      </xdr:grpSpPr>
      <xdr:sp macro="" textlink="">
        <xdr:nvSpPr>
          <xdr:cNvPr id="278099" name="AutoShape 2">
            <a:extLst>
              <a:ext uri="{FF2B5EF4-FFF2-40B4-BE49-F238E27FC236}">
                <a16:creationId xmlns:a16="http://schemas.microsoft.com/office/drawing/2014/main" id="{00000000-0008-0000-1500-000053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22" name="Group 5">
          <a:extLst>
            <a:ext uri="{FF2B5EF4-FFF2-40B4-BE49-F238E27FC236}">
              <a16:creationId xmlns:a16="http://schemas.microsoft.com/office/drawing/2014/main" id="{00000000-0008-0000-1600-000052420400}"/>
            </a:ext>
          </a:extLst>
        </xdr:cNvPr>
        <xdr:cNvGrpSpPr>
          <a:grpSpLocks/>
        </xdr:cNvGrpSpPr>
      </xdr:nvGrpSpPr>
      <xdr:grpSpPr bwMode="auto">
        <a:xfrm>
          <a:off x="8838640" y="385482"/>
          <a:ext cx="1362635" cy="812987"/>
          <a:chOff x="675" y="24"/>
          <a:chExt cx="144" cy="83"/>
        </a:xfrm>
      </xdr:grpSpPr>
      <xdr:sp macro="" textlink="">
        <xdr:nvSpPr>
          <xdr:cNvPr id="279123" name="AutoShape 2">
            <a:hlinkClick xmlns:r="http://schemas.openxmlformats.org/officeDocument/2006/relationships" r:id="rId1" tooltip="Click here for next Attachment"/>
            <a:extLst>
              <a:ext uri="{FF2B5EF4-FFF2-40B4-BE49-F238E27FC236}">
                <a16:creationId xmlns:a16="http://schemas.microsoft.com/office/drawing/2014/main" id="{00000000-0008-0000-1600-000053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6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44" name="Group 5">
          <a:extLst>
            <a:ext uri="{FF2B5EF4-FFF2-40B4-BE49-F238E27FC236}">
              <a16:creationId xmlns:a16="http://schemas.microsoft.com/office/drawing/2014/main" id="{00000000-0008-0000-1700-000074590400}"/>
            </a:ext>
          </a:extLst>
        </xdr:cNvPr>
        <xdr:cNvGrpSpPr>
          <a:grpSpLocks/>
        </xdr:cNvGrpSpPr>
      </xdr:nvGrpSpPr>
      <xdr:grpSpPr bwMode="auto">
        <a:xfrm>
          <a:off x="7086600" y="390525"/>
          <a:ext cx="1371600" cy="1781175"/>
          <a:chOff x="675" y="24"/>
          <a:chExt cx="144" cy="83"/>
        </a:xfrm>
      </xdr:grpSpPr>
      <xdr:sp macro="" textlink="">
        <xdr:nvSpPr>
          <xdr:cNvPr id="285045"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75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098" name="Group 5">
          <a:extLst>
            <a:ext uri="{FF2B5EF4-FFF2-40B4-BE49-F238E27FC236}">
              <a16:creationId xmlns:a16="http://schemas.microsoft.com/office/drawing/2014/main" id="{00000000-0008-0000-1800-0000F24D0400}"/>
            </a:ext>
          </a:extLst>
        </xdr:cNvPr>
        <xdr:cNvGrpSpPr>
          <a:grpSpLocks/>
        </xdr:cNvGrpSpPr>
      </xdr:nvGrpSpPr>
      <xdr:grpSpPr bwMode="auto">
        <a:xfrm>
          <a:off x="6926332" y="394252"/>
          <a:ext cx="1378226" cy="797615"/>
          <a:chOff x="675" y="24"/>
          <a:chExt cx="144" cy="83"/>
        </a:xfrm>
      </xdr:grpSpPr>
      <xdr:sp macro="" textlink="">
        <xdr:nvSpPr>
          <xdr:cNvPr id="282099" name="AutoShape 2">
            <a:hlinkClick xmlns:r="http://schemas.openxmlformats.org/officeDocument/2006/relationships" r:id="rId1" tooltip="Click here for next Attachment"/>
            <a:extLst>
              <a:ext uri="{FF2B5EF4-FFF2-40B4-BE49-F238E27FC236}">
                <a16:creationId xmlns:a16="http://schemas.microsoft.com/office/drawing/2014/main" id="{00000000-0008-0000-1800-0000F34D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8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64" name="Group 5">
          <a:hlinkClick xmlns:r="http://schemas.openxmlformats.org/officeDocument/2006/relationships" r:id="rId1" tooltip="Back to Cover Page"/>
          <a:extLst>
            <a:ext uri="{FF2B5EF4-FFF2-40B4-BE49-F238E27FC236}">
              <a16:creationId xmlns:a16="http://schemas.microsoft.com/office/drawing/2014/main" id="{00000000-0008-0000-1900-000090470400}"/>
            </a:ext>
          </a:extLst>
        </xdr:cNvPr>
        <xdr:cNvGrpSpPr>
          <a:grpSpLocks/>
        </xdr:cNvGrpSpPr>
      </xdr:nvGrpSpPr>
      <xdr:grpSpPr bwMode="auto">
        <a:xfrm>
          <a:off x="9753600" y="4562475"/>
          <a:ext cx="0" cy="781050"/>
          <a:chOff x="762" y="5"/>
          <a:chExt cx="116" cy="73"/>
        </a:xfrm>
      </xdr:grpSpPr>
      <xdr:sp macro="" textlink="">
        <xdr:nvSpPr>
          <xdr:cNvPr id="280468" name="AutoShape 2">
            <a:extLst>
              <a:ext uri="{FF2B5EF4-FFF2-40B4-BE49-F238E27FC236}">
                <a16:creationId xmlns:a16="http://schemas.microsoft.com/office/drawing/2014/main" id="{00000000-0008-0000-1900-000094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991475" y="-1727629020922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65" name="Straight Arrow Connector 5">
          <a:extLst>
            <a:ext uri="{FF2B5EF4-FFF2-40B4-BE49-F238E27FC236}">
              <a16:creationId xmlns:a16="http://schemas.microsoft.com/office/drawing/2014/main" id="{00000000-0008-0000-1900-000091470400}"/>
            </a:ext>
          </a:extLst>
        </xdr:cNvPr>
        <xdr:cNvCxnSpPr>
          <a:cxnSpLocks noChangeShapeType="1"/>
        </xdr:cNvCxnSpPr>
      </xdr:nvCxnSpPr>
      <xdr:spPr bwMode="auto">
        <a:xfrm>
          <a:off x="1895475" y="5810250"/>
          <a:ext cx="1571625" cy="0"/>
        </a:xfrm>
        <a:prstGeom prst="straightConnector1">
          <a:avLst/>
        </a:prstGeom>
        <a:noFill/>
        <a:ln w="9525" algn="ctr">
          <a:noFill/>
          <a:round/>
          <a:headEnd/>
          <a:tailEnd type="arrow" w="med" len="med"/>
        </a:ln>
      </xdr:spPr>
    </xdr:cxn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38100</xdr:rowOff>
        </xdr:from>
        <xdr:to>
          <xdr:col>2</xdr:col>
          <xdr:colOff>247650</xdr:colOff>
          <xdr:row>6</xdr:row>
          <xdr:rowOff>57150</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9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14" name="Group 3">
          <a:hlinkClick xmlns:r="http://schemas.openxmlformats.org/officeDocument/2006/relationships" r:id="rId1" tooltip="Click for Next Attachment"/>
          <a:extLst>
            <a:ext uri="{FF2B5EF4-FFF2-40B4-BE49-F238E27FC236}">
              <a16:creationId xmlns:a16="http://schemas.microsoft.com/office/drawing/2014/main" id="{00000000-0008-0000-0200-000052FE0300}"/>
            </a:ext>
          </a:extLst>
        </xdr:cNvPr>
        <xdr:cNvGrpSpPr>
          <a:grpSpLocks/>
        </xdr:cNvGrpSpPr>
      </xdr:nvGrpSpPr>
      <xdr:grpSpPr bwMode="auto">
        <a:xfrm>
          <a:off x="8711142" y="47625"/>
          <a:ext cx="3003550" cy="774700"/>
          <a:chOff x="738" y="5"/>
          <a:chExt cx="116" cy="73"/>
        </a:xfrm>
      </xdr:grpSpPr>
      <xdr:sp macro="" textlink="">
        <xdr:nvSpPr>
          <xdr:cNvPr id="261715" name="AutoShape 1">
            <a:extLst>
              <a:ext uri="{FF2B5EF4-FFF2-40B4-BE49-F238E27FC236}">
                <a16:creationId xmlns:a16="http://schemas.microsoft.com/office/drawing/2014/main" id="{00000000-0008-0000-0200-000053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460" name="Group 1">
          <a:hlinkClick xmlns:r="http://schemas.openxmlformats.org/officeDocument/2006/relationships" r:id="rId1" tooltip="Click for Next Attachment"/>
          <a:extLst>
            <a:ext uri="{FF2B5EF4-FFF2-40B4-BE49-F238E27FC236}">
              <a16:creationId xmlns:a16="http://schemas.microsoft.com/office/drawing/2014/main" id="{00000000-0008-0000-0300-0000FC5E0400}"/>
            </a:ext>
          </a:extLst>
        </xdr:cNvPr>
        <xdr:cNvGrpSpPr>
          <a:grpSpLocks/>
        </xdr:cNvGrpSpPr>
      </xdr:nvGrpSpPr>
      <xdr:grpSpPr bwMode="auto">
        <a:xfrm>
          <a:off x="10372725" y="200025"/>
          <a:ext cx="1216025" cy="879475"/>
          <a:chOff x="738" y="5"/>
          <a:chExt cx="116" cy="73"/>
        </a:xfrm>
      </xdr:grpSpPr>
      <xdr:sp macro="" textlink="">
        <xdr:nvSpPr>
          <xdr:cNvPr id="286467" name="AutoShape 2">
            <a:extLst>
              <a:ext uri="{FF2B5EF4-FFF2-40B4-BE49-F238E27FC236}">
                <a16:creationId xmlns:a16="http://schemas.microsoft.com/office/drawing/2014/main" id="{00000000-0008-0000-0300-000003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66675</xdr:colOff>
          <xdr:row>193</xdr:row>
          <xdr:rowOff>57150</xdr:rowOff>
        </xdr:from>
        <xdr:to>
          <xdr:col>6</xdr:col>
          <xdr:colOff>914400</xdr:colOff>
          <xdr:row>195</xdr:row>
          <xdr:rowOff>142875</xdr:rowOff>
        </xdr:to>
        <xdr:grpSp>
          <xdr:nvGrpSpPr>
            <xdr:cNvPr id="70" name="Group 1166">
              <a:extLst>
                <a:ext uri="{FF2B5EF4-FFF2-40B4-BE49-F238E27FC236}">
                  <a16:creationId xmlns:a16="http://schemas.microsoft.com/office/drawing/2014/main" id="{00000000-0008-0000-0300-000046000000}"/>
                </a:ext>
              </a:extLst>
            </xdr:cNvPr>
            <xdr:cNvGrpSpPr>
              <a:grpSpLocks/>
            </xdr:cNvGrpSpPr>
          </xdr:nvGrpSpPr>
          <xdr:grpSpPr bwMode="auto">
            <a:xfrm>
              <a:off x="5316008" y="5101167"/>
              <a:ext cx="2519892" cy="0"/>
              <a:chOff x="490" y="0"/>
              <a:chExt cx="7835475" cy="5101167"/>
            </a:xfrm>
          </xdr:grpSpPr>
          <xdr:sp macro="" textlink="">
            <xdr:nvSpPr>
              <xdr:cNvPr id="286483" name="Check Box 5907" hidden="1">
                <a:extLst>
                  <a:ext uri="{63B3BB69-23CF-44E3-9099-C40C66FF867C}">
                    <a14:compatExt spid="_x0000_s286483"/>
                  </a:ext>
                  <a:ext uri="{FF2B5EF4-FFF2-40B4-BE49-F238E27FC236}">
                    <a16:creationId xmlns:a16="http://schemas.microsoft.com/office/drawing/2014/main" id="{00000000-0008-0000-0300-0000135F0400}"/>
                  </a:ext>
                </a:extLst>
              </xdr:cNvPr>
              <xdr:cNvSpPr/>
            </xdr:nvSpPr>
            <xdr:spPr bwMode="auto">
              <a:xfrm>
                <a:off x="7835834" y="5101167"/>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84" name="Check Box 5908" hidden="1">
                <a:extLst>
                  <a:ext uri="{63B3BB69-23CF-44E3-9099-C40C66FF867C}">
                    <a14:compatExt spid="_x0000_s286484"/>
                  </a:ext>
                  <a:ext uri="{FF2B5EF4-FFF2-40B4-BE49-F238E27FC236}">
                    <a16:creationId xmlns:a16="http://schemas.microsoft.com/office/drawing/2014/main" id="{00000000-0008-0000-0300-0000145F0400}"/>
                  </a:ext>
                </a:extLst>
              </xdr:cNvPr>
              <xdr:cNvSpPr/>
            </xdr:nvSpPr>
            <xdr:spPr bwMode="auto">
              <a:xfrm>
                <a:off x="7835822" y="510116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85" name="Check Box 5909" hidden="1">
                <a:extLst>
                  <a:ext uri="{63B3BB69-23CF-44E3-9099-C40C66FF867C}">
                    <a14:compatExt spid="_x0000_s286485"/>
                  </a:ext>
                  <a:ext uri="{FF2B5EF4-FFF2-40B4-BE49-F238E27FC236}">
                    <a16:creationId xmlns:a16="http://schemas.microsoft.com/office/drawing/2014/main" id="{00000000-0008-0000-0300-0000155F0400}"/>
                  </a:ext>
                </a:extLst>
              </xdr:cNvPr>
              <xdr:cNvSpPr/>
            </xdr:nvSpPr>
            <xdr:spPr bwMode="auto">
              <a:xfrm>
                <a:off x="7835811" y="5101167"/>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86" name="Check Box 5910" hidden="1">
                <a:extLst>
                  <a:ext uri="{63B3BB69-23CF-44E3-9099-C40C66FF867C}">
                    <a14:compatExt spid="_x0000_s286486"/>
                  </a:ext>
                  <a:ext uri="{FF2B5EF4-FFF2-40B4-BE49-F238E27FC236}">
                    <a16:creationId xmlns:a16="http://schemas.microsoft.com/office/drawing/2014/main" id="{00000000-0008-0000-0300-0000165F0400}"/>
                  </a:ext>
                </a:extLst>
              </xdr:cNvPr>
              <xdr:cNvSpPr/>
            </xdr:nvSpPr>
            <xdr:spPr bwMode="auto">
              <a:xfrm>
                <a:off x="7835821" y="5101167"/>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87" name="Check Box 5911" hidden="1">
                <a:extLst>
                  <a:ext uri="{63B3BB69-23CF-44E3-9099-C40C66FF867C}">
                    <a14:compatExt spid="_x0000_s286487"/>
                  </a:ext>
                  <a:ext uri="{FF2B5EF4-FFF2-40B4-BE49-F238E27FC236}">
                    <a16:creationId xmlns:a16="http://schemas.microsoft.com/office/drawing/2014/main" id="{00000000-0008-0000-0300-0000175F0400}"/>
                  </a:ext>
                </a:extLst>
              </xdr:cNvPr>
              <xdr:cNvSpPr/>
            </xdr:nvSpPr>
            <xdr:spPr bwMode="auto">
              <a:xfrm>
                <a:off x="7835775" y="5101167"/>
                <a:ext cx="1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88" name="Check Box 5912" hidden="1">
                <a:extLst>
                  <a:ext uri="{63B3BB69-23CF-44E3-9099-C40C66FF867C}">
                    <a14:compatExt spid="_x0000_s286488"/>
                  </a:ext>
                  <a:ext uri="{FF2B5EF4-FFF2-40B4-BE49-F238E27FC236}">
                    <a16:creationId xmlns:a16="http://schemas.microsoft.com/office/drawing/2014/main" id="{00000000-0008-0000-0300-0000185F0400}"/>
                  </a:ext>
                </a:extLst>
              </xdr:cNvPr>
              <xdr:cNvSpPr/>
            </xdr:nvSpPr>
            <xdr:spPr bwMode="auto">
              <a:xfrm>
                <a:off x="490"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193</xdr:row>
          <xdr:rowOff>47625</xdr:rowOff>
        </xdr:from>
        <xdr:to>
          <xdr:col>9</xdr:col>
          <xdr:colOff>0</xdr:colOff>
          <xdr:row>195</xdr:row>
          <xdr:rowOff>133350</xdr:rowOff>
        </xdr:to>
        <xdr:grpSp>
          <xdr:nvGrpSpPr>
            <xdr:cNvPr id="77" name="Group 1167">
              <a:extLst>
                <a:ext uri="{FF2B5EF4-FFF2-40B4-BE49-F238E27FC236}">
                  <a16:creationId xmlns:a16="http://schemas.microsoft.com/office/drawing/2014/main" id="{00000000-0008-0000-0300-00004D000000}"/>
                </a:ext>
              </a:extLst>
            </xdr:cNvPr>
            <xdr:cNvGrpSpPr>
              <a:grpSpLocks/>
            </xdr:cNvGrpSpPr>
          </xdr:nvGrpSpPr>
          <xdr:grpSpPr bwMode="auto">
            <a:xfrm>
              <a:off x="7954433" y="5101167"/>
              <a:ext cx="1993900" cy="0"/>
              <a:chOff x="723" y="0"/>
              <a:chExt cx="9947690" cy="5101167"/>
            </a:xfrm>
          </xdr:grpSpPr>
          <xdr:sp macro="" textlink="">
            <xdr:nvSpPr>
              <xdr:cNvPr id="286489" name="Check Box 5913" hidden="1">
                <a:extLst>
                  <a:ext uri="{63B3BB69-23CF-44E3-9099-C40C66FF867C}">
                    <a14:compatExt spid="_x0000_s286489"/>
                  </a:ext>
                  <a:ext uri="{FF2B5EF4-FFF2-40B4-BE49-F238E27FC236}">
                    <a16:creationId xmlns:a16="http://schemas.microsoft.com/office/drawing/2014/main" id="{00000000-0008-0000-0300-0000195F0400}"/>
                  </a:ext>
                </a:extLst>
              </xdr:cNvPr>
              <xdr:cNvSpPr/>
            </xdr:nvSpPr>
            <xdr:spPr bwMode="auto">
              <a:xfrm>
                <a:off x="9948278" y="510116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0" name="Check Box 5914" hidden="1">
                <a:extLst>
                  <a:ext uri="{63B3BB69-23CF-44E3-9099-C40C66FF867C}">
                    <a14:compatExt spid="_x0000_s286490"/>
                  </a:ext>
                  <a:ext uri="{FF2B5EF4-FFF2-40B4-BE49-F238E27FC236}">
                    <a16:creationId xmlns:a16="http://schemas.microsoft.com/office/drawing/2014/main" id="{00000000-0008-0000-0300-00001A5F0400}"/>
                  </a:ext>
                </a:extLst>
              </xdr:cNvPr>
              <xdr:cNvSpPr/>
            </xdr:nvSpPr>
            <xdr:spPr bwMode="auto">
              <a:xfrm>
                <a:off x="9948268" y="5101167"/>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1" name="Check Box 5915" hidden="1">
                <a:extLst>
                  <a:ext uri="{63B3BB69-23CF-44E3-9099-C40C66FF867C}">
                    <a14:compatExt spid="_x0000_s286491"/>
                  </a:ext>
                  <a:ext uri="{FF2B5EF4-FFF2-40B4-BE49-F238E27FC236}">
                    <a16:creationId xmlns:a16="http://schemas.microsoft.com/office/drawing/2014/main" id="{00000000-0008-0000-0300-00001B5F0400}"/>
                  </a:ext>
                </a:extLst>
              </xdr:cNvPr>
              <xdr:cNvSpPr/>
            </xdr:nvSpPr>
            <xdr:spPr bwMode="auto">
              <a:xfrm>
                <a:off x="9948270" y="5101167"/>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492" name="Check Box 5916" hidden="1">
                <a:extLst>
                  <a:ext uri="{63B3BB69-23CF-44E3-9099-C40C66FF867C}">
                    <a14:compatExt spid="_x0000_s286492"/>
                  </a:ext>
                  <a:ext uri="{FF2B5EF4-FFF2-40B4-BE49-F238E27FC236}">
                    <a16:creationId xmlns:a16="http://schemas.microsoft.com/office/drawing/2014/main" id="{00000000-0008-0000-0300-00001C5F0400}"/>
                  </a:ext>
                </a:extLst>
              </xdr:cNvPr>
              <xdr:cNvSpPr/>
            </xdr:nvSpPr>
            <xdr:spPr bwMode="auto">
              <a:xfrm>
                <a:off x="9948258" y="5101167"/>
                <a:ext cx="11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3" name="Check Box 5917" hidden="1">
                <a:extLst>
                  <a:ext uri="{63B3BB69-23CF-44E3-9099-C40C66FF867C}">
                    <a14:compatExt spid="_x0000_s286493"/>
                  </a:ext>
                  <a:ext uri="{FF2B5EF4-FFF2-40B4-BE49-F238E27FC236}">
                    <a16:creationId xmlns:a16="http://schemas.microsoft.com/office/drawing/2014/main" id="{00000000-0008-0000-0300-00001D5F0400}"/>
                  </a:ext>
                </a:extLst>
              </xdr:cNvPr>
              <xdr:cNvSpPr/>
            </xdr:nvSpPr>
            <xdr:spPr bwMode="auto">
              <a:xfrm>
                <a:off x="9948213" y="510116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94" name="Check Box 5918" hidden="1">
                <a:extLst>
                  <a:ext uri="{63B3BB69-23CF-44E3-9099-C40C66FF867C}">
                    <a14:compatExt spid="_x0000_s286494"/>
                  </a:ext>
                  <a:ext uri="{FF2B5EF4-FFF2-40B4-BE49-F238E27FC236}">
                    <a16:creationId xmlns:a16="http://schemas.microsoft.com/office/drawing/2014/main" id="{00000000-0008-0000-0300-00001E5F0400}"/>
                  </a:ext>
                </a:extLst>
              </xdr:cNvPr>
              <xdr:cNvSpPr/>
            </xdr:nvSpPr>
            <xdr:spPr bwMode="auto">
              <a:xfrm>
                <a:off x="723"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450</xdr:row>
          <xdr:rowOff>57150</xdr:rowOff>
        </xdr:from>
        <xdr:to>
          <xdr:col>6</xdr:col>
          <xdr:colOff>609600</xdr:colOff>
          <xdr:row>452</xdr:row>
          <xdr:rowOff>142875</xdr:rowOff>
        </xdr:to>
        <xdr:grpSp>
          <xdr:nvGrpSpPr>
            <xdr:cNvPr id="84" name="Group 5889">
              <a:extLst>
                <a:ext uri="{FF2B5EF4-FFF2-40B4-BE49-F238E27FC236}">
                  <a16:creationId xmlns:a16="http://schemas.microsoft.com/office/drawing/2014/main" id="{00000000-0008-0000-0300-000054000000}"/>
                </a:ext>
              </a:extLst>
            </xdr:cNvPr>
            <xdr:cNvGrpSpPr>
              <a:grpSpLocks/>
            </xdr:cNvGrpSpPr>
          </xdr:nvGrpSpPr>
          <xdr:grpSpPr bwMode="auto">
            <a:xfrm>
              <a:off x="5316008" y="5101167"/>
              <a:ext cx="2215092" cy="0"/>
              <a:chOff x="488" y="0"/>
              <a:chExt cx="7530683" cy="5101167"/>
            </a:xfrm>
          </xdr:grpSpPr>
          <xdr:sp macro="" textlink="">
            <xdr:nvSpPr>
              <xdr:cNvPr id="286495" name="Check Box 5919" hidden="1">
                <a:extLst>
                  <a:ext uri="{63B3BB69-23CF-44E3-9099-C40C66FF867C}">
                    <a14:compatExt spid="_x0000_s286495"/>
                  </a:ext>
                  <a:ext uri="{FF2B5EF4-FFF2-40B4-BE49-F238E27FC236}">
                    <a16:creationId xmlns:a16="http://schemas.microsoft.com/office/drawing/2014/main" id="{00000000-0008-0000-0300-00001F5F0400}"/>
                  </a:ext>
                </a:extLst>
              </xdr:cNvPr>
              <xdr:cNvSpPr/>
            </xdr:nvSpPr>
            <xdr:spPr bwMode="auto">
              <a:xfrm>
                <a:off x="7531035" y="5101167"/>
                <a:ext cx="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6" name="Check Box 5920" hidden="1">
                <a:extLst>
                  <a:ext uri="{63B3BB69-23CF-44E3-9099-C40C66FF867C}">
                    <a14:compatExt spid="_x0000_s286496"/>
                  </a:ext>
                  <a:ext uri="{FF2B5EF4-FFF2-40B4-BE49-F238E27FC236}">
                    <a16:creationId xmlns:a16="http://schemas.microsoft.com/office/drawing/2014/main" id="{00000000-0008-0000-0300-0000205F0400}"/>
                  </a:ext>
                </a:extLst>
              </xdr:cNvPr>
              <xdr:cNvSpPr/>
            </xdr:nvSpPr>
            <xdr:spPr bwMode="auto">
              <a:xfrm>
                <a:off x="7531021" y="510116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7" name="Check Box 5921" hidden="1">
                <a:extLst>
                  <a:ext uri="{63B3BB69-23CF-44E3-9099-C40C66FF867C}">
                    <a14:compatExt spid="_x0000_s286497"/>
                  </a:ext>
                  <a:ext uri="{FF2B5EF4-FFF2-40B4-BE49-F238E27FC236}">
                    <a16:creationId xmlns:a16="http://schemas.microsoft.com/office/drawing/2014/main" id="{00000000-0008-0000-0300-0000215F0400}"/>
                  </a:ext>
                </a:extLst>
              </xdr:cNvPr>
              <xdr:cNvSpPr/>
            </xdr:nvSpPr>
            <xdr:spPr bwMode="auto">
              <a:xfrm>
                <a:off x="7531011" y="5101167"/>
                <a:ext cx="11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98" name="Check Box 5922" hidden="1">
                <a:extLst>
                  <a:ext uri="{63B3BB69-23CF-44E3-9099-C40C66FF867C}">
                    <a14:compatExt spid="_x0000_s286498"/>
                  </a:ext>
                  <a:ext uri="{FF2B5EF4-FFF2-40B4-BE49-F238E27FC236}">
                    <a16:creationId xmlns:a16="http://schemas.microsoft.com/office/drawing/2014/main" id="{00000000-0008-0000-0300-0000225F0400}"/>
                  </a:ext>
                </a:extLst>
              </xdr:cNvPr>
              <xdr:cNvSpPr/>
            </xdr:nvSpPr>
            <xdr:spPr bwMode="auto">
              <a:xfrm>
                <a:off x="7531020" y="5101167"/>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9" name="Check Box 5923" hidden="1">
                <a:extLst>
                  <a:ext uri="{63B3BB69-23CF-44E3-9099-C40C66FF867C}">
                    <a14:compatExt spid="_x0000_s286499"/>
                  </a:ext>
                  <a:ext uri="{FF2B5EF4-FFF2-40B4-BE49-F238E27FC236}">
                    <a16:creationId xmlns:a16="http://schemas.microsoft.com/office/drawing/2014/main" id="{00000000-0008-0000-0300-0000235F0400}"/>
                  </a:ext>
                </a:extLst>
              </xdr:cNvPr>
              <xdr:cNvSpPr/>
            </xdr:nvSpPr>
            <xdr:spPr bwMode="auto">
              <a:xfrm>
                <a:off x="7530970" y="5101167"/>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0" name="Check Box 5924" hidden="1">
                <a:extLst>
                  <a:ext uri="{63B3BB69-23CF-44E3-9099-C40C66FF867C}">
                    <a14:compatExt spid="_x0000_s286500"/>
                  </a:ext>
                  <a:ext uri="{FF2B5EF4-FFF2-40B4-BE49-F238E27FC236}">
                    <a16:creationId xmlns:a16="http://schemas.microsoft.com/office/drawing/2014/main" id="{00000000-0008-0000-0300-0000245F0400}"/>
                  </a:ext>
                </a:extLst>
              </xdr:cNvPr>
              <xdr:cNvSpPr/>
            </xdr:nvSpPr>
            <xdr:spPr bwMode="auto">
              <a:xfrm>
                <a:off x="488" y="0"/>
                <a:ext cx="14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450</xdr:row>
          <xdr:rowOff>47625</xdr:rowOff>
        </xdr:from>
        <xdr:to>
          <xdr:col>9</xdr:col>
          <xdr:colOff>0</xdr:colOff>
          <xdr:row>452</xdr:row>
          <xdr:rowOff>133350</xdr:rowOff>
        </xdr:to>
        <xdr:grpSp>
          <xdr:nvGrpSpPr>
            <xdr:cNvPr id="91" name="Group 5890">
              <a:extLst>
                <a:ext uri="{FF2B5EF4-FFF2-40B4-BE49-F238E27FC236}">
                  <a16:creationId xmlns:a16="http://schemas.microsoft.com/office/drawing/2014/main" id="{00000000-0008-0000-0300-00005B000000}"/>
                </a:ext>
              </a:extLst>
            </xdr:cNvPr>
            <xdr:cNvGrpSpPr>
              <a:grpSpLocks/>
            </xdr:cNvGrpSpPr>
          </xdr:nvGrpSpPr>
          <xdr:grpSpPr bwMode="auto">
            <a:xfrm>
              <a:off x="7954433" y="5101167"/>
              <a:ext cx="1993900" cy="0"/>
              <a:chOff x="723" y="0"/>
              <a:chExt cx="9947690" cy="5101167"/>
            </a:xfrm>
          </xdr:grpSpPr>
          <xdr:sp macro="" textlink="">
            <xdr:nvSpPr>
              <xdr:cNvPr id="286501" name="Check Box 5925" hidden="1">
                <a:extLst>
                  <a:ext uri="{63B3BB69-23CF-44E3-9099-C40C66FF867C}">
                    <a14:compatExt spid="_x0000_s286501"/>
                  </a:ext>
                  <a:ext uri="{FF2B5EF4-FFF2-40B4-BE49-F238E27FC236}">
                    <a16:creationId xmlns:a16="http://schemas.microsoft.com/office/drawing/2014/main" id="{00000000-0008-0000-0300-0000255F0400}"/>
                  </a:ext>
                </a:extLst>
              </xdr:cNvPr>
              <xdr:cNvSpPr/>
            </xdr:nvSpPr>
            <xdr:spPr bwMode="auto">
              <a:xfrm>
                <a:off x="9948278" y="510116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02" name="Check Box 5926" hidden="1">
                <a:extLst>
                  <a:ext uri="{63B3BB69-23CF-44E3-9099-C40C66FF867C}">
                    <a14:compatExt spid="_x0000_s286502"/>
                  </a:ext>
                  <a:ext uri="{FF2B5EF4-FFF2-40B4-BE49-F238E27FC236}">
                    <a16:creationId xmlns:a16="http://schemas.microsoft.com/office/drawing/2014/main" id="{00000000-0008-0000-0300-0000265F0400}"/>
                  </a:ext>
                </a:extLst>
              </xdr:cNvPr>
              <xdr:cNvSpPr/>
            </xdr:nvSpPr>
            <xdr:spPr bwMode="auto">
              <a:xfrm>
                <a:off x="9948268" y="5101167"/>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03" name="Check Box 5927" hidden="1">
                <a:extLst>
                  <a:ext uri="{63B3BB69-23CF-44E3-9099-C40C66FF867C}">
                    <a14:compatExt spid="_x0000_s286503"/>
                  </a:ext>
                  <a:ext uri="{FF2B5EF4-FFF2-40B4-BE49-F238E27FC236}">
                    <a16:creationId xmlns:a16="http://schemas.microsoft.com/office/drawing/2014/main" id="{00000000-0008-0000-0300-0000275F0400}"/>
                  </a:ext>
                </a:extLst>
              </xdr:cNvPr>
              <xdr:cNvSpPr/>
            </xdr:nvSpPr>
            <xdr:spPr bwMode="auto">
              <a:xfrm>
                <a:off x="9948270" y="5101167"/>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04" name="Check Box 5928" hidden="1">
                <a:extLst>
                  <a:ext uri="{63B3BB69-23CF-44E3-9099-C40C66FF867C}">
                    <a14:compatExt spid="_x0000_s286504"/>
                  </a:ext>
                  <a:ext uri="{FF2B5EF4-FFF2-40B4-BE49-F238E27FC236}">
                    <a16:creationId xmlns:a16="http://schemas.microsoft.com/office/drawing/2014/main" id="{00000000-0008-0000-0300-0000285F0400}"/>
                  </a:ext>
                </a:extLst>
              </xdr:cNvPr>
              <xdr:cNvSpPr/>
            </xdr:nvSpPr>
            <xdr:spPr bwMode="auto">
              <a:xfrm>
                <a:off x="9948258" y="5101167"/>
                <a:ext cx="11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05" name="Check Box 5929" hidden="1">
                <a:extLst>
                  <a:ext uri="{63B3BB69-23CF-44E3-9099-C40C66FF867C}">
                    <a14:compatExt spid="_x0000_s286505"/>
                  </a:ext>
                  <a:ext uri="{FF2B5EF4-FFF2-40B4-BE49-F238E27FC236}">
                    <a16:creationId xmlns:a16="http://schemas.microsoft.com/office/drawing/2014/main" id="{00000000-0008-0000-0300-0000295F0400}"/>
                  </a:ext>
                </a:extLst>
              </xdr:cNvPr>
              <xdr:cNvSpPr/>
            </xdr:nvSpPr>
            <xdr:spPr bwMode="auto">
              <a:xfrm>
                <a:off x="9948213" y="510116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6" name="Check Box 5930" hidden="1">
                <a:extLst>
                  <a:ext uri="{63B3BB69-23CF-44E3-9099-C40C66FF867C}">
                    <a14:compatExt spid="_x0000_s286506"/>
                  </a:ext>
                  <a:ext uri="{FF2B5EF4-FFF2-40B4-BE49-F238E27FC236}">
                    <a16:creationId xmlns:a16="http://schemas.microsoft.com/office/drawing/2014/main" id="{00000000-0008-0000-0300-00002A5F0400}"/>
                  </a:ext>
                </a:extLst>
              </xdr:cNvPr>
              <xdr:cNvSpPr/>
            </xdr:nvSpPr>
            <xdr:spPr bwMode="auto">
              <a:xfrm>
                <a:off x="723"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478</xdr:row>
          <xdr:rowOff>0</xdr:rowOff>
        </xdr:from>
        <xdr:to>
          <xdr:col>4</xdr:col>
          <xdr:colOff>857250</xdr:colOff>
          <xdr:row>479</xdr:row>
          <xdr:rowOff>381000</xdr:rowOff>
        </xdr:to>
        <xdr:sp macro="" textlink="">
          <xdr:nvSpPr>
            <xdr:cNvPr id="286507" name="Check Box 5931" hidden="1">
              <a:extLst>
                <a:ext uri="{63B3BB69-23CF-44E3-9099-C40C66FF867C}">
                  <a14:compatExt spid="_x0000_s286507"/>
                </a:ext>
                <a:ext uri="{FF2B5EF4-FFF2-40B4-BE49-F238E27FC236}">
                  <a16:creationId xmlns:a16="http://schemas.microsoft.com/office/drawing/2014/main" id="{00000000-0008-0000-0300-00002B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478</xdr:row>
          <xdr:rowOff>0</xdr:rowOff>
        </xdr:from>
        <xdr:to>
          <xdr:col>5</xdr:col>
          <xdr:colOff>1009650</xdr:colOff>
          <xdr:row>479</xdr:row>
          <xdr:rowOff>381000</xdr:rowOff>
        </xdr:to>
        <xdr:sp macro="" textlink="">
          <xdr:nvSpPr>
            <xdr:cNvPr id="286508" name="Check Box 5932" hidden="1">
              <a:extLst>
                <a:ext uri="{63B3BB69-23CF-44E3-9099-C40C66FF867C}">
                  <a14:compatExt spid="_x0000_s286508"/>
                </a:ext>
                <a:ext uri="{FF2B5EF4-FFF2-40B4-BE49-F238E27FC236}">
                  <a16:creationId xmlns:a16="http://schemas.microsoft.com/office/drawing/2014/main" id="{00000000-0008-0000-0300-00002C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2116</xdr:colOff>
          <xdr:row>164</xdr:row>
          <xdr:rowOff>148150</xdr:rowOff>
        </xdr:from>
        <xdr:to>
          <xdr:col>6</xdr:col>
          <xdr:colOff>657118</xdr:colOff>
          <xdr:row>166</xdr:row>
          <xdr:rowOff>1394</xdr:rowOff>
        </xdr:to>
        <xdr:grpSp>
          <xdr:nvGrpSpPr>
            <xdr:cNvPr id="100" name="Group 1045">
              <a:extLst>
                <a:ext uri="{FF2B5EF4-FFF2-40B4-BE49-F238E27FC236}">
                  <a16:creationId xmlns:a16="http://schemas.microsoft.com/office/drawing/2014/main" id="{00000000-0008-0000-0300-000064000000}"/>
                </a:ext>
              </a:extLst>
            </xdr:cNvPr>
            <xdr:cNvGrpSpPr>
              <a:grpSpLocks/>
            </xdr:cNvGrpSpPr>
          </xdr:nvGrpSpPr>
          <xdr:grpSpPr bwMode="auto">
            <a:xfrm>
              <a:off x="5251449" y="5101167"/>
              <a:ext cx="2327169" cy="0"/>
              <a:chOff x="567" y="0"/>
              <a:chExt cx="7578091" cy="5101167"/>
            </a:xfrm>
          </xdr:grpSpPr>
          <xdr:sp macro="" textlink="">
            <xdr:nvSpPr>
              <xdr:cNvPr id="286509" name="Check Box 5933" hidden="1">
                <a:extLst>
                  <a:ext uri="{63B3BB69-23CF-44E3-9099-C40C66FF867C}">
                    <a14:compatExt spid="_x0000_s286509"/>
                  </a:ext>
                  <a:ext uri="{FF2B5EF4-FFF2-40B4-BE49-F238E27FC236}">
                    <a16:creationId xmlns:a16="http://schemas.microsoft.com/office/drawing/2014/main" id="{00000000-0008-0000-0300-00002D5F0400}"/>
                  </a:ext>
                </a:extLst>
              </xdr:cNvPr>
              <xdr:cNvSpPr/>
            </xdr:nvSpPr>
            <xdr:spPr bwMode="auto">
              <a:xfrm>
                <a:off x="7578570" y="5101167"/>
                <a:ext cx="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0" name="Check Box 5934" hidden="1">
                <a:extLst>
                  <a:ext uri="{63B3BB69-23CF-44E3-9099-C40C66FF867C}">
                    <a14:compatExt spid="_x0000_s286510"/>
                  </a:ext>
                  <a:ext uri="{FF2B5EF4-FFF2-40B4-BE49-F238E27FC236}">
                    <a16:creationId xmlns:a16="http://schemas.microsoft.com/office/drawing/2014/main" id="{00000000-0008-0000-0300-00002E5F0400}"/>
                  </a:ext>
                </a:extLst>
              </xdr:cNvPr>
              <xdr:cNvSpPr/>
            </xdr:nvSpPr>
            <xdr:spPr bwMode="auto">
              <a:xfrm>
                <a:off x="7578553" y="5101167"/>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1" name="Check Box 5935" hidden="1">
                <a:extLst>
                  <a:ext uri="{63B3BB69-23CF-44E3-9099-C40C66FF867C}">
                    <a14:compatExt spid="_x0000_s286511"/>
                  </a:ext>
                  <a:ext uri="{FF2B5EF4-FFF2-40B4-BE49-F238E27FC236}">
                    <a16:creationId xmlns:a16="http://schemas.microsoft.com/office/drawing/2014/main" id="{00000000-0008-0000-0300-00002F5F0400}"/>
                  </a:ext>
                </a:extLst>
              </xdr:cNvPr>
              <xdr:cNvSpPr/>
            </xdr:nvSpPr>
            <xdr:spPr bwMode="auto">
              <a:xfrm>
                <a:off x="7578544" y="5101167"/>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2" name="Check Box 5936" hidden="1">
                <a:extLst>
                  <a:ext uri="{63B3BB69-23CF-44E3-9099-C40C66FF867C}">
                    <a14:compatExt spid="_x0000_s286512"/>
                  </a:ext>
                  <a:ext uri="{FF2B5EF4-FFF2-40B4-BE49-F238E27FC236}">
                    <a16:creationId xmlns:a16="http://schemas.microsoft.com/office/drawing/2014/main" id="{00000000-0008-0000-0300-0000305F0400}"/>
                  </a:ext>
                </a:extLst>
              </xdr:cNvPr>
              <xdr:cNvSpPr/>
            </xdr:nvSpPr>
            <xdr:spPr bwMode="auto">
              <a:xfrm>
                <a:off x="567" y="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402</xdr:row>
          <xdr:rowOff>57150</xdr:rowOff>
        </xdr:from>
        <xdr:to>
          <xdr:col>6</xdr:col>
          <xdr:colOff>914400</xdr:colOff>
          <xdr:row>404</xdr:row>
          <xdr:rowOff>114300</xdr:rowOff>
        </xdr:to>
        <xdr:grpSp>
          <xdr:nvGrpSpPr>
            <xdr:cNvPr id="105" name="Group 1166">
              <a:extLst>
                <a:ext uri="{FF2B5EF4-FFF2-40B4-BE49-F238E27FC236}">
                  <a16:creationId xmlns:a16="http://schemas.microsoft.com/office/drawing/2014/main" id="{00000000-0008-0000-0300-000069000000}"/>
                </a:ext>
              </a:extLst>
            </xdr:cNvPr>
            <xdr:cNvGrpSpPr>
              <a:grpSpLocks/>
            </xdr:cNvGrpSpPr>
          </xdr:nvGrpSpPr>
          <xdr:grpSpPr bwMode="auto">
            <a:xfrm>
              <a:off x="5316008" y="5101167"/>
              <a:ext cx="2519892" cy="0"/>
              <a:chOff x="490" y="0"/>
              <a:chExt cx="7835475" cy="5101167"/>
            </a:xfrm>
          </xdr:grpSpPr>
          <xdr:sp macro="" textlink="">
            <xdr:nvSpPr>
              <xdr:cNvPr id="286513" name="Check Box 5937" hidden="1">
                <a:extLst>
                  <a:ext uri="{63B3BB69-23CF-44E3-9099-C40C66FF867C}">
                    <a14:compatExt spid="_x0000_s286513"/>
                  </a:ext>
                  <a:ext uri="{FF2B5EF4-FFF2-40B4-BE49-F238E27FC236}">
                    <a16:creationId xmlns:a16="http://schemas.microsoft.com/office/drawing/2014/main" id="{00000000-0008-0000-0300-0000315F0400}"/>
                  </a:ext>
                </a:extLst>
              </xdr:cNvPr>
              <xdr:cNvSpPr/>
            </xdr:nvSpPr>
            <xdr:spPr bwMode="auto">
              <a:xfrm>
                <a:off x="7835834" y="5101167"/>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4" name="Check Box 5938" hidden="1">
                <a:extLst>
                  <a:ext uri="{63B3BB69-23CF-44E3-9099-C40C66FF867C}">
                    <a14:compatExt spid="_x0000_s286514"/>
                  </a:ext>
                  <a:ext uri="{FF2B5EF4-FFF2-40B4-BE49-F238E27FC236}">
                    <a16:creationId xmlns:a16="http://schemas.microsoft.com/office/drawing/2014/main" id="{00000000-0008-0000-0300-0000325F0400}"/>
                  </a:ext>
                </a:extLst>
              </xdr:cNvPr>
              <xdr:cNvSpPr/>
            </xdr:nvSpPr>
            <xdr:spPr bwMode="auto">
              <a:xfrm>
                <a:off x="7835822" y="510116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5" name="Check Box 5939" hidden="1">
                <a:extLst>
                  <a:ext uri="{63B3BB69-23CF-44E3-9099-C40C66FF867C}">
                    <a14:compatExt spid="_x0000_s286515"/>
                  </a:ext>
                  <a:ext uri="{FF2B5EF4-FFF2-40B4-BE49-F238E27FC236}">
                    <a16:creationId xmlns:a16="http://schemas.microsoft.com/office/drawing/2014/main" id="{00000000-0008-0000-0300-0000335F0400}"/>
                  </a:ext>
                </a:extLst>
              </xdr:cNvPr>
              <xdr:cNvSpPr/>
            </xdr:nvSpPr>
            <xdr:spPr bwMode="auto">
              <a:xfrm>
                <a:off x="7835811" y="5101167"/>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6" name="Check Box 5940" hidden="1">
                <a:extLst>
                  <a:ext uri="{63B3BB69-23CF-44E3-9099-C40C66FF867C}">
                    <a14:compatExt spid="_x0000_s286516"/>
                  </a:ext>
                  <a:ext uri="{FF2B5EF4-FFF2-40B4-BE49-F238E27FC236}">
                    <a16:creationId xmlns:a16="http://schemas.microsoft.com/office/drawing/2014/main" id="{00000000-0008-0000-0300-0000345F0400}"/>
                  </a:ext>
                </a:extLst>
              </xdr:cNvPr>
              <xdr:cNvSpPr/>
            </xdr:nvSpPr>
            <xdr:spPr bwMode="auto">
              <a:xfrm>
                <a:off x="7835821" y="5101167"/>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17" name="Check Box 5941" hidden="1">
                <a:extLst>
                  <a:ext uri="{63B3BB69-23CF-44E3-9099-C40C66FF867C}">
                    <a14:compatExt spid="_x0000_s286517"/>
                  </a:ext>
                  <a:ext uri="{FF2B5EF4-FFF2-40B4-BE49-F238E27FC236}">
                    <a16:creationId xmlns:a16="http://schemas.microsoft.com/office/drawing/2014/main" id="{00000000-0008-0000-0300-0000355F0400}"/>
                  </a:ext>
                </a:extLst>
              </xdr:cNvPr>
              <xdr:cNvSpPr/>
            </xdr:nvSpPr>
            <xdr:spPr bwMode="auto">
              <a:xfrm>
                <a:off x="7835775" y="5101167"/>
                <a:ext cx="1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18" name="Check Box 5942" hidden="1">
                <a:extLst>
                  <a:ext uri="{63B3BB69-23CF-44E3-9099-C40C66FF867C}">
                    <a14:compatExt spid="_x0000_s286518"/>
                  </a:ext>
                  <a:ext uri="{FF2B5EF4-FFF2-40B4-BE49-F238E27FC236}">
                    <a16:creationId xmlns:a16="http://schemas.microsoft.com/office/drawing/2014/main" id="{00000000-0008-0000-0300-0000365F0400}"/>
                  </a:ext>
                </a:extLst>
              </xdr:cNvPr>
              <xdr:cNvSpPr/>
            </xdr:nvSpPr>
            <xdr:spPr bwMode="auto">
              <a:xfrm>
                <a:off x="490"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402</xdr:row>
          <xdr:rowOff>47625</xdr:rowOff>
        </xdr:from>
        <xdr:to>
          <xdr:col>9</xdr:col>
          <xdr:colOff>0</xdr:colOff>
          <xdr:row>404</xdr:row>
          <xdr:rowOff>114300</xdr:rowOff>
        </xdr:to>
        <xdr:grpSp>
          <xdr:nvGrpSpPr>
            <xdr:cNvPr id="112" name="Group 1167">
              <a:extLst>
                <a:ext uri="{FF2B5EF4-FFF2-40B4-BE49-F238E27FC236}">
                  <a16:creationId xmlns:a16="http://schemas.microsoft.com/office/drawing/2014/main" id="{00000000-0008-0000-0300-000070000000}"/>
                </a:ext>
              </a:extLst>
            </xdr:cNvPr>
            <xdr:cNvGrpSpPr>
              <a:grpSpLocks/>
            </xdr:cNvGrpSpPr>
          </xdr:nvGrpSpPr>
          <xdr:grpSpPr bwMode="auto">
            <a:xfrm>
              <a:off x="7954433" y="5101167"/>
              <a:ext cx="1993900" cy="0"/>
              <a:chOff x="723" y="0"/>
              <a:chExt cx="9947690" cy="5101167"/>
            </a:xfrm>
          </xdr:grpSpPr>
          <xdr:sp macro="" textlink="">
            <xdr:nvSpPr>
              <xdr:cNvPr id="286519" name="Check Box 5943" hidden="1">
                <a:extLst>
                  <a:ext uri="{63B3BB69-23CF-44E3-9099-C40C66FF867C}">
                    <a14:compatExt spid="_x0000_s286519"/>
                  </a:ext>
                  <a:ext uri="{FF2B5EF4-FFF2-40B4-BE49-F238E27FC236}">
                    <a16:creationId xmlns:a16="http://schemas.microsoft.com/office/drawing/2014/main" id="{00000000-0008-0000-0300-0000375F0400}"/>
                  </a:ext>
                </a:extLst>
              </xdr:cNvPr>
              <xdr:cNvSpPr/>
            </xdr:nvSpPr>
            <xdr:spPr bwMode="auto">
              <a:xfrm>
                <a:off x="9948278" y="510116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0" name="Check Box 5944" hidden="1">
                <a:extLst>
                  <a:ext uri="{63B3BB69-23CF-44E3-9099-C40C66FF867C}">
                    <a14:compatExt spid="_x0000_s286520"/>
                  </a:ext>
                  <a:ext uri="{FF2B5EF4-FFF2-40B4-BE49-F238E27FC236}">
                    <a16:creationId xmlns:a16="http://schemas.microsoft.com/office/drawing/2014/main" id="{00000000-0008-0000-0300-0000385F0400}"/>
                  </a:ext>
                </a:extLst>
              </xdr:cNvPr>
              <xdr:cNvSpPr/>
            </xdr:nvSpPr>
            <xdr:spPr bwMode="auto">
              <a:xfrm>
                <a:off x="9948268" y="5101167"/>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1" name="Check Box 5945" hidden="1">
                <a:extLst>
                  <a:ext uri="{63B3BB69-23CF-44E3-9099-C40C66FF867C}">
                    <a14:compatExt spid="_x0000_s286521"/>
                  </a:ext>
                  <a:ext uri="{FF2B5EF4-FFF2-40B4-BE49-F238E27FC236}">
                    <a16:creationId xmlns:a16="http://schemas.microsoft.com/office/drawing/2014/main" id="{00000000-0008-0000-0300-0000395F0400}"/>
                  </a:ext>
                </a:extLst>
              </xdr:cNvPr>
              <xdr:cNvSpPr/>
            </xdr:nvSpPr>
            <xdr:spPr bwMode="auto">
              <a:xfrm>
                <a:off x="9948270" y="5101167"/>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22" name="Check Box 5946" hidden="1">
                <a:extLst>
                  <a:ext uri="{63B3BB69-23CF-44E3-9099-C40C66FF867C}">
                    <a14:compatExt spid="_x0000_s286522"/>
                  </a:ext>
                  <a:ext uri="{FF2B5EF4-FFF2-40B4-BE49-F238E27FC236}">
                    <a16:creationId xmlns:a16="http://schemas.microsoft.com/office/drawing/2014/main" id="{00000000-0008-0000-0300-00003A5F0400}"/>
                  </a:ext>
                </a:extLst>
              </xdr:cNvPr>
              <xdr:cNvSpPr/>
            </xdr:nvSpPr>
            <xdr:spPr bwMode="auto">
              <a:xfrm>
                <a:off x="9948258" y="5101167"/>
                <a:ext cx="11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23" name="Check Box 5947" hidden="1">
                <a:extLst>
                  <a:ext uri="{63B3BB69-23CF-44E3-9099-C40C66FF867C}">
                    <a14:compatExt spid="_x0000_s286523"/>
                  </a:ext>
                  <a:ext uri="{FF2B5EF4-FFF2-40B4-BE49-F238E27FC236}">
                    <a16:creationId xmlns:a16="http://schemas.microsoft.com/office/drawing/2014/main" id="{00000000-0008-0000-0300-00003B5F0400}"/>
                  </a:ext>
                </a:extLst>
              </xdr:cNvPr>
              <xdr:cNvSpPr/>
            </xdr:nvSpPr>
            <xdr:spPr bwMode="auto">
              <a:xfrm>
                <a:off x="9948213" y="510116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24" name="Check Box 5948" hidden="1">
                <a:extLst>
                  <a:ext uri="{63B3BB69-23CF-44E3-9099-C40C66FF867C}">
                    <a14:compatExt spid="_x0000_s286524"/>
                  </a:ext>
                  <a:ext uri="{FF2B5EF4-FFF2-40B4-BE49-F238E27FC236}">
                    <a16:creationId xmlns:a16="http://schemas.microsoft.com/office/drawing/2014/main" id="{00000000-0008-0000-0300-00003C5F0400}"/>
                  </a:ext>
                </a:extLst>
              </xdr:cNvPr>
              <xdr:cNvSpPr/>
            </xdr:nvSpPr>
            <xdr:spPr bwMode="auto">
              <a:xfrm>
                <a:off x="723"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374</xdr:row>
          <xdr:rowOff>0</xdr:rowOff>
        </xdr:from>
        <xdr:to>
          <xdr:col>6</xdr:col>
          <xdr:colOff>657119</xdr:colOff>
          <xdr:row>374</xdr:row>
          <xdr:rowOff>423686</xdr:rowOff>
        </xdr:to>
        <xdr:grpSp>
          <xdr:nvGrpSpPr>
            <xdr:cNvPr id="119" name="Group 1045">
              <a:extLst>
                <a:ext uri="{FF2B5EF4-FFF2-40B4-BE49-F238E27FC236}">
                  <a16:creationId xmlns:a16="http://schemas.microsoft.com/office/drawing/2014/main" id="{00000000-0008-0000-0300-000077000000}"/>
                </a:ext>
              </a:extLst>
            </xdr:cNvPr>
            <xdr:cNvGrpSpPr>
              <a:grpSpLocks/>
            </xdr:cNvGrpSpPr>
          </xdr:nvGrpSpPr>
          <xdr:grpSpPr bwMode="auto">
            <a:xfrm>
              <a:off x="5249333" y="5101167"/>
              <a:ext cx="2329286" cy="0"/>
              <a:chOff x="564" y="0"/>
              <a:chExt cx="7578095" cy="5101167"/>
            </a:xfrm>
          </xdr:grpSpPr>
          <xdr:sp macro="" textlink="">
            <xdr:nvSpPr>
              <xdr:cNvPr id="286525" name="Check Box 5949" hidden="1">
                <a:extLst>
                  <a:ext uri="{63B3BB69-23CF-44E3-9099-C40C66FF867C}">
                    <a14:compatExt spid="_x0000_s286525"/>
                  </a:ext>
                  <a:ext uri="{FF2B5EF4-FFF2-40B4-BE49-F238E27FC236}">
                    <a16:creationId xmlns:a16="http://schemas.microsoft.com/office/drawing/2014/main" id="{00000000-0008-0000-0300-00003D5F0400}"/>
                  </a:ext>
                </a:extLst>
              </xdr:cNvPr>
              <xdr:cNvSpPr/>
            </xdr:nvSpPr>
            <xdr:spPr bwMode="auto">
              <a:xfrm>
                <a:off x="7578571" y="5101167"/>
                <a:ext cx="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6" name="Check Box 5950" hidden="1">
                <a:extLst>
                  <a:ext uri="{63B3BB69-23CF-44E3-9099-C40C66FF867C}">
                    <a14:compatExt spid="_x0000_s286526"/>
                  </a:ext>
                  <a:ext uri="{FF2B5EF4-FFF2-40B4-BE49-F238E27FC236}">
                    <a16:creationId xmlns:a16="http://schemas.microsoft.com/office/drawing/2014/main" id="{00000000-0008-0000-0300-00003E5F0400}"/>
                  </a:ext>
                </a:extLst>
              </xdr:cNvPr>
              <xdr:cNvSpPr/>
            </xdr:nvSpPr>
            <xdr:spPr bwMode="auto">
              <a:xfrm>
                <a:off x="7578554" y="5101167"/>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7" name="Check Box 5951" hidden="1">
                <a:extLst>
                  <a:ext uri="{63B3BB69-23CF-44E3-9099-C40C66FF867C}">
                    <a14:compatExt spid="_x0000_s286527"/>
                  </a:ext>
                  <a:ext uri="{FF2B5EF4-FFF2-40B4-BE49-F238E27FC236}">
                    <a16:creationId xmlns:a16="http://schemas.microsoft.com/office/drawing/2014/main" id="{00000000-0008-0000-0300-00003F5F0400}"/>
                  </a:ext>
                </a:extLst>
              </xdr:cNvPr>
              <xdr:cNvSpPr/>
            </xdr:nvSpPr>
            <xdr:spPr bwMode="auto">
              <a:xfrm>
                <a:off x="7578545" y="5101167"/>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28" name="Check Box 5952" hidden="1">
                <a:extLst>
                  <a:ext uri="{63B3BB69-23CF-44E3-9099-C40C66FF867C}">
                    <a14:compatExt spid="_x0000_s286528"/>
                  </a:ext>
                  <a:ext uri="{FF2B5EF4-FFF2-40B4-BE49-F238E27FC236}">
                    <a16:creationId xmlns:a16="http://schemas.microsoft.com/office/drawing/2014/main" id="{00000000-0008-0000-0300-0000405F0400}"/>
                  </a:ext>
                </a:extLst>
              </xdr:cNvPr>
              <xdr:cNvSpPr/>
            </xdr:nvSpPr>
            <xdr:spPr bwMode="auto">
              <a:xfrm>
                <a:off x="564" y="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699</xdr:row>
          <xdr:rowOff>0</xdr:rowOff>
        </xdr:from>
        <xdr:to>
          <xdr:col>4</xdr:col>
          <xdr:colOff>857250</xdr:colOff>
          <xdr:row>700</xdr:row>
          <xdr:rowOff>381000</xdr:rowOff>
        </xdr:to>
        <xdr:sp macro="" textlink="">
          <xdr:nvSpPr>
            <xdr:cNvPr id="286529" name="Check Box 5953" hidden="1">
              <a:extLst>
                <a:ext uri="{63B3BB69-23CF-44E3-9099-C40C66FF867C}">
                  <a14:compatExt spid="_x0000_s286529"/>
                </a:ext>
                <a:ext uri="{FF2B5EF4-FFF2-40B4-BE49-F238E27FC236}">
                  <a16:creationId xmlns:a16="http://schemas.microsoft.com/office/drawing/2014/main" id="{00000000-0008-0000-0300-000041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699</xdr:row>
          <xdr:rowOff>0</xdr:rowOff>
        </xdr:from>
        <xdr:to>
          <xdr:col>5</xdr:col>
          <xdr:colOff>1009650</xdr:colOff>
          <xdr:row>700</xdr:row>
          <xdr:rowOff>381000</xdr:rowOff>
        </xdr:to>
        <xdr:sp macro="" textlink="">
          <xdr:nvSpPr>
            <xdr:cNvPr id="286530" name="Check Box 5954" hidden="1">
              <a:extLst>
                <a:ext uri="{63B3BB69-23CF-44E3-9099-C40C66FF867C}">
                  <a14:compatExt spid="_x0000_s286530"/>
                </a:ext>
                <a:ext uri="{FF2B5EF4-FFF2-40B4-BE49-F238E27FC236}">
                  <a16:creationId xmlns:a16="http://schemas.microsoft.com/office/drawing/2014/main" id="{00000000-0008-0000-0300-000042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6</xdr:col>
          <xdr:colOff>857250</xdr:colOff>
          <xdr:row>700</xdr:row>
          <xdr:rowOff>381000</xdr:rowOff>
        </xdr:to>
        <xdr:sp macro="" textlink="">
          <xdr:nvSpPr>
            <xdr:cNvPr id="286531" name="Check Box 5955" hidden="1">
              <a:extLst>
                <a:ext uri="{63B3BB69-23CF-44E3-9099-C40C66FF867C}">
                  <a14:compatExt spid="_x0000_s286531"/>
                </a:ext>
                <a:ext uri="{FF2B5EF4-FFF2-40B4-BE49-F238E27FC236}">
                  <a16:creationId xmlns:a16="http://schemas.microsoft.com/office/drawing/2014/main" id="{00000000-0008-0000-0300-000043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699</xdr:row>
          <xdr:rowOff>0</xdr:rowOff>
        </xdr:from>
        <xdr:to>
          <xdr:col>8</xdr:col>
          <xdr:colOff>190500</xdr:colOff>
          <xdr:row>700</xdr:row>
          <xdr:rowOff>381000</xdr:rowOff>
        </xdr:to>
        <xdr:sp macro="" textlink="">
          <xdr:nvSpPr>
            <xdr:cNvPr id="286532" name="Check Box 5956" hidden="1">
              <a:extLst>
                <a:ext uri="{63B3BB69-23CF-44E3-9099-C40C66FF867C}">
                  <a14:compatExt spid="_x0000_s286532"/>
                </a:ext>
                <a:ext uri="{FF2B5EF4-FFF2-40B4-BE49-F238E27FC236}">
                  <a16:creationId xmlns:a16="http://schemas.microsoft.com/office/drawing/2014/main" id="{00000000-0008-0000-0300-000044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700</xdr:row>
          <xdr:rowOff>495300</xdr:rowOff>
        </xdr:from>
        <xdr:to>
          <xdr:col>4</xdr:col>
          <xdr:colOff>857250</xdr:colOff>
          <xdr:row>700</xdr:row>
          <xdr:rowOff>876300</xdr:rowOff>
        </xdr:to>
        <xdr:sp macro="" textlink="">
          <xdr:nvSpPr>
            <xdr:cNvPr id="286533" name="Check Box 5957" hidden="1">
              <a:extLst>
                <a:ext uri="{63B3BB69-23CF-44E3-9099-C40C66FF867C}">
                  <a14:compatExt spid="_x0000_s286533"/>
                </a:ext>
                <a:ext uri="{FF2B5EF4-FFF2-40B4-BE49-F238E27FC236}">
                  <a16:creationId xmlns:a16="http://schemas.microsoft.com/office/drawing/2014/main" id="{00000000-0008-0000-0300-000045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495300</xdr:rowOff>
        </xdr:from>
        <xdr:to>
          <xdr:col>6</xdr:col>
          <xdr:colOff>857250</xdr:colOff>
          <xdr:row>700</xdr:row>
          <xdr:rowOff>876300</xdr:rowOff>
        </xdr:to>
        <xdr:sp macro="" textlink="">
          <xdr:nvSpPr>
            <xdr:cNvPr id="286534" name="Check Box 5958" hidden="1">
              <a:extLst>
                <a:ext uri="{63B3BB69-23CF-44E3-9099-C40C66FF867C}">
                  <a14:compatExt spid="_x0000_s286534"/>
                </a:ext>
                <a:ext uri="{FF2B5EF4-FFF2-40B4-BE49-F238E27FC236}">
                  <a16:creationId xmlns:a16="http://schemas.microsoft.com/office/drawing/2014/main" id="{00000000-0008-0000-0300-000046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99</xdr:row>
          <xdr:rowOff>38100</xdr:rowOff>
        </xdr:from>
        <xdr:to>
          <xdr:col>5</xdr:col>
          <xdr:colOff>76200</xdr:colOff>
          <xdr:row>100</xdr:row>
          <xdr:rowOff>152400</xdr:rowOff>
        </xdr:to>
        <xdr:sp macro="" textlink="">
          <xdr:nvSpPr>
            <xdr:cNvPr id="312321" name="Check Box 1" hidden="1">
              <a:extLst>
                <a:ext uri="{63B3BB69-23CF-44E3-9099-C40C66FF867C}">
                  <a14:compatExt spid="_x0000_s312321"/>
                </a:ext>
                <a:ext uri="{FF2B5EF4-FFF2-40B4-BE49-F238E27FC236}">
                  <a16:creationId xmlns:a16="http://schemas.microsoft.com/office/drawing/2014/main" id="{00000000-0008-0000-0400-000001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99</xdr:row>
          <xdr:rowOff>66675</xdr:rowOff>
        </xdr:from>
        <xdr:to>
          <xdr:col>5</xdr:col>
          <xdr:colOff>1066800</xdr:colOff>
          <xdr:row>100</xdr:row>
          <xdr:rowOff>180975</xdr:rowOff>
        </xdr:to>
        <xdr:sp macro="" textlink="">
          <xdr:nvSpPr>
            <xdr:cNvPr id="312322" name="Check Box 2" hidden="1">
              <a:extLst>
                <a:ext uri="{63B3BB69-23CF-44E3-9099-C40C66FF867C}">
                  <a14:compatExt spid="_x0000_s312322"/>
                </a:ext>
                <a:ext uri="{FF2B5EF4-FFF2-40B4-BE49-F238E27FC236}">
                  <a16:creationId xmlns:a16="http://schemas.microsoft.com/office/drawing/2014/main" id="{00000000-0008-0000-0400-000002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371475</xdr:rowOff>
        </xdr:from>
        <xdr:to>
          <xdr:col>5</xdr:col>
          <xdr:colOff>76200</xdr:colOff>
          <xdr:row>102</xdr:row>
          <xdr:rowOff>0</xdr:rowOff>
        </xdr:to>
        <xdr:sp macro="" textlink="">
          <xdr:nvSpPr>
            <xdr:cNvPr id="312323" name="Check Box 3" hidden="1">
              <a:extLst>
                <a:ext uri="{63B3BB69-23CF-44E3-9099-C40C66FF867C}">
                  <a14:compatExt spid="_x0000_s312323"/>
                </a:ext>
                <a:ext uri="{FF2B5EF4-FFF2-40B4-BE49-F238E27FC236}">
                  <a16:creationId xmlns:a16="http://schemas.microsoft.com/office/drawing/2014/main" id="{00000000-0008-0000-0400-000003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100</xdr:row>
          <xdr:rowOff>390525</xdr:rowOff>
        </xdr:from>
        <xdr:to>
          <xdr:col>5</xdr:col>
          <xdr:colOff>1019175</xdr:colOff>
          <xdr:row>102</xdr:row>
          <xdr:rowOff>9525</xdr:rowOff>
        </xdr:to>
        <xdr:sp macro="" textlink="">
          <xdr:nvSpPr>
            <xdr:cNvPr id="312324" name="Check Box 4" hidden="1">
              <a:extLst>
                <a:ext uri="{63B3BB69-23CF-44E3-9099-C40C66FF867C}">
                  <a14:compatExt spid="_x0000_s312324"/>
                </a:ext>
                <a:ext uri="{FF2B5EF4-FFF2-40B4-BE49-F238E27FC236}">
                  <a16:creationId xmlns:a16="http://schemas.microsoft.com/office/drawing/2014/main" id="{00000000-0008-0000-0400-000004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102</xdr:row>
          <xdr:rowOff>142875</xdr:rowOff>
        </xdr:from>
        <xdr:to>
          <xdr:col>5</xdr:col>
          <xdr:colOff>1104900</xdr:colOff>
          <xdr:row>102</xdr:row>
          <xdr:rowOff>561975</xdr:rowOff>
        </xdr:to>
        <xdr:sp macro="" textlink="">
          <xdr:nvSpPr>
            <xdr:cNvPr id="312325" name="Check Box 5" hidden="1">
              <a:extLst>
                <a:ext uri="{63B3BB69-23CF-44E3-9099-C40C66FF867C}">
                  <a14:compatExt spid="_x0000_s312325"/>
                </a:ext>
                <a:ext uri="{FF2B5EF4-FFF2-40B4-BE49-F238E27FC236}">
                  <a16:creationId xmlns:a16="http://schemas.microsoft.com/office/drawing/2014/main" id="{00000000-0008-0000-0400-000005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Commissioning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99</xdr:row>
          <xdr:rowOff>38100</xdr:rowOff>
        </xdr:from>
        <xdr:to>
          <xdr:col>7</xdr:col>
          <xdr:colOff>104775</xdr:colOff>
          <xdr:row>100</xdr:row>
          <xdr:rowOff>152400</xdr:rowOff>
        </xdr:to>
        <xdr:sp macro="" textlink="">
          <xdr:nvSpPr>
            <xdr:cNvPr id="312326" name="Check Box 6" hidden="1">
              <a:extLst>
                <a:ext uri="{63B3BB69-23CF-44E3-9099-C40C66FF867C}">
                  <a14:compatExt spid="_x0000_s312326"/>
                </a:ext>
                <a:ext uri="{FF2B5EF4-FFF2-40B4-BE49-F238E27FC236}">
                  <a16:creationId xmlns:a16="http://schemas.microsoft.com/office/drawing/2014/main" id="{00000000-0008-0000-0400-000006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99</xdr:row>
          <xdr:rowOff>66675</xdr:rowOff>
        </xdr:from>
        <xdr:to>
          <xdr:col>7</xdr:col>
          <xdr:colOff>1066800</xdr:colOff>
          <xdr:row>100</xdr:row>
          <xdr:rowOff>180975</xdr:rowOff>
        </xdr:to>
        <xdr:sp macro="" textlink="">
          <xdr:nvSpPr>
            <xdr:cNvPr id="312327" name="Check Box 7" hidden="1">
              <a:extLst>
                <a:ext uri="{63B3BB69-23CF-44E3-9099-C40C66FF867C}">
                  <a14:compatExt spid="_x0000_s312327"/>
                </a:ext>
                <a:ext uri="{FF2B5EF4-FFF2-40B4-BE49-F238E27FC236}">
                  <a16:creationId xmlns:a16="http://schemas.microsoft.com/office/drawing/2014/main" id="{00000000-0008-0000-0400-000007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100</xdr:row>
          <xdr:rowOff>390525</xdr:rowOff>
        </xdr:from>
        <xdr:to>
          <xdr:col>7</xdr:col>
          <xdr:colOff>104775</xdr:colOff>
          <xdr:row>102</xdr:row>
          <xdr:rowOff>9525</xdr:rowOff>
        </xdr:to>
        <xdr:sp macro="" textlink="">
          <xdr:nvSpPr>
            <xdr:cNvPr id="312328" name="Check Box 8" hidden="1">
              <a:extLst>
                <a:ext uri="{63B3BB69-23CF-44E3-9099-C40C66FF867C}">
                  <a14:compatExt spid="_x0000_s312328"/>
                </a:ext>
                <a:ext uri="{FF2B5EF4-FFF2-40B4-BE49-F238E27FC236}">
                  <a16:creationId xmlns:a16="http://schemas.microsoft.com/office/drawing/2014/main" id="{00000000-0008-0000-0400-000008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100</xdr:row>
          <xdr:rowOff>381000</xdr:rowOff>
        </xdr:from>
        <xdr:to>
          <xdr:col>7</xdr:col>
          <xdr:colOff>1057275</xdr:colOff>
          <xdr:row>102</xdr:row>
          <xdr:rowOff>0</xdr:rowOff>
        </xdr:to>
        <xdr:sp macro="" textlink="">
          <xdr:nvSpPr>
            <xdr:cNvPr id="312329" name="Check Box 9" hidden="1">
              <a:extLst>
                <a:ext uri="{63B3BB69-23CF-44E3-9099-C40C66FF867C}">
                  <a14:compatExt spid="_x0000_s312329"/>
                </a:ext>
                <a:ext uri="{FF2B5EF4-FFF2-40B4-BE49-F238E27FC236}">
                  <a16:creationId xmlns:a16="http://schemas.microsoft.com/office/drawing/2014/main" id="{00000000-0008-0000-0400-000009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102</xdr:row>
          <xdr:rowOff>142875</xdr:rowOff>
        </xdr:from>
        <xdr:to>
          <xdr:col>7</xdr:col>
          <xdr:colOff>1143000</xdr:colOff>
          <xdr:row>102</xdr:row>
          <xdr:rowOff>561975</xdr:rowOff>
        </xdr:to>
        <xdr:sp macro="" textlink="">
          <xdr:nvSpPr>
            <xdr:cNvPr id="312330" name="Check Box 10" hidden="1">
              <a:extLst>
                <a:ext uri="{63B3BB69-23CF-44E3-9099-C40C66FF867C}">
                  <a14:compatExt spid="_x0000_s312330"/>
                </a:ext>
                <a:ext uri="{FF2B5EF4-FFF2-40B4-BE49-F238E27FC236}">
                  <a16:creationId xmlns:a16="http://schemas.microsoft.com/office/drawing/2014/main" id="{00000000-0008-0000-0400-00000A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164</xdr:row>
          <xdr:rowOff>0</xdr:rowOff>
        </xdr:from>
        <xdr:to>
          <xdr:col>6</xdr:col>
          <xdr:colOff>914400</xdr:colOff>
          <xdr:row>164</xdr:row>
          <xdr:rowOff>0</xdr:rowOff>
        </xdr:to>
        <xdr:grpSp>
          <xdr:nvGrpSpPr>
            <xdr:cNvPr id="2" name="Group 1166">
              <a:extLst>
                <a:ext uri="{FF2B5EF4-FFF2-40B4-BE49-F238E27FC236}">
                  <a16:creationId xmlns:a16="http://schemas.microsoft.com/office/drawing/2014/main" id="{00000000-0008-0000-0400-000002000000}"/>
                </a:ext>
              </a:extLst>
            </xdr:cNvPr>
            <xdr:cNvGrpSpPr>
              <a:grpSpLocks/>
            </xdr:cNvGrpSpPr>
          </xdr:nvGrpSpPr>
          <xdr:grpSpPr bwMode="auto">
            <a:xfrm>
              <a:off x="7003116" y="62114206"/>
              <a:ext cx="1968313" cy="0"/>
              <a:chOff x="490" y="0"/>
              <a:chExt cx="8971016" cy="62114206"/>
            </a:xfrm>
          </xdr:grpSpPr>
          <xdr:sp macro="" textlink="">
            <xdr:nvSpPr>
              <xdr:cNvPr id="312331" name="Check Box 11" hidden="1">
                <a:extLst>
                  <a:ext uri="{63B3BB69-23CF-44E3-9099-C40C66FF867C}">
                    <a14:compatExt spid="_x0000_s312331"/>
                  </a:ext>
                  <a:ext uri="{FF2B5EF4-FFF2-40B4-BE49-F238E27FC236}">
                    <a16:creationId xmlns:a16="http://schemas.microsoft.com/office/drawing/2014/main" id="{00000000-0008-0000-0400-00000BC40400}"/>
                  </a:ext>
                </a:extLst>
              </xdr:cNvPr>
              <xdr:cNvSpPr/>
            </xdr:nvSpPr>
            <xdr:spPr bwMode="auto">
              <a:xfrm>
                <a:off x="8971373" y="62114206"/>
                <a:ext cx="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312332" name="Check Box 12" hidden="1">
                <a:extLst>
                  <a:ext uri="{63B3BB69-23CF-44E3-9099-C40C66FF867C}">
                    <a14:compatExt spid="_x0000_s312332"/>
                  </a:ext>
                  <a:ext uri="{FF2B5EF4-FFF2-40B4-BE49-F238E27FC236}">
                    <a16:creationId xmlns:a16="http://schemas.microsoft.com/office/drawing/2014/main" id="{00000000-0008-0000-0400-00000CC40400}"/>
                  </a:ext>
                </a:extLst>
              </xdr:cNvPr>
              <xdr:cNvSpPr/>
            </xdr:nvSpPr>
            <xdr:spPr bwMode="auto">
              <a:xfrm>
                <a:off x="8971361" y="62114206"/>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312333" name="Check Box 13" hidden="1">
                <a:extLst>
                  <a:ext uri="{63B3BB69-23CF-44E3-9099-C40C66FF867C}">
                    <a14:compatExt spid="_x0000_s312333"/>
                  </a:ext>
                  <a:ext uri="{FF2B5EF4-FFF2-40B4-BE49-F238E27FC236}">
                    <a16:creationId xmlns:a16="http://schemas.microsoft.com/office/drawing/2014/main" id="{00000000-0008-0000-0400-00000DC40400}"/>
                  </a:ext>
                </a:extLst>
              </xdr:cNvPr>
              <xdr:cNvSpPr/>
            </xdr:nvSpPr>
            <xdr:spPr bwMode="auto">
              <a:xfrm>
                <a:off x="8971349" y="62114206"/>
                <a:ext cx="11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312334" name="Check Box 14" hidden="1">
                <a:extLst>
                  <a:ext uri="{63B3BB69-23CF-44E3-9099-C40C66FF867C}">
                    <a14:compatExt spid="_x0000_s312334"/>
                  </a:ext>
                  <a:ext uri="{FF2B5EF4-FFF2-40B4-BE49-F238E27FC236}">
                    <a16:creationId xmlns:a16="http://schemas.microsoft.com/office/drawing/2014/main" id="{00000000-0008-0000-0400-00000EC40400}"/>
                  </a:ext>
                </a:extLst>
              </xdr:cNvPr>
              <xdr:cNvSpPr/>
            </xdr:nvSpPr>
            <xdr:spPr bwMode="auto">
              <a:xfrm>
                <a:off x="8971358" y="62114206"/>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312335" name="Check Box 15" hidden="1">
                <a:extLst>
                  <a:ext uri="{63B3BB69-23CF-44E3-9099-C40C66FF867C}">
                    <a14:compatExt spid="_x0000_s312335"/>
                  </a:ext>
                  <a:ext uri="{FF2B5EF4-FFF2-40B4-BE49-F238E27FC236}">
                    <a16:creationId xmlns:a16="http://schemas.microsoft.com/office/drawing/2014/main" id="{00000000-0008-0000-0400-00000FC40400}"/>
                  </a:ext>
                </a:extLst>
              </xdr:cNvPr>
              <xdr:cNvSpPr/>
            </xdr:nvSpPr>
            <xdr:spPr bwMode="auto">
              <a:xfrm>
                <a:off x="8971310" y="62114206"/>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312336" name="Check Box 16" hidden="1">
                <a:extLst>
                  <a:ext uri="{63B3BB69-23CF-44E3-9099-C40C66FF867C}">
                    <a14:compatExt spid="_x0000_s312336"/>
                  </a:ext>
                  <a:ext uri="{FF2B5EF4-FFF2-40B4-BE49-F238E27FC236}">
                    <a16:creationId xmlns:a16="http://schemas.microsoft.com/office/drawing/2014/main" id="{00000000-0008-0000-0400-000010C40400}"/>
                  </a:ext>
                </a:extLst>
              </xdr:cNvPr>
              <xdr:cNvSpPr/>
            </xdr:nvSpPr>
            <xdr:spPr bwMode="auto">
              <a:xfrm>
                <a:off x="490" y="0"/>
                <a:ext cx="14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164</xdr:row>
          <xdr:rowOff>0</xdr:rowOff>
        </xdr:from>
        <xdr:to>
          <xdr:col>9</xdr:col>
          <xdr:colOff>0</xdr:colOff>
          <xdr:row>164</xdr:row>
          <xdr:rowOff>0</xdr:rowOff>
        </xdr:to>
        <xdr:grpSp>
          <xdr:nvGrpSpPr>
            <xdr:cNvPr id="3" name="Group 1167">
              <a:extLst>
                <a:ext uri="{FF2B5EF4-FFF2-40B4-BE49-F238E27FC236}">
                  <a16:creationId xmlns:a16="http://schemas.microsoft.com/office/drawing/2014/main" id="{00000000-0008-0000-0400-000003000000}"/>
                </a:ext>
              </a:extLst>
            </xdr:cNvPr>
            <xdr:cNvGrpSpPr>
              <a:grpSpLocks/>
            </xdr:cNvGrpSpPr>
          </xdr:nvGrpSpPr>
          <xdr:grpSpPr bwMode="auto">
            <a:xfrm>
              <a:off x="9025218" y="62114206"/>
              <a:ext cx="2472017" cy="0"/>
              <a:chOff x="700" y="0"/>
              <a:chExt cx="11496614" cy="62114206"/>
            </a:xfrm>
          </xdr:grpSpPr>
          <xdr:sp macro="" textlink="">
            <xdr:nvSpPr>
              <xdr:cNvPr id="312337" name="Check Box 17" hidden="1">
                <a:extLst>
                  <a:ext uri="{63B3BB69-23CF-44E3-9099-C40C66FF867C}">
                    <a14:compatExt spid="_x0000_s312337"/>
                  </a:ext>
                  <a:ext uri="{FF2B5EF4-FFF2-40B4-BE49-F238E27FC236}">
                    <a16:creationId xmlns:a16="http://schemas.microsoft.com/office/drawing/2014/main" id="{00000000-0008-0000-0400-000011C40400}"/>
                  </a:ext>
                </a:extLst>
              </xdr:cNvPr>
              <xdr:cNvSpPr/>
            </xdr:nvSpPr>
            <xdr:spPr bwMode="auto">
              <a:xfrm>
                <a:off x="11497179" y="62114206"/>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312338" name="Check Box 18" hidden="1">
                <a:extLst>
                  <a:ext uri="{63B3BB69-23CF-44E3-9099-C40C66FF867C}">
                    <a14:compatExt spid="_x0000_s312338"/>
                  </a:ext>
                  <a:ext uri="{FF2B5EF4-FFF2-40B4-BE49-F238E27FC236}">
                    <a16:creationId xmlns:a16="http://schemas.microsoft.com/office/drawing/2014/main" id="{00000000-0008-0000-0400-000012C40400}"/>
                  </a:ext>
                </a:extLst>
              </xdr:cNvPr>
              <xdr:cNvSpPr/>
            </xdr:nvSpPr>
            <xdr:spPr bwMode="auto">
              <a:xfrm>
                <a:off x="11497166" y="62114206"/>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312339" name="Check Box 19" hidden="1">
                <a:extLst>
                  <a:ext uri="{63B3BB69-23CF-44E3-9099-C40C66FF867C}">
                    <a14:compatExt spid="_x0000_s312339"/>
                  </a:ext>
                  <a:ext uri="{FF2B5EF4-FFF2-40B4-BE49-F238E27FC236}">
                    <a16:creationId xmlns:a16="http://schemas.microsoft.com/office/drawing/2014/main" id="{00000000-0008-0000-0400-000013C40400}"/>
                  </a:ext>
                </a:extLst>
              </xdr:cNvPr>
              <xdr:cNvSpPr/>
            </xdr:nvSpPr>
            <xdr:spPr bwMode="auto">
              <a:xfrm>
                <a:off x="11497169" y="62114206"/>
                <a:ext cx="8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312340" name="Check Box 20" hidden="1">
                <a:extLst>
                  <a:ext uri="{63B3BB69-23CF-44E3-9099-C40C66FF867C}">
                    <a14:compatExt spid="_x0000_s312340"/>
                  </a:ext>
                  <a:ext uri="{FF2B5EF4-FFF2-40B4-BE49-F238E27FC236}">
                    <a16:creationId xmlns:a16="http://schemas.microsoft.com/office/drawing/2014/main" id="{00000000-0008-0000-0400-000014C40400}"/>
                  </a:ext>
                </a:extLst>
              </xdr:cNvPr>
              <xdr:cNvSpPr/>
            </xdr:nvSpPr>
            <xdr:spPr bwMode="auto">
              <a:xfrm>
                <a:off x="11497163" y="62114206"/>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312341" name="Check Box 21" hidden="1">
                <a:extLst>
                  <a:ext uri="{63B3BB69-23CF-44E3-9099-C40C66FF867C}">
                    <a14:compatExt spid="_x0000_s312341"/>
                  </a:ext>
                  <a:ext uri="{FF2B5EF4-FFF2-40B4-BE49-F238E27FC236}">
                    <a16:creationId xmlns:a16="http://schemas.microsoft.com/office/drawing/2014/main" id="{00000000-0008-0000-0400-000015C40400}"/>
                  </a:ext>
                </a:extLst>
              </xdr:cNvPr>
              <xdr:cNvSpPr/>
            </xdr:nvSpPr>
            <xdr:spPr bwMode="auto">
              <a:xfrm>
                <a:off x="11497114" y="62114206"/>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312342" name="Check Box 22" hidden="1">
                <a:extLst>
                  <a:ext uri="{63B3BB69-23CF-44E3-9099-C40C66FF867C}">
                    <a14:compatExt spid="_x0000_s312342"/>
                  </a:ext>
                  <a:ext uri="{FF2B5EF4-FFF2-40B4-BE49-F238E27FC236}">
                    <a16:creationId xmlns:a16="http://schemas.microsoft.com/office/drawing/2014/main" id="{00000000-0008-0000-0400-000016C40400}"/>
                  </a:ext>
                </a:extLst>
              </xdr:cNvPr>
              <xdr:cNvSpPr/>
            </xdr:nvSpPr>
            <xdr:spPr bwMode="auto">
              <a:xfrm>
                <a:off x="700" y="0"/>
                <a:ext cx="1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408</xdr:row>
          <xdr:rowOff>0</xdr:rowOff>
        </xdr:from>
        <xdr:to>
          <xdr:col>6</xdr:col>
          <xdr:colOff>609600</xdr:colOff>
          <xdr:row>408</xdr:row>
          <xdr:rowOff>0</xdr:rowOff>
        </xdr:to>
        <xdr:grpSp>
          <xdr:nvGrpSpPr>
            <xdr:cNvPr id="4" name="Group 5889">
              <a:extLst>
                <a:ext uri="{FF2B5EF4-FFF2-40B4-BE49-F238E27FC236}">
                  <a16:creationId xmlns:a16="http://schemas.microsoft.com/office/drawing/2014/main" id="{00000000-0008-0000-0400-000004000000}"/>
                </a:ext>
              </a:extLst>
            </xdr:cNvPr>
            <xdr:cNvGrpSpPr>
              <a:grpSpLocks/>
            </xdr:cNvGrpSpPr>
          </xdr:nvGrpSpPr>
          <xdr:grpSpPr bwMode="auto">
            <a:xfrm>
              <a:off x="7003116" y="84402706"/>
              <a:ext cx="1663513" cy="0"/>
              <a:chOff x="474" y="0"/>
              <a:chExt cx="8666237" cy="84402706"/>
            </a:xfrm>
          </xdr:grpSpPr>
          <xdr:sp macro="" textlink="">
            <xdr:nvSpPr>
              <xdr:cNvPr id="312343" name="Check Box 23" hidden="1">
                <a:extLst>
                  <a:ext uri="{63B3BB69-23CF-44E3-9099-C40C66FF867C}">
                    <a14:compatExt spid="_x0000_s312343"/>
                  </a:ext>
                  <a:ext uri="{FF2B5EF4-FFF2-40B4-BE49-F238E27FC236}">
                    <a16:creationId xmlns:a16="http://schemas.microsoft.com/office/drawing/2014/main" id="{00000000-0008-0000-0400-000017C40400}"/>
                  </a:ext>
                </a:extLst>
              </xdr:cNvPr>
              <xdr:cNvSpPr/>
            </xdr:nvSpPr>
            <xdr:spPr bwMode="auto">
              <a:xfrm>
                <a:off x="8666574" y="84402706"/>
                <a:ext cx="7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312344" name="Check Box 24" hidden="1">
                <a:extLst>
                  <a:ext uri="{63B3BB69-23CF-44E3-9099-C40C66FF867C}">
                    <a14:compatExt spid="_x0000_s312344"/>
                  </a:ext>
                  <a:ext uri="{FF2B5EF4-FFF2-40B4-BE49-F238E27FC236}">
                    <a16:creationId xmlns:a16="http://schemas.microsoft.com/office/drawing/2014/main" id="{00000000-0008-0000-0400-000018C40400}"/>
                  </a:ext>
                </a:extLst>
              </xdr:cNvPr>
              <xdr:cNvSpPr/>
            </xdr:nvSpPr>
            <xdr:spPr bwMode="auto">
              <a:xfrm>
                <a:off x="8666560" y="84402706"/>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312345" name="Check Box 25" hidden="1">
                <a:extLst>
                  <a:ext uri="{63B3BB69-23CF-44E3-9099-C40C66FF867C}">
                    <a14:compatExt spid="_x0000_s312345"/>
                  </a:ext>
                  <a:ext uri="{FF2B5EF4-FFF2-40B4-BE49-F238E27FC236}">
                    <a16:creationId xmlns:a16="http://schemas.microsoft.com/office/drawing/2014/main" id="{00000000-0008-0000-0400-000019C40400}"/>
                  </a:ext>
                </a:extLst>
              </xdr:cNvPr>
              <xdr:cNvSpPr/>
            </xdr:nvSpPr>
            <xdr:spPr bwMode="auto">
              <a:xfrm>
                <a:off x="8666550" y="84402706"/>
                <a:ext cx="12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312346" name="Check Box 26" hidden="1">
                <a:extLst>
                  <a:ext uri="{63B3BB69-23CF-44E3-9099-C40C66FF867C}">
                    <a14:compatExt spid="_x0000_s312346"/>
                  </a:ext>
                  <a:ext uri="{FF2B5EF4-FFF2-40B4-BE49-F238E27FC236}">
                    <a16:creationId xmlns:a16="http://schemas.microsoft.com/office/drawing/2014/main" id="{00000000-0008-0000-0400-00001AC40400}"/>
                  </a:ext>
                </a:extLst>
              </xdr:cNvPr>
              <xdr:cNvSpPr/>
            </xdr:nvSpPr>
            <xdr:spPr bwMode="auto">
              <a:xfrm>
                <a:off x="8666555" y="84402706"/>
                <a:ext cx="10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312347" name="Check Box 27" hidden="1">
                <a:extLst>
                  <a:ext uri="{63B3BB69-23CF-44E3-9099-C40C66FF867C}">
                    <a14:compatExt spid="_x0000_s312347"/>
                  </a:ext>
                  <a:ext uri="{FF2B5EF4-FFF2-40B4-BE49-F238E27FC236}">
                    <a16:creationId xmlns:a16="http://schemas.microsoft.com/office/drawing/2014/main" id="{00000000-0008-0000-0400-00001BC40400}"/>
                  </a:ext>
                </a:extLst>
              </xdr:cNvPr>
              <xdr:cNvSpPr/>
            </xdr:nvSpPr>
            <xdr:spPr bwMode="auto">
              <a:xfrm>
                <a:off x="8666508" y="84402706"/>
                <a:ext cx="20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312348" name="Check Box 28" hidden="1">
                <a:extLst>
                  <a:ext uri="{63B3BB69-23CF-44E3-9099-C40C66FF867C}">
                    <a14:compatExt spid="_x0000_s312348"/>
                  </a:ext>
                  <a:ext uri="{FF2B5EF4-FFF2-40B4-BE49-F238E27FC236}">
                    <a16:creationId xmlns:a16="http://schemas.microsoft.com/office/drawing/2014/main" id="{00000000-0008-0000-0400-00001CC40400}"/>
                  </a:ext>
                </a:extLst>
              </xdr:cNvPr>
              <xdr:cNvSpPr/>
            </xdr:nvSpPr>
            <xdr:spPr bwMode="auto">
              <a:xfrm>
                <a:off x="474" y="0"/>
                <a:ext cx="14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408</xdr:row>
          <xdr:rowOff>0</xdr:rowOff>
        </xdr:from>
        <xdr:to>
          <xdr:col>9</xdr:col>
          <xdr:colOff>0</xdr:colOff>
          <xdr:row>408</xdr:row>
          <xdr:rowOff>0</xdr:rowOff>
        </xdr:to>
        <xdr:grpSp>
          <xdr:nvGrpSpPr>
            <xdr:cNvPr id="5" name="Group 5890">
              <a:extLst>
                <a:ext uri="{FF2B5EF4-FFF2-40B4-BE49-F238E27FC236}">
                  <a16:creationId xmlns:a16="http://schemas.microsoft.com/office/drawing/2014/main" id="{00000000-0008-0000-0400-000005000000}"/>
                </a:ext>
              </a:extLst>
            </xdr:cNvPr>
            <xdr:cNvGrpSpPr>
              <a:grpSpLocks/>
            </xdr:cNvGrpSpPr>
          </xdr:nvGrpSpPr>
          <xdr:grpSpPr bwMode="auto">
            <a:xfrm>
              <a:off x="9025218" y="84402706"/>
              <a:ext cx="2472017" cy="0"/>
              <a:chOff x="700" y="0"/>
              <a:chExt cx="11496614" cy="84402706"/>
            </a:xfrm>
          </xdr:grpSpPr>
          <xdr:sp macro="" textlink="">
            <xdr:nvSpPr>
              <xdr:cNvPr id="312349" name="Check Box 29" hidden="1">
                <a:extLst>
                  <a:ext uri="{63B3BB69-23CF-44E3-9099-C40C66FF867C}">
                    <a14:compatExt spid="_x0000_s312349"/>
                  </a:ext>
                  <a:ext uri="{FF2B5EF4-FFF2-40B4-BE49-F238E27FC236}">
                    <a16:creationId xmlns:a16="http://schemas.microsoft.com/office/drawing/2014/main" id="{00000000-0008-0000-0400-00001DC40400}"/>
                  </a:ext>
                </a:extLst>
              </xdr:cNvPr>
              <xdr:cNvSpPr/>
            </xdr:nvSpPr>
            <xdr:spPr bwMode="auto">
              <a:xfrm>
                <a:off x="11497179" y="84402706"/>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312350" name="Check Box 30" hidden="1">
                <a:extLst>
                  <a:ext uri="{63B3BB69-23CF-44E3-9099-C40C66FF867C}">
                    <a14:compatExt spid="_x0000_s312350"/>
                  </a:ext>
                  <a:ext uri="{FF2B5EF4-FFF2-40B4-BE49-F238E27FC236}">
                    <a16:creationId xmlns:a16="http://schemas.microsoft.com/office/drawing/2014/main" id="{00000000-0008-0000-0400-00001EC40400}"/>
                  </a:ext>
                </a:extLst>
              </xdr:cNvPr>
              <xdr:cNvSpPr/>
            </xdr:nvSpPr>
            <xdr:spPr bwMode="auto">
              <a:xfrm>
                <a:off x="11497166" y="84402706"/>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312351" name="Check Box 31" hidden="1">
                <a:extLst>
                  <a:ext uri="{63B3BB69-23CF-44E3-9099-C40C66FF867C}">
                    <a14:compatExt spid="_x0000_s312351"/>
                  </a:ext>
                  <a:ext uri="{FF2B5EF4-FFF2-40B4-BE49-F238E27FC236}">
                    <a16:creationId xmlns:a16="http://schemas.microsoft.com/office/drawing/2014/main" id="{00000000-0008-0000-0400-00001FC40400}"/>
                  </a:ext>
                </a:extLst>
              </xdr:cNvPr>
              <xdr:cNvSpPr/>
            </xdr:nvSpPr>
            <xdr:spPr bwMode="auto">
              <a:xfrm>
                <a:off x="11497169" y="84402706"/>
                <a:ext cx="8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312352" name="Check Box 32" hidden="1">
                <a:extLst>
                  <a:ext uri="{63B3BB69-23CF-44E3-9099-C40C66FF867C}">
                    <a14:compatExt spid="_x0000_s312352"/>
                  </a:ext>
                  <a:ext uri="{FF2B5EF4-FFF2-40B4-BE49-F238E27FC236}">
                    <a16:creationId xmlns:a16="http://schemas.microsoft.com/office/drawing/2014/main" id="{00000000-0008-0000-0400-000020C40400}"/>
                  </a:ext>
                </a:extLst>
              </xdr:cNvPr>
              <xdr:cNvSpPr/>
            </xdr:nvSpPr>
            <xdr:spPr bwMode="auto">
              <a:xfrm>
                <a:off x="11497163" y="84402706"/>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312353" name="Check Box 33" hidden="1">
                <a:extLst>
                  <a:ext uri="{63B3BB69-23CF-44E3-9099-C40C66FF867C}">
                    <a14:compatExt spid="_x0000_s312353"/>
                  </a:ext>
                  <a:ext uri="{FF2B5EF4-FFF2-40B4-BE49-F238E27FC236}">
                    <a16:creationId xmlns:a16="http://schemas.microsoft.com/office/drawing/2014/main" id="{00000000-0008-0000-0400-000021C40400}"/>
                  </a:ext>
                </a:extLst>
              </xdr:cNvPr>
              <xdr:cNvSpPr/>
            </xdr:nvSpPr>
            <xdr:spPr bwMode="auto">
              <a:xfrm>
                <a:off x="11497114" y="84402706"/>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312354" name="Check Box 34" hidden="1">
                <a:extLst>
                  <a:ext uri="{63B3BB69-23CF-44E3-9099-C40C66FF867C}">
                    <a14:compatExt spid="_x0000_s312354"/>
                  </a:ext>
                  <a:ext uri="{FF2B5EF4-FFF2-40B4-BE49-F238E27FC236}">
                    <a16:creationId xmlns:a16="http://schemas.microsoft.com/office/drawing/2014/main" id="{00000000-0008-0000-0400-000022C40400}"/>
                  </a:ext>
                </a:extLst>
              </xdr:cNvPr>
              <xdr:cNvSpPr/>
            </xdr:nvSpPr>
            <xdr:spPr bwMode="auto">
              <a:xfrm>
                <a:off x="700" y="0"/>
                <a:ext cx="1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472</xdr:row>
          <xdr:rowOff>0</xdr:rowOff>
        </xdr:from>
        <xdr:to>
          <xdr:col>4</xdr:col>
          <xdr:colOff>857250</xdr:colOff>
          <xdr:row>473</xdr:row>
          <xdr:rowOff>381000</xdr:rowOff>
        </xdr:to>
        <xdr:sp macro="" textlink="">
          <xdr:nvSpPr>
            <xdr:cNvPr id="312355" name="Check Box 35" hidden="1">
              <a:extLst>
                <a:ext uri="{63B3BB69-23CF-44E3-9099-C40C66FF867C}">
                  <a14:compatExt spid="_x0000_s312355"/>
                </a:ext>
                <a:ext uri="{FF2B5EF4-FFF2-40B4-BE49-F238E27FC236}">
                  <a16:creationId xmlns:a16="http://schemas.microsoft.com/office/drawing/2014/main" id="{00000000-0008-0000-0400-000023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472</xdr:row>
          <xdr:rowOff>0</xdr:rowOff>
        </xdr:from>
        <xdr:to>
          <xdr:col>5</xdr:col>
          <xdr:colOff>1009650</xdr:colOff>
          <xdr:row>473</xdr:row>
          <xdr:rowOff>381000</xdr:rowOff>
        </xdr:to>
        <xdr:sp macro="" textlink="">
          <xdr:nvSpPr>
            <xdr:cNvPr id="312356" name="Check Box 36" hidden="1">
              <a:extLst>
                <a:ext uri="{63B3BB69-23CF-44E3-9099-C40C66FF867C}">
                  <a14:compatExt spid="_x0000_s312356"/>
                </a:ext>
                <a:ext uri="{FF2B5EF4-FFF2-40B4-BE49-F238E27FC236}">
                  <a16:creationId xmlns:a16="http://schemas.microsoft.com/office/drawing/2014/main" id="{00000000-0008-0000-0400-000024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2116</xdr:colOff>
          <xdr:row>160</xdr:row>
          <xdr:rowOff>138625</xdr:rowOff>
        </xdr:from>
        <xdr:to>
          <xdr:col>6</xdr:col>
          <xdr:colOff>657118</xdr:colOff>
          <xdr:row>162</xdr:row>
          <xdr:rowOff>1394</xdr:rowOff>
        </xdr:to>
        <xdr:grpSp>
          <xdr:nvGrpSpPr>
            <xdr:cNvPr id="6" name="Group 1045">
              <a:extLst>
                <a:ext uri="{FF2B5EF4-FFF2-40B4-BE49-F238E27FC236}">
                  <a16:creationId xmlns:a16="http://schemas.microsoft.com/office/drawing/2014/main" id="{00000000-0008-0000-0400-000006000000}"/>
                </a:ext>
              </a:extLst>
            </xdr:cNvPr>
            <xdr:cNvGrpSpPr>
              <a:grpSpLocks/>
            </xdr:cNvGrpSpPr>
          </xdr:nvGrpSpPr>
          <xdr:grpSpPr bwMode="auto">
            <a:xfrm>
              <a:off x="6938557" y="60459890"/>
              <a:ext cx="1775590" cy="815269"/>
              <a:chOff x="485" y="4085"/>
              <a:chExt cx="180" cy="58"/>
            </a:xfrm>
          </xdr:grpSpPr>
          <xdr:sp macro="" textlink="">
            <xdr:nvSpPr>
              <xdr:cNvPr id="312357" name="Check Box 37" hidden="1">
                <a:extLst>
                  <a:ext uri="{63B3BB69-23CF-44E3-9099-C40C66FF867C}">
                    <a14:compatExt spid="_x0000_s312357"/>
                  </a:ext>
                  <a:ext uri="{FF2B5EF4-FFF2-40B4-BE49-F238E27FC236}">
                    <a16:creationId xmlns:a16="http://schemas.microsoft.com/office/drawing/2014/main" id="{00000000-0008-0000-0400-000025C40400}"/>
                  </a:ext>
                </a:extLst>
              </xdr:cNvPr>
              <xdr:cNvSpPr/>
            </xdr:nvSpPr>
            <xdr:spPr bwMode="auto">
              <a:xfrm>
                <a:off x="485" y="4085"/>
                <a:ext cx="66"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312358" name="Check Box 38" hidden="1">
                <a:extLst>
                  <a:ext uri="{63B3BB69-23CF-44E3-9099-C40C66FF867C}">
                    <a14:compatExt spid="_x0000_s312358"/>
                  </a:ext>
                  <a:ext uri="{FF2B5EF4-FFF2-40B4-BE49-F238E27FC236}">
                    <a16:creationId xmlns:a16="http://schemas.microsoft.com/office/drawing/2014/main" id="{00000000-0008-0000-0400-000026C40400}"/>
                  </a:ext>
                </a:extLst>
              </xdr:cNvPr>
              <xdr:cNvSpPr/>
            </xdr:nvSpPr>
            <xdr:spPr bwMode="auto">
              <a:xfrm>
                <a:off x="566" y="4085"/>
                <a:ext cx="92"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312359" name="Check Box 39" hidden="1">
                <a:extLst>
                  <a:ext uri="{63B3BB69-23CF-44E3-9099-C40C66FF867C}">
                    <a14:compatExt spid="_x0000_s312359"/>
                  </a:ext>
                  <a:ext uri="{FF2B5EF4-FFF2-40B4-BE49-F238E27FC236}">
                    <a16:creationId xmlns:a16="http://schemas.microsoft.com/office/drawing/2014/main" id="{00000000-0008-0000-0400-000027C40400}"/>
                  </a:ext>
                </a:extLst>
              </xdr:cNvPr>
              <xdr:cNvSpPr/>
            </xdr:nvSpPr>
            <xdr:spPr bwMode="auto">
              <a:xfrm>
                <a:off x="485" y="4111"/>
                <a:ext cx="114" cy="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312360" name="Check Box 40" hidden="1">
                <a:extLst>
                  <a:ext uri="{63B3BB69-23CF-44E3-9099-C40C66FF867C}">
                    <a14:compatExt spid="_x0000_s312360"/>
                  </a:ext>
                  <a:ext uri="{FF2B5EF4-FFF2-40B4-BE49-F238E27FC236}">
                    <a16:creationId xmlns:a16="http://schemas.microsoft.com/office/drawing/2014/main" id="{00000000-0008-0000-0400-000028C40400}"/>
                  </a:ext>
                </a:extLst>
              </xdr:cNvPr>
              <xdr:cNvSpPr/>
            </xdr:nvSpPr>
            <xdr:spPr bwMode="auto">
              <a:xfrm>
                <a:off x="567" y="4110"/>
                <a:ext cx="98" cy="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371</xdr:row>
          <xdr:rowOff>0</xdr:rowOff>
        </xdr:from>
        <xdr:to>
          <xdr:col>6</xdr:col>
          <xdr:colOff>914400</xdr:colOff>
          <xdr:row>371</xdr:row>
          <xdr:rowOff>0</xdr:rowOff>
        </xdr:to>
        <xdr:grpSp>
          <xdr:nvGrpSpPr>
            <xdr:cNvPr id="7" name="Group 1166">
              <a:extLst>
                <a:ext uri="{FF2B5EF4-FFF2-40B4-BE49-F238E27FC236}">
                  <a16:creationId xmlns:a16="http://schemas.microsoft.com/office/drawing/2014/main" id="{00000000-0008-0000-0400-000007000000}"/>
                </a:ext>
              </a:extLst>
            </xdr:cNvPr>
            <xdr:cNvGrpSpPr>
              <a:grpSpLocks/>
            </xdr:cNvGrpSpPr>
          </xdr:nvGrpSpPr>
          <xdr:grpSpPr bwMode="auto">
            <a:xfrm>
              <a:off x="7003116" y="80368588"/>
              <a:ext cx="1968313" cy="0"/>
              <a:chOff x="490" y="0"/>
              <a:chExt cx="8971016" cy="80368588"/>
            </a:xfrm>
          </xdr:grpSpPr>
          <xdr:sp macro="" textlink="">
            <xdr:nvSpPr>
              <xdr:cNvPr id="312361" name="Check Box 41" hidden="1">
                <a:extLst>
                  <a:ext uri="{63B3BB69-23CF-44E3-9099-C40C66FF867C}">
                    <a14:compatExt spid="_x0000_s312361"/>
                  </a:ext>
                  <a:ext uri="{FF2B5EF4-FFF2-40B4-BE49-F238E27FC236}">
                    <a16:creationId xmlns:a16="http://schemas.microsoft.com/office/drawing/2014/main" id="{00000000-0008-0000-0400-000029C40400}"/>
                  </a:ext>
                </a:extLst>
              </xdr:cNvPr>
              <xdr:cNvSpPr/>
            </xdr:nvSpPr>
            <xdr:spPr bwMode="auto">
              <a:xfrm>
                <a:off x="8971373" y="80368588"/>
                <a:ext cx="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312362" name="Check Box 42" hidden="1">
                <a:extLst>
                  <a:ext uri="{63B3BB69-23CF-44E3-9099-C40C66FF867C}">
                    <a14:compatExt spid="_x0000_s312362"/>
                  </a:ext>
                  <a:ext uri="{FF2B5EF4-FFF2-40B4-BE49-F238E27FC236}">
                    <a16:creationId xmlns:a16="http://schemas.microsoft.com/office/drawing/2014/main" id="{00000000-0008-0000-0400-00002AC40400}"/>
                  </a:ext>
                </a:extLst>
              </xdr:cNvPr>
              <xdr:cNvSpPr/>
            </xdr:nvSpPr>
            <xdr:spPr bwMode="auto">
              <a:xfrm>
                <a:off x="8971361" y="80368588"/>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312363" name="Check Box 43" hidden="1">
                <a:extLst>
                  <a:ext uri="{63B3BB69-23CF-44E3-9099-C40C66FF867C}">
                    <a14:compatExt spid="_x0000_s312363"/>
                  </a:ext>
                  <a:ext uri="{FF2B5EF4-FFF2-40B4-BE49-F238E27FC236}">
                    <a16:creationId xmlns:a16="http://schemas.microsoft.com/office/drawing/2014/main" id="{00000000-0008-0000-0400-00002BC40400}"/>
                  </a:ext>
                </a:extLst>
              </xdr:cNvPr>
              <xdr:cNvSpPr/>
            </xdr:nvSpPr>
            <xdr:spPr bwMode="auto">
              <a:xfrm>
                <a:off x="8971349" y="80368588"/>
                <a:ext cx="11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312364" name="Check Box 44" hidden="1">
                <a:extLst>
                  <a:ext uri="{63B3BB69-23CF-44E3-9099-C40C66FF867C}">
                    <a14:compatExt spid="_x0000_s312364"/>
                  </a:ext>
                  <a:ext uri="{FF2B5EF4-FFF2-40B4-BE49-F238E27FC236}">
                    <a16:creationId xmlns:a16="http://schemas.microsoft.com/office/drawing/2014/main" id="{00000000-0008-0000-0400-00002CC40400}"/>
                  </a:ext>
                </a:extLst>
              </xdr:cNvPr>
              <xdr:cNvSpPr/>
            </xdr:nvSpPr>
            <xdr:spPr bwMode="auto">
              <a:xfrm>
                <a:off x="8971358" y="80368588"/>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312365" name="Check Box 45" hidden="1">
                <a:extLst>
                  <a:ext uri="{63B3BB69-23CF-44E3-9099-C40C66FF867C}">
                    <a14:compatExt spid="_x0000_s312365"/>
                  </a:ext>
                  <a:ext uri="{FF2B5EF4-FFF2-40B4-BE49-F238E27FC236}">
                    <a16:creationId xmlns:a16="http://schemas.microsoft.com/office/drawing/2014/main" id="{00000000-0008-0000-0400-00002DC40400}"/>
                  </a:ext>
                </a:extLst>
              </xdr:cNvPr>
              <xdr:cNvSpPr/>
            </xdr:nvSpPr>
            <xdr:spPr bwMode="auto">
              <a:xfrm>
                <a:off x="8971310" y="80368588"/>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312366" name="Check Box 46" hidden="1">
                <a:extLst>
                  <a:ext uri="{63B3BB69-23CF-44E3-9099-C40C66FF867C}">
                    <a14:compatExt spid="_x0000_s312366"/>
                  </a:ext>
                  <a:ext uri="{FF2B5EF4-FFF2-40B4-BE49-F238E27FC236}">
                    <a16:creationId xmlns:a16="http://schemas.microsoft.com/office/drawing/2014/main" id="{00000000-0008-0000-0400-00002EC40400}"/>
                  </a:ext>
                </a:extLst>
              </xdr:cNvPr>
              <xdr:cNvSpPr/>
            </xdr:nvSpPr>
            <xdr:spPr bwMode="auto">
              <a:xfrm>
                <a:off x="490" y="0"/>
                <a:ext cx="14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371</xdr:row>
          <xdr:rowOff>0</xdr:rowOff>
        </xdr:from>
        <xdr:to>
          <xdr:col>9</xdr:col>
          <xdr:colOff>0</xdr:colOff>
          <xdr:row>371</xdr:row>
          <xdr:rowOff>0</xdr:rowOff>
        </xdr:to>
        <xdr:grpSp>
          <xdr:nvGrpSpPr>
            <xdr:cNvPr id="8" name="Group 1167">
              <a:extLst>
                <a:ext uri="{FF2B5EF4-FFF2-40B4-BE49-F238E27FC236}">
                  <a16:creationId xmlns:a16="http://schemas.microsoft.com/office/drawing/2014/main" id="{00000000-0008-0000-0400-000008000000}"/>
                </a:ext>
              </a:extLst>
            </xdr:cNvPr>
            <xdr:cNvGrpSpPr>
              <a:grpSpLocks/>
            </xdr:cNvGrpSpPr>
          </xdr:nvGrpSpPr>
          <xdr:grpSpPr bwMode="auto">
            <a:xfrm>
              <a:off x="9025218" y="80368588"/>
              <a:ext cx="2472017" cy="0"/>
              <a:chOff x="700" y="0"/>
              <a:chExt cx="11496614" cy="80368588"/>
            </a:xfrm>
          </xdr:grpSpPr>
          <xdr:sp macro="" textlink="">
            <xdr:nvSpPr>
              <xdr:cNvPr id="312367" name="Check Box 47" hidden="1">
                <a:extLst>
                  <a:ext uri="{63B3BB69-23CF-44E3-9099-C40C66FF867C}">
                    <a14:compatExt spid="_x0000_s312367"/>
                  </a:ext>
                  <a:ext uri="{FF2B5EF4-FFF2-40B4-BE49-F238E27FC236}">
                    <a16:creationId xmlns:a16="http://schemas.microsoft.com/office/drawing/2014/main" id="{00000000-0008-0000-0400-00002FC40400}"/>
                  </a:ext>
                </a:extLst>
              </xdr:cNvPr>
              <xdr:cNvSpPr/>
            </xdr:nvSpPr>
            <xdr:spPr bwMode="auto">
              <a:xfrm>
                <a:off x="11497179" y="80368588"/>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312368" name="Check Box 48" hidden="1">
                <a:extLst>
                  <a:ext uri="{63B3BB69-23CF-44E3-9099-C40C66FF867C}">
                    <a14:compatExt spid="_x0000_s312368"/>
                  </a:ext>
                  <a:ext uri="{FF2B5EF4-FFF2-40B4-BE49-F238E27FC236}">
                    <a16:creationId xmlns:a16="http://schemas.microsoft.com/office/drawing/2014/main" id="{00000000-0008-0000-0400-000030C40400}"/>
                  </a:ext>
                </a:extLst>
              </xdr:cNvPr>
              <xdr:cNvSpPr/>
            </xdr:nvSpPr>
            <xdr:spPr bwMode="auto">
              <a:xfrm>
                <a:off x="11497166" y="80368588"/>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312369" name="Check Box 49" hidden="1">
                <a:extLst>
                  <a:ext uri="{63B3BB69-23CF-44E3-9099-C40C66FF867C}">
                    <a14:compatExt spid="_x0000_s312369"/>
                  </a:ext>
                  <a:ext uri="{FF2B5EF4-FFF2-40B4-BE49-F238E27FC236}">
                    <a16:creationId xmlns:a16="http://schemas.microsoft.com/office/drawing/2014/main" id="{00000000-0008-0000-0400-000031C40400}"/>
                  </a:ext>
                </a:extLst>
              </xdr:cNvPr>
              <xdr:cNvSpPr/>
            </xdr:nvSpPr>
            <xdr:spPr bwMode="auto">
              <a:xfrm>
                <a:off x="11497169" y="80368588"/>
                <a:ext cx="8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312370" name="Check Box 50" hidden="1">
                <a:extLst>
                  <a:ext uri="{63B3BB69-23CF-44E3-9099-C40C66FF867C}">
                    <a14:compatExt spid="_x0000_s312370"/>
                  </a:ext>
                  <a:ext uri="{FF2B5EF4-FFF2-40B4-BE49-F238E27FC236}">
                    <a16:creationId xmlns:a16="http://schemas.microsoft.com/office/drawing/2014/main" id="{00000000-0008-0000-0400-000032C40400}"/>
                  </a:ext>
                </a:extLst>
              </xdr:cNvPr>
              <xdr:cNvSpPr/>
            </xdr:nvSpPr>
            <xdr:spPr bwMode="auto">
              <a:xfrm>
                <a:off x="11497163" y="80368588"/>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312371" name="Check Box 51" hidden="1">
                <a:extLst>
                  <a:ext uri="{63B3BB69-23CF-44E3-9099-C40C66FF867C}">
                    <a14:compatExt spid="_x0000_s312371"/>
                  </a:ext>
                  <a:ext uri="{FF2B5EF4-FFF2-40B4-BE49-F238E27FC236}">
                    <a16:creationId xmlns:a16="http://schemas.microsoft.com/office/drawing/2014/main" id="{00000000-0008-0000-0400-000033C40400}"/>
                  </a:ext>
                </a:extLst>
              </xdr:cNvPr>
              <xdr:cNvSpPr/>
            </xdr:nvSpPr>
            <xdr:spPr bwMode="auto">
              <a:xfrm>
                <a:off x="11497114" y="80368588"/>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312372" name="Check Box 52" hidden="1">
                <a:extLst>
                  <a:ext uri="{63B3BB69-23CF-44E3-9099-C40C66FF867C}">
                    <a14:compatExt spid="_x0000_s312372"/>
                  </a:ext>
                  <a:ext uri="{FF2B5EF4-FFF2-40B4-BE49-F238E27FC236}">
                    <a16:creationId xmlns:a16="http://schemas.microsoft.com/office/drawing/2014/main" id="{00000000-0008-0000-0400-000034C40400}"/>
                  </a:ext>
                </a:extLst>
              </xdr:cNvPr>
              <xdr:cNvSpPr/>
            </xdr:nvSpPr>
            <xdr:spPr bwMode="auto">
              <a:xfrm>
                <a:off x="700" y="0"/>
                <a:ext cx="1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368</xdr:row>
          <xdr:rowOff>0</xdr:rowOff>
        </xdr:from>
        <xdr:to>
          <xdr:col>6</xdr:col>
          <xdr:colOff>657119</xdr:colOff>
          <xdr:row>368</xdr:row>
          <xdr:rowOff>423686</xdr:rowOff>
        </xdr:to>
        <xdr:grpSp>
          <xdr:nvGrpSpPr>
            <xdr:cNvPr id="9" name="Group 1045">
              <a:extLst>
                <a:ext uri="{FF2B5EF4-FFF2-40B4-BE49-F238E27FC236}">
                  <a16:creationId xmlns:a16="http://schemas.microsoft.com/office/drawing/2014/main" id="{00000000-0008-0000-0400-000009000000}"/>
                </a:ext>
              </a:extLst>
            </xdr:cNvPr>
            <xdr:cNvGrpSpPr>
              <a:grpSpLocks/>
            </xdr:cNvGrpSpPr>
          </xdr:nvGrpSpPr>
          <xdr:grpSpPr bwMode="auto">
            <a:xfrm>
              <a:off x="6936441" y="78721324"/>
              <a:ext cx="1777707" cy="423686"/>
              <a:chOff x="485" y="4085"/>
              <a:chExt cx="180" cy="58"/>
            </a:xfrm>
          </xdr:grpSpPr>
          <xdr:sp macro="" textlink="">
            <xdr:nvSpPr>
              <xdr:cNvPr id="312373" name="Check Box 53" hidden="1">
                <a:extLst>
                  <a:ext uri="{63B3BB69-23CF-44E3-9099-C40C66FF867C}">
                    <a14:compatExt spid="_x0000_s312373"/>
                  </a:ext>
                  <a:ext uri="{FF2B5EF4-FFF2-40B4-BE49-F238E27FC236}">
                    <a16:creationId xmlns:a16="http://schemas.microsoft.com/office/drawing/2014/main" id="{00000000-0008-0000-0400-000035C40400}"/>
                  </a:ext>
                </a:extLst>
              </xdr:cNvPr>
              <xdr:cNvSpPr/>
            </xdr:nvSpPr>
            <xdr:spPr bwMode="auto">
              <a:xfrm>
                <a:off x="485" y="4085"/>
                <a:ext cx="66"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312374" name="Check Box 54" hidden="1">
                <a:extLst>
                  <a:ext uri="{63B3BB69-23CF-44E3-9099-C40C66FF867C}">
                    <a14:compatExt spid="_x0000_s312374"/>
                  </a:ext>
                  <a:ext uri="{FF2B5EF4-FFF2-40B4-BE49-F238E27FC236}">
                    <a16:creationId xmlns:a16="http://schemas.microsoft.com/office/drawing/2014/main" id="{00000000-0008-0000-0400-000036C40400}"/>
                  </a:ext>
                </a:extLst>
              </xdr:cNvPr>
              <xdr:cNvSpPr/>
            </xdr:nvSpPr>
            <xdr:spPr bwMode="auto">
              <a:xfrm>
                <a:off x="566" y="4085"/>
                <a:ext cx="92"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312375" name="Check Box 55" hidden="1">
                <a:extLst>
                  <a:ext uri="{63B3BB69-23CF-44E3-9099-C40C66FF867C}">
                    <a14:compatExt spid="_x0000_s312375"/>
                  </a:ext>
                  <a:ext uri="{FF2B5EF4-FFF2-40B4-BE49-F238E27FC236}">
                    <a16:creationId xmlns:a16="http://schemas.microsoft.com/office/drawing/2014/main" id="{00000000-0008-0000-0400-000037C40400}"/>
                  </a:ext>
                </a:extLst>
              </xdr:cNvPr>
              <xdr:cNvSpPr/>
            </xdr:nvSpPr>
            <xdr:spPr bwMode="auto">
              <a:xfrm>
                <a:off x="485" y="4111"/>
                <a:ext cx="114" cy="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312376" name="Check Box 56" hidden="1">
                <a:extLst>
                  <a:ext uri="{63B3BB69-23CF-44E3-9099-C40C66FF867C}">
                    <a14:compatExt spid="_x0000_s312376"/>
                  </a:ext>
                  <a:ext uri="{FF2B5EF4-FFF2-40B4-BE49-F238E27FC236}">
                    <a16:creationId xmlns:a16="http://schemas.microsoft.com/office/drawing/2014/main" id="{00000000-0008-0000-0400-000038C40400}"/>
                  </a:ext>
                </a:extLst>
              </xdr:cNvPr>
              <xdr:cNvSpPr/>
            </xdr:nvSpPr>
            <xdr:spPr bwMode="auto">
              <a:xfrm>
                <a:off x="567" y="4110"/>
                <a:ext cx="98" cy="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698</xdr:row>
          <xdr:rowOff>0</xdr:rowOff>
        </xdr:from>
        <xdr:to>
          <xdr:col>4</xdr:col>
          <xdr:colOff>857250</xdr:colOff>
          <xdr:row>699</xdr:row>
          <xdr:rowOff>381000</xdr:rowOff>
        </xdr:to>
        <xdr:sp macro="" textlink="">
          <xdr:nvSpPr>
            <xdr:cNvPr id="312377" name="Check Box 57" hidden="1">
              <a:extLst>
                <a:ext uri="{63B3BB69-23CF-44E3-9099-C40C66FF867C}">
                  <a14:compatExt spid="_x0000_s312377"/>
                </a:ext>
                <a:ext uri="{FF2B5EF4-FFF2-40B4-BE49-F238E27FC236}">
                  <a16:creationId xmlns:a16="http://schemas.microsoft.com/office/drawing/2014/main" id="{00000000-0008-0000-0400-000039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698</xdr:row>
          <xdr:rowOff>0</xdr:rowOff>
        </xdr:from>
        <xdr:to>
          <xdr:col>5</xdr:col>
          <xdr:colOff>1009650</xdr:colOff>
          <xdr:row>699</xdr:row>
          <xdr:rowOff>381000</xdr:rowOff>
        </xdr:to>
        <xdr:sp macro="" textlink="">
          <xdr:nvSpPr>
            <xdr:cNvPr id="312378" name="Check Box 58" hidden="1">
              <a:extLst>
                <a:ext uri="{63B3BB69-23CF-44E3-9099-C40C66FF867C}">
                  <a14:compatExt spid="_x0000_s312378"/>
                </a:ext>
                <a:ext uri="{FF2B5EF4-FFF2-40B4-BE49-F238E27FC236}">
                  <a16:creationId xmlns:a16="http://schemas.microsoft.com/office/drawing/2014/main" id="{00000000-0008-0000-0400-00003A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6</xdr:col>
          <xdr:colOff>857250</xdr:colOff>
          <xdr:row>699</xdr:row>
          <xdr:rowOff>381000</xdr:rowOff>
        </xdr:to>
        <xdr:sp macro="" textlink="">
          <xdr:nvSpPr>
            <xdr:cNvPr id="312379" name="Check Box 59" hidden="1">
              <a:extLst>
                <a:ext uri="{63B3BB69-23CF-44E3-9099-C40C66FF867C}">
                  <a14:compatExt spid="_x0000_s312379"/>
                </a:ext>
                <a:ext uri="{FF2B5EF4-FFF2-40B4-BE49-F238E27FC236}">
                  <a16:creationId xmlns:a16="http://schemas.microsoft.com/office/drawing/2014/main" id="{00000000-0008-0000-0400-00003B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698</xdr:row>
          <xdr:rowOff>0</xdr:rowOff>
        </xdr:from>
        <xdr:to>
          <xdr:col>8</xdr:col>
          <xdr:colOff>190500</xdr:colOff>
          <xdr:row>699</xdr:row>
          <xdr:rowOff>381000</xdr:rowOff>
        </xdr:to>
        <xdr:sp macro="" textlink="">
          <xdr:nvSpPr>
            <xdr:cNvPr id="312380" name="Check Box 60" hidden="1">
              <a:extLst>
                <a:ext uri="{63B3BB69-23CF-44E3-9099-C40C66FF867C}">
                  <a14:compatExt spid="_x0000_s312380"/>
                </a:ext>
                <a:ext uri="{FF2B5EF4-FFF2-40B4-BE49-F238E27FC236}">
                  <a16:creationId xmlns:a16="http://schemas.microsoft.com/office/drawing/2014/main" id="{00000000-0008-0000-0400-00003C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699</xdr:row>
          <xdr:rowOff>495300</xdr:rowOff>
        </xdr:from>
        <xdr:to>
          <xdr:col>4</xdr:col>
          <xdr:colOff>857250</xdr:colOff>
          <xdr:row>699</xdr:row>
          <xdr:rowOff>876300</xdr:rowOff>
        </xdr:to>
        <xdr:sp macro="" textlink="">
          <xdr:nvSpPr>
            <xdr:cNvPr id="312381" name="Check Box 61" hidden="1">
              <a:extLst>
                <a:ext uri="{63B3BB69-23CF-44E3-9099-C40C66FF867C}">
                  <a14:compatExt spid="_x0000_s312381"/>
                </a:ext>
                <a:ext uri="{FF2B5EF4-FFF2-40B4-BE49-F238E27FC236}">
                  <a16:creationId xmlns:a16="http://schemas.microsoft.com/office/drawing/2014/main" id="{00000000-0008-0000-0400-00003D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495300</xdr:rowOff>
        </xdr:from>
        <xdr:to>
          <xdr:col>6</xdr:col>
          <xdr:colOff>857250</xdr:colOff>
          <xdr:row>699</xdr:row>
          <xdr:rowOff>876300</xdr:rowOff>
        </xdr:to>
        <xdr:sp macro="" textlink="">
          <xdr:nvSpPr>
            <xdr:cNvPr id="312382" name="Check Box 62" hidden="1">
              <a:extLst>
                <a:ext uri="{63B3BB69-23CF-44E3-9099-C40C66FF867C}">
                  <a14:compatExt spid="_x0000_s312382"/>
                </a:ext>
                <a:ext uri="{FF2B5EF4-FFF2-40B4-BE49-F238E27FC236}">
                  <a16:creationId xmlns:a16="http://schemas.microsoft.com/office/drawing/2014/main" id="{00000000-0008-0000-0400-00003EC4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62" name="Group 1140">
          <a:extLst>
            <a:ext uri="{FF2B5EF4-FFF2-40B4-BE49-F238E27FC236}">
              <a16:creationId xmlns:a16="http://schemas.microsoft.com/office/drawing/2014/main" id="{00000000-0008-0000-0500-000052060400}"/>
            </a:ext>
          </a:extLst>
        </xdr:cNvPr>
        <xdr:cNvGrpSpPr>
          <a:grpSpLocks/>
        </xdr:cNvGrpSpPr>
      </xdr:nvGrpSpPr>
      <xdr:grpSpPr bwMode="auto">
        <a:xfrm>
          <a:off x="11294724" y="38100"/>
          <a:ext cx="1687209" cy="1090024"/>
          <a:chOff x="1025" y="4"/>
          <a:chExt cx="154" cy="84"/>
        </a:xfrm>
      </xdr:grpSpPr>
      <xdr:sp macro="" textlink="">
        <xdr:nvSpPr>
          <xdr:cNvPr id="263763"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53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1D40000}"/>
              </a:ext>
            </a:extLst>
          </xdr:cNvPr>
          <xdr:cNvSpPr txBox="1">
            <a:spLocks noChangeArrowheads="1"/>
          </xdr:cNvSpPr>
        </xdr:nvSpPr>
        <xdr:spPr bwMode="auto">
          <a:xfrm>
            <a:off x="1052" y="22"/>
            <a:ext cx="108" cy="41"/>
          </a:xfrm>
          <a:prstGeom prst="rect">
            <a:avLst/>
          </a:prstGeom>
          <a:noFill/>
          <a:ln>
            <a:noFill/>
          </a:ln>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4984" name="Group 1147">
          <a:extLst>
            <a:ext uri="{FF2B5EF4-FFF2-40B4-BE49-F238E27FC236}">
              <a16:creationId xmlns:a16="http://schemas.microsoft.com/office/drawing/2014/main" id="{00000000-0008-0000-0600-0000180B0400}"/>
            </a:ext>
          </a:extLst>
        </xdr:cNvPr>
        <xdr:cNvGrpSpPr>
          <a:grpSpLocks/>
        </xdr:cNvGrpSpPr>
      </xdr:nvGrpSpPr>
      <xdr:grpSpPr bwMode="auto">
        <a:xfrm>
          <a:off x="7598149" y="57150"/>
          <a:ext cx="1105460" cy="716056"/>
          <a:chOff x="768" y="6"/>
          <a:chExt cx="117" cy="75"/>
        </a:xfrm>
      </xdr:grpSpPr>
      <xdr:sp macro="" textlink="">
        <xdr:nvSpPr>
          <xdr:cNvPr id="264986" name="AutoShape 2">
            <a:hlinkClick xmlns:r="http://schemas.openxmlformats.org/officeDocument/2006/relationships" r:id="rId1" tooltip="Click here for next Attachment"/>
            <a:extLst>
              <a:ext uri="{FF2B5EF4-FFF2-40B4-BE49-F238E27FC236}">
                <a16:creationId xmlns:a16="http://schemas.microsoft.com/office/drawing/2014/main" id="{00000000-0008-0000-0600-00001A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600-000079D80000}"/>
              </a:ext>
            </a:extLst>
          </xdr:cNvPr>
          <xdr:cNvSpPr txBox="1">
            <a:spLocks noChangeArrowheads="1"/>
          </xdr:cNvSpPr>
        </xdr:nvSpPr>
        <xdr:spPr bwMode="auto">
          <a:xfrm>
            <a:off x="783" y="26"/>
            <a:ext cx="98" cy="40"/>
          </a:xfrm>
          <a:prstGeom prst="rect">
            <a:avLst/>
          </a:prstGeom>
          <a:noFill/>
          <a:ln>
            <a:noFill/>
          </a:ln>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1371694</xdr:colOff>
      <xdr:row>21</xdr:row>
      <xdr:rowOff>153730</xdr:rowOff>
    </xdr:to>
    <xdr:sp macro="" textlink="">
      <xdr:nvSpPr>
        <xdr:cNvPr id="9236" name="Text Box 20">
          <a:extLst>
            <a:ext uri="{FF2B5EF4-FFF2-40B4-BE49-F238E27FC236}">
              <a16:creationId xmlns:a16="http://schemas.microsoft.com/office/drawing/2014/main" id="{00000000-0008-0000-06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714375</xdr:colOff>
          <xdr:row>21</xdr:row>
          <xdr:rowOff>942975</xdr:rowOff>
        </xdr:from>
        <xdr:to>
          <xdr:col>4</xdr:col>
          <xdr:colOff>1152525</xdr:colOff>
          <xdr:row>22</xdr:row>
          <xdr:rowOff>247650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6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08" name="Group 1">
          <a:hlinkClick xmlns:r="http://schemas.openxmlformats.org/officeDocument/2006/relationships" r:id="rId1" tooltip="Click for Next Attachment"/>
          <a:extLst>
            <a:ext uri="{FF2B5EF4-FFF2-40B4-BE49-F238E27FC236}">
              <a16:creationId xmlns:a16="http://schemas.microsoft.com/office/drawing/2014/main" id="{00000000-0008-0000-0700-0000180F0400}"/>
            </a:ext>
          </a:extLst>
        </xdr:cNvPr>
        <xdr:cNvGrpSpPr>
          <a:grpSpLocks/>
        </xdr:cNvGrpSpPr>
      </xdr:nvGrpSpPr>
      <xdr:grpSpPr bwMode="auto">
        <a:xfrm>
          <a:off x="7507941" y="47625"/>
          <a:ext cx="1128993" cy="698687"/>
          <a:chOff x="738" y="5"/>
          <a:chExt cx="116" cy="73"/>
        </a:xfrm>
      </xdr:grpSpPr>
      <xdr:sp macro="" textlink="">
        <xdr:nvSpPr>
          <xdr:cNvPr id="266010" name="AutoShape 2">
            <a:extLst>
              <a:ext uri="{FF2B5EF4-FFF2-40B4-BE49-F238E27FC236}">
                <a16:creationId xmlns:a16="http://schemas.microsoft.com/office/drawing/2014/main" id="{00000000-0008-0000-0700-00001A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7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2" name="Text Box 20">
          <a:extLst>
            <a:ext uri="{FF2B5EF4-FFF2-40B4-BE49-F238E27FC236}">
              <a16:creationId xmlns:a16="http://schemas.microsoft.com/office/drawing/2014/main" id="{00000000-0008-0000-07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381000</xdr:colOff>
          <xdr:row>21</xdr:row>
          <xdr:rowOff>85725</xdr:rowOff>
        </xdr:from>
        <xdr:to>
          <xdr:col>4</xdr:col>
          <xdr:colOff>838200</xdr:colOff>
          <xdr:row>28</xdr:row>
          <xdr:rowOff>76200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7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32" name="Group 1">
          <a:hlinkClick xmlns:r="http://schemas.openxmlformats.org/officeDocument/2006/relationships" r:id="rId1" tooltip="Click for Next Attachment"/>
          <a:extLst>
            <a:ext uri="{FF2B5EF4-FFF2-40B4-BE49-F238E27FC236}">
              <a16:creationId xmlns:a16="http://schemas.microsoft.com/office/drawing/2014/main" id="{00000000-0008-0000-0800-000018130400}"/>
            </a:ext>
          </a:extLst>
        </xdr:cNvPr>
        <xdr:cNvGrpSpPr>
          <a:grpSpLocks/>
        </xdr:cNvGrpSpPr>
      </xdr:nvGrpSpPr>
      <xdr:grpSpPr bwMode="auto">
        <a:xfrm>
          <a:off x="7400925" y="47625"/>
          <a:ext cx="1133475" cy="695325"/>
          <a:chOff x="738" y="5"/>
          <a:chExt cx="116" cy="73"/>
        </a:xfrm>
      </xdr:grpSpPr>
      <xdr:sp macro="" textlink="">
        <xdr:nvSpPr>
          <xdr:cNvPr id="267034" name="AutoShape 2">
            <a:extLst>
              <a:ext uri="{FF2B5EF4-FFF2-40B4-BE49-F238E27FC236}">
                <a16:creationId xmlns:a16="http://schemas.microsoft.com/office/drawing/2014/main" id="{00000000-0008-0000-0800-00001A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5" name="Text Box 20">
          <a:extLst>
            <a:ext uri="{FF2B5EF4-FFF2-40B4-BE49-F238E27FC236}">
              <a16:creationId xmlns:a16="http://schemas.microsoft.com/office/drawing/2014/main" id="{00000000-0008-0000-0800-000005000000}"/>
            </a:ext>
          </a:extLst>
        </xdr:cNvPr>
        <xdr:cNvSpPr txBox="1">
          <a:spLocks noChangeArrowheads="1"/>
        </xdr:cNvSpPr>
      </xdr:nvSpPr>
      <xdr:spPr bwMode="auto">
        <a:xfrm>
          <a:off x="4638675" y="7610475"/>
          <a:ext cx="209346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CKKamat\CS\Projects\Self\SS_51%20&amp;%2052\Bidding%20Document\SS51\Vol-III\01_%20First%20Envelope%20(Bid%20Form%20and%20Attachments_SS51(GI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Users\avais\Desktop\01_First%20Envelope%20Bid%20Form%20and%20Attachments_SS7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mondal\01_1st_Envelope%20(Bid%20Form%20and%20Attachments)-SS02%20Ka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owergrid1989-my.sharepoint.com/CKKamat/CS/Projects/Self/SS_51%20&amp;%2052/Bidding%20Document/SS51/Vol-III/01_%20First%20Envelope%20(Bid%20Form%20and%20Attachments_SS51(G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wergrid1989-my.sharepoint.com/Users/avais/Desktop/01_First%20Envelope%20Bid%20Form%20and%20Attachments_SS7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CKKamat\CS\Projects\Self\SS_51%20&amp;%2052\Bidding%20Document\SS51\Vol-III\sd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First Envelope"/>
      <sheetName val="N to W"/>
      <sheetName val="Sheet1"/>
      <sheetName val="Attach-3 (Q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1</v>
          </cell>
        </row>
        <row r="8">
          <cell r="F8">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refreshError="1">
        <row r="15">
          <cell r="D15">
            <v>0</v>
          </cell>
        </row>
      </sheetData>
      <sheetData sheetId="3" refreshError="1">
        <row r="1">
          <cell r="AT1">
            <v>0</v>
          </cell>
        </row>
        <row r="7">
          <cell r="E7" t="str">
            <v>To: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First Envelope"/>
      <sheetName val="N to W"/>
      <sheetName val="Sheet1"/>
      <sheetName val="Attach-3 (Q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drawing" Target="../drawings/drawing1.xml"/><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08.bin"/><Relationship Id="rId18" Type="http://schemas.openxmlformats.org/officeDocument/2006/relationships/printerSettings" Target="../printerSettings/printerSettings313.bin"/><Relationship Id="rId26" Type="http://schemas.openxmlformats.org/officeDocument/2006/relationships/printerSettings" Target="../printerSettings/printerSettings321.bin"/><Relationship Id="rId39" Type="http://schemas.openxmlformats.org/officeDocument/2006/relationships/printerSettings" Target="../printerSettings/printerSettings334.bin"/><Relationship Id="rId21" Type="http://schemas.openxmlformats.org/officeDocument/2006/relationships/printerSettings" Target="../printerSettings/printerSettings316.bin"/><Relationship Id="rId34" Type="http://schemas.openxmlformats.org/officeDocument/2006/relationships/printerSettings" Target="../printerSettings/printerSettings329.bin"/><Relationship Id="rId42" Type="http://schemas.openxmlformats.org/officeDocument/2006/relationships/drawing" Target="../drawings/drawing10.xml"/><Relationship Id="rId7" Type="http://schemas.openxmlformats.org/officeDocument/2006/relationships/printerSettings" Target="../printerSettings/printerSettings302.bin"/><Relationship Id="rId2" Type="http://schemas.openxmlformats.org/officeDocument/2006/relationships/printerSettings" Target="../printerSettings/printerSettings297.bin"/><Relationship Id="rId16" Type="http://schemas.openxmlformats.org/officeDocument/2006/relationships/printerSettings" Target="../printerSettings/printerSettings311.bin"/><Relationship Id="rId20" Type="http://schemas.openxmlformats.org/officeDocument/2006/relationships/printerSettings" Target="../printerSettings/printerSettings315.bin"/><Relationship Id="rId29" Type="http://schemas.openxmlformats.org/officeDocument/2006/relationships/printerSettings" Target="../printerSettings/printerSettings324.bin"/><Relationship Id="rId41" Type="http://schemas.openxmlformats.org/officeDocument/2006/relationships/printerSettings" Target="../printerSettings/printerSettings336.bin"/><Relationship Id="rId1" Type="http://schemas.openxmlformats.org/officeDocument/2006/relationships/printerSettings" Target="../printerSettings/printerSettings296.bin"/><Relationship Id="rId6" Type="http://schemas.openxmlformats.org/officeDocument/2006/relationships/printerSettings" Target="../printerSettings/printerSettings301.bin"/><Relationship Id="rId11" Type="http://schemas.openxmlformats.org/officeDocument/2006/relationships/printerSettings" Target="../printerSettings/printerSettings306.bin"/><Relationship Id="rId24" Type="http://schemas.openxmlformats.org/officeDocument/2006/relationships/printerSettings" Target="../printerSettings/printerSettings319.bin"/><Relationship Id="rId32" Type="http://schemas.openxmlformats.org/officeDocument/2006/relationships/printerSettings" Target="../printerSettings/printerSettings327.bin"/><Relationship Id="rId37" Type="http://schemas.openxmlformats.org/officeDocument/2006/relationships/printerSettings" Target="../printerSettings/printerSettings332.bin"/><Relationship Id="rId40" Type="http://schemas.openxmlformats.org/officeDocument/2006/relationships/printerSettings" Target="../printerSettings/printerSettings335.bin"/><Relationship Id="rId5" Type="http://schemas.openxmlformats.org/officeDocument/2006/relationships/printerSettings" Target="../printerSettings/printerSettings300.bin"/><Relationship Id="rId15" Type="http://schemas.openxmlformats.org/officeDocument/2006/relationships/printerSettings" Target="../printerSettings/printerSettings310.bin"/><Relationship Id="rId23" Type="http://schemas.openxmlformats.org/officeDocument/2006/relationships/printerSettings" Target="../printerSettings/printerSettings318.bin"/><Relationship Id="rId28" Type="http://schemas.openxmlformats.org/officeDocument/2006/relationships/printerSettings" Target="../printerSettings/printerSettings323.bin"/><Relationship Id="rId36" Type="http://schemas.openxmlformats.org/officeDocument/2006/relationships/printerSettings" Target="../printerSettings/printerSettings331.bin"/><Relationship Id="rId10" Type="http://schemas.openxmlformats.org/officeDocument/2006/relationships/printerSettings" Target="../printerSettings/printerSettings305.bin"/><Relationship Id="rId19" Type="http://schemas.openxmlformats.org/officeDocument/2006/relationships/printerSettings" Target="../printerSettings/printerSettings314.bin"/><Relationship Id="rId31" Type="http://schemas.openxmlformats.org/officeDocument/2006/relationships/printerSettings" Target="../printerSettings/printerSettings326.bin"/><Relationship Id="rId44" Type="http://schemas.openxmlformats.org/officeDocument/2006/relationships/ctrlProp" Target="../ctrlProps/ctrlProp117.xml"/><Relationship Id="rId4" Type="http://schemas.openxmlformats.org/officeDocument/2006/relationships/printerSettings" Target="../printerSettings/printerSettings299.bin"/><Relationship Id="rId9" Type="http://schemas.openxmlformats.org/officeDocument/2006/relationships/printerSettings" Target="../printerSettings/printerSettings304.bin"/><Relationship Id="rId14" Type="http://schemas.openxmlformats.org/officeDocument/2006/relationships/printerSettings" Target="../printerSettings/printerSettings309.bin"/><Relationship Id="rId22" Type="http://schemas.openxmlformats.org/officeDocument/2006/relationships/printerSettings" Target="../printerSettings/printerSettings317.bin"/><Relationship Id="rId27" Type="http://schemas.openxmlformats.org/officeDocument/2006/relationships/printerSettings" Target="../printerSettings/printerSettings322.bin"/><Relationship Id="rId30" Type="http://schemas.openxmlformats.org/officeDocument/2006/relationships/printerSettings" Target="../printerSettings/printerSettings325.bin"/><Relationship Id="rId35" Type="http://schemas.openxmlformats.org/officeDocument/2006/relationships/printerSettings" Target="../printerSettings/printerSettings330.bin"/><Relationship Id="rId43" Type="http://schemas.openxmlformats.org/officeDocument/2006/relationships/vmlDrawing" Target="../drawings/vmlDrawing6.vml"/><Relationship Id="rId8" Type="http://schemas.openxmlformats.org/officeDocument/2006/relationships/printerSettings" Target="../printerSettings/printerSettings303.bin"/><Relationship Id="rId3" Type="http://schemas.openxmlformats.org/officeDocument/2006/relationships/printerSettings" Target="../printerSettings/printerSettings298.bin"/><Relationship Id="rId12" Type="http://schemas.openxmlformats.org/officeDocument/2006/relationships/printerSettings" Target="../printerSettings/printerSettings307.bin"/><Relationship Id="rId17" Type="http://schemas.openxmlformats.org/officeDocument/2006/relationships/printerSettings" Target="../printerSettings/printerSettings312.bin"/><Relationship Id="rId25" Type="http://schemas.openxmlformats.org/officeDocument/2006/relationships/printerSettings" Target="../printerSettings/printerSettings320.bin"/><Relationship Id="rId33" Type="http://schemas.openxmlformats.org/officeDocument/2006/relationships/printerSettings" Target="../printerSettings/printerSettings328.bin"/><Relationship Id="rId38" Type="http://schemas.openxmlformats.org/officeDocument/2006/relationships/printerSettings" Target="../printerSettings/printerSettings333.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44.bin"/><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12" Type="http://schemas.openxmlformats.org/officeDocument/2006/relationships/drawing" Target="../drawings/drawing11.xml"/><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11" Type="http://schemas.openxmlformats.org/officeDocument/2006/relationships/printerSettings" Target="../printerSettings/printerSettings347.bin"/><Relationship Id="rId5" Type="http://schemas.openxmlformats.org/officeDocument/2006/relationships/printerSettings" Target="../printerSettings/printerSettings341.bin"/><Relationship Id="rId10" Type="http://schemas.openxmlformats.org/officeDocument/2006/relationships/printerSettings" Target="../printerSettings/printerSettings346.bin"/><Relationship Id="rId4" Type="http://schemas.openxmlformats.org/officeDocument/2006/relationships/printerSettings" Target="../printerSettings/printerSettings340.bin"/><Relationship Id="rId9" Type="http://schemas.openxmlformats.org/officeDocument/2006/relationships/printerSettings" Target="../printerSettings/printerSettings34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5" Type="http://schemas.openxmlformats.org/officeDocument/2006/relationships/printerSettings" Target="../printerSettings/printerSettings352.bin"/><Relationship Id="rId10" Type="http://schemas.openxmlformats.org/officeDocument/2006/relationships/printerSettings" Target="../printerSettings/printerSettings357.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9" Type="http://schemas.openxmlformats.org/officeDocument/2006/relationships/printerSettings" Target="../printerSettings/printerSettings397.bin"/><Relationship Id="rId21" Type="http://schemas.openxmlformats.org/officeDocument/2006/relationships/printerSettings" Target="../printerSettings/printerSettings379.bin"/><Relationship Id="rId34" Type="http://schemas.openxmlformats.org/officeDocument/2006/relationships/printerSettings" Target="../printerSettings/printerSettings392.bin"/><Relationship Id="rId42" Type="http://schemas.openxmlformats.org/officeDocument/2006/relationships/drawing" Target="../drawings/drawing12.xml"/><Relationship Id="rId7" Type="http://schemas.openxmlformats.org/officeDocument/2006/relationships/printerSettings" Target="../printerSettings/printerSettings365.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29" Type="http://schemas.openxmlformats.org/officeDocument/2006/relationships/printerSettings" Target="../printerSettings/printerSettings387.bin"/><Relationship Id="rId41" Type="http://schemas.openxmlformats.org/officeDocument/2006/relationships/printerSettings" Target="../printerSettings/printerSettings399.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32" Type="http://schemas.openxmlformats.org/officeDocument/2006/relationships/printerSettings" Target="../printerSettings/printerSettings390.bin"/><Relationship Id="rId37" Type="http://schemas.openxmlformats.org/officeDocument/2006/relationships/printerSettings" Target="../printerSettings/printerSettings395.bin"/><Relationship Id="rId40" Type="http://schemas.openxmlformats.org/officeDocument/2006/relationships/printerSettings" Target="../printerSettings/printerSettings398.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printerSettings" Target="../printerSettings/printerSettings386.bin"/><Relationship Id="rId36" Type="http://schemas.openxmlformats.org/officeDocument/2006/relationships/printerSettings" Target="../printerSettings/printerSettings394.bin"/><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31" Type="http://schemas.openxmlformats.org/officeDocument/2006/relationships/printerSettings" Target="../printerSettings/printerSettings389.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 Id="rId30" Type="http://schemas.openxmlformats.org/officeDocument/2006/relationships/printerSettings" Target="../printerSettings/printerSettings388.bin"/><Relationship Id="rId35" Type="http://schemas.openxmlformats.org/officeDocument/2006/relationships/printerSettings" Target="../printerSettings/printerSettings393.bin"/><Relationship Id="rId8" Type="http://schemas.openxmlformats.org/officeDocument/2006/relationships/printerSettings" Target="../printerSettings/printerSettings366.bin"/><Relationship Id="rId3" Type="http://schemas.openxmlformats.org/officeDocument/2006/relationships/printerSettings" Target="../printerSettings/printerSettings361.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33" Type="http://schemas.openxmlformats.org/officeDocument/2006/relationships/printerSettings" Target="../printerSettings/printerSettings391.bin"/><Relationship Id="rId38" Type="http://schemas.openxmlformats.org/officeDocument/2006/relationships/printerSettings" Target="../printerSettings/printerSettings396.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12.bin"/><Relationship Id="rId18" Type="http://schemas.openxmlformats.org/officeDocument/2006/relationships/printerSettings" Target="../printerSettings/printerSettings417.bin"/><Relationship Id="rId26" Type="http://schemas.openxmlformats.org/officeDocument/2006/relationships/printerSettings" Target="../printerSettings/printerSettings425.bin"/><Relationship Id="rId39" Type="http://schemas.openxmlformats.org/officeDocument/2006/relationships/printerSettings" Target="../printerSettings/printerSettings438.bin"/><Relationship Id="rId21" Type="http://schemas.openxmlformats.org/officeDocument/2006/relationships/printerSettings" Target="../printerSettings/printerSettings420.bin"/><Relationship Id="rId34" Type="http://schemas.openxmlformats.org/officeDocument/2006/relationships/printerSettings" Target="../printerSettings/printerSettings433.bin"/><Relationship Id="rId42" Type="http://schemas.openxmlformats.org/officeDocument/2006/relationships/drawing" Target="../drawings/drawing13.xml"/><Relationship Id="rId7" Type="http://schemas.openxmlformats.org/officeDocument/2006/relationships/printerSettings" Target="../printerSettings/printerSettings406.bin"/><Relationship Id="rId2" Type="http://schemas.openxmlformats.org/officeDocument/2006/relationships/printerSettings" Target="../printerSettings/printerSettings401.bin"/><Relationship Id="rId16" Type="http://schemas.openxmlformats.org/officeDocument/2006/relationships/printerSettings" Target="../printerSettings/printerSettings415.bin"/><Relationship Id="rId20" Type="http://schemas.openxmlformats.org/officeDocument/2006/relationships/printerSettings" Target="../printerSettings/printerSettings419.bin"/><Relationship Id="rId29" Type="http://schemas.openxmlformats.org/officeDocument/2006/relationships/printerSettings" Target="../printerSettings/printerSettings428.bin"/><Relationship Id="rId41" Type="http://schemas.openxmlformats.org/officeDocument/2006/relationships/printerSettings" Target="../printerSettings/printerSettings440.bin"/><Relationship Id="rId1" Type="http://schemas.openxmlformats.org/officeDocument/2006/relationships/printerSettings" Target="../printerSettings/printerSettings400.bin"/><Relationship Id="rId6" Type="http://schemas.openxmlformats.org/officeDocument/2006/relationships/printerSettings" Target="../printerSettings/printerSettings405.bin"/><Relationship Id="rId11" Type="http://schemas.openxmlformats.org/officeDocument/2006/relationships/printerSettings" Target="../printerSettings/printerSettings410.bin"/><Relationship Id="rId24" Type="http://schemas.openxmlformats.org/officeDocument/2006/relationships/printerSettings" Target="../printerSettings/printerSettings423.bin"/><Relationship Id="rId32" Type="http://schemas.openxmlformats.org/officeDocument/2006/relationships/printerSettings" Target="../printerSettings/printerSettings431.bin"/><Relationship Id="rId37" Type="http://schemas.openxmlformats.org/officeDocument/2006/relationships/printerSettings" Target="../printerSettings/printerSettings436.bin"/><Relationship Id="rId40" Type="http://schemas.openxmlformats.org/officeDocument/2006/relationships/printerSettings" Target="../printerSettings/printerSettings439.bin"/><Relationship Id="rId5" Type="http://schemas.openxmlformats.org/officeDocument/2006/relationships/printerSettings" Target="../printerSettings/printerSettings404.bin"/><Relationship Id="rId15" Type="http://schemas.openxmlformats.org/officeDocument/2006/relationships/printerSettings" Target="../printerSettings/printerSettings414.bin"/><Relationship Id="rId23" Type="http://schemas.openxmlformats.org/officeDocument/2006/relationships/printerSettings" Target="../printerSettings/printerSettings422.bin"/><Relationship Id="rId28" Type="http://schemas.openxmlformats.org/officeDocument/2006/relationships/printerSettings" Target="../printerSettings/printerSettings427.bin"/><Relationship Id="rId36" Type="http://schemas.openxmlformats.org/officeDocument/2006/relationships/printerSettings" Target="../printerSettings/printerSettings435.bin"/><Relationship Id="rId10" Type="http://schemas.openxmlformats.org/officeDocument/2006/relationships/printerSettings" Target="../printerSettings/printerSettings409.bin"/><Relationship Id="rId19" Type="http://schemas.openxmlformats.org/officeDocument/2006/relationships/printerSettings" Target="../printerSettings/printerSettings418.bin"/><Relationship Id="rId31" Type="http://schemas.openxmlformats.org/officeDocument/2006/relationships/printerSettings" Target="../printerSettings/printerSettings430.bin"/><Relationship Id="rId44" Type="http://schemas.openxmlformats.org/officeDocument/2006/relationships/ctrlProp" Target="../ctrlProps/ctrlProp118.xml"/><Relationship Id="rId4" Type="http://schemas.openxmlformats.org/officeDocument/2006/relationships/printerSettings" Target="../printerSettings/printerSettings403.bin"/><Relationship Id="rId9" Type="http://schemas.openxmlformats.org/officeDocument/2006/relationships/printerSettings" Target="../printerSettings/printerSettings408.bin"/><Relationship Id="rId14" Type="http://schemas.openxmlformats.org/officeDocument/2006/relationships/printerSettings" Target="../printerSettings/printerSettings413.bin"/><Relationship Id="rId22" Type="http://schemas.openxmlformats.org/officeDocument/2006/relationships/printerSettings" Target="../printerSettings/printerSettings421.bin"/><Relationship Id="rId27" Type="http://schemas.openxmlformats.org/officeDocument/2006/relationships/printerSettings" Target="../printerSettings/printerSettings426.bin"/><Relationship Id="rId30" Type="http://schemas.openxmlformats.org/officeDocument/2006/relationships/printerSettings" Target="../printerSettings/printerSettings429.bin"/><Relationship Id="rId35" Type="http://schemas.openxmlformats.org/officeDocument/2006/relationships/printerSettings" Target="../printerSettings/printerSettings434.bin"/><Relationship Id="rId43" Type="http://schemas.openxmlformats.org/officeDocument/2006/relationships/vmlDrawing" Target="../drawings/vmlDrawing7.vml"/><Relationship Id="rId8" Type="http://schemas.openxmlformats.org/officeDocument/2006/relationships/printerSettings" Target="../printerSettings/printerSettings407.bin"/><Relationship Id="rId3" Type="http://schemas.openxmlformats.org/officeDocument/2006/relationships/printerSettings" Target="../printerSettings/printerSettings402.bin"/><Relationship Id="rId12" Type="http://schemas.openxmlformats.org/officeDocument/2006/relationships/printerSettings" Target="../printerSettings/printerSettings411.bin"/><Relationship Id="rId17" Type="http://schemas.openxmlformats.org/officeDocument/2006/relationships/printerSettings" Target="../printerSettings/printerSettings416.bin"/><Relationship Id="rId25" Type="http://schemas.openxmlformats.org/officeDocument/2006/relationships/printerSettings" Target="../printerSettings/printerSettings424.bin"/><Relationship Id="rId33" Type="http://schemas.openxmlformats.org/officeDocument/2006/relationships/printerSettings" Target="../printerSettings/printerSettings432.bin"/><Relationship Id="rId38" Type="http://schemas.openxmlformats.org/officeDocument/2006/relationships/printerSettings" Target="../printerSettings/printerSettings43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48.bin"/><Relationship Id="rId13" Type="http://schemas.openxmlformats.org/officeDocument/2006/relationships/printerSettings" Target="../printerSettings/printerSettings453.bin"/><Relationship Id="rId18" Type="http://schemas.openxmlformats.org/officeDocument/2006/relationships/printerSettings" Target="../printerSettings/printerSettings458.bin"/><Relationship Id="rId26" Type="http://schemas.openxmlformats.org/officeDocument/2006/relationships/drawing" Target="../drawings/drawing14.xml"/><Relationship Id="rId3" Type="http://schemas.openxmlformats.org/officeDocument/2006/relationships/printerSettings" Target="../printerSettings/printerSettings443.bin"/><Relationship Id="rId21" Type="http://schemas.openxmlformats.org/officeDocument/2006/relationships/printerSettings" Target="../printerSettings/printerSettings461.bin"/><Relationship Id="rId7" Type="http://schemas.openxmlformats.org/officeDocument/2006/relationships/printerSettings" Target="../printerSettings/printerSettings447.bin"/><Relationship Id="rId12" Type="http://schemas.openxmlformats.org/officeDocument/2006/relationships/printerSettings" Target="../printerSettings/printerSettings452.bin"/><Relationship Id="rId17" Type="http://schemas.openxmlformats.org/officeDocument/2006/relationships/printerSettings" Target="../printerSettings/printerSettings457.bin"/><Relationship Id="rId25" Type="http://schemas.openxmlformats.org/officeDocument/2006/relationships/printerSettings" Target="../printerSettings/printerSettings465.bin"/><Relationship Id="rId2" Type="http://schemas.openxmlformats.org/officeDocument/2006/relationships/printerSettings" Target="../printerSettings/printerSettings442.bin"/><Relationship Id="rId16" Type="http://schemas.openxmlformats.org/officeDocument/2006/relationships/printerSettings" Target="../printerSettings/printerSettings456.bin"/><Relationship Id="rId20" Type="http://schemas.openxmlformats.org/officeDocument/2006/relationships/printerSettings" Target="../printerSettings/printerSettings460.bin"/><Relationship Id="rId1" Type="http://schemas.openxmlformats.org/officeDocument/2006/relationships/printerSettings" Target="../printerSettings/printerSettings441.bin"/><Relationship Id="rId6" Type="http://schemas.openxmlformats.org/officeDocument/2006/relationships/printerSettings" Target="../printerSettings/printerSettings446.bin"/><Relationship Id="rId11" Type="http://schemas.openxmlformats.org/officeDocument/2006/relationships/printerSettings" Target="../printerSettings/printerSettings451.bin"/><Relationship Id="rId24" Type="http://schemas.openxmlformats.org/officeDocument/2006/relationships/printerSettings" Target="../printerSettings/printerSettings464.bin"/><Relationship Id="rId5" Type="http://schemas.openxmlformats.org/officeDocument/2006/relationships/printerSettings" Target="../printerSettings/printerSettings445.bin"/><Relationship Id="rId15" Type="http://schemas.openxmlformats.org/officeDocument/2006/relationships/printerSettings" Target="../printerSettings/printerSettings455.bin"/><Relationship Id="rId23" Type="http://schemas.openxmlformats.org/officeDocument/2006/relationships/printerSettings" Target="../printerSettings/printerSettings463.bin"/><Relationship Id="rId10" Type="http://schemas.openxmlformats.org/officeDocument/2006/relationships/printerSettings" Target="../printerSettings/printerSettings450.bin"/><Relationship Id="rId19" Type="http://schemas.openxmlformats.org/officeDocument/2006/relationships/printerSettings" Target="../printerSettings/printerSettings459.bin"/><Relationship Id="rId4" Type="http://schemas.openxmlformats.org/officeDocument/2006/relationships/printerSettings" Target="../printerSettings/printerSettings444.bin"/><Relationship Id="rId9" Type="http://schemas.openxmlformats.org/officeDocument/2006/relationships/printerSettings" Target="../printerSettings/printerSettings449.bin"/><Relationship Id="rId14" Type="http://schemas.openxmlformats.org/officeDocument/2006/relationships/printerSettings" Target="../printerSettings/printerSettings454.bin"/><Relationship Id="rId22" Type="http://schemas.openxmlformats.org/officeDocument/2006/relationships/printerSettings" Target="../printerSettings/printerSettings462.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78.bin"/><Relationship Id="rId18" Type="http://schemas.openxmlformats.org/officeDocument/2006/relationships/printerSettings" Target="../printerSettings/printerSettings483.bin"/><Relationship Id="rId26" Type="http://schemas.openxmlformats.org/officeDocument/2006/relationships/printerSettings" Target="../printerSettings/printerSettings491.bin"/><Relationship Id="rId39" Type="http://schemas.openxmlformats.org/officeDocument/2006/relationships/printerSettings" Target="../printerSettings/printerSettings504.bin"/><Relationship Id="rId21" Type="http://schemas.openxmlformats.org/officeDocument/2006/relationships/printerSettings" Target="../printerSettings/printerSettings486.bin"/><Relationship Id="rId34" Type="http://schemas.openxmlformats.org/officeDocument/2006/relationships/printerSettings" Target="../printerSettings/printerSettings499.bin"/><Relationship Id="rId42" Type="http://schemas.openxmlformats.org/officeDocument/2006/relationships/drawing" Target="../drawings/drawing15.xml"/><Relationship Id="rId7" Type="http://schemas.openxmlformats.org/officeDocument/2006/relationships/printerSettings" Target="../printerSettings/printerSettings472.bin"/><Relationship Id="rId2" Type="http://schemas.openxmlformats.org/officeDocument/2006/relationships/printerSettings" Target="../printerSettings/printerSettings467.bin"/><Relationship Id="rId16" Type="http://schemas.openxmlformats.org/officeDocument/2006/relationships/printerSettings" Target="../printerSettings/printerSettings481.bin"/><Relationship Id="rId20" Type="http://schemas.openxmlformats.org/officeDocument/2006/relationships/printerSettings" Target="../printerSettings/printerSettings485.bin"/><Relationship Id="rId29" Type="http://schemas.openxmlformats.org/officeDocument/2006/relationships/printerSettings" Target="../printerSettings/printerSettings494.bin"/><Relationship Id="rId41" Type="http://schemas.openxmlformats.org/officeDocument/2006/relationships/printerSettings" Target="../printerSettings/printerSettings506.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11" Type="http://schemas.openxmlformats.org/officeDocument/2006/relationships/printerSettings" Target="../printerSettings/printerSettings476.bin"/><Relationship Id="rId24" Type="http://schemas.openxmlformats.org/officeDocument/2006/relationships/printerSettings" Target="../printerSettings/printerSettings489.bin"/><Relationship Id="rId32" Type="http://schemas.openxmlformats.org/officeDocument/2006/relationships/printerSettings" Target="../printerSettings/printerSettings497.bin"/><Relationship Id="rId37" Type="http://schemas.openxmlformats.org/officeDocument/2006/relationships/printerSettings" Target="../printerSettings/printerSettings502.bin"/><Relationship Id="rId40" Type="http://schemas.openxmlformats.org/officeDocument/2006/relationships/printerSettings" Target="../printerSettings/printerSettings505.bin"/><Relationship Id="rId5" Type="http://schemas.openxmlformats.org/officeDocument/2006/relationships/printerSettings" Target="../printerSettings/printerSettings470.bin"/><Relationship Id="rId15" Type="http://schemas.openxmlformats.org/officeDocument/2006/relationships/printerSettings" Target="../printerSettings/printerSettings480.bin"/><Relationship Id="rId23" Type="http://schemas.openxmlformats.org/officeDocument/2006/relationships/printerSettings" Target="../printerSettings/printerSettings488.bin"/><Relationship Id="rId28" Type="http://schemas.openxmlformats.org/officeDocument/2006/relationships/printerSettings" Target="../printerSettings/printerSettings493.bin"/><Relationship Id="rId36" Type="http://schemas.openxmlformats.org/officeDocument/2006/relationships/printerSettings" Target="../printerSettings/printerSettings501.bin"/><Relationship Id="rId10" Type="http://schemas.openxmlformats.org/officeDocument/2006/relationships/printerSettings" Target="../printerSettings/printerSettings475.bin"/><Relationship Id="rId19" Type="http://schemas.openxmlformats.org/officeDocument/2006/relationships/printerSettings" Target="../printerSettings/printerSettings484.bin"/><Relationship Id="rId31" Type="http://schemas.openxmlformats.org/officeDocument/2006/relationships/printerSettings" Target="../printerSettings/printerSettings496.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 Id="rId14" Type="http://schemas.openxmlformats.org/officeDocument/2006/relationships/printerSettings" Target="../printerSettings/printerSettings479.bin"/><Relationship Id="rId22" Type="http://schemas.openxmlformats.org/officeDocument/2006/relationships/printerSettings" Target="../printerSettings/printerSettings487.bin"/><Relationship Id="rId27" Type="http://schemas.openxmlformats.org/officeDocument/2006/relationships/printerSettings" Target="../printerSettings/printerSettings492.bin"/><Relationship Id="rId30" Type="http://schemas.openxmlformats.org/officeDocument/2006/relationships/printerSettings" Target="../printerSettings/printerSettings495.bin"/><Relationship Id="rId35" Type="http://schemas.openxmlformats.org/officeDocument/2006/relationships/printerSettings" Target="../printerSettings/printerSettings500.bin"/><Relationship Id="rId8" Type="http://schemas.openxmlformats.org/officeDocument/2006/relationships/printerSettings" Target="../printerSettings/printerSettings473.bin"/><Relationship Id="rId3" Type="http://schemas.openxmlformats.org/officeDocument/2006/relationships/printerSettings" Target="../printerSettings/printerSettings468.bin"/><Relationship Id="rId12" Type="http://schemas.openxmlformats.org/officeDocument/2006/relationships/printerSettings" Target="../printerSettings/printerSettings477.bin"/><Relationship Id="rId17" Type="http://schemas.openxmlformats.org/officeDocument/2006/relationships/printerSettings" Target="../printerSettings/printerSettings482.bin"/><Relationship Id="rId25" Type="http://schemas.openxmlformats.org/officeDocument/2006/relationships/printerSettings" Target="../printerSettings/printerSettings490.bin"/><Relationship Id="rId33" Type="http://schemas.openxmlformats.org/officeDocument/2006/relationships/printerSettings" Target="../printerSettings/printerSettings498.bin"/><Relationship Id="rId38" Type="http://schemas.openxmlformats.org/officeDocument/2006/relationships/printerSettings" Target="../printerSettings/printerSettings50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26" Type="http://schemas.openxmlformats.org/officeDocument/2006/relationships/printerSettings" Target="../printerSettings/printerSettings532.bin"/><Relationship Id="rId39" Type="http://schemas.openxmlformats.org/officeDocument/2006/relationships/drawing" Target="../drawings/drawing16.xml"/><Relationship Id="rId21" Type="http://schemas.openxmlformats.org/officeDocument/2006/relationships/printerSettings" Target="../printerSettings/printerSettings527.bin"/><Relationship Id="rId34" Type="http://schemas.openxmlformats.org/officeDocument/2006/relationships/printerSettings" Target="../printerSettings/printerSettings540.bin"/><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5" Type="http://schemas.openxmlformats.org/officeDocument/2006/relationships/printerSettings" Target="../printerSettings/printerSettings531.bin"/><Relationship Id="rId33" Type="http://schemas.openxmlformats.org/officeDocument/2006/relationships/printerSettings" Target="../printerSettings/printerSettings539.bin"/><Relationship Id="rId38" Type="http://schemas.openxmlformats.org/officeDocument/2006/relationships/printerSettings" Target="../printerSettings/printerSettings544.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29" Type="http://schemas.openxmlformats.org/officeDocument/2006/relationships/printerSettings" Target="../printerSettings/printerSettings535.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24" Type="http://schemas.openxmlformats.org/officeDocument/2006/relationships/printerSettings" Target="../printerSettings/printerSettings530.bin"/><Relationship Id="rId32" Type="http://schemas.openxmlformats.org/officeDocument/2006/relationships/printerSettings" Target="../printerSettings/printerSettings538.bin"/><Relationship Id="rId37" Type="http://schemas.openxmlformats.org/officeDocument/2006/relationships/printerSettings" Target="../printerSettings/printerSettings543.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printerSettings" Target="../printerSettings/printerSettings529.bin"/><Relationship Id="rId28" Type="http://schemas.openxmlformats.org/officeDocument/2006/relationships/printerSettings" Target="../printerSettings/printerSettings534.bin"/><Relationship Id="rId36" Type="http://schemas.openxmlformats.org/officeDocument/2006/relationships/printerSettings" Target="../printerSettings/printerSettings542.bin"/><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31" Type="http://schemas.openxmlformats.org/officeDocument/2006/relationships/printerSettings" Target="../printerSettings/printerSettings537.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8.bin"/><Relationship Id="rId27" Type="http://schemas.openxmlformats.org/officeDocument/2006/relationships/printerSettings" Target="../printerSettings/printerSettings533.bin"/><Relationship Id="rId30" Type="http://schemas.openxmlformats.org/officeDocument/2006/relationships/printerSettings" Target="../printerSettings/printerSettings536.bin"/><Relationship Id="rId35" Type="http://schemas.openxmlformats.org/officeDocument/2006/relationships/printerSettings" Target="../printerSettings/printerSettings541.bin"/><Relationship Id="rId8" Type="http://schemas.openxmlformats.org/officeDocument/2006/relationships/printerSettings" Target="../printerSettings/printerSettings514.bin"/><Relationship Id="rId3" Type="http://schemas.openxmlformats.org/officeDocument/2006/relationships/printerSettings" Target="../printerSettings/printerSettings509.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57.bin"/><Relationship Id="rId18" Type="http://schemas.openxmlformats.org/officeDocument/2006/relationships/printerSettings" Target="../printerSettings/printerSettings562.bin"/><Relationship Id="rId26" Type="http://schemas.openxmlformats.org/officeDocument/2006/relationships/printerSettings" Target="../printerSettings/printerSettings570.bin"/><Relationship Id="rId39" Type="http://schemas.openxmlformats.org/officeDocument/2006/relationships/drawing" Target="../drawings/drawing17.xml"/><Relationship Id="rId21" Type="http://schemas.openxmlformats.org/officeDocument/2006/relationships/printerSettings" Target="../printerSettings/printerSettings565.bin"/><Relationship Id="rId34" Type="http://schemas.openxmlformats.org/officeDocument/2006/relationships/printerSettings" Target="../printerSettings/printerSettings578.bin"/><Relationship Id="rId7" Type="http://schemas.openxmlformats.org/officeDocument/2006/relationships/printerSettings" Target="../printerSettings/printerSettings551.bin"/><Relationship Id="rId12" Type="http://schemas.openxmlformats.org/officeDocument/2006/relationships/printerSettings" Target="../printerSettings/printerSettings556.bin"/><Relationship Id="rId17" Type="http://schemas.openxmlformats.org/officeDocument/2006/relationships/printerSettings" Target="../printerSettings/printerSettings561.bin"/><Relationship Id="rId25" Type="http://schemas.openxmlformats.org/officeDocument/2006/relationships/printerSettings" Target="../printerSettings/printerSettings569.bin"/><Relationship Id="rId33" Type="http://schemas.openxmlformats.org/officeDocument/2006/relationships/printerSettings" Target="../printerSettings/printerSettings577.bin"/><Relationship Id="rId38" Type="http://schemas.openxmlformats.org/officeDocument/2006/relationships/printerSettings" Target="../printerSettings/printerSettings582.bin"/><Relationship Id="rId2" Type="http://schemas.openxmlformats.org/officeDocument/2006/relationships/printerSettings" Target="../printerSettings/printerSettings546.bin"/><Relationship Id="rId16" Type="http://schemas.openxmlformats.org/officeDocument/2006/relationships/printerSettings" Target="../printerSettings/printerSettings560.bin"/><Relationship Id="rId20" Type="http://schemas.openxmlformats.org/officeDocument/2006/relationships/printerSettings" Target="../printerSettings/printerSettings564.bin"/><Relationship Id="rId29" Type="http://schemas.openxmlformats.org/officeDocument/2006/relationships/printerSettings" Target="../printerSettings/printerSettings573.bin"/><Relationship Id="rId1" Type="http://schemas.openxmlformats.org/officeDocument/2006/relationships/printerSettings" Target="../printerSettings/printerSettings545.bin"/><Relationship Id="rId6" Type="http://schemas.openxmlformats.org/officeDocument/2006/relationships/printerSettings" Target="../printerSettings/printerSettings550.bin"/><Relationship Id="rId11" Type="http://schemas.openxmlformats.org/officeDocument/2006/relationships/printerSettings" Target="../printerSettings/printerSettings555.bin"/><Relationship Id="rId24" Type="http://schemas.openxmlformats.org/officeDocument/2006/relationships/printerSettings" Target="../printerSettings/printerSettings568.bin"/><Relationship Id="rId32" Type="http://schemas.openxmlformats.org/officeDocument/2006/relationships/printerSettings" Target="../printerSettings/printerSettings576.bin"/><Relationship Id="rId37" Type="http://schemas.openxmlformats.org/officeDocument/2006/relationships/printerSettings" Target="../printerSettings/printerSettings581.bin"/><Relationship Id="rId5" Type="http://schemas.openxmlformats.org/officeDocument/2006/relationships/printerSettings" Target="../printerSettings/printerSettings549.bin"/><Relationship Id="rId15" Type="http://schemas.openxmlformats.org/officeDocument/2006/relationships/printerSettings" Target="../printerSettings/printerSettings559.bin"/><Relationship Id="rId23" Type="http://schemas.openxmlformats.org/officeDocument/2006/relationships/printerSettings" Target="../printerSettings/printerSettings567.bin"/><Relationship Id="rId28" Type="http://schemas.openxmlformats.org/officeDocument/2006/relationships/printerSettings" Target="../printerSettings/printerSettings572.bin"/><Relationship Id="rId36" Type="http://schemas.openxmlformats.org/officeDocument/2006/relationships/printerSettings" Target="../printerSettings/printerSettings580.bin"/><Relationship Id="rId10" Type="http://schemas.openxmlformats.org/officeDocument/2006/relationships/printerSettings" Target="../printerSettings/printerSettings554.bin"/><Relationship Id="rId19" Type="http://schemas.openxmlformats.org/officeDocument/2006/relationships/printerSettings" Target="../printerSettings/printerSettings563.bin"/><Relationship Id="rId31" Type="http://schemas.openxmlformats.org/officeDocument/2006/relationships/printerSettings" Target="../printerSettings/printerSettings575.bin"/><Relationship Id="rId4" Type="http://schemas.openxmlformats.org/officeDocument/2006/relationships/printerSettings" Target="../printerSettings/printerSettings548.bin"/><Relationship Id="rId9" Type="http://schemas.openxmlformats.org/officeDocument/2006/relationships/printerSettings" Target="../printerSettings/printerSettings553.bin"/><Relationship Id="rId14" Type="http://schemas.openxmlformats.org/officeDocument/2006/relationships/printerSettings" Target="../printerSettings/printerSettings558.bin"/><Relationship Id="rId22" Type="http://schemas.openxmlformats.org/officeDocument/2006/relationships/printerSettings" Target="../printerSettings/printerSettings566.bin"/><Relationship Id="rId27" Type="http://schemas.openxmlformats.org/officeDocument/2006/relationships/printerSettings" Target="../printerSettings/printerSettings571.bin"/><Relationship Id="rId30" Type="http://schemas.openxmlformats.org/officeDocument/2006/relationships/printerSettings" Target="../printerSettings/printerSettings574.bin"/><Relationship Id="rId35" Type="http://schemas.openxmlformats.org/officeDocument/2006/relationships/printerSettings" Target="../printerSettings/printerSettings579.bin"/><Relationship Id="rId8" Type="http://schemas.openxmlformats.org/officeDocument/2006/relationships/printerSettings" Target="../printerSettings/printerSettings552.bin"/><Relationship Id="rId3" Type="http://schemas.openxmlformats.org/officeDocument/2006/relationships/printerSettings" Target="../printerSettings/printerSettings547.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90.bin"/><Relationship Id="rId13" Type="http://schemas.openxmlformats.org/officeDocument/2006/relationships/vmlDrawing" Target="../drawings/vmlDrawing8.vml"/><Relationship Id="rId3" Type="http://schemas.openxmlformats.org/officeDocument/2006/relationships/printerSettings" Target="../printerSettings/printerSettings585.bin"/><Relationship Id="rId7" Type="http://schemas.openxmlformats.org/officeDocument/2006/relationships/printerSettings" Target="../printerSettings/printerSettings589.bin"/><Relationship Id="rId12" Type="http://schemas.openxmlformats.org/officeDocument/2006/relationships/drawing" Target="../drawings/drawing18.xml"/><Relationship Id="rId2" Type="http://schemas.openxmlformats.org/officeDocument/2006/relationships/printerSettings" Target="../printerSettings/printerSettings584.bin"/><Relationship Id="rId1" Type="http://schemas.openxmlformats.org/officeDocument/2006/relationships/printerSettings" Target="../printerSettings/printerSettings583.bin"/><Relationship Id="rId6" Type="http://schemas.openxmlformats.org/officeDocument/2006/relationships/printerSettings" Target="../printerSettings/printerSettings588.bin"/><Relationship Id="rId11" Type="http://schemas.openxmlformats.org/officeDocument/2006/relationships/printerSettings" Target="../printerSettings/printerSettings593.bin"/><Relationship Id="rId5" Type="http://schemas.openxmlformats.org/officeDocument/2006/relationships/printerSettings" Target="../printerSettings/printerSettings587.bin"/><Relationship Id="rId15" Type="http://schemas.openxmlformats.org/officeDocument/2006/relationships/ctrlProp" Target="../ctrlProps/ctrlProp120.xml"/><Relationship Id="rId10" Type="http://schemas.openxmlformats.org/officeDocument/2006/relationships/printerSettings" Target="../printerSettings/printerSettings592.bin"/><Relationship Id="rId4" Type="http://schemas.openxmlformats.org/officeDocument/2006/relationships/printerSettings" Target="../printerSettings/printerSettings586.bin"/><Relationship Id="rId9" Type="http://schemas.openxmlformats.org/officeDocument/2006/relationships/printerSettings" Target="../printerSettings/printerSettings591.bin"/><Relationship Id="rId14" Type="http://schemas.openxmlformats.org/officeDocument/2006/relationships/ctrlProp" Target="../ctrlProps/ctrlProp119.xml"/></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26" Type="http://schemas.openxmlformats.org/officeDocument/2006/relationships/printerSettings" Target="../printerSettings/printerSettings67.bin"/><Relationship Id="rId39" Type="http://schemas.openxmlformats.org/officeDocument/2006/relationships/image" Target="../media/image3.emf"/><Relationship Id="rId21" Type="http://schemas.openxmlformats.org/officeDocument/2006/relationships/printerSettings" Target="../printerSettings/printerSettings62.bin"/><Relationship Id="rId34" Type="http://schemas.openxmlformats.org/officeDocument/2006/relationships/printerSettings" Target="../printerSettings/printerSettings75.bin"/><Relationship Id="rId7" Type="http://schemas.openxmlformats.org/officeDocument/2006/relationships/printerSettings" Target="../printerSettings/printerSettings48.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5" Type="http://schemas.openxmlformats.org/officeDocument/2006/relationships/printerSettings" Target="../printerSettings/printerSettings66.bin"/><Relationship Id="rId33" Type="http://schemas.openxmlformats.org/officeDocument/2006/relationships/printerSettings" Target="../printerSettings/printerSettings74.bin"/><Relationship Id="rId38" Type="http://schemas.openxmlformats.org/officeDocument/2006/relationships/control" Target="../activeX/activeX1.xml"/><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29" Type="http://schemas.openxmlformats.org/officeDocument/2006/relationships/printerSettings" Target="../printerSettings/printerSettings70.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24" Type="http://schemas.openxmlformats.org/officeDocument/2006/relationships/printerSettings" Target="../printerSettings/printerSettings65.bin"/><Relationship Id="rId32" Type="http://schemas.openxmlformats.org/officeDocument/2006/relationships/printerSettings" Target="../printerSettings/printerSettings73.bin"/><Relationship Id="rId37" Type="http://schemas.openxmlformats.org/officeDocument/2006/relationships/vmlDrawing" Target="../drawings/vmlDrawing1.vml"/><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23" Type="http://schemas.openxmlformats.org/officeDocument/2006/relationships/printerSettings" Target="../printerSettings/printerSettings64.bin"/><Relationship Id="rId28" Type="http://schemas.openxmlformats.org/officeDocument/2006/relationships/printerSettings" Target="../printerSettings/printerSettings69.bin"/><Relationship Id="rId36" Type="http://schemas.openxmlformats.org/officeDocument/2006/relationships/drawing" Target="../drawings/drawing2.xml"/><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31" Type="http://schemas.openxmlformats.org/officeDocument/2006/relationships/printerSettings" Target="../printerSettings/printerSettings72.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printerSettings" Target="../printerSettings/printerSettings63.bin"/><Relationship Id="rId27" Type="http://schemas.openxmlformats.org/officeDocument/2006/relationships/printerSettings" Target="../printerSettings/printerSettings68.bin"/><Relationship Id="rId30" Type="http://schemas.openxmlformats.org/officeDocument/2006/relationships/printerSettings" Target="../printerSettings/printerSettings71.bin"/><Relationship Id="rId35" Type="http://schemas.openxmlformats.org/officeDocument/2006/relationships/printerSettings" Target="../printerSettings/printerSettings76.bin"/><Relationship Id="rId8" Type="http://schemas.openxmlformats.org/officeDocument/2006/relationships/printerSettings" Target="../printerSettings/printerSettings49.bin"/><Relationship Id="rId3" Type="http://schemas.openxmlformats.org/officeDocument/2006/relationships/printerSettings" Target="../printerSettings/printerSettings44.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06.bin"/><Relationship Id="rId18" Type="http://schemas.openxmlformats.org/officeDocument/2006/relationships/printerSettings" Target="../printerSettings/printerSettings611.bin"/><Relationship Id="rId26" Type="http://schemas.openxmlformats.org/officeDocument/2006/relationships/printerSettings" Target="../printerSettings/printerSettings619.bin"/><Relationship Id="rId39" Type="http://schemas.openxmlformats.org/officeDocument/2006/relationships/printerSettings" Target="../printerSettings/printerSettings632.bin"/><Relationship Id="rId21" Type="http://schemas.openxmlformats.org/officeDocument/2006/relationships/printerSettings" Target="../printerSettings/printerSettings614.bin"/><Relationship Id="rId34" Type="http://schemas.openxmlformats.org/officeDocument/2006/relationships/printerSettings" Target="../printerSettings/printerSettings627.bin"/><Relationship Id="rId42" Type="http://schemas.openxmlformats.org/officeDocument/2006/relationships/drawing" Target="../drawings/drawing19.xml"/><Relationship Id="rId7" Type="http://schemas.openxmlformats.org/officeDocument/2006/relationships/printerSettings" Target="../printerSettings/printerSettings600.bin"/><Relationship Id="rId2" Type="http://schemas.openxmlformats.org/officeDocument/2006/relationships/printerSettings" Target="../printerSettings/printerSettings595.bin"/><Relationship Id="rId16" Type="http://schemas.openxmlformats.org/officeDocument/2006/relationships/printerSettings" Target="../printerSettings/printerSettings609.bin"/><Relationship Id="rId20" Type="http://schemas.openxmlformats.org/officeDocument/2006/relationships/printerSettings" Target="../printerSettings/printerSettings613.bin"/><Relationship Id="rId29" Type="http://schemas.openxmlformats.org/officeDocument/2006/relationships/printerSettings" Target="../printerSettings/printerSettings622.bin"/><Relationship Id="rId41" Type="http://schemas.openxmlformats.org/officeDocument/2006/relationships/printerSettings" Target="../printerSettings/printerSettings634.bin"/><Relationship Id="rId1" Type="http://schemas.openxmlformats.org/officeDocument/2006/relationships/printerSettings" Target="../printerSettings/printerSettings594.bin"/><Relationship Id="rId6" Type="http://schemas.openxmlformats.org/officeDocument/2006/relationships/printerSettings" Target="../printerSettings/printerSettings599.bin"/><Relationship Id="rId11" Type="http://schemas.openxmlformats.org/officeDocument/2006/relationships/printerSettings" Target="../printerSettings/printerSettings604.bin"/><Relationship Id="rId24" Type="http://schemas.openxmlformats.org/officeDocument/2006/relationships/printerSettings" Target="../printerSettings/printerSettings617.bin"/><Relationship Id="rId32" Type="http://schemas.openxmlformats.org/officeDocument/2006/relationships/printerSettings" Target="../printerSettings/printerSettings625.bin"/><Relationship Id="rId37" Type="http://schemas.openxmlformats.org/officeDocument/2006/relationships/printerSettings" Target="../printerSettings/printerSettings630.bin"/><Relationship Id="rId40" Type="http://schemas.openxmlformats.org/officeDocument/2006/relationships/printerSettings" Target="../printerSettings/printerSettings633.bin"/><Relationship Id="rId5" Type="http://schemas.openxmlformats.org/officeDocument/2006/relationships/printerSettings" Target="../printerSettings/printerSettings598.bin"/><Relationship Id="rId15" Type="http://schemas.openxmlformats.org/officeDocument/2006/relationships/printerSettings" Target="../printerSettings/printerSettings608.bin"/><Relationship Id="rId23" Type="http://schemas.openxmlformats.org/officeDocument/2006/relationships/printerSettings" Target="../printerSettings/printerSettings616.bin"/><Relationship Id="rId28" Type="http://schemas.openxmlformats.org/officeDocument/2006/relationships/printerSettings" Target="../printerSettings/printerSettings621.bin"/><Relationship Id="rId36" Type="http://schemas.openxmlformats.org/officeDocument/2006/relationships/printerSettings" Target="../printerSettings/printerSettings629.bin"/><Relationship Id="rId10" Type="http://schemas.openxmlformats.org/officeDocument/2006/relationships/printerSettings" Target="../printerSettings/printerSettings603.bin"/><Relationship Id="rId19" Type="http://schemas.openxmlformats.org/officeDocument/2006/relationships/printerSettings" Target="../printerSettings/printerSettings612.bin"/><Relationship Id="rId31" Type="http://schemas.openxmlformats.org/officeDocument/2006/relationships/printerSettings" Target="../printerSettings/printerSettings624.bin"/><Relationship Id="rId4" Type="http://schemas.openxmlformats.org/officeDocument/2006/relationships/printerSettings" Target="../printerSettings/printerSettings597.bin"/><Relationship Id="rId9" Type="http://schemas.openxmlformats.org/officeDocument/2006/relationships/printerSettings" Target="../printerSettings/printerSettings602.bin"/><Relationship Id="rId14" Type="http://schemas.openxmlformats.org/officeDocument/2006/relationships/printerSettings" Target="../printerSettings/printerSettings607.bin"/><Relationship Id="rId22" Type="http://schemas.openxmlformats.org/officeDocument/2006/relationships/printerSettings" Target="../printerSettings/printerSettings615.bin"/><Relationship Id="rId27" Type="http://schemas.openxmlformats.org/officeDocument/2006/relationships/printerSettings" Target="../printerSettings/printerSettings620.bin"/><Relationship Id="rId30" Type="http://schemas.openxmlformats.org/officeDocument/2006/relationships/printerSettings" Target="../printerSettings/printerSettings623.bin"/><Relationship Id="rId35" Type="http://schemas.openxmlformats.org/officeDocument/2006/relationships/printerSettings" Target="../printerSettings/printerSettings628.bin"/><Relationship Id="rId8" Type="http://schemas.openxmlformats.org/officeDocument/2006/relationships/printerSettings" Target="../printerSettings/printerSettings601.bin"/><Relationship Id="rId3" Type="http://schemas.openxmlformats.org/officeDocument/2006/relationships/printerSettings" Target="../printerSettings/printerSettings596.bin"/><Relationship Id="rId12" Type="http://schemas.openxmlformats.org/officeDocument/2006/relationships/printerSettings" Target="../printerSettings/printerSettings605.bin"/><Relationship Id="rId17" Type="http://schemas.openxmlformats.org/officeDocument/2006/relationships/printerSettings" Target="../printerSettings/printerSettings610.bin"/><Relationship Id="rId25" Type="http://schemas.openxmlformats.org/officeDocument/2006/relationships/printerSettings" Target="../printerSettings/printerSettings618.bin"/><Relationship Id="rId33" Type="http://schemas.openxmlformats.org/officeDocument/2006/relationships/printerSettings" Target="../printerSettings/printerSettings626.bin"/><Relationship Id="rId38" Type="http://schemas.openxmlformats.org/officeDocument/2006/relationships/printerSettings" Target="../printerSettings/printerSettings631.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47.bin"/><Relationship Id="rId18" Type="http://schemas.openxmlformats.org/officeDocument/2006/relationships/printerSettings" Target="../printerSettings/printerSettings652.bin"/><Relationship Id="rId26" Type="http://schemas.openxmlformats.org/officeDocument/2006/relationships/printerSettings" Target="../printerSettings/printerSettings660.bin"/><Relationship Id="rId3" Type="http://schemas.openxmlformats.org/officeDocument/2006/relationships/printerSettings" Target="../printerSettings/printerSettings637.bin"/><Relationship Id="rId21" Type="http://schemas.openxmlformats.org/officeDocument/2006/relationships/printerSettings" Target="../printerSettings/printerSettings655.bin"/><Relationship Id="rId34" Type="http://schemas.openxmlformats.org/officeDocument/2006/relationships/printerSettings" Target="../printerSettings/printerSettings668.bin"/><Relationship Id="rId7" Type="http://schemas.openxmlformats.org/officeDocument/2006/relationships/printerSettings" Target="../printerSettings/printerSettings641.bin"/><Relationship Id="rId12" Type="http://schemas.openxmlformats.org/officeDocument/2006/relationships/printerSettings" Target="../printerSettings/printerSettings646.bin"/><Relationship Id="rId17" Type="http://schemas.openxmlformats.org/officeDocument/2006/relationships/printerSettings" Target="../printerSettings/printerSettings651.bin"/><Relationship Id="rId25" Type="http://schemas.openxmlformats.org/officeDocument/2006/relationships/printerSettings" Target="../printerSettings/printerSettings659.bin"/><Relationship Id="rId33" Type="http://schemas.openxmlformats.org/officeDocument/2006/relationships/printerSettings" Target="../printerSettings/printerSettings667.bin"/><Relationship Id="rId2" Type="http://schemas.openxmlformats.org/officeDocument/2006/relationships/printerSettings" Target="../printerSettings/printerSettings636.bin"/><Relationship Id="rId16" Type="http://schemas.openxmlformats.org/officeDocument/2006/relationships/printerSettings" Target="../printerSettings/printerSettings650.bin"/><Relationship Id="rId20" Type="http://schemas.openxmlformats.org/officeDocument/2006/relationships/printerSettings" Target="../printerSettings/printerSettings654.bin"/><Relationship Id="rId29" Type="http://schemas.openxmlformats.org/officeDocument/2006/relationships/printerSettings" Target="../printerSettings/printerSettings663.bin"/><Relationship Id="rId1" Type="http://schemas.openxmlformats.org/officeDocument/2006/relationships/printerSettings" Target="../printerSettings/printerSettings635.bin"/><Relationship Id="rId6" Type="http://schemas.openxmlformats.org/officeDocument/2006/relationships/printerSettings" Target="../printerSettings/printerSettings640.bin"/><Relationship Id="rId11" Type="http://schemas.openxmlformats.org/officeDocument/2006/relationships/printerSettings" Target="../printerSettings/printerSettings645.bin"/><Relationship Id="rId24" Type="http://schemas.openxmlformats.org/officeDocument/2006/relationships/printerSettings" Target="../printerSettings/printerSettings658.bin"/><Relationship Id="rId32" Type="http://schemas.openxmlformats.org/officeDocument/2006/relationships/printerSettings" Target="../printerSettings/printerSettings666.bin"/><Relationship Id="rId5" Type="http://schemas.openxmlformats.org/officeDocument/2006/relationships/printerSettings" Target="../printerSettings/printerSettings639.bin"/><Relationship Id="rId15" Type="http://schemas.openxmlformats.org/officeDocument/2006/relationships/printerSettings" Target="../printerSettings/printerSettings649.bin"/><Relationship Id="rId23" Type="http://schemas.openxmlformats.org/officeDocument/2006/relationships/printerSettings" Target="../printerSettings/printerSettings657.bin"/><Relationship Id="rId28" Type="http://schemas.openxmlformats.org/officeDocument/2006/relationships/printerSettings" Target="../printerSettings/printerSettings662.bin"/><Relationship Id="rId36" Type="http://schemas.openxmlformats.org/officeDocument/2006/relationships/drawing" Target="../drawings/drawing20.xml"/><Relationship Id="rId10" Type="http://schemas.openxmlformats.org/officeDocument/2006/relationships/printerSettings" Target="../printerSettings/printerSettings644.bin"/><Relationship Id="rId19" Type="http://schemas.openxmlformats.org/officeDocument/2006/relationships/printerSettings" Target="../printerSettings/printerSettings653.bin"/><Relationship Id="rId31" Type="http://schemas.openxmlformats.org/officeDocument/2006/relationships/printerSettings" Target="../printerSettings/printerSettings665.bin"/><Relationship Id="rId4" Type="http://schemas.openxmlformats.org/officeDocument/2006/relationships/printerSettings" Target="../printerSettings/printerSettings638.bin"/><Relationship Id="rId9" Type="http://schemas.openxmlformats.org/officeDocument/2006/relationships/printerSettings" Target="../printerSettings/printerSettings643.bin"/><Relationship Id="rId14" Type="http://schemas.openxmlformats.org/officeDocument/2006/relationships/printerSettings" Target="../printerSettings/printerSettings648.bin"/><Relationship Id="rId22" Type="http://schemas.openxmlformats.org/officeDocument/2006/relationships/printerSettings" Target="../printerSettings/printerSettings656.bin"/><Relationship Id="rId27" Type="http://schemas.openxmlformats.org/officeDocument/2006/relationships/printerSettings" Target="../printerSettings/printerSettings661.bin"/><Relationship Id="rId30" Type="http://schemas.openxmlformats.org/officeDocument/2006/relationships/printerSettings" Target="../printerSettings/printerSettings664.bin"/><Relationship Id="rId35" Type="http://schemas.openxmlformats.org/officeDocument/2006/relationships/printerSettings" Target="../printerSettings/printerSettings669.bin"/><Relationship Id="rId8" Type="http://schemas.openxmlformats.org/officeDocument/2006/relationships/printerSettings" Target="../printerSettings/printerSettings64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77.bin"/><Relationship Id="rId13" Type="http://schemas.openxmlformats.org/officeDocument/2006/relationships/printerSettings" Target="../printerSettings/printerSettings682.bin"/><Relationship Id="rId18" Type="http://schemas.openxmlformats.org/officeDocument/2006/relationships/printerSettings" Target="../printerSettings/printerSettings687.bin"/><Relationship Id="rId26" Type="http://schemas.openxmlformats.org/officeDocument/2006/relationships/drawing" Target="../drawings/drawing21.xml"/><Relationship Id="rId3" Type="http://schemas.openxmlformats.org/officeDocument/2006/relationships/printerSettings" Target="../printerSettings/printerSettings672.bin"/><Relationship Id="rId21" Type="http://schemas.openxmlformats.org/officeDocument/2006/relationships/printerSettings" Target="../printerSettings/printerSettings690.bin"/><Relationship Id="rId7" Type="http://schemas.openxmlformats.org/officeDocument/2006/relationships/printerSettings" Target="../printerSettings/printerSettings676.bin"/><Relationship Id="rId12" Type="http://schemas.openxmlformats.org/officeDocument/2006/relationships/printerSettings" Target="../printerSettings/printerSettings681.bin"/><Relationship Id="rId17" Type="http://schemas.openxmlformats.org/officeDocument/2006/relationships/printerSettings" Target="../printerSettings/printerSettings686.bin"/><Relationship Id="rId25" Type="http://schemas.openxmlformats.org/officeDocument/2006/relationships/printerSettings" Target="../printerSettings/printerSettings694.bin"/><Relationship Id="rId2" Type="http://schemas.openxmlformats.org/officeDocument/2006/relationships/printerSettings" Target="../printerSettings/printerSettings671.bin"/><Relationship Id="rId16" Type="http://schemas.openxmlformats.org/officeDocument/2006/relationships/printerSettings" Target="../printerSettings/printerSettings685.bin"/><Relationship Id="rId20" Type="http://schemas.openxmlformats.org/officeDocument/2006/relationships/printerSettings" Target="../printerSettings/printerSettings689.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11" Type="http://schemas.openxmlformats.org/officeDocument/2006/relationships/printerSettings" Target="../printerSettings/printerSettings680.bin"/><Relationship Id="rId24" Type="http://schemas.openxmlformats.org/officeDocument/2006/relationships/printerSettings" Target="../printerSettings/printerSettings693.bin"/><Relationship Id="rId5" Type="http://schemas.openxmlformats.org/officeDocument/2006/relationships/printerSettings" Target="../printerSettings/printerSettings674.bin"/><Relationship Id="rId15" Type="http://schemas.openxmlformats.org/officeDocument/2006/relationships/printerSettings" Target="../printerSettings/printerSettings684.bin"/><Relationship Id="rId23" Type="http://schemas.openxmlformats.org/officeDocument/2006/relationships/printerSettings" Target="../printerSettings/printerSettings692.bin"/><Relationship Id="rId10" Type="http://schemas.openxmlformats.org/officeDocument/2006/relationships/printerSettings" Target="../printerSettings/printerSettings679.bin"/><Relationship Id="rId19" Type="http://schemas.openxmlformats.org/officeDocument/2006/relationships/printerSettings" Target="../printerSettings/printerSettings688.bin"/><Relationship Id="rId4" Type="http://schemas.openxmlformats.org/officeDocument/2006/relationships/printerSettings" Target="../printerSettings/printerSettings673.bin"/><Relationship Id="rId9" Type="http://schemas.openxmlformats.org/officeDocument/2006/relationships/printerSettings" Target="../printerSettings/printerSettings678.bin"/><Relationship Id="rId14" Type="http://schemas.openxmlformats.org/officeDocument/2006/relationships/printerSettings" Target="../printerSettings/printerSettings683.bin"/><Relationship Id="rId22" Type="http://schemas.openxmlformats.org/officeDocument/2006/relationships/printerSettings" Target="../printerSettings/printerSettings691.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707.bin"/><Relationship Id="rId18" Type="http://schemas.openxmlformats.org/officeDocument/2006/relationships/printerSettings" Target="../printerSettings/printerSettings712.bin"/><Relationship Id="rId26" Type="http://schemas.openxmlformats.org/officeDocument/2006/relationships/printerSettings" Target="../printerSettings/printerSettings720.bin"/><Relationship Id="rId3" Type="http://schemas.openxmlformats.org/officeDocument/2006/relationships/printerSettings" Target="../printerSettings/printerSettings697.bin"/><Relationship Id="rId21" Type="http://schemas.openxmlformats.org/officeDocument/2006/relationships/printerSettings" Target="../printerSettings/printerSettings715.bin"/><Relationship Id="rId34" Type="http://schemas.openxmlformats.org/officeDocument/2006/relationships/printerSettings" Target="../printerSettings/printerSettings728.bin"/><Relationship Id="rId7" Type="http://schemas.openxmlformats.org/officeDocument/2006/relationships/printerSettings" Target="../printerSettings/printerSettings701.bin"/><Relationship Id="rId12" Type="http://schemas.openxmlformats.org/officeDocument/2006/relationships/printerSettings" Target="../printerSettings/printerSettings706.bin"/><Relationship Id="rId17" Type="http://schemas.openxmlformats.org/officeDocument/2006/relationships/printerSettings" Target="../printerSettings/printerSettings711.bin"/><Relationship Id="rId25" Type="http://schemas.openxmlformats.org/officeDocument/2006/relationships/printerSettings" Target="../printerSettings/printerSettings719.bin"/><Relationship Id="rId33" Type="http://schemas.openxmlformats.org/officeDocument/2006/relationships/printerSettings" Target="../printerSettings/printerSettings727.bin"/><Relationship Id="rId2" Type="http://schemas.openxmlformats.org/officeDocument/2006/relationships/printerSettings" Target="../printerSettings/printerSettings696.bin"/><Relationship Id="rId16" Type="http://schemas.openxmlformats.org/officeDocument/2006/relationships/printerSettings" Target="../printerSettings/printerSettings710.bin"/><Relationship Id="rId20" Type="http://schemas.openxmlformats.org/officeDocument/2006/relationships/printerSettings" Target="../printerSettings/printerSettings714.bin"/><Relationship Id="rId29" Type="http://schemas.openxmlformats.org/officeDocument/2006/relationships/printerSettings" Target="../printerSettings/printerSettings723.bin"/><Relationship Id="rId1" Type="http://schemas.openxmlformats.org/officeDocument/2006/relationships/printerSettings" Target="../printerSettings/printerSettings695.bin"/><Relationship Id="rId6" Type="http://schemas.openxmlformats.org/officeDocument/2006/relationships/printerSettings" Target="../printerSettings/printerSettings700.bin"/><Relationship Id="rId11" Type="http://schemas.openxmlformats.org/officeDocument/2006/relationships/printerSettings" Target="../printerSettings/printerSettings705.bin"/><Relationship Id="rId24" Type="http://schemas.openxmlformats.org/officeDocument/2006/relationships/printerSettings" Target="../printerSettings/printerSettings718.bin"/><Relationship Id="rId32" Type="http://schemas.openxmlformats.org/officeDocument/2006/relationships/printerSettings" Target="../printerSettings/printerSettings726.bin"/><Relationship Id="rId5" Type="http://schemas.openxmlformats.org/officeDocument/2006/relationships/printerSettings" Target="../printerSettings/printerSettings699.bin"/><Relationship Id="rId15" Type="http://schemas.openxmlformats.org/officeDocument/2006/relationships/printerSettings" Target="../printerSettings/printerSettings709.bin"/><Relationship Id="rId23" Type="http://schemas.openxmlformats.org/officeDocument/2006/relationships/printerSettings" Target="../printerSettings/printerSettings717.bin"/><Relationship Id="rId28" Type="http://schemas.openxmlformats.org/officeDocument/2006/relationships/printerSettings" Target="../printerSettings/printerSettings722.bin"/><Relationship Id="rId36" Type="http://schemas.openxmlformats.org/officeDocument/2006/relationships/drawing" Target="../drawings/drawing22.xml"/><Relationship Id="rId10" Type="http://schemas.openxmlformats.org/officeDocument/2006/relationships/printerSettings" Target="../printerSettings/printerSettings704.bin"/><Relationship Id="rId19" Type="http://schemas.openxmlformats.org/officeDocument/2006/relationships/printerSettings" Target="../printerSettings/printerSettings713.bin"/><Relationship Id="rId31" Type="http://schemas.openxmlformats.org/officeDocument/2006/relationships/printerSettings" Target="../printerSettings/printerSettings725.bin"/><Relationship Id="rId4" Type="http://schemas.openxmlformats.org/officeDocument/2006/relationships/printerSettings" Target="../printerSettings/printerSettings698.bin"/><Relationship Id="rId9" Type="http://schemas.openxmlformats.org/officeDocument/2006/relationships/printerSettings" Target="../printerSettings/printerSettings703.bin"/><Relationship Id="rId14" Type="http://schemas.openxmlformats.org/officeDocument/2006/relationships/printerSettings" Target="../printerSettings/printerSettings708.bin"/><Relationship Id="rId22" Type="http://schemas.openxmlformats.org/officeDocument/2006/relationships/printerSettings" Target="../printerSettings/printerSettings716.bin"/><Relationship Id="rId27" Type="http://schemas.openxmlformats.org/officeDocument/2006/relationships/printerSettings" Target="../printerSettings/printerSettings721.bin"/><Relationship Id="rId30" Type="http://schemas.openxmlformats.org/officeDocument/2006/relationships/printerSettings" Target="../printerSettings/printerSettings724.bin"/><Relationship Id="rId35" Type="http://schemas.openxmlformats.org/officeDocument/2006/relationships/printerSettings" Target="../printerSettings/printerSettings729.bin"/><Relationship Id="rId8" Type="http://schemas.openxmlformats.org/officeDocument/2006/relationships/printerSettings" Target="../printerSettings/printerSettings70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37.bin"/><Relationship Id="rId13" Type="http://schemas.openxmlformats.org/officeDocument/2006/relationships/printerSettings" Target="../printerSettings/printerSettings742.bin"/><Relationship Id="rId18" Type="http://schemas.openxmlformats.org/officeDocument/2006/relationships/printerSettings" Target="../printerSettings/printerSettings747.bin"/><Relationship Id="rId3" Type="http://schemas.openxmlformats.org/officeDocument/2006/relationships/printerSettings" Target="../printerSettings/printerSettings732.bin"/><Relationship Id="rId21" Type="http://schemas.openxmlformats.org/officeDocument/2006/relationships/drawing" Target="../drawings/drawing23.xml"/><Relationship Id="rId7" Type="http://schemas.openxmlformats.org/officeDocument/2006/relationships/printerSettings" Target="../printerSettings/printerSettings736.bin"/><Relationship Id="rId12" Type="http://schemas.openxmlformats.org/officeDocument/2006/relationships/printerSettings" Target="../printerSettings/printerSettings741.bin"/><Relationship Id="rId17" Type="http://schemas.openxmlformats.org/officeDocument/2006/relationships/printerSettings" Target="../printerSettings/printerSettings746.bin"/><Relationship Id="rId2" Type="http://schemas.openxmlformats.org/officeDocument/2006/relationships/printerSettings" Target="../printerSettings/printerSettings731.bin"/><Relationship Id="rId16" Type="http://schemas.openxmlformats.org/officeDocument/2006/relationships/printerSettings" Target="../printerSettings/printerSettings745.bin"/><Relationship Id="rId20" Type="http://schemas.openxmlformats.org/officeDocument/2006/relationships/printerSettings" Target="../printerSettings/printerSettings749.bin"/><Relationship Id="rId1" Type="http://schemas.openxmlformats.org/officeDocument/2006/relationships/printerSettings" Target="../printerSettings/printerSettings730.bin"/><Relationship Id="rId6" Type="http://schemas.openxmlformats.org/officeDocument/2006/relationships/printerSettings" Target="../printerSettings/printerSettings735.bin"/><Relationship Id="rId11" Type="http://schemas.openxmlformats.org/officeDocument/2006/relationships/printerSettings" Target="../printerSettings/printerSettings740.bin"/><Relationship Id="rId5" Type="http://schemas.openxmlformats.org/officeDocument/2006/relationships/printerSettings" Target="../printerSettings/printerSettings734.bin"/><Relationship Id="rId15" Type="http://schemas.openxmlformats.org/officeDocument/2006/relationships/printerSettings" Target="../printerSettings/printerSettings744.bin"/><Relationship Id="rId10" Type="http://schemas.openxmlformats.org/officeDocument/2006/relationships/printerSettings" Target="../printerSettings/printerSettings739.bin"/><Relationship Id="rId19" Type="http://schemas.openxmlformats.org/officeDocument/2006/relationships/printerSettings" Target="../printerSettings/printerSettings748.bin"/><Relationship Id="rId4" Type="http://schemas.openxmlformats.org/officeDocument/2006/relationships/printerSettings" Target="../printerSettings/printerSettings733.bin"/><Relationship Id="rId9" Type="http://schemas.openxmlformats.org/officeDocument/2006/relationships/printerSettings" Target="../printerSettings/printerSettings738.bin"/><Relationship Id="rId14" Type="http://schemas.openxmlformats.org/officeDocument/2006/relationships/printerSettings" Target="../printerSettings/printerSettings74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57.bin"/><Relationship Id="rId13" Type="http://schemas.openxmlformats.org/officeDocument/2006/relationships/printerSettings" Target="../printerSettings/printerSettings762.bin"/><Relationship Id="rId18" Type="http://schemas.openxmlformats.org/officeDocument/2006/relationships/printerSettings" Target="../printerSettings/printerSettings767.bin"/><Relationship Id="rId3" Type="http://schemas.openxmlformats.org/officeDocument/2006/relationships/printerSettings" Target="../printerSettings/printerSettings752.bin"/><Relationship Id="rId21" Type="http://schemas.openxmlformats.org/officeDocument/2006/relationships/printerSettings" Target="../printerSettings/printerSettings770.bin"/><Relationship Id="rId7" Type="http://schemas.openxmlformats.org/officeDocument/2006/relationships/printerSettings" Target="../printerSettings/printerSettings756.bin"/><Relationship Id="rId12" Type="http://schemas.openxmlformats.org/officeDocument/2006/relationships/printerSettings" Target="../printerSettings/printerSettings761.bin"/><Relationship Id="rId17" Type="http://schemas.openxmlformats.org/officeDocument/2006/relationships/printerSettings" Target="../printerSettings/printerSettings766.bin"/><Relationship Id="rId2" Type="http://schemas.openxmlformats.org/officeDocument/2006/relationships/printerSettings" Target="../printerSettings/printerSettings751.bin"/><Relationship Id="rId16" Type="http://schemas.openxmlformats.org/officeDocument/2006/relationships/printerSettings" Target="../printerSettings/printerSettings765.bin"/><Relationship Id="rId20" Type="http://schemas.openxmlformats.org/officeDocument/2006/relationships/printerSettings" Target="../printerSettings/printerSettings769.bin"/><Relationship Id="rId1" Type="http://schemas.openxmlformats.org/officeDocument/2006/relationships/printerSettings" Target="../printerSettings/printerSettings750.bin"/><Relationship Id="rId6" Type="http://schemas.openxmlformats.org/officeDocument/2006/relationships/printerSettings" Target="../printerSettings/printerSettings755.bin"/><Relationship Id="rId11" Type="http://schemas.openxmlformats.org/officeDocument/2006/relationships/printerSettings" Target="../printerSettings/printerSettings760.bin"/><Relationship Id="rId5" Type="http://schemas.openxmlformats.org/officeDocument/2006/relationships/printerSettings" Target="../printerSettings/printerSettings754.bin"/><Relationship Id="rId15" Type="http://schemas.openxmlformats.org/officeDocument/2006/relationships/printerSettings" Target="../printerSettings/printerSettings764.bin"/><Relationship Id="rId10" Type="http://schemas.openxmlformats.org/officeDocument/2006/relationships/printerSettings" Target="../printerSettings/printerSettings759.bin"/><Relationship Id="rId19" Type="http://schemas.openxmlformats.org/officeDocument/2006/relationships/printerSettings" Target="../printerSettings/printerSettings768.bin"/><Relationship Id="rId4" Type="http://schemas.openxmlformats.org/officeDocument/2006/relationships/printerSettings" Target="../printerSettings/printerSettings753.bin"/><Relationship Id="rId9" Type="http://schemas.openxmlformats.org/officeDocument/2006/relationships/printerSettings" Target="../printerSettings/printerSettings758.bin"/><Relationship Id="rId14" Type="http://schemas.openxmlformats.org/officeDocument/2006/relationships/printerSettings" Target="../printerSettings/printerSettings763.bin"/><Relationship Id="rId22"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783.bin"/><Relationship Id="rId18" Type="http://schemas.openxmlformats.org/officeDocument/2006/relationships/printerSettings" Target="../printerSettings/printerSettings788.bin"/><Relationship Id="rId26" Type="http://schemas.openxmlformats.org/officeDocument/2006/relationships/printerSettings" Target="../printerSettings/printerSettings796.bin"/><Relationship Id="rId21" Type="http://schemas.openxmlformats.org/officeDocument/2006/relationships/printerSettings" Target="../printerSettings/printerSettings791.bin"/><Relationship Id="rId34" Type="http://schemas.openxmlformats.org/officeDocument/2006/relationships/printerSettings" Target="../printerSettings/printerSettings804.bin"/><Relationship Id="rId7" Type="http://schemas.openxmlformats.org/officeDocument/2006/relationships/printerSettings" Target="../printerSettings/printerSettings777.bin"/><Relationship Id="rId12" Type="http://schemas.openxmlformats.org/officeDocument/2006/relationships/printerSettings" Target="../printerSettings/printerSettings782.bin"/><Relationship Id="rId17" Type="http://schemas.openxmlformats.org/officeDocument/2006/relationships/printerSettings" Target="../printerSettings/printerSettings787.bin"/><Relationship Id="rId25" Type="http://schemas.openxmlformats.org/officeDocument/2006/relationships/printerSettings" Target="../printerSettings/printerSettings795.bin"/><Relationship Id="rId33" Type="http://schemas.openxmlformats.org/officeDocument/2006/relationships/printerSettings" Target="../printerSettings/printerSettings803.bin"/><Relationship Id="rId38" Type="http://schemas.openxmlformats.org/officeDocument/2006/relationships/ctrlProp" Target="../ctrlProps/ctrlProp121.xml"/><Relationship Id="rId2" Type="http://schemas.openxmlformats.org/officeDocument/2006/relationships/printerSettings" Target="../printerSettings/printerSettings772.bin"/><Relationship Id="rId16" Type="http://schemas.openxmlformats.org/officeDocument/2006/relationships/printerSettings" Target="../printerSettings/printerSettings786.bin"/><Relationship Id="rId20" Type="http://schemas.openxmlformats.org/officeDocument/2006/relationships/printerSettings" Target="../printerSettings/printerSettings790.bin"/><Relationship Id="rId29" Type="http://schemas.openxmlformats.org/officeDocument/2006/relationships/printerSettings" Target="../printerSettings/printerSettings799.bin"/><Relationship Id="rId1" Type="http://schemas.openxmlformats.org/officeDocument/2006/relationships/printerSettings" Target="../printerSettings/printerSettings771.bin"/><Relationship Id="rId6" Type="http://schemas.openxmlformats.org/officeDocument/2006/relationships/printerSettings" Target="../printerSettings/printerSettings776.bin"/><Relationship Id="rId11" Type="http://schemas.openxmlformats.org/officeDocument/2006/relationships/printerSettings" Target="../printerSettings/printerSettings781.bin"/><Relationship Id="rId24" Type="http://schemas.openxmlformats.org/officeDocument/2006/relationships/printerSettings" Target="../printerSettings/printerSettings794.bin"/><Relationship Id="rId32" Type="http://schemas.openxmlformats.org/officeDocument/2006/relationships/printerSettings" Target="../printerSettings/printerSettings802.bin"/><Relationship Id="rId37" Type="http://schemas.openxmlformats.org/officeDocument/2006/relationships/vmlDrawing" Target="../drawings/vmlDrawing9.vml"/><Relationship Id="rId5" Type="http://schemas.openxmlformats.org/officeDocument/2006/relationships/printerSettings" Target="../printerSettings/printerSettings775.bin"/><Relationship Id="rId15" Type="http://schemas.openxmlformats.org/officeDocument/2006/relationships/printerSettings" Target="../printerSettings/printerSettings785.bin"/><Relationship Id="rId23" Type="http://schemas.openxmlformats.org/officeDocument/2006/relationships/printerSettings" Target="../printerSettings/printerSettings793.bin"/><Relationship Id="rId28" Type="http://schemas.openxmlformats.org/officeDocument/2006/relationships/printerSettings" Target="../printerSettings/printerSettings798.bin"/><Relationship Id="rId36" Type="http://schemas.openxmlformats.org/officeDocument/2006/relationships/drawing" Target="../drawings/drawing25.xml"/><Relationship Id="rId10" Type="http://schemas.openxmlformats.org/officeDocument/2006/relationships/printerSettings" Target="../printerSettings/printerSettings780.bin"/><Relationship Id="rId19" Type="http://schemas.openxmlformats.org/officeDocument/2006/relationships/printerSettings" Target="../printerSettings/printerSettings789.bin"/><Relationship Id="rId31" Type="http://schemas.openxmlformats.org/officeDocument/2006/relationships/printerSettings" Target="../printerSettings/printerSettings801.bin"/><Relationship Id="rId4" Type="http://schemas.openxmlformats.org/officeDocument/2006/relationships/printerSettings" Target="../printerSettings/printerSettings774.bin"/><Relationship Id="rId9" Type="http://schemas.openxmlformats.org/officeDocument/2006/relationships/printerSettings" Target="../printerSettings/printerSettings779.bin"/><Relationship Id="rId14" Type="http://schemas.openxmlformats.org/officeDocument/2006/relationships/printerSettings" Target="../printerSettings/printerSettings784.bin"/><Relationship Id="rId22" Type="http://schemas.openxmlformats.org/officeDocument/2006/relationships/printerSettings" Target="../printerSettings/printerSettings792.bin"/><Relationship Id="rId27" Type="http://schemas.openxmlformats.org/officeDocument/2006/relationships/printerSettings" Target="../printerSettings/printerSettings797.bin"/><Relationship Id="rId30" Type="http://schemas.openxmlformats.org/officeDocument/2006/relationships/printerSettings" Target="../printerSettings/printerSettings800.bin"/><Relationship Id="rId35" Type="http://schemas.openxmlformats.org/officeDocument/2006/relationships/printerSettings" Target="../printerSettings/printerSettings805.bin"/><Relationship Id="rId8" Type="http://schemas.openxmlformats.org/officeDocument/2006/relationships/printerSettings" Target="../printerSettings/printerSettings778.bin"/><Relationship Id="rId3" Type="http://schemas.openxmlformats.org/officeDocument/2006/relationships/printerSettings" Target="../printerSettings/printerSettings773.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818.bin"/><Relationship Id="rId18" Type="http://schemas.openxmlformats.org/officeDocument/2006/relationships/printerSettings" Target="../printerSettings/printerSettings823.bin"/><Relationship Id="rId26" Type="http://schemas.openxmlformats.org/officeDocument/2006/relationships/printerSettings" Target="../printerSettings/printerSettings831.bin"/><Relationship Id="rId3" Type="http://schemas.openxmlformats.org/officeDocument/2006/relationships/printerSettings" Target="../printerSettings/printerSettings808.bin"/><Relationship Id="rId21" Type="http://schemas.openxmlformats.org/officeDocument/2006/relationships/printerSettings" Target="../printerSettings/printerSettings826.bin"/><Relationship Id="rId34" Type="http://schemas.openxmlformats.org/officeDocument/2006/relationships/printerSettings" Target="../printerSettings/printerSettings839.bin"/><Relationship Id="rId7" Type="http://schemas.openxmlformats.org/officeDocument/2006/relationships/printerSettings" Target="../printerSettings/printerSettings812.bin"/><Relationship Id="rId12" Type="http://schemas.openxmlformats.org/officeDocument/2006/relationships/printerSettings" Target="../printerSettings/printerSettings817.bin"/><Relationship Id="rId17" Type="http://schemas.openxmlformats.org/officeDocument/2006/relationships/printerSettings" Target="../printerSettings/printerSettings822.bin"/><Relationship Id="rId25" Type="http://schemas.openxmlformats.org/officeDocument/2006/relationships/printerSettings" Target="../printerSettings/printerSettings830.bin"/><Relationship Id="rId33" Type="http://schemas.openxmlformats.org/officeDocument/2006/relationships/printerSettings" Target="../printerSettings/printerSettings838.bin"/><Relationship Id="rId2" Type="http://schemas.openxmlformats.org/officeDocument/2006/relationships/printerSettings" Target="../printerSettings/printerSettings807.bin"/><Relationship Id="rId16" Type="http://schemas.openxmlformats.org/officeDocument/2006/relationships/printerSettings" Target="../printerSettings/printerSettings821.bin"/><Relationship Id="rId20" Type="http://schemas.openxmlformats.org/officeDocument/2006/relationships/printerSettings" Target="../printerSettings/printerSettings825.bin"/><Relationship Id="rId29" Type="http://schemas.openxmlformats.org/officeDocument/2006/relationships/printerSettings" Target="../printerSettings/printerSettings834.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24" Type="http://schemas.openxmlformats.org/officeDocument/2006/relationships/printerSettings" Target="../printerSettings/printerSettings829.bin"/><Relationship Id="rId32" Type="http://schemas.openxmlformats.org/officeDocument/2006/relationships/printerSettings" Target="../printerSettings/printerSettings837.bin"/><Relationship Id="rId5" Type="http://schemas.openxmlformats.org/officeDocument/2006/relationships/printerSettings" Target="../printerSettings/printerSettings810.bin"/><Relationship Id="rId15" Type="http://schemas.openxmlformats.org/officeDocument/2006/relationships/printerSettings" Target="../printerSettings/printerSettings820.bin"/><Relationship Id="rId23" Type="http://schemas.openxmlformats.org/officeDocument/2006/relationships/printerSettings" Target="../printerSettings/printerSettings828.bin"/><Relationship Id="rId28" Type="http://schemas.openxmlformats.org/officeDocument/2006/relationships/printerSettings" Target="../printerSettings/printerSettings833.bin"/><Relationship Id="rId10" Type="http://schemas.openxmlformats.org/officeDocument/2006/relationships/printerSettings" Target="../printerSettings/printerSettings815.bin"/><Relationship Id="rId19" Type="http://schemas.openxmlformats.org/officeDocument/2006/relationships/printerSettings" Target="../printerSettings/printerSettings824.bin"/><Relationship Id="rId31" Type="http://schemas.openxmlformats.org/officeDocument/2006/relationships/printerSettings" Target="../printerSettings/printerSettings836.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 Id="rId14" Type="http://schemas.openxmlformats.org/officeDocument/2006/relationships/printerSettings" Target="../printerSettings/printerSettings819.bin"/><Relationship Id="rId22" Type="http://schemas.openxmlformats.org/officeDocument/2006/relationships/printerSettings" Target="../printerSettings/printerSettings827.bin"/><Relationship Id="rId27" Type="http://schemas.openxmlformats.org/officeDocument/2006/relationships/printerSettings" Target="../printerSettings/printerSettings832.bin"/><Relationship Id="rId30" Type="http://schemas.openxmlformats.org/officeDocument/2006/relationships/printerSettings" Target="../printerSettings/printerSettings835.bin"/><Relationship Id="rId35" Type="http://schemas.openxmlformats.org/officeDocument/2006/relationships/printerSettings" Target="../printerSettings/printerSettings840.bin"/><Relationship Id="rId8" Type="http://schemas.openxmlformats.org/officeDocument/2006/relationships/printerSettings" Target="../printerSettings/printerSettings813.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9.bin"/><Relationship Id="rId18" Type="http://schemas.openxmlformats.org/officeDocument/2006/relationships/printerSettings" Target="../printerSettings/printerSettings94.bin"/><Relationship Id="rId26" Type="http://schemas.openxmlformats.org/officeDocument/2006/relationships/printerSettings" Target="../printerSettings/printerSettings102.bin"/><Relationship Id="rId3" Type="http://schemas.openxmlformats.org/officeDocument/2006/relationships/printerSettings" Target="../printerSettings/printerSettings79.bin"/><Relationship Id="rId21" Type="http://schemas.openxmlformats.org/officeDocument/2006/relationships/printerSettings" Target="../printerSettings/printerSettings97.bin"/><Relationship Id="rId34" Type="http://schemas.openxmlformats.org/officeDocument/2006/relationships/printerSettings" Target="../printerSettings/printerSettings110.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5" Type="http://schemas.openxmlformats.org/officeDocument/2006/relationships/printerSettings" Target="../printerSettings/printerSettings101.bin"/><Relationship Id="rId33" Type="http://schemas.openxmlformats.org/officeDocument/2006/relationships/printerSettings" Target="../printerSettings/printerSettings109.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20" Type="http://schemas.openxmlformats.org/officeDocument/2006/relationships/printerSettings" Target="../printerSettings/printerSettings96.bin"/><Relationship Id="rId29" Type="http://schemas.openxmlformats.org/officeDocument/2006/relationships/printerSettings" Target="../printerSettings/printerSettings105.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24" Type="http://schemas.openxmlformats.org/officeDocument/2006/relationships/printerSettings" Target="../printerSettings/printerSettings100.bin"/><Relationship Id="rId32" Type="http://schemas.openxmlformats.org/officeDocument/2006/relationships/printerSettings" Target="../printerSettings/printerSettings108.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23" Type="http://schemas.openxmlformats.org/officeDocument/2006/relationships/printerSettings" Target="../printerSettings/printerSettings99.bin"/><Relationship Id="rId28" Type="http://schemas.openxmlformats.org/officeDocument/2006/relationships/printerSettings" Target="../printerSettings/printerSettings104.bin"/><Relationship Id="rId36" Type="http://schemas.openxmlformats.org/officeDocument/2006/relationships/drawing" Target="../drawings/drawing3.xml"/><Relationship Id="rId10" Type="http://schemas.openxmlformats.org/officeDocument/2006/relationships/printerSettings" Target="../printerSettings/printerSettings86.bin"/><Relationship Id="rId19" Type="http://schemas.openxmlformats.org/officeDocument/2006/relationships/printerSettings" Target="../printerSettings/printerSettings95.bin"/><Relationship Id="rId31" Type="http://schemas.openxmlformats.org/officeDocument/2006/relationships/printerSettings" Target="../printerSettings/printerSettings107.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 Id="rId22" Type="http://schemas.openxmlformats.org/officeDocument/2006/relationships/printerSettings" Target="../printerSettings/printerSettings98.bin"/><Relationship Id="rId27" Type="http://schemas.openxmlformats.org/officeDocument/2006/relationships/printerSettings" Target="../printerSettings/printerSettings103.bin"/><Relationship Id="rId30" Type="http://schemas.openxmlformats.org/officeDocument/2006/relationships/printerSettings" Target="../printerSettings/printerSettings106.bin"/><Relationship Id="rId35" Type="http://schemas.openxmlformats.org/officeDocument/2006/relationships/printerSettings" Target="../printerSettings/printerSettings111.bin"/><Relationship Id="rId8" Type="http://schemas.openxmlformats.org/officeDocument/2006/relationships/printerSettings" Target="../printerSettings/printerSettings84.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7.bin"/><Relationship Id="rId21" Type="http://schemas.openxmlformats.org/officeDocument/2006/relationships/printerSettings" Target="../printerSettings/printerSettings132.bin"/><Relationship Id="rId42" Type="http://schemas.openxmlformats.org/officeDocument/2006/relationships/ctrlProp" Target="../ctrlProps/ctrlProp5.xml"/><Relationship Id="rId47" Type="http://schemas.openxmlformats.org/officeDocument/2006/relationships/ctrlProp" Target="../ctrlProps/ctrlProp10.xml"/><Relationship Id="rId63" Type="http://schemas.openxmlformats.org/officeDocument/2006/relationships/ctrlProp" Target="../ctrlProps/ctrlProp26.xml"/><Relationship Id="rId68" Type="http://schemas.openxmlformats.org/officeDocument/2006/relationships/ctrlProp" Target="../ctrlProps/ctrlProp31.xml"/><Relationship Id="rId84" Type="http://schemas.openxmlformats.org/officeDocument/2006/relationships/ctrlProp" Target="../ctrlProps/ctrlProp47.xml"/><Relationship Id="rId89" Type="http://schemas.openxmlformats.org/officeDocument/2006/relationships/ctrlProp" Target="../ctrlProps/ctrlProp52.xml"/><Relationship Id="rId16" Type="http://schemas.openxmlformats.org/officeDocument/2006/relationships/printerSettings" Target="../printerSettings/printerSettings127.bin"/><Relationship Id="rId11" Type="http://schemas.openxmlformats.org/officeDocument/2006/relationships/printerSettings" Target="../printerSettings/printerSettings122.bin"/><Relationship Id="rId32" Type="http://schemas.openxmlformats.org/officeDocument/2006/relationships/printerSettings" Target="../printerSettings/printerSettings143.bin"/><Relationship Id="rId37" Type="http://schemas.openxmlformats.org/officeDocument/2006/relationships/vmlDrawing" Target="../drawings/vmlDrawing2.vml"/><Relationship Id="rId53" Type="http://schemas.openxmlformats.org/officeDocument/2006/relationships/ctrlProp" Target="../ctrlProps/ctrlProp16.xml"/><Relationship Id="rId58" Type="http://schemas.openxmlformats.org/officeDocument/2006/relationships/ctrlProp" Target="../ctrlProps/ctrlProp21.xml"/><Relationship Id="rId74" Type="http://schemas.openxmlformats.org/officeDocument/2006/relationships/ctrlProp" Target="../ctrlProps/ctrlProp37.xml"/><Relationship Id="rId79" Type="http://schemas.openxmlformats.org/officeDocument/2006/relationships/ctrlProp" Target="../ctrlProps/ctrlProp42.xml"/><Relationship Id="rId5" Type="http://schemas.openxmlformats.org/officeDocument/2006/relationships/printerSettings" Target="../printerSettings/printerSettings116.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 Id="rId35" Type="http://schemas.openxmlformats.org/officeDocument/2006/relationships/printerSettings" Target="../printerSettings/printerSettings146.bin"/><Relationship Id="rId43" Type="http://schemas.openxmlformats.org/officeDocument/2006/relationships/ctrlProp" Target="../ctrlProps/ctrlProp6.xml"/><Relationship Id="rId48" Type="http://schemas.openxmlformats.org/officeDocument/2006/relationships/ctrlProp" Target="../ctrlProps/ctrlProp11.xml"/><Relationship Id="rId56" Type="http://schemas.openxmlformats.org/officeDocument/2006/relationships/ctrlProp" Target="../ctrlProps/ctrlProp19.xml"/><Relationship Id="rId64" Type="http://schemas.openxmlformats.org/officeDocument/2006/relationships/ctrlProp" Target="../ctrlProps/ctrlProp27.xml"/><Relationship Id="rId69" Type="http://schemas.openxmlformats.org/officeDocument/2006/relationships/ctrlProp" Target="../ctrlProps/ctrlProp32.xml"/><Relationship Id="rId77" Type="http://schemas.openxmlformats.org/officeDocument/2006/relationships/ctrlProp" Target="../ctrlProps/ctrlProp40.xml"/><Relationship Id="rId8" Type="http://schemas.openxmlformats.org/officeDocument/2006/relationships/printerSettings" Target="../printerSettings/printerSettings119.bin"/><Relationship Id="rId51" Type="http://schemas.openxmlformats.org/officeDocument/2006/relationships/ctrlProp" Target="../ctrlProps/ctrlProp14.xml"/><Relationship Id="rId72" Type="http://schemas.openxmlformats.org/officeDocument/2006/relationships/ctrlProp" Target="../ctrlProps/ctrlProp35.xml"/><Relationship Id="rId80" Type="http://schemas.openxmlformats.org/officeDocument/2006/relationships/ctrlProp" Target="../ctrlProps/ctrlProp43.xml"/><Relationship Id="rId85" Type="http://schemas.openxmlformats.org/officeDocument/2006/relationships/ctrlProp" Target="../ctrlProps/ctrlProp48.xml"/><Relationship Id="rId3" Type="http://schemas.openxmlformats.org/officeDocument/2006/relationships/printerSettings" Target="../printerSettings/printerSettings114.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openxmlformats.org/officeDocument/2006/relationships/printerSettings" Target="../printerSettings/printerSettings144.bin"/><Relationship Id="rId38" Type="http://schemas.openxmlformats.org/officeDocument/2006/relationships/ctrlProp" Target="../ctrlProps/ctrlProp1.xml"/><Relationship Id="rId46" Type="http://schemas.openxmlformats.org/officeDocument/2006/relationships/ctrlProp" Target="../ctrlProps/ctrlProp9.xml"/><Relationship Id="rId59" Type="http://schemas.openxmlformats.org/officeDocument/2006/relationships/ctrlProp" Target="../ctrlProps/ctrlProp22.xml"/><Relationship Id="rId67" Type="http://schemas.openxmlformats.org/officeDocument/2006/relationships/ctrlProp" Target="../ctrlProps/ctrlProp30.xml"/><Relationship Id="rId20" Type="http://schemas.openxmlformats.org/officeDocument/2006/relationships/printerSettings" Target="../printerSettings/printerSettings131.bin"/><Relationship Id="rId41" Type="http://schemas.openxmlformats.org/officeDocument/2006/relationships/ctrlProp" Target="../ctrlProps/ctrlProp4.xml"/><Relationship Id="rId54" Type="http://schemas.openxmlformats.org/officeDocument/2006/relationships/ctrlProp" Target="../ctrlProps/ctrlProp17.xml"/><Relationship Id="rId62" Type="http://schemas.openxmlformats.org/officeDocument/2006/relationships/ctrlProp" Target="../ctrlProps/ctrlProp25.xml"/><Relationship Id="rId70" Type="http://schemas.openxmlformats.org/officeDocument/2006/relationships/ctrlProp" Target="../ctrlProps/ctrlProp33.xml"/><Relationship Id="rId75" Type="http://schemas.openxmlformats.org/officeDocument/2006/relationships/ctrlProp" Target="../ctrlProps/ctrlProp38.xml"/><Relationship Id="rId83" Type="http://schemas.openxmlformats.org/officeDocument/2006/relationships/ctrlProp" Target="../ctrlProps/ctrlProp46.xml"/><Relationship Id="rId88" Type="http://schemas.openxmlformats.org/officeDocument/2006/relationships/ctrlProp" Target="../ctrlProps/ctrlProp51.xml"/><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36" Type="http://schemas.openxmlformats.org/officeDocument/2006/relationships/drawing" Target="../drawings/drawing4.xml"/><Relationship Id="rId49" Type="http://schemas.openxmlformats.org/officeDocument/2006/relationships/ctrlProp" Target="../ctrlProps/ctrlProp12.xml"/><Relationship Id="rId57" Type="http://schemas.openxmlformats.org/officeDocument/2006/relationships/ctrlProp" Target="../ctrlProps/ctrlProp20.xml"/><Relationship Id="rId10" Type="http://schemas.openxmlformats.org/officeDocument/2006/relationships/printerSettings" Target="../printerSettings/printerSettings121.bin"/><Relationship Id="rId31" Type="http://schemas.openxmlformats.org/officeDocument/2006/relationships/printerSettings" Target="../printerSettings/printerSettings142.bin"/><Relationship Id="rId44" Type="http://schemas.openxmlformats.org/officeDocument/2006/relationships/ctrlProp" Target="../ctrlProps/ctrlProp7.xml"/><Relationship Id="rId52" Type="http://schemas.openxmlformats.org/officeDocument/2006/relationships/ctrlProp" Target="../ctrlProps/ctrlProp15.xml"/><Relationship Id="rId60" Type="http://schemas.openxmlformats.org/officeDocument/2006/relationships/ctrlProp" Target="../ctrlProps/ctrlProp23.xml"/><Relationship Id="rId65" Type="http://schemas.openxmlformats.org/officeDocument/2006/relationships/ctrlProp" Target="../ctrlProps/ctrlProp28.xml"/><Relationship Id="rId73" Type="http://schemas.openxmlformats.org/officeDocument/2006/relationships/ctrlProp" Target="../ctrlProps/ctrlProp36.xml"/><Relationship Id="rId78" Type="http://schemas.openxmlformats.org/officeDocument/2006/relationships/ctrlProp" Target="../ctrlProps/ctrlProp41.xml"/><Relationship Id="rId81" Type="http://schemas.openxmlformats.org/officeDocument/2006/relationships/ctrlProp" Target="../ctrlProps/ctrlProp44.xml"/><Relationship Id="rId86" Type="http://schemas.openxmlformats.org/officeDocument/2006/relationships/ctrlProp" Target="../ctrlProps/ctrlProp49.xml"/><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39" Type="http://schemas.openxmlformats.org/officeDocument/2006/relationships/ctrlProp" Target="../ctrlProps/ctrlProp2.xml"/><Relationship Id="rId34" Type="http://schemas.openxmlformats.org/officeDocument/2006/relationships/printerSettings" Target="../printerSettings/printerSettings145.bin"/><Relationship Id="rId50" Type="http://schemas.openxmlformats.org/officeDocument/2006/relationships/ctrlProp" Target="../ctrlProps/ctrlProp13.xml"/><Relationship Id="rId55" Type="http://schemas.openxmlformats.org/officeDocument/2006/relationships/ctrlProp" Target="../ctrlProps/ctrlProp18.xml"/><Relationship Id="rId76" Type="http://schemas.openxmlformats.org/officeDocument/2006/relationships/ctrlProp" Target="../ctrlProps/ctrlProp39.xml"/><Relationship Id="rId7" Type="http://schemas.openxmlformats.org/officeDocument/2006/relationships/printerSettings" Target="../printerSettings/printerSettings118.bin"/><Relationship Id="rId71" Type="http://schemas.openxmlformats.org/officeDocument/2006/relationships/ctrlProp" Target="../ctrlProps/ctrlProp34.xml"/><Relationship Id="rId2" Type="http://schemas.openxmlformats.org/officeDocument/2006/relationships/printerSettings" Target="../printerSettings/printerSettings113.bin"/><Relationship Id="rId29" Type="http://schemas.openxmlformats.org/officeDocument/2006/relationships/printerSettings" Target="../printerSettings/printerSettings140.bin"/><Relationship Id="rId24" Type="http://schemas.openxmlformats.org/officeDocument/2006/relationships/printerSettings" Target="../printerSettings/printerSettings135.bin"/><Relationship Id="rId40" Type="http://schemas.openxmlformats.org/officeDocument/2006/relationships/ctrlProp" Target="../ctrlProps/ctrlProp3.xml"/><Relationship Id="rId45" Type="http://schemas.openxmlformats.org/officeDocument/2006/relationships/ctrlProp" Target="../ctrlProps/ctrlProp8.xml"/><Relationship Id="rId66" Type="http://schemas.openxmlformats.org/officeDocument/2006/relationships/ctrlProp" Target="../ctrlProps/ctrlProp29.xml"/><Relationship Id="rId87" Type="http://schemas.openxmlformats.org/officeDocument/2006/relationships/ctrlProp" Target="../ctrlProps/ctrlProp50.xml"/><Relationship Id="rId61" Type="http://schemas.openxmlformats.org/officeDocument/2006/relationships/ctrlProp" Target="../ctrlProps/ctrlProp24.xml"/><Relationship Id="rId82" Type="http://schemas.openxmlformats.org/officeDocument/2006/relationships/ctrlProp" Target="../ctrlProps/ctrlProp45.xml"/><Relationship Id="rId19" Type="http://schemas.openxmlformats.org/officeDocument/2006/relationships/printerSettings" Target="../printerSettings/printerSettings130.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75.xml"/><Relationship Id="rId21" Type="http://schemas.openxmlformats.org/officeDocument/2006/relationships/ctrlProp" Target="../ctrlProps/ctrlProp70.xml"/><Relationship Id="rId34" Type="http://schemas.openxmlformats.org/officeDocument/2006/relationships/ctrlProp" Target="../ctrlProps/ctrlProp83.xml"/><Relationship Id="rId42" Type="http://schemas.openxmlformats.org/officeDocument/2006/relationships/ctrlProp" Target="../ctrlProps/ctrlProp91.xml"/><Relationship Id="rId47" Type="http://schemas.openxmlformats.org/officeDocument/2006/relationships/ctrlProp" Target="../ctrlProps/ctrlProp96.xml"/><Relationship Id="rId50" Type="http://schemas.openxmlformats.org/officeDocument/2006/relationships/ctrlProp" Target="../ctrlProps/ctrlProp99.xml"/><Relationship Id="rId55" Type="http://schemas.openxmlformats.org/officeDocument/2006/relationships/ctrlProp" Target="../ctrlProps/ctrlProp104.xml"/><Relationship Id="rId63" Type="http://schemas.openxmlformats.org/officeDocument/2006/relationships/ctrlProp" Target="../ctrlProps/ctrlProp112.xml"/><Relationship Id="rId7" Type="http://schemas.openxmlformats.org/officeDocument/2006/relationships/ctrlProp" Target="../ctrlProps/ctrlProp56.xml"/><Relationship Id="rId2" Type="http://schemas.openxmlformats.org/officeDocument/2006/relationships/drawing" Target="../drawings/drawing5.xml"/><Relationship Id="rId16" Type="http://schemas.openxmlformats.org/officeDocument/2006/relationships/ctrlProp" Target="../ctrlProps/ctrlProp65.xml"/><Relationship Id="rId29" Type="http://schemas.openxmlformats.org/officeDocument/2006/relationships/ctrlProp" Target="../ctrlProps/ctrlProp78.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37" Type="http://schemas.openxmlformats.org/officeDocument/2006/relationships/ctrlProp" Target="../ctrlProps/ctrlProp86.xml"/><Relationship Id="rId40" Type="http://schemas.openxmlformats.org/officeDocument/2006/relationships/ctrlProp" Target="../ctrlProps/ctrlProp89.xml"/><Relationship Id="rId45" Type="http://schemas.openxmlformats.org/officeDocument/2006/relationships/ctrlProp" Target="../ctrlProps/ctrlProp94.xml"/><Relationship Id="rId53" Type="http://schemas.openxmlformats.org/officeDocument/2006/relationships/ctrlProp" Target="../ctrlProps/ctrlProp102.xml"/><Relationship Id="rId58" Type="http://schemas.openxmlformats.org/officeDocument/2006/relationships/ctrlProp" Target="../ctrlProps/ctrlProp107.xml"/><Relationship Id="rId5" Type="http://schemas.openxmlformats.org/officeDocument/2006/relationships/ctrlProp" Target="../ctrlProps/ctrlProp54.xml"/><Relationship Id="rId61" Type="http://schemas.openxmlformats.org/officeDocument/2006/relationships/ctrlProp" Target="../ctrlProps/ctrlProp110.xml"/><Relationship Id="rId19" Type="http://schemas.openxmlformats.org/officeDocument/2006/relationships/ctrlProp" Target="../ctrlProps/ctrlProp6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 Id="rId43" Type="http://schemas.openxmlformats.org/officeDocument/2006/relationships/ctrlProp" Target="../ctrlProps/ctrlProp92.xml"/><Relationship Id="rId48" Type="http://schemas.openxmlformats.org/officeDocument/2006/relationships/ctrlProp" Target="../ctrlProps/ctrlProp97.xml"/><Relationship Id="rId56" Type="http://schemas.openxmlformats.org/officeDocument/2006/relationships/ctrlProp" Target="../ctrlProps/ctrlProp105.xml"/><Relationship Id="rId64" Type="http://schemas.openxmlformats.org/officeDocument/2006/relationships/ctrlProp" Target="../ctrlProps/ctrlProp113.xml"/><Relationship Id="rId8" Type="http://schemas.openxmlformats.org/officeDocument/2006/relationships/ctrlProp" Target="../ctrlProps/ctrlProp57.xml"/><Relationship Id="rId51" Type="http://schemas.openxmlformats.org/officeDocument/2006/relationships/ctrlProp" Target="../ctrlProps/ctrlProp100.xml"/><Relationship Id="rId3" Type="http://schemas.openxmlformats.org/officeDocument/2006/relationships/vmlDrawing" Target="../drawings/vmlDrawing3.v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38" Type="http://schemas.openxmlformats.org/officeDocument/2006/relationships/ctrlProp" Target="../ctrlProps/ctrlProp87.xml"/><Relationship Id="rId46" Type="http://schemas.openxmlformats.org/officeDocument/2006/relationships/ctrlProp" Target="../ctrlProps/ctrlProp95.xml"/><Relationship Id="rId59" Type="http://schemas.openxmlformats.org/officeDocument/2006/relationships/ctrlProp" Target="../ctrlProps/ctrlProp108.xml"/><Relationship Id="rId20" Type="http://schemas.openxmlformats.org/officeDocument/2006/relationships/ctrlProp" Target="../ctrlProps/ctrlProp69.xml"/><Relationship Id="rId41" Type="http://schemas.openxmlformats.org/officeDocument/2006/relationships/ctrlProp" Target="../ctrlProps/ctrlProp90.xml"/><Relationship Id="rId54" Type="http://schemas.openxmlformats.org/officeDocument/2006/relationships/ctrlProp" Target="../ctrlProps/ctrlProp103.xml"/><Relationship Id="rId62" Type="http://schemas.openxmlformats.org/officeDocument/2006/relationships/ctrlProp" Target="../ctrlProps/ctrlProp111.xml"/><Relationship Id="rId1" Type="http://schemas.openxmlformats.org/officeDocument/2006/relationships/printerSettings" Target="../printerSettings/printerSettings147.bin"/><Relationship Id="rId6" Type="http://schemas.openxmlformats.org/officeDocument/2006/relationships/ctrlProp" Target="../ctrlProps/ctrlProp55.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49" Type="http://schemas.openxmlformats.org/officeDocument/2006/relationships/ctrlProp" Target="../ctrlProps/ctrlProp98.xml"/><Relationship Id="rId57" Type="http://schemas.openxmlformats.org/officeDocument/2006/relationships/ctrlProp" Target="../ctrlProps/ctrlProp106.xml"/><Relationship Id="rId10" Type="http://schemas.openxmlformats.org/officeDocument/2006/relationships/ctrlProp" Target="../ctrlProps/ctrlProp59.xml"/><Relationship Id="rId31" Type="http://schemas.openxmlformats.org/officeDocument/2006/relationships/ctrlProp" Target="../ctrlProps/ctrlProp80.xml"/><Relationship Id="rId44" Type="http://schemas.openxmlformats.org/officeDocument/2006/relationships/ctrlProp" Target="../ctrlProps/ctrlProp93.xml"/><Relationship Id="rId52" Type="http://schemas.openxmlformats.org/officeDocument/2006/relationships/ctrlProp" Target="../ctrlProps/ctrlProp101.xml"/><Relationship Id="rId60" Type="http://schemas.openxmlformats.org/officeDocument/2006/relationships/ctrlProp" Target="../ctrlProps/ctrlProp109.xml"/><Relationship Id="rId65" Type="http://schemas.openxmlformats.org/officeDocument/2006/relationships/ctrlProp" Target="../ctrlProps/ctrlProp114.xml"/><Relationship Id="rId4" Type="http://schemas.openxmlformats.org/officeDocument/2006/relationships/ctrlProp" Target="../ctrlProps/ctrlProp53.xml"/><Relationship Id="rId9" Type="http://schemas.openxmlformats.org/officeDocument/2006/relationships/ctrlProp" Target="../ctrlProps/ctrlProp58.xml"/><Relationship Id="rId13" Type="http://schemas.openxmlformats.org/officeDocument/2006/relationships/ctrlProp" Target="../ctrlProps/ctrlProp62.xml"/><Relationship Id="rId18" Type="http://schemas.openxmlformats.org/officeDocument/2006/relationships/ctrlProp" Target="../ctrlProps/ctrlProp67.xml"/><Relationship Id="rId39" Type="http://schemas.openxmlformats.org/officeDocument/2006/relationships/ctrlProp" Target="../ctrlProps/ctrlProp88.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26" Type="http://schemas.openxmlformats.org/officeDocument/2006/relationships/printerSettings" Target="../printerSettings/printerSettings173.bin"/><Relationship Id="rId39" Type="http://schemas.openxmlformats.org/officeDocument/2006/relationships/printerSettings" Target="../printerSettings/printerSettings186.bin"/><Relationship Id="rId21" Type="http://schemas.openxmlformats.org/officeDocument/2006/relationships/printerSettings" Target="../printerSettings/printerSettings168.bin"/><Relationship Id="rId34" Type="http://schemas.openxmlformats.org/officeDocument/2006/relationships/printerSettings" Target="../printerSettings/printerSettings181.bin"/><Relationship Id="rId42" Type="http://schemas.openxmlformats.org/officeDocument/2006/relationships/drawing" Target="../drawings/drawing6.xml"/><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29" Type="http://schemas.openxmlformats.org/officeDocument/2006/relationships/printerSettings" Target="../printerSettings/printerSettings176.bin"/><Relationship Id="rId41" Type="http://schemas.openxmlformats.org/officeDocument/2006/relationships/printerSettings" Target="../printerSettings/printerSettings188.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24" Type="http://schemas.openxmlformats.org/officeDocument/2006/relationships/printerSettings" Target="../printerSettings/printerSettings171.bin"/><Relationship Id="rId32" Type="http://schemas.openxmlformats.org/officeDocument/2006/relationships/printerSettings" Target="../printerSettings/printerSettings179.bin"/><Relationship Id="rId37" Type="http://schemas.openxmlformats.org/officeDocument/2006/relationships/printerSettings" Target="../printerSettings/printerSettings184.bin"/><Relationship Id="rId40" Type="http://schemas.openxmlformats.org/officeDocument/2006/relationships/printerSettings" Target="../printerSettings/printerSettings187.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23" Type="http://schemas.openxmlformats.org/officeDocument/2006/relationships/printerSettings" Target="../printerSettings/printerSettings170.bin"/><Relationship Id="rId28" Type="http://schemas.openxmlformats.org/officeDocument/2006/relationships/printerSettings" Target="../printerSettings/printerSettings175.bin"/><Relationship Id="rId36" Type="http://schemas.openxmlformats.org/officeDocument/2006/relationships/printerSettings" Target="../printerSettings/printerSettings183.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31" Type="http://schemas.openxmlformats.org/officeDocument/2006/relationships/printerSettings" Target="../printerSettings/printerSettings178.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 Id="rId22" Type="http://schemas.openxmlformats.org/officeDocument/2006/relationships/printerSettings" Target="../printerSettings/printerSettings169.bin"/><Relationship Id="rId27" Type="http://schemas.openxmlformats.org/officeDocument/2006/relationships/printerSettings" Target="../printerSettings/printerSettings174.bin"/><Relationship Id="rId30" Type="http://schemas.openxmlformats.org/officeDocument/2006/relationships/printerSettings" Target="../printerSettings/printerSettings177.bin"/><Relationship Id="rId35" Type="http://schemas.openxmlformats.org/officeDocument/2006/relationships/printerSettings" Target="../printerSettings/printerSettings182.bin"/><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5" Type="http://schemas.openxmlformats.org/officeDocument/2006/relationships/printerSettings" Target="../printerSettings/printerSettings172.bin"/><Relationship Id="rId33" Type="http://schemas.openxmlformats.org/officeDocument/2006/relationships/printerSettings" Target="../printerSettings/printerSettings180.bin"/><Relationship Id="rId38" Type="http://schemas.openxmlformats.org/officeDocument/2006/relationships/printerSettings" Target="../printerSettings/printerSettings185.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01.bin"/><Relationship Id="rId18" Type="http://schemas.openxmlformats.org/officeDocument/2006/relationships/printerSettings" Target="../printerSettings/printerSettings206.bin"/><Relationship Id="rId26" Type="http://schemas.openxmlformats.org/officeDocument/2006/relationships/printerSettings" Target="../printerSettings/printerSettings214.bin"/><Relationship Id="rId39" Type="http://schemas.openxmlformats.org/officeDocument/2006/relationships/printerSettings" Target="../printerSettings/printerSettings227.bin"/><Relationship Id="rId21" Type="http://schemas.openxmlformats.org/officeDocument/2006/relationships/printerSettings" Target="../printerSettings/printerSettings209.bin"/><Relationship Id="rId34" Type="http://schemas.openxmlformats.org/officeDocument/2006/relationships/printerSettings" Target="../printerSettings/printerSettings222.bin"/><Relationship Id="rId42" Type="http://schemas.openxmlformats.org/officeDocument/2006/relationships/drawing" Target="../drawings/drawing7.xml"/><Relationship Id="rId7" Type="http://schemas.openxmlformats.org/officeDocument/2006/relationships/printerSettings" Target="../printerSettings/printerSettings195.bin"/><Relationship Id="rId2" Type="http://schemas.openxmlformats.org/officeDocument/2006/relationships/printerSettings" Target="../printerSettings/printerSettings190.bin"/><Relationship Id="rId16" Type="http://schemas.openxmlformats.org/officeDocument/2006/relationships/printerSettings" Target="../printerSettings/printerSettings204.bin"/><Relationship Id="rId20" Type="http://schemas.openxmlformats.org/officeDocument/2006/relationships/printerSettings" Target="../printerSettings/printerSettings208.bin"/><Relationship Id="rId29" Type="http://schemas.openxmlformats.org/officeDocument/2006/relationships/printerSettings" Target="../printerSettings/printerSettings217.bin"/><Relationship Id="rId41" Type="http://schemas.openxmlformats.org/officeDocument/2006/relationships/printerSettings" Target="../printerSettings/printerSettings229.bin"/><Relationship Id="rId1" Type="http://schemas.openxmlformats.org/officeDocument/2006/relationships/printerSettings" Target="../printerSettings/printerSettings189.bin"/><Relationship Id="rId6" Type="http://schemas.openxmlformats.org/officeDocument/2006/relationships/printerSettings" Target="../printerSettings/printerSettings194.bin"/><Relationship Id="rId11" Type="http://schemas.openxmlformats.org/officeDocument/2006/relationships/printerSettings" Target="../printerSettings/printerSettings199.bin"/><Relationship Id="rId24" Type="http://schemas.openxmlformats.org/officeDocument/2006/relationships/printerSettings" Target="../printerSettings/printerSettings212.bin"/><Relationship Id="rId32" Type="http://schemas.openxmlformats.org/officeDocument/2006/relationships/printerSettings" Target="../printerSettings/printerSettings220.bin"/><Relationship Id="rId37" Type="http://schemas.openxmlformats.org/officeDocument/2006/relationships/printerSettings" Target="../printerSettings/printerSettings225.bin"/><Relationship Id="rId40" Type="http://schemas.openxmlformats.org/officeDocument/2006/relationships/printerSettings" Target="../printerSettings/printerSettings228.bin"/><Relationship Id="rId5" Type="http://schemas.openxmlformats.org/officeDocument/2006/relationships/printerSettings" Target="../printerSettings/printerSettings193.bin"/><Relationship Id="rId15" Type="http://schemas.openxmlformats.org/officeDocument/2006/relationships/printerSettings" Target="../printerSettings/printerSettings203.bin"/><Relationship Id="rId23" Type="http://schemas.openxmlformats.org/officeDocument/2006/relationships/printerSettings" Target="../printerSettings/printerSettings211.bin"/><Relationship Id="rId28" Type="http://schemas.openxmlformats.org/officeDocument/2006/relationships/printerSettings" Target="../printerSettings/printerSettings216.bin"/><Relationship Id="rId36" Type="http://schemas.openxmlformats.org/officeDocument/2006/relationships/printerSettings" Target="../printerSettings/printerSettings224.bin"/><Relationship Id="rId10" Type="http://schemas.openxmlformats.org/officeDocument/2006/relationships/printerSettings" Target="../printerSettings/printerSettings198.bin"/><Relationship Id="rId19" Type="http://schemas.openxmlformats.org/officeDocument/2006/relationships/printerSettings" Target="../printerSettings/printerSettings207.bin"/><Relationship Id="rId31" Type="http://schemas.openxmlformats.org/officeDocument/2006/relationships/printerSettings" Target="../printerSettings/printerSettings219.bin"/><Relationship Id="rId44" Type="http://schemas.openxmlformats.org/officeDocument/2006/relationships/ctrlProp" Target="../ctrlProps/ctrlProp115.xml"/><Relationship Id="rId4" Type="http://schemas.openxmlformats.org/officeDocument/2006/relationships/printerSettings" Target="../printerSettings/printerSettings192.bin"/><Relationship Id="rId9" Type="http://schemas.openxmlformats.org/officeDocument/2006/relationships/printerSettings" Target="../printerSettings/printerSettings197.bin"/><Relationship Id="rId14" Type="http://schemas.openxmlformats.org/officeDocument/2006/relationships/printerSettings" Target="../printerSettings/printerSettings202.bin"/><Relationship Id="rId22" Type="http://schemas.openxmlformats.org/officeDocument/2006/relationships/printerSettings" Target="../printerSettings/printerSettings210.bin"/><Relationship Id="rId27" Type="http://schemas.openxmlformats.org/officeDocument/2006/relationships/printerSettings" Target="../printerSettings/printerSettings215.bin"/><Relationship Id="rId30" Type="http://schemas.openxmlformats.org/officeDocument/2006/relationships/printerSettings" Target="../printerSettings/printerSettings218.bin"/><Relationship Id="rId35" Type="http://schemas.openxmlformats.org/officeDocument/2006/relationships/printerSettings" Target="../printerSettings/printerSettings223.bin"/><Relationship Id="rId43" Type="http://schemas.openxmlformats.org/officeDocument/2006/relationships/vmlDrawing" Target="../drawings/vmlDrawing4.vml"/><Relationship Id="rId8" Type="http://schemas.openxmlformats.org/officeDocument/2006/relationships/printerSettings" Target="../printerSettings/printerSettings196.bin"/><Relationship Id="rId3" Type="http://schemas.openxmlformats.org/officeDocument/2006/relationships/printerSettings" Target="../printerSettings/printerSettings191.bin"/><Relationship Id="rId12" Type="http://schemas.openxmlformats.org/officeDocument/2006/relationships/printerSettings" Target="../printerSettings/printerSettings200.bin"/><Relationship Id="rId17" Type="http://schemas.openxmlformats.org/officeDocument/2006/relationships/printerSettings" Target="../printerSettings/printerSettings205.bin"/><Relationship Id="rId25" Type="http://schemas.openxmlformats.org/officeDocument/2006/relationships/printerSettings" Target="../printerSettings/printerSettings213.bin"/><Relationship Id="rId33" Type="http://schemas.openxmlformats.org/officeDocument/2006/relationships/printerSettings" Target="../printerSettings/printerSettings221.bin"/><Relationship Id="rId38" Type="http://schemas.openxmlformats.org/officeDocument/2006/relationships/printerSettings" Target="../printerSettings/printerSettings226.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9" Type="http://schemas.openxmlformats.org/officeDocument/2006/relationships/printerSettings" Target="../printerSettings/printerSettings268.bin"/><Relationship Id="rId21" Type="http://schemas.openxmlformats.org/officeDocument/2006/relationships/printerSettings" Target="../printerSettings/printerSettings250.bin"/><Relationship Id="rId34" Type="http://schemas.openxmlformats.org/officeDocument/2006/relationships/printerSettings" Target="../printerSettings/printerSettings263.bin"/><Relationship Id="rId42" Type="http://schemas.openxmlformats.org/officeDocument/2006/relationships/drawing" Target="../drawings/drawing8.xml"/><Relationship Id="rId7" Type="http://schemas.openxmlformats.org/officeDocument/2006/relationships/printerSettings" Target="../printerSettings/printerSettings236.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41" Type="http://schemas.openxmlformats.org/officeDocument/2006/relationships/printerSettings" Target="../printerSettings/printerSettings270.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32" Type="http://schemas.openxmlformats.org/officeDocument/2006/relationships/printerSettings" Target="../printerSettings/printerSettings261.bin"/><Relationship Id="rId37" Type="http://schemas.openxmlformats.org/officeDocument/2006/relationships/printerSettings" Target="../printerSettings/printerSettings266.bin"/><Relationship Id="rId40" Type="http://schemas.openxmlformats.org/officeDocument/2006/relationships/printerSettings" Target="../printerSettings/printerSettings269.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36" Type="http://schemas.openxmlformats.org/officeDocument/2006/relationships/printerSettings" Target="../printerSettings/printerSettings265.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printerSettings" Target="../printerSettings/printerSettings260.bin"/><Relationship Id="rId44" Type="http://schemas.openxmlformats.org/officeDocument/2006/relationships/ctrlProp" Target="../ctrlProps/ctrlProp116.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 Id="rId35" Type="http://schemas.openxmlformats.org/officeDocument/2006/relationships/printerSettings" Target="../printerSettings/printerSettings264.bin"/><Relationship Id="rId43" Type="http://schemas.openxmlformats.org/officeDocument/2006/relationships/vmlDrawing" Target="../drawings/vmlDrawing5.vml"/><Relationship Id="rId8" Type="http://schemas.openxmlformats.org/officeDocument/2006/relationships/printerSettings" Target="../printerSettings/printerSettings237.bin"/><Relationship Id="rId3" Type="http://schemas.openxmlformats.org/officeDocument/2006/relationships/printerSettings" Target="../printerSettings/printerSettings232.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33" Type="http://schemas.openxmlformats.org/officeDocument/2006/relationships/printerSettings" Target="../printerSettings/printerSettings262.bin"/><Relationship Id="rId38" Type="http://schemas.openxmlformats.org/officeDocument/2006/relationships/printerSettings" Target="../printerSettings/printerSettings26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78.bin"/><Relationship Id="rId13" Type="http://schemas.openxmlformats.org/officeDocument/2006/relationships/printerSettings" Target="../printerSettings/printerSettings283.bin"/><Relationship Id="rId18" Type="http://schemas.openxmlformats.org/officeDocument/2006/relationships/printerSettings" Target="../printerSettings/printerSettings288.bin"/><Relationship Id="rId26" Type="http://schemas.openxmlformats.org/officeDocument/2006/relationships/drawing" Target="../drawings/drawing9.xml"/><Relationship Id="rId3" Type="http://schemas.openxmlformats.org/officeDocument/2006/relationships/printerSettings" Target="../printerSettings/printerSettings273.bin"/><Relationship Id="rId21" Type="http://schemas.openxmlformats.org/officeDocument/2006/relationships/printerSettings" Target="../printerSettings/printerSettings291.bin"/><Relationship Id="rId7" Type="http://schemas.openxmlformats.org/officeDocument/2006/relationships/printerSettings" Target="../printerSettings/printerSettings277.bin"/><Relationship Id="rId12" Type="http://schemas.openxmlformats.org/officeDocument/2006/relationships/printerSettings" Target="../printerSettings/printerSettings282.bin"/><Relationship Id="rId17" Type="http://schemas.openxmlformats.org/officeDocument/2006/relationships/printerSettings" Target="../printerSettings/printerSettings287.bin"/><Relationship Id="rId25" Type="http://schemas.openxmlformats.org/officeDocument/2006/relationships/printerSettings" Target="../printerSettings/printerSettings295.bin"/><Relationship Id="rId2" Type="http://schemas.openxmlformats.org/officeDocument/2006/relationships/printerSettings" Target="../printerSettings/printerSettings272.bin"/><Relationship Id="rId16" Type="http://schemas.openxmlformats.org/officeDocument/2006/relationships/printerSettings" Target="../printerSettings/printerSettings286.bin"/><Relationship Id="rId20" Type="http://schemas.openxmlformats.org/officeDocument/2006/relationships/printerSettings" Target="../printerSettings/printerSettings290.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printerSettings" Target="../printerSettings/printerSettings281.bin"/><Relationship Id="rId24" Type="http://schemas.openxmlformats.org/officeDocument/2006/relationships/printerSettings" Target="../printerSettings/printerSettings294.bin"/><Relationship Id="rId5" Type="http://schemas.openxmlformats.org/officeDocument/2006/relationships/printerSettings" Target="../printerSettings/printerSettings275.bin"/><Relationship Id="rId15" Type="http://schemas.openxmlformats.org/officeDocument/2006/relationships/printerSettings" Target="../printerSettings/printerSettings285.bin"/><Relationship Id="rId23" Type="http://schemas.openxmlformats.org/officeDocument/2006/relationships/printerSettings" Target="../printerSettings/printerSettings293.bin"/><Relationship Id="rId10" Type="http://schemas.openxmlformats.org/officeDocument/2006/relationships/printerSettings" Target="../printerSettings/printerSettings280.bin"/><Relationship Id="rId19" Type="http://schemas.openxmlformats.org/officeDocument/2006/relationships/printerSettings" Target="../printerSettings/printerSettings289.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 Id="rId14" Type="http://schemas.openxmlformats.org/officeDocument/2006/relationships/printerSettings" Target="../printerSettings/printerSettings284.bin"/><Relationship Id="rId22" Type="http://schemas.openxmlformats.org/officeDocument/2006/relationships/printerSettings" Target="../printerSettings/printerSettings2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1"/>
  <sheetViews>
    <sheetView showGridLines="0" view="pageBreakPreview" zoomScale="90" zoomScaleSheetLayoutView="100" workbookViewId="0">
      <selection activeCell="C7" sqref="C7:E7"/>
    </sheetView>
  </sheetViews>
  <sheetFormatPr defaultColWidth="9.140625" defaultRowHeight="15.75"/>
  <cols>
    <col min="1" max="1" width="9.85546875" style="68" customWidth="1"/>
    <col min="2" max="2" width="6.28515625" style="68" customWidth="1"/>
    <col min="3" max="3" width="51.7109375" style="68" customWidth="1"/>
    <col min="4" max="4" width="50.42578125" style="68" customWidth="1"/>
    <col min="5" max="5" width="20.28515625" style="68" customWidth="1"/>
    <col min="6" max="6" width="9.85546875" style="68" customWidth="1"/>
    <col min="7" max="9" width="9.140625" style="68"/>
    <col min="10" max="16384" width="9.140625" style="69"/>
  </cols>
  <sheetData>
    <row r="1" spans="1:9" ht="20.100000000000001" customHeight="1">
      <c r="A1" s="799" t="s">
        <v>732</v>
      </c>
      <c r="B1" s="811" t="s">
        <v>512</v>
      </c>
      <c r="C1" s="811"/>
      <c r="D1" s="811"/>
      <c r="E1" s="811"/>
      <c r="F1" s="799" t="s">
        <v>1129</v>
      </c>
      <c r="G1" s="567"/>
    </row>
    <row r="2" spans="1:9" ht="83.45" customHeight="1">
      <c r="A2" s="800"/>
      <c r="B2" s="803" t="s">
        <v>1128</v>
      </c>
      <c r="C2" s="804"/>
      <c r="D2" s="804"/>
      <c r="E2" s="805"/>
      <c r="F2" s="800"/>
    </row>
    <row r="3" spans="1:9" ht="21.75" customHeight="1">
      <c r="A3" s="800"/>
      <c r="B3" s="806" t="s">
        <v>1132</v>
      </c>
      <c r="C3" s="807"/>
      <c r="D3" s="807"/>
      <c r="E3" s="808"/>
      <c r="F3" s="800"/>
    </row>
    <row r="4" spans="1:9" s="71" customFormat="1" ht="20.25" customHeight="1">
      <c r="A4" s="800"/>
      <c r="B4" s="70">
        <v>1</v>
      </c>
      <c r="C4" s="802" t="s">
        <v>513</v>
      </c>
      <c r="D4" s="802"/>
      <c r="E4" s="802"/>
      <c r="F4" s="800"/>
      <c r="I4" s="72"/>
    </row>
    <row r="5" spans="1:9" s="71" customFormat="1" ht="32.25" customHeight="1">
      <c r="A5" s="800"/>
      <c r="B5" s="70">
        <v>2</v>
      </c>
      <c r="C5" s="802" t="s">
        <v>709</v>
      </c>
      <c r="D5" s="802"/>
      <c r="E5" s="802"/>
      <c r="F5" s="800"/>
      <c r="G5" s="72"/>
      <c r="H5" s="72"/>
      <c r="I5" s="72"/>
    </row>
    <row r="6" spans="1:9" s="71" customFormat="1" ht="20.100000000000001" customHeight="1">
      <c r="A6" s="800"/>
      <c r="B6" s="70">
        <v>3</v>
      </c>
      <c r="C6" s="810" t="s">
        <v>928</v>
      </c>
      <c r="D6" s="810"/>
      <c r="E6" s="810"/>
      <c r="F6" s="800"/>
      <c r="G6" s="72"/>
      <c r="H6" s="72"/>
      <c r="I6" s="72"/>
    </row>
    <row r="7" spans="1:9" s="71" customFormat="1" ht="29.25" customHeight="1">
      <c r="A7" s="800"/>
      <c r="B7" s="70">
        <v>4</v>
      </c>
      <c r="C7" s="802" t="s">
        <v>61</v>
      </c>
      <c r="D7" s="802"/>
      <c r="E7" s="802"/>
      <c r="F7" s="800"/>
      <c r="G7" s="72"/>
      <c r="H7" s="72"/>
      <c r="I7" s="72"/>
    </row>
    <row r="8" spans="1:9" s="71" customFormat="1" ht="51.75" customHeight="1">
      <c r="A8" s="800"/>
      <c r="B8" s="70">
        <v>5</v>
      </c>
      <c r="C8" s="802" t="s">
        <v>203</v>
      </c>
      <c r="D8" s="802"/>
      <c r="E8" s="802"/>
      <c r="F8" s="800"/>
      <c r="G8" s="72"/>
      <c r="H8" s="72"/>
      <c r="I8" s="72"/>
    </row>
    <row r="9" spans="1:9" s="71" customFormat="1" ht="40.5" hidden="1" customHeight="1">
      <c r="A9" s="800"/>
      <c r="B9" s="70">
        <v>6</v>
      </c>
      <c r="C9" s="802" t="s">
        <v>432</v>
      </c>
      <c r="D9" s="802"/>
      <c r="E9" s="802"/>
      <c r="F9" s="800"/>
      <c r="G9" s="72"/>
      <c r="H9" s="72"/>
      <c r="I9" s="72"/>
    </row>
    <row r="10" spans="1:9" s="71" customFormat="1" ht="33.75" customHeight="1">
      <c r="A10" s="800"/>
      <c r="B10" s="70">
        <v>6</v>
      </c>
      <c r="C10" s="802" t="s">
        <v>750</v>
      </c>
      <c r="D10" s="802"/>
      <c r="E10" s="802"/>
      <c r="F10" s="800"/>
      <c r="G10" s="72"/>
      <c r="H10" s="72"/>
      <c r="I10" s="72"/>
    </row>
    <row r="11" spans="1:9" s="71" customFormat="1" ht="50.25" customHeight="1">
      <c r="A11" s="800"/>
      <c r="B11" s="70">
        <v>7</v>
      </c>
      <c r="C11" s="802" t="s">
        <v>1126</v>
      </c>
      <c r="D11" s="802"/>
      <c r="E11" s="802"/>
      <c r="F11" s="800"/>
      <c r="G11" s="72"/>
      <c r="H11" s="72"/>
      <c r="I11" s="72"/>
    </row>
    <row r="12" spans="1:9" s="71" customFormat="1" ht="6" customHeight="1">
      <c r="A12" s="800"/>
      <c r="B12" s="70"/>
      <c r="C12" s="802"/>
      <c r="D12" s="802"/>
      <c r="E12" s="802"/>
      <c r="F12" s="800"/>
      <c r="G12" s="72"/>
      <c r="H12" s="72"/>
      <c r="I12" s="72"/>
    </row>
    <row r="13" spans="1:9" s="71" customFormat="1" ht="33.75" customHeight="1">
      <c r="A13" s="800"/>
      <c r="B13" s="70">
        <v>8</v>
      </c>
      <c r="C13" s="802" t="s">
        <v>930</v>
      </c>
      <c r="D13" s="802"/>
      <c r="E13" s="802"/>
      <c r="F13" s="800"/>
      <c r="G13" s="72"/>
      <c r="H13" s="72"/>
      <c r="I13" s="72"/>
    </row>
    <row r="14" spans="1:9" ht="8.1" customHeight="1">
      <c r="A14" s="800"/>
      <c r="F14" s="800"/>
    </row>
    <row r="15" spans="1:9" ht="23.25" customHeight="1">
      <c r="A15" s="800"/>
      <c r="B15" s="809"/>
      <c r="C15" s="809"/>
      <c r="D15" s="809"/>
      <c r="E15" s="809"/>
      <c r="F15" s="800"/>
    </row>
    <row r="16" spans="1:9" ht="8.1" customHeight="1">
      <c r="A16" s="800"/>
      <c r="B16" s="73"/>
      <c r="C16" s="73"/>
      <c r="D16" s="73"/>
      <c r="E16" s="73"/>
      <c r="F16" s="800"/>
    </row>
    <row r="17" spans="1:10" ht="20.100000000000001" customHeight="1">
      <c r="A17" s="800"/>
      <c r="B17" s="812"/>
      <c r="C17" s="813"/>
      <c r="D17" s="813"/>
      <c r="E17" s="814"/>
      <c r="F17" s="800"/>
    </row>
    <row r="18" spans="1:10" ht="15.95" customHeight="1">
      <c r="A18" s="800"/>
      <c r="B18" s="815"/>
      <c r="C18" s="816"/>
      <c r="D18" s="816"/>
      <c r="E18" s="817"/>
      <c r="F18" s="800"/>
    </row>
    <row r="19" spans="1:10" ht="20.100000000000001" customHeight="1">
      <c r="A19" s="800"/>
      <c r="B19" s="815"/>
      <c r="C19" s="816"/>
      <c r="D19" s="816"/>
      <c r="E19" s="817"/>
      <c r="F19" s="800"/>
      <c r="G19" s="74"/>
      <c r="H19" s="74"/>
      <c r="I19" s="74"/>
      <c r="J19" s="74"/>
    </row>
    <row r="20" spans="1:10" ht="23.25" customHeight="1">
      <c r="A20" s="801"/>
      <c r="B20" s="818"/>
      <c r="C20" s="819"/>
      <c r="D20" s="819"/>
      <c r="E20" s="820"/>
      <c r="F20" s="801"/>
      <c r="G20" s="74"/>
      <c r="H20" s="74"/>
      <c r="I20" s="74"/>
      <c r="J20" s="74"/>
    </row>
    <row r="21" spans="1:10">
      <c r="B21" s="75"/>
      <c r="C21" s="75"/>
      <c r="D21" s="75"/>
      <c r="E21" s="75"/>
    </row>
  </sheetData>
  <sheetProtection algorithmName="SHA-512" hashValue="VIGFtOMH4PDw5/nHuEiJbCXMUZJNfPsz1WyIoFiCZuKjsoUHqLCK4P9Aq5lxv6ndjX666rY0Xjcx6xnBh9XWcA==" saltValue="J8owVEx8NbS7wufBwdm2Qw==" spinCount="100000" sheet="1" objects="1" scenarios="1"/>
  <customSheetViews>
    <customSheetView guid="{0FC51CD5-DCF7-4595-9A9F-DDC9120F829F}" scale="90" showPageBreaks="1" showGridLines="0" printArea="1" hiddenRows="1" view="pageBreakPreview">
      <selection activeCell="M10" sqref="M10"/>
      <pageMargins left="0.15748031496063" right="0.23622047244094499" top="0.97" bottom="0.4" header="0.56999999999999995" footer="0.21"/>
      <printOptions horizontalCentered="1"/>
      <pageSetup paperSize="9" scale="66" orientation="landscape" r:id="rId1"/>
      <headerFooter alignWithMargins="0"/>
    </customSheetView>
    <customSheetView guid="{72E27F64-009C-4321-B742-209DBE340E6D}" scale="90" showPageBreaks="1" showGridLines="0" printArea="1" hiddenRows="1" view="pageBreakPreview">
      <selection activeCell="B2" sqref="B2:E2"/>
      <pageMargins left="0.15748031496063" right="0.23622047244094499" top="0.97" bottom="0.4" header="0.56999999999999995" footer="0.21"/>
      <printOptions horizontalCentered="1"/>
      <pageSetup paperSize="9" scale="66" orientation="landscape" r:id="rId2"/>
      <headerFooter alignWithMargins="0"/>
    </customSheetView>
    <customSheetView guid="{9E668EC9-7875-454E-BDE6-15A2D20AC8D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
      <headerFooter alignWithMargins="0"/>
    </customSheetView>
    <customSheetView guid="{B07A37BF-D9F4-4586-9D27-CDE2FA2D122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4"/>
      <headerFooter alignWithMargins="0"/>
    </customSheetView>
    <customSheetView guid="{26C9F440-2701-423F-9FDB-7DFF079DC7F8}" scale="90" showPageBreaks="1" showGridLines="0" printArea="1" hiddenRows="1" view="pageBreakPreview">
      <selection activeCell="I6" sqref="I6"/>
      <pageMargins left="0.15748031496063" right="0.23622047244094499" top="0.97" bottom="0.4" header="0.56999999999999995" footer="0.21"/>
      <printOptions horizontalCentered="1"/>
      <pageSetup paperSize="9" scale="66" orientation="landscape" r:id="rId5"/>
      <headerFooter alignWithMargins="0"/>
    </customSheetView>
    <customSheetView guid="{F34FCE55-6D7A-4595-AE80-79F81F8010EA}"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6"/>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7"/>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8"/>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9"/>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5"/>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6"/>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3"/>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24"/>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30"/>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31"/>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32"/>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33"/>
      <headerFooter alignWithMargins="0"/>
    </customSheetView>
    <customSheetView guid="{E8F77A2D-E40A-4668-A8F2-3CE31C4AC520}"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34"/>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35"/>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36"/>
      <headerFooter alignWithMargins="0"/>
    </customSheetView>
    <customSheetView guid="{265106DA-0305-46BE-8A98-0935A189448A}" scale="90" showPageBreaks="1" showGridLines="0" printArea="1" hiddenRows="1" view="pageBreakPreview">
      <selection activeCell="H4" sqref="H4"/>
      <pageMargins left="0.15748031496063" right="0.23622047244094499" top="0.97" bottom="0.4" header="0.56999999999999995" footer="0.21"/>
      <printOptions horizontalCentered="1"/>
      <pageSetup paperSize="9" scale="66" orientation="landscape" r:id="rId37"/>
      <headerFooter alignWithMargins="0"/>
    </customSheetView>
    <customSheetView guid="{24767711-6F0F-4960-B6A0-5D16317C52CA}"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38"/>
      <headerFooter alignWithMargins="0"/>
    </customSheetView>
    <customSheetView guid="{6C1F68FF-383D-48BB-B0E5-5F71EA481BD7}" showPageBreaks="1" showGridLines="0" printArea="1" hiddenRows="1" view="pageBreakPreview">
      <selection activeCell="I15" sqref="I15"/>
      <pageMargins left="0.15748031496063" right="0.23622047244094499" top="0.97" bottom="0.4" header="0.56999999999999995" footer="0.21"/>
      <printOptions horizontalCentered="1"/>
      <pageSetup paperSize="9" scale="66" orientation="landscape" r:id="rId39"/>
      <headerFooter alignWithMargins="0"/>
    </customSheetView>
    <customSheetView guid="{70FB5D55-1DD3-4C31-AE80-FEFCEF8A40E9}" scale="90" showPageBreaks="1" showGridLines="0" printArea="1" hiddenRows="1" view="pageBreakPreview">
      <selection activeCell="C8" sqref="C8:E8"/>
      <pageMargins left="0.15748031496063" right="0.23622047244094499" top="0.97" bottom="0.4" header="0.56999999999999995" footer="0.21"/>
      <printOptions horizontalCentered="1"/>
      <pageSetup paperSize="9" scale="66" orientation="landscape" r:id="rId40"/>
      <headerFooter alignWithMargins="0"/>
    </customSheetView>
  </customSheetViews>
  <mergeCells count="17">
    <mergeCell ref="F1:F20"/>
    <mergeCell ref="B15:E15"/>
    <mergeCell ref="C7:E7"/>
    <mergeCell ref="C8:E8"/>
    <mergeCell ref="C6:E6"/>
    <mergeCell ref="C11:E11"/>
    <mergeCell ref="B1:E1"/>
    <mergeCell ref="B17:E20"/>
    <mergeCell ref="A1:A20"/>
    <mergeCell ref="C5:E5"/>
    <mergeCell ref="C12:E12"/>
    <mergeCell ref="C13:E13"/>
    <mergeCell ref="C10:E10"/>
    <mergeCell ref="C9:E9"/>
    <mergeCell ref="B2:E2"/>
    <mergeCell ref="B3:E3"/>
    <mergeCell ref="C4:E4"/>
  </mergeCells>
  <phoneticPr fontId="16" type="noConversion"/>
  <printOptions horizontalCentered="1"/>
  <pageMargins left="0.15748031496063" right="0.23622047244094499" top="0.97" bottom="0.4" header="0.56999999999999995" footer="0.21"/>
  <pageSetup paperSize="9" scale="66" orientation="landscape" r:id="rId41"/>
  <headerFooter alignWithMargins="0"/>
  <drawing r:id="rId4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topLeftCell="A14" zoomScale="90" zoomScaleSheetLayoutView="90" workbookViewId="0">
      <selection activeCell="O13" sqref="O13"/>
    </sheetView>
  </sheetViews>
  <sheetFormatPr defaultColWidth="9.140625" defaultRowHeight="15.75"/>
  <cols>
    <col min="1" max="1" width="11.5703125" style="81" customWidth="1"/>
    <col min="2" max="2" width="20.5703125" style="81" customWidth="1"/>
    <col min="3" max="3" width="15" style="81" customWidth="1"/>
    <col min="4" max="4" width="21.5703125" style="81" customWidth="1"/>
    <col min="5" max="5" width="44.42578125" style="81" customWidth="1"/>
    <col min="6" max="6" width="9.140625" style="81" hidden="1" customWidth="1"/>
    <col min="7" max="8" width="9.140625" style="81"/>
    <col min="9" max="16384" width="9.140625" style="84"/>
  </cols>
  <sheetData>
    <row r="1" spans="1:26" ht="21" customHeight="1">
      <c r="A1" s="76" t="str">
        <f>Cover!B3</f>
        <v xml:space="preserve">[Specification No.: CC/NT/W-GIS/DOM/A02/25/06430] </v>
      </c>
      <c r="B1" s="77"/>
      <c r="C1" s="77"/>
      <c r="D1" s="77"/>
      <c r="E1" s="109" t="s">
        <v>180</v>
      </c>
      <c r="Z1" s="189"/>
    </row>
    <row r="2" spans="1:26" ht="10.5" customHeight="1">
      <c r="Z2" s="189"/>
    </row>
    <row r="3" spans="1:26" ht="85.5" customHeight="1">
      <c r="A3" s="826" t="str">
        <f>Cover!B2</f>
        <v>765kV GIS Substation package SS-148 for (a) Extn. of 765kV Bhuj-II PS associated with Augmentation of transformation capacity at Bhuj-II PS (GIS) and (b) Extn. of 765kV Bhuj-II PS associated with Provision of ICT Augmentation and Bus Reactor at Bhuj-II PS</v>
      </c>
      <c r="B3" s="826"/>
      <c r="C3" s="826"/>
      <c r="D3" s="826"/>
      <c r="E3" s="826"/>
      <c r="F3" s="79"/>
      <c r="G3" s="79"/>
      <c r="H3" s="79"/>
    </row>
    <row r="4" spans="1:26" ht="10.5" customHeight="1">
      <c r="A4" s="87"/>
      <c r="H4" s="88"/>
      <c r="I4" s="89"/>
    </row>
    <row r="5" spans="1:26" ht="20.100000000000001" customHeight="1">
      <c r="A5" s="827" t="s">
        <v>123</v>
      </c>
      <c r="B5" s="827"/>
      <c r="C5" s="827"/>
      <c r="D5" s="827"/>
      <c r="E5" s="827"/>
      <c r="F5" s="101"/>
      <c r="H5" s="88"/>
      <c r="I5" s="89"/>
    </row>
    <row r="6" spans="1:26" ht="10.5" customHeight="1">
      <c r="A6" s="90"/>
      <c r="H6" s="88"/>
      <c r="I6" s="89"/>
    </row>
    <row r="7" spans="1:26" ht="20.100000000000001" customHeight="1">
      <c r="A7" s="101" t="str">
        <f>'Attach 3(JV)'!A7:D7</f>
        <v>Bidder’s Name and Address :</v>
      </c>
      <c r="E7" s="92" t="str">
        <f>'Attach 3(JV)'!E7</f>
        <v>To:</v>
      </c>
      <c r="H7" s="88"/>
      <c r="I7" s="89"/>
    </row>
    <row r="8" spans="1:26" ht="36" customHeight="1">
      <c r="A8" s="1162">
        <f>'Attach 3(JV)'!A8:D8</f>
        <v>0</v>
      </c>
      <c r="B8" s="1162"/>
      <c r="C8" s="1162"/>
      <c r="D8" s="1162"/>
      <c r="E8" s="110" t="str">
        <f>'Attach 3(JV)'!E8</f>
        <v>Contract Services</v>
      </c>
      <c r="H8" s="88"/>
      <c r="I8" s="89"/>
    </row>
    <row r="9" spans="1:26">
      <c r="A9" s="98" t="s">
        <v>435</v>
      </c>
      <c r="B9" s="1177">
        <f>'Attach 3(JV)'!B9:D9</f>
        <v>0</v>
      </c>
      <c r="C9" s="1177"/>
      <c r="D9" s="1177"/>
      <c r="E9" s="110" t="str">
        <f>'Attach 3(JV)'!E9</f>
        <v>Power Grid Corporation of India Ltd.,</v>
      </c>
      <c r="H9" s="88"/>
      <c r="I9" s="89"/>
    </row>
    <row r="10" spans="1:26">
      <c r="A10" s="98" t="s">
        <v>437</v>
      </c>
      <c r="B10" s="1156">
        <f>'Attach 3(JV)'!B10:D10</f>
        <v>0</v>
      </c>
      <c r="C10" s="1156"/>
      <c r="D10" s="1156"/>
      <c r="E10" s="110" t="str">
        <f>'Attach 3(JV)'!E10</f>
        <v>"Saudamini", Plot No. 2, Sector 29</v>
      </c>
      <c r="H10" s="88"/>
      <c r="I10" s="89"/>
    </row>
    <row r="11" spans="1:26" ht="15" customHeight="1">
      <c r="B11" s="1156">
        <f>'Attach 3(JV)'!B11:D11</f>
        <v>0</v>
      </c>
      <c r="C11" s="1156"/>
      <c r="D11" s="1156"/>
      <c r="E11" s="110" t="str">
        <f>'Attach 3(JV)'!E11</f>
        <v>Gurgaon (Haryana) - 122001</v>
      </c>
    </row>
    <row r="12" spans="1:26" hidden="1">
      <c r="A12" s="90"/>
      <c r="B12" s="1156">
        <f>'Attach 3(JV)'!B12:D12</f>
        <v>0</v>
      </c>
      <c r="C12" s="1156"/>
      <c r="D12" s="1156"/>
      <c r="E12" s="94"/>
    </row>
    <row r="13" spans="1:26" ht="21" customHeight="1">
      <c r="A13" s="81" t="s">
        <v>243</v>
      </c>
    </row>
    <row r="14" spans="1:26" ht="55.5" customHeight="1">
      <c r="A14" s="830" t="s">
        <v>116</v>
      </c>
      <c r="B14" s="830"/>
      <c r="C14" s="830"/>
      <c r="D14" s="830"/>
      <c r="E14" s="830"/>
    </row>
    <row r="15" spans="1:26" ht="12" customHeight="1">
      <c r="A15" s="90"/>
      <c r="B15" s="90"/>
      <c r="C15" s="90"/>
      <c r="D15" s="90"/>
      <c r="E15" s="90"/>
    </row>
    <row r="16" spans="1:26" ht="54.75" customHeight="1">
      <c r="A16" s="194" t="s">
        <v>433</v>
      </c>
      <c r="B16" s="194" t="s">
        <v>117</v>
      </c>
      <c r="C16" s="195" t="s">
        <v>118</v>
      </c>
      <c r="D16" s="194" t="s">
        <v>231</v>
      </c>
      <c r="E16" s="194" t="s">
        <v>122</v>
      </c>
    </row>
    <row r="17" spans="1:8" ht="21" customHeight="1">
      <c r="A17" s="190"/>
      <c r="B17" s="190"/>
      <c r="C17" s="191"/>
      <c r="D17" s="191"/>
      <c r="E17" s="191"/>
    </row>
    <row r="18" spans="1:8" ht="21" customHeight="1">
      <c r="A18" s="190"/>
      <c r="B18" s="190"/>
      <c r="C18" s="191"/>
      <c r="D18" s="191"/>
      <c r="E18" s="191"/>
    </row>
    <row r="19" spans="1:8" ht="21" customHeight="1">
      <c r="A19" s="190"/>
      <c r="B19" s="190"/>
      <c r="C19" s="191"/>
      <c r="D19" s="191"/>
      <c r="E19" s="191"/>
    </row>
    <row r="20" spans="1:8" ht="21" customHeight="1">
      <c r="A20" s="190"/>
      <c r="B20" s="190"/>
      <c r="C20" s="191"/>
      <c r="D20" s="191"/>
      <c r="E20" s="191"/>
      <c r="F20" s="192"/>
      <c r="G20" s="192"/>
      <c r="H20" s="84"/>
    </row>
    <row r="21" spans="1:8" ht="21" customHeight="1">
      <c r="A21" s="190"/>
      <c r="B21" s="190"/>
      <c r="C21" s="191"/>
      <c r="D21" s="191"/>
      <c r="E21" s="191"/>
      <c r="F21" s="192"/>
      <c r="G21" s="192"/>
      <c r="H21" s="171"/>
    </row>
    <row r="22" spans="1:8" ht="23.25" customHeight="1">
      <c r="D22" s="90"/>
      <c r="E22" s="90"/>
      <c r="F22" s="160" t="b">
        <v>0</v>
      </c>
    </row>
    <row r="23" spans="1:8" ht="73.5" customHeight="1">
      <c r="A23" s="1205" t="s">
        <v>230</v>
      </c>
      <c r="B23" s="1205"/>
      <c r="C23" s="1205"/>
      <c r="D23" s="1205"/>
      <c r="E23" s="1205"/>
    </row>
    <row r="24" spans="1:8" s="81" customFormat="1" ht="51.75" customHeight="1">
      <c r="A24" s="830" t="s">
        <v>30</v>
      </c>
      <c r="B24" s="830"/>
      <c r="C24" s="830"/>
      <c r="D24" s="830"/>
      <c r="E24" s="830"/>
    </row>
    <row r="25" spans="1:8" s="81" customFormat="1" ht="96.75" customHeight="1">
      <c r="A25" s="830" t="s">
        <v>31</v>
      </c>
      <c r="B25" s="830"/>
      <c r="C25" s="830"/>
      <c r="D25" s="830"/>
      <c r="E25" s="830"/>
    </row>
    <row r="26" spans="1:8" s="81" customFormat="1" ht="3.75" customHeight="1">
      <c r="A26" s="90"/>
      <c r="B26" s="90"/>
      <c r="C26" s="90"/>
      <c r="D26" s="105"/>
      <c r="E26" s="90"/>
    </row>
    <row r="27" spans="1:8" ht="24" customHeight="1">
      <c r="A27" s="91" t="s">
        <v>485</v>
      </c>
      <c r="B27" s="106">
        <f>'Name of Bidder'!C35</f>
        <v>0</v>
      </c>
      <c r="C27" s="193"/>
      <c r="D27" s="105" t="s">
        <v>483</v>
      </c>
      <c r="E27" s="107">
        <f>'Name of Bidder'!C32</f>
        <v>0</v>
      </c>
    </row>
    <row r="28" spans="1:8" ht="24" customHeight="1">
      <c r="A28" s="91" t="s">
        <v>486</v>
      </c>
      <c r="B28" s="107">
        <f>'Name of Bidder'!C36</f>
        <v>0</v>
      </c>
      <c r="C28" s="193"/>
      <c r="D28" s="105" t="s">
        <v>484</v>
      </c>
      <c r="E28" s="107">
        <f>'Name of Bidder'!C33</f>
        <v>0</v>
      </c>
    </row>
    <row r="29" spans="1:8" ht="24" customHeight="1">
      <c r="D29" s="105"/>
    </row>
    <row r="30" spans="1:8" ht="24" customHeight="1">
      <c r="A30" s="91" t="str">
        <f>A1</f>
        <v xml:space="preserve">[Specification No.: CC/NT/W-GIS/DOM/A02/25/06430] </v>
      </c>
      <c r="B30" s="87"/>
      <c r="C30" s="87"/>
      <c r="D30" s="87"/>
      <c r="E30" s="87" t="str">
        <f>E1</f>
        <v>ATTACHMENT-6</v>
      </c>
    </row>
    <row r="31" spans="1:8" ht="24" customHeight="1">
      <c r="A31" s="91"/>
      <c r="B31" s="87"/>
      <c r="C31" s="87"/>
      <c r="D31" s="87"/>
      <c r="E31" s="87"/>
    </row>
    <row r="32" spans="1:8" ht="20.100000000000001" customHeight="1">
      <c r="A32" s="834" t="str">
        <f>A5</f>
        <v>(Alternative, Deviations and Exceptions to the Provisions)</v>
      </c>
      <c r="B32" s="834"/>
      <c r="C32" s="834"/>
      <c r="D32" s="834"/>
      <c r="E32" s="834"/>
    </row>
    <row r="33" spans="1:5" ht="20.100000000000001" customHeight="1">
      <c r="A33" s="834"/>
      <c r="B33" s="834"/>
      <c r="C33" s="834"/>
      <c r="D33" s="834"/>
      <c r="E33" s="834"/>
    </row>
    <row r="34" spans="1:5" ht="20.100000000000001" customHeight="1"/>
    <row r="35" spans="1:5" ht="56.25" customHeight="1">
      <c r="A35" s="178" t="s">
        <v>433</v>
      </c>
      <c r="B35" s="178" t="s">
        <v>117</v>
      </c>
      <c r="C35" s="1204" t="s">
        <v>118</v>
      </c>
      <c r="D35" s="1204"/>
      <c r="E35" s="178" t="s">
        <v>29</v>
      </c>
    </row>
    <row r="36" spans="1:5" ht="22.5" customHeight="1">
      <c r="A36" s="190"/>
      <c r="B36" s="190"/>
      <c r="C36" s="1202"/>
      <c r="D36" s="1203"/>
      <c r="E36" s="191"/>
    </row>
    <row r="37" spans="1:5" ht="22.5" customHeight="1">
      <c r="A37" s="190"/>
      <c r="B37" s="190"/>
      <c r="C37" s="1202"/>
      <c r="D37" s="1203"/>
      <c r="E37" s="191"/>
    </row>
    <row r="38" spans="1:5" ht="22.5" customHeight="1">
      <c r="A38" s="190"/>
      <c r="B38" s="190"/>
      <c r="C38" s="1202"/>
      <c r="D38" s="1203"/>
      <c r="E38" s="191"/>
    </row>
    <row r="39" spans="1:5" ht="22.5" customHeight="1">
      <c r="A39" s="190"/>
      <c r="B39" s="190"/>
      <c r="C39" s="1202"/>
      <c r="D39" s="1203"/>
      <c r="E39" s="191"/>
    </row>
    <row r="40" spans="1:5" ht="22.5" customHeight="1">
      <c r="A40" s="190"/>
      <c r="B40" s="190"/>
      <c r="C40" s="1202"/>
      <c r="D40" s="1203"/>
      <c r="E40" s="191"/>
    </row>
    <row r="41" spans="1:5" ht="22.5" customHeight="1">
      <c r="A41" s="190"/>
      <c r="B41" s="190"/>
      <c r="C41" s="1202"/>
      <c r="D41" s="1203"/>
      <c r="E41" s="191"/>
    </row>
    <row r="42" spans="1:5" ht="22.5" customHeight="1">
      <c r="A42" s="190"/>
      <c r="B42" s="190"/>
      <c r="C42" s="1202"/>
      <c r="D42" s="1203"/>
      <c r="E42" s="191"/>
    </row>
    <row r="43" spans="1:5" ht="22.5" customHeight="1">
      <c r="A43" s="190"/>
      <c r="B43" s="190"/>
      <c r="C43" s="1202"/>
      <c r="D43" s="1203"/>
      <c r="E43" s="191"/>
    </row>
    <row r="44" spans="1:5" ht="22.5" customHeight="1">
      <c r="A44" s="190"/>
      <c r="B44" s="190"/>
      <c r="C44" s="1202"/>
      <c r="D44" s="1203"/>
      <c r="E44" s="191"/>
    </row>
    <row r="45" spans="1:5" ht="22.5" customHeight="1">
      <c r="A45" s="190"/>
      <c r="B45" s="190"/>
      <c r="C45" s="1202"/>
      <c r="D45" s="1203"/>
      <c r="E45" s="191"/>
    </row>
    <row r="46" spans="1:5" ht="20.100000000000001" customHeight="1"/>
    <row r="47" spans="1:5" ht="25.5" customHeight="1"/>
    <row r="48" spans="1:5" ht="25.5" customHeight="1">
      <c r="A48" s="84"/>
      <c r="B48" s="84"/>
      <c r="C48" s="84"/>
      <c r="D48" s="105"/>
      <c r="E48" s="84"/>
    </row>
    <row r="49" spans="1:5" ht="25.5" customHeight="1">
      <c r="A49" s="91" t="s">
        <v>485</v>
      </c>
      <c r="B49" s="106">
        <f>B27</f>
        <v>0</v>
      </c>
      <c r="C49" s="193"/>
      <c r="D49" s="105" t="s">
        <v>483</v>
      </c>
      <c r="E49" s="107">
        <f>E27</f>
        <v>0</v>
      </c>
    </row>
    <row r="50" spans="1:5" ht="25.5" customHeight="1">
      <c r="A50" s="91" t="s">
        <v>486</v>
      </c>
      <c r="B50" s="106">
        <f>B28</f>
        <v>0</v>
      </c>
      <c r="C50" s="193"/>
      <c r="D50" s="105" t="s">
        <v>484</v>
      </c>
      <c r="E50" s="107">
        <f>E28</f>
        <v>0</v>
      </c>
    </row>
    <row r="51" spans="1:5" ht="25.5" customHeight="1">
      <c r="D51" s="105"/>
    </row>
  </sheetData>
  <sheetProtection algorithmName="SHA-512" hashValue="SsB+V/kQX73fMFj67981BMSsS1UT4d2/+Dl/ecaCLRWVzbLcgCFJ/RxaYCkGXG/ZnADHPPW1swzPTckp9EsN1Q==" saltValue="D3qR6r37vn5P4nnh6eq+PQ==" spinCount="100000" sheet="1" objects="1" scenarios="1"/>
  <customSheetViews>
    <customSheetView guid="{0FC51CD5-DCF7-4595-9A9F-DDC9120F829F}"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72E27F64-009C-4321-B742-209DBE340E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9E668EC9-7875-454E-BDE6-15A2D20AC8D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B07A37BF-D9F4-4586-9D27-CDE2FA2D122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26C9F440-2701-423F-9FDB-7DFF079DC7F8}"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F34FCE55-6D7A-4595-AE80-79F81F8010EA}" showPageBreaks="1" showGridLines="0" zeroValues="0" printArea="1" hiddenColumns="1" view="pageBreakPreview">
      <selection activeCell="A21" sqref="A21"/>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5"/>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6"/>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7"/>
      <headerFooter alignWithMargins="0">
        <oddFooter>&amp;R&amp;"Book Antiqua,Bold"&amp;8 Page &amp;P</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8"/>
      <headerFooter alignWithMargins="0">
        <oddFooter>&amp;R&amp;"Book Antiqua,Bold"&amp;8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0"/>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22"/>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23"/>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4"/>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E8F77A2D-E40A-4668-A8F2-3CE31C4AC520}"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265106DA-0305-46BE-8A98-0935A189448A}"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24767711-6F0F-4960-B6A0-5D16317C52CA}"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6C1F68FF-383D-48BB-B0E5-5F71EA481BD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 guid="{70FB5D55-1DD3-4C31-AE80-FEFCEF8A40E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40"/>
      <headerFooter alignWithMargins="0">
        <oddFooter>&amp;R&amp;"Book Antiqua,Bold"&amp;8 Page &amp;P</oddFooter>
      </headerFooter>
    </customSheetView>
  </customSheetViews>
  <mergeCells count="24">
    <mergeCell ref="A23:E23"/>
    <mergeCell ref="A8:D8"/>
    <mergeCell ref="A3:E3"/>
    <mergeCell ref="A5:E5"/>
    <mergeCell ref="A14:E14"/>
    <mergeCell ref="B9:D9"/>
    <mergeCell ref="B10:D10"/>
    <mergeCell ref="B11:D11"/>
    <mergeCell ref="B12:D12"/>
    <mergeCell ref="C39:D39"/>
    <mergeCell ref="A24:E24"/>
    <mergeCell ref="A25:E25"/>
    <mergeCell ref="A33:E33"/>
    <mergeCell ref="C35:D35"/>
    <mergeCell ref="C36:D36"/>
    <mergeCell ref="C37:D37"/>
    <mergeCell ref="C38:D38"/>
    <mergeCell ref="A32:E32"/>
    <mergeCell ref="C40:D40"/>
    <mergeCell ref="C43:D43"/>
    <mergeCell ref="C44:D44"/>
    <mergeCell ref="C45:D45"/>
    <mergeCell ref="C41:D41"/>
    <mergeCell ref="C42:D42"/>
  </mergeCells>
  <phoneticPr fontId="4" type="noConversion"/>
  <conditionalFormatting sqref="A30:E51">
    <cfRule type="expression" dxfId="15" priority="2" stopIfTrue="1">
      <formula>$F$22=FALSE</formula>
    </cfRule>
  </conditionalFormatting>
  <conditionalFormatting sqref="A52:E52">
    <cfRule type="expression" dxfId="14" priority="1" stopIfTrue="1">
      <formula>$F$22="No"</formula>
    </cfRule>
  </conditionalFormatting>
  <pageMargins left="0.75" right="0.43" top="0.57999999999999996" bottom="0.4" header="0.34" footer="0.2"/>
  <pageSetup scale="81" orientation="portrait" r:id="rId41"/>
  <headerFooter alignWithMargins="0">
    <oddFooter>&amp;R&amp;"Book Antiqua,Bold"&amp;8 Page &amp;P</oddFooter>
  </headerFooter>
  <rowBreaks count="1" manualBreakCount="1">
    <brk id="29"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10254" r:id="rId44" name="Check Box 14">
              <controlPr defaultSize="0" print="0" autoFill="0" autoLine="0" autoPict="0">
                <anchor moveWithCells="1">
                  <from>
                    <xdr:col>4</xdr:col>
                    <xdr:colOff>2247900</xdr:colOff>
                    <xdr:row>21</xdr:row>
                    <xdr:rowOff>85725</xdr:rowOff>
                  </from>
                  <to>
                    <xdr:col>4</xdr:col>
                    <xdr:colOff>2495550</xdr:colOff>
                    <xdr:row>21</xdr:row>
                    <xdr:rowOff>266700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12"/>
    <pageSetUpPr fitToPage="1"/>
  </sheetPr>
  <dimension ref="A1:I38"/>
  <sheetViews>
    <sheetView showGridLines="0" view="pageBreakPreview" topLeftCell="A12" zoomScale="85" zoomScaleSheetLayoutView="85" workbookViewId="0">
      <selection activeCell="B11" sqref="B11:D11"/>
    </sheetView>
  </sheetViews>
  <sheetFormatPr defaultColWidth="9.140625" defaultRowHeight="16.5"/>
  <cols>
    <col min="1" max="1" width="12.140625" style="535" customWidth="1"/>
    <col min="2" max="2" width="20.5703125" style="535" customWidth="1"/>
    <col min="3" max="3" width="11.42578125" style="535" customWidth="1"/>
    <col min="4" max="4" width="17.7109375" style="535" customWidth="1"/>
    <col min="5" max="5" width="39.28515625" style="535" customWidth="1"/>
    <col min="6" max="8" width="9.140625" style="533"/>
    <col min="9" max="16384" width="9.140625" style="534"/>
  </cols>
  <sheetData>
    <row r="1" spans="1:9" ht="21.75" customHeight="1">
      <c r="A1" s="1208" t="str">
        <f>'Attach-3 (QR)_'!A1</f>
        <v xml:space="preserve">[Specification No.: CC/NT/W-GIS/DOM/A02/25/06430] </v>
      </c>
      <c r="B1" s="1208"/>
      <c r="C1" s="1208"/>
      <c r="D1" s="1208"/>
      <c r="E1" s="532" t="str">
        <f>"Attachment-7 "</f>
        <v xml:space="preserve">Attachment-7 </v>
      </c>
    </row>
    <row r="2" spans="1:9">
      <c r="E2" s="536"/>
    </row>
    <row r="3" spans="1:9" ht="72" customHeight="1">
      <c r="A3" s="1209" t="str">
        <f>'Attach-3 (QR)_'!A3:I3</f>
        <v>765kV GIS Substation package SS-148 for (a) Extn. of 765kV Bhuj-II PS associated with Augmentation of transformation capacity at Bhuj-II PS (GIS) and (b) Extn. of 765kV Bhuj-II PS associated with Provision of ICT Augmentation and Bus Reactor at Bhuj-II PS</v>
      </c>
      <c r="B3" s="1209"/>
      <c r="C3" s="1209"/>
      <c r="D3" s="1209"/>
      <c r="E3" s="1209"/>
      <c r="F3" s="537"/>
      <c r="G3" s="538"/>
      <c r="H3" s="537"/>
    </row>
    <row r="4" spans="1:9" ht="20.100000000000001" customHeight="1">
      <c r="A4" s="539"/>
      <c r="H4" s="433"/>
      <c r="I4" s="434"/>
    </row>
    <row r="5" spans="1:9" ht="20.100000000000001" customHeight="1">
      <c r="A5" s="1210" t="s">
        <v>898</v>
      </c>
      <c r="B5" s="1210"/>
      <c r="C5" s="1210"/>
      <c r="D5" s="1210"/>
      <c r="E5" s="1210"/>
      <c r="F5" s="540"/>
      <c r="H5" s="433"/>
      <c r="I5" s="434"/>
    </row>
    <row r="6" spans="1:9" ht="20.100000000000001" customHeight="1">
      <c r="A6" s="541"/>
      <c r="H6" s="433"/>
      <c r="I6" s="434"/>
    </row>
    <row r="7" spans="1:9" ht="20.100000000000001" customHeight="1">
      <c r="A7" s="542" t="str">
        <f>'Attach-3 (QR)_'!A7</f>
        <v>Bidder’s Name and Address :</v>
      </c>
      <c r="E7" s="485" t="str">
        <f>'Attach-3 (QR)_'!F7</f>
        <v>To:</v>
      </c>
      <c r="H7" s="433"/>
      <c r="I7" s="434"/>
    </row>
    <row r="8" spans="1:9" ht="36" customHeight="1">
      <c r="A8" s="1211">
        <f>'Attach-3 (QR)_'!A8:E8</f>
        <v>0</v>
      </c>
      <c r="B8" s="1211"/>
      <c r="C8" s="1211"/>
      <c r="D8" s="1211"/>
      <c r="E8" s="543" t="str">
        <f>'Attach-3 (QR)_'!F8</f>
        <v>Contract Services</v>
      </c>
      <c r="H8" s="433"/>
      <c r="I8" s="434"/>
    </row>
    <row r="9" spans="1:9" ht="20.100000000000001" customHeight="1">
      <c r="A9" s="439" t="s">
        <v>435</v>
      </c>
      <c r="B9" s="1206">
        <f>'Attach-3 (QR)_'!B9:D9</f>
        <v>0</v>
      </c>
      <c r="C9" s="1206"/>
      <c r="D9" s="1206"/>
      <c r="E9" s="543" t="str">
        <f>'Attach-3 (QR)_'!F9</f>
        <v>Power Grid Corporation of India Ltd.,</v>
      </c>
      <c r="H9" s="433"/>
      <c r="I9" s="434"/>
    </row>
    <row r="10" spans="1:9" ht="20.100000000000001" customHeight="1">
      <c r="A10" s="439" t="s">
        <v>437</v>
      </c>
      <c r="B10" s="1206">
        <f>'Attach-3 (QR)_'!B10:D10</f>
        <v>0</v>
      </c>
      <c r="C10" s="1206"/>
      <c r="D10" s="1206"/>
      <c r="E10" s="543" t="str">
        <f>'Attach-3 (QR)_'!F10</f>
        <v>"Saudamini", Plot No. 2, Sector 29</v>
      </c>
      <c r="H10" s="433"/>
      <c r="I10" s="434"/>
    </row>
    <row r="11" spans="1:9" ht="20.100000000000001" customHeight="1">
      <c r="B11" s="1206">
        <f>'Attach-3 (QR)_'!B11:D11</f>
        <v>0</v>
      </c>
      <c r="C11" s="1206"/>
      <c r="D11" s="1206"/>
      <c r="E11" s="543" t="str">
        <f>'Attach-3 (QR)_'!F11</f>
        <v>Gurgaon (Haryana) - 122001</v>
      </c>
    </row>
    <row r="12" spans="1:9" ht="20.100000000000001" customHeight="1">
      <c r="A12" s="541"/>
      <c r="B12" s="1206">
        <f>'Attach-3 (QR)_'!B12:D12</f>
        <v>0</v>
      </c>
      <c r="C12" s="1206"/>
      <c r="D12" s="1206"/>
      <c r="E12" s="485"/>
    </row>
    <row r="13" spans="1:9" ht="20.100000000000001" customHeight="1"/>
    <row r="14" spans="1:9" ht="20.100000000000001" customHeight="1">
      <c r="A14" s="541"/>
    </row>
    <row r="15" spans="1:9" ht="27.75" customHeight="1">
      <c r="A15" s="1207" t="s">
        <v>778</v>
      </c>
      <c r="B15" s="1207"/>
      <c r="C15" s="1207"/>
      <c r="D15" s="1207"/>
      <c r="E15" s="1207"/>
      <c r="F15" s="544"/>
      <c r="G15" s="544"/>
      <c r="H15" s="544"/>
    </row>
    <row r="16" spans="1:9" ht="20.100000000000001" customHeight="1">
      <c r="A16" s="541"/>
    </row>
    <row r="17" spans="1:5" ht="20.100000000000001" customHeight="1">
      <c r="A17" s="545"/>
    </row>
    <row r="18" spans="1:5" ht="20.100000000000001" customHeight="1"/>
    <row r="19" spans="1:5" ht="20.100000000000001" customHeight="1">
      <c r="A19" s="545"/>
    </row>
    <row r="20" spans="1:5" ht="20.100000000000001" customHeight="1">
      <c r="A20" s="545"/>
    </row>
    <row r="21" spans="1:5" ht="20.100000000000001" customHeight="1">
      <c r="D21" s="546"/>
    </row>
    <row r="22" spans="1:5" ht="33" customHeight="1">
      <c r="A22" s="547" t="s">
        <v>485</v>
      </c>
      <c r="B22" s="548">
        <f>'Attach 9'!B41</f>
        <v>0</v>
      </c>
      <c r="C22" s="542"/>
      <c r="D22" s="546" t="s">
        <v>483</v>
      </c>
      <c r="E22" s="549">
        <f>'Attach 9'!G41</f>
        <v>0</v>
      </c>
    </row>
    <row r="23" spans="1:5" ht="33" customHeight="1">
      <c r="A23" s="547" t="s">
        <v>486</v>
      </c>
      <c r="B23" s="549">
        <f>'Attach 9'!B42</f>
        <v>0</v>
      </c>
      <c r="C23" s="542"/>
      <c r="D23" s="546" t="s">
        <v>484</v>
      </c>
      <c r="E23" s="549">
        <f>'Attach 9'!G42</f>
        <v>0</v>
      </c>
    </row>
    <row r="24" spans="1:5" ht="33" customHeight="1">
      <c r="D24" s="546"/>
    </row>
    <row r="25" spans="1:5" ht="33" customHeight="1">
      <c r="A25" s="542"/>
      <c r="B25" s="542"/>
      <c r="C25" s="542"/>
      <c r="D25" s="546"/>
      <c r="E25" s="542"/>
    </row>
    <row r="26" spans="1:5" ht="20.100000000000001" customHeight="1"/>
    <row r="27" spans="1:5" ht="20.100000000000001" customHeight="1">
      <c r="A27" s="550"/>
    </row>
    <row r="28" spans="1:5" ht="20.100000000000001" customHeight="1"/>
    <row r="29" spans="1:5" ht="20.100000000000001" customHeight="1"/>
    <row r="30" spans="1:5" ht="20.100000000000001" customHeight="1">
      <c r="A30" s="550"/>
    </row>
    <row r="31" spans="1:5" ht="20.100000000000001" customHeight="1"/>
    <row r="32" spans="1:5" ht="20.100000000000001" customHeight="1">
      <c r="A32" s="550"/>
    </row>
    <row r="33" spans="1:1" ht="20.100000000000001" customHeight="1"/>
    <row r="34" spans="1:1" ht="20.100000000000001" customHeight="1">
      <c r="A34" s="550"/>
    </row>
    <row r="35" spans="1:1" ht="20.100000000000001" customHeight="1"/>
    <row r="36" spans="1:1" ht="20.100000000000001" customHeight="1"/>
    <row r="37" spans="1:1" ht="20.100000000000001" customHeight="1"/>
    <row r="38" spans="1:1" ht="20.100000000000001" customHeight="1"/>
  </sheetData>
  <sheetProtection algorithmName="SHA-512" hashValue="0ssFyP5DcNN/QJX2eJgOiq0TgrSZcz5v0R51a3r7cm25Y4Mwx5NSyILdGSK1z1G/rzlB/k6d5WP2329PkmAzkA==" saltValue="GbA9oiqN4ZH8pZFDjnzzoA==" spinCount="100000" sheet="1" objects="1" scenarios="1"/>
  <customSheetViews>
    <customSheetView guid="{0FC51CD5-DCF7-4595-9A9F-DDC9120F829F}" showPageBreaks="1" showGridLines="0" fitToPage="1" printArea="1" view="pageBreakPreview">
      <selection activeCell="A3" sqref="A3:E3"/>
      <pageMargins left="0.75" right="0.63" top="0.57999999999999996" bottom="0.6" header="0.34" footer="0.35"/>
      <pageSetup orientation="portrait" r:id="rId1"/>
      <headerFooter alignWithMargins="0">
        <oddFooter>&amp;R&amp;"Book Antiqua,Bold"&amp;8 Page &amp;P of &amp;N</oddFooter>
      </headerFooter>
    </customSheetView>
    <customSheetView guid="{72E27F64-009C-4321-B742-209DBE340E6D}" showPageBreaks="1" showGridLines="0" fitToPage="1" printArea="1" view="pageBreakPreview">
      <selection activeCell="A3" sqref="A3:E3"/>
      <pageMargins left="0.75" right="0.63" top="0.57999999999999996" bottom="0.6" header="0.34" footer="0.35"/>
      <pageSetup orientation="portrait" r:id="rId2"/>
      <headerFooter alignWithMargins="0">
        <oddFooter>&amp;R&amp;"Book Antiqua,Bold"&amp;8 Page &amp;P of &amp;N</oddFooter>
      </headerFooter>
    </customSheetView>
    <customSheetView guid="{9E668EC9-7875-454E-BDE6-15A2D20AC8D2}" showPageBreaks="1" showGridLines="0" fitToPage="1" printArea="1" view="pageBreakPreview">
      <selection activeCell="A3" sqref="A3:E3"/>
      <pageMargins left="0.75" right="0.63" top="0.57999999999999996" bottom="0.6" header="0.34" footer="0.35"/>
      <pageSetup orientation="portrait" r:id="rId3"/>
      <headerFooter alignWithMargins="0">
        <oddFooter>&amp;R&amp;"Book Antiqua,Bold"&amp;8 Page &amp;P of &amp;N</oddFooter>
      </headerFooter>
    </customSheetView>
    <customSheetView guid="{B07A37BF-D9F4-4586-9D27-CDE2FA2D1222}" showPageBreaks="1" showGridLines="0" fitToPage="1" printArea="1" view="pageBreakPreview">
      <selection activeCell="A3" sqref="A3:E3"/>
      <pageMargins left="0.75" right="0.63" top="0.57999999999999996" bottom="0.6" header="0.34" footer="0.35"/>
      <pageSetup orientation="portrait" r:id="rId4"/>
      <headerFooter alignWithMargins="0">
        <oddFooter>&amp;R&amp;"Book Antiqua,Bold"&amp;8 Page &amp;P of &amp;N</oddFooter>
      </headerFooter>
    </customSheetView>
    <customSheetView guid="{26C9F440-2701-423F-9FDB-7DFF079DC7F8}" showPageBreaks="1" showGridLines="0" fitToPage="1" printArea="1" view="pageBreakPreview">
      <selection activeCell="A3" sqref="A3:E3"/>
      <pageMargins left="0.75" right="0.63" top="0.57999999999999996" bottom="0.6" header="0.34" footer="0.35"/>
      <pageSetup orientation="portrait" r:id="rId5"/>
      <headerFooter alignWithMargins="0">
        <oddFooter>&amp;R&amp;"Book Antiqua,Bold"&amp;8 Page &amp;P of &amp;N</oddFooter>
      </headerFooter>
    </customSheetView>
    <customSheetView guid="{F34FCE55-6D7A-4595-AE80-79F81F8010EA}" showGridLines="0" fitToPage="1">
      <selection activeCell="A15" sqref="A15:E15"/>
      <pageMargins left="0.75" right="0.63" top="0.57999999999999996" bottom="0.6" header="0.34" footer="0.35"/>
      <pageSetup orientation="portrait" r:id="rId6"/>
      <headerFooter alignWithMargins="0">
        <oddFooter>&amp;R&amp;"Book Antiqua,Bold"&amp;8 Page &amp;P of &amp;N</oddFooter>
      </headerFooter>
    </customSheetView>
    <customSheetView guid="{265106DA-0305-46BE-8A98-0935A189448A}" showPageBreaks="1" showGridLines="0" fitToPage="1" printArea="1" view="pageBreakPreview">
      <selection activeCell="A3" sqref="A3:E3"/>
      <pageMargins left="0.75" right="0.63" top="0.57999999999999996" bottom="0.6" header="0.34" footer="0.35"/>
      <pageSetup orientation="portrait" r:id="rId7"/>
      <headerFooter alignWithMargins="0">
        <oddFooter>&amp;R&amp;"Book Antiqua,Bold"&amp;8 Page &amp;P of &amp;N</oddFooter>
      </headerFooter>
    </customSheetView>
    <customSheetView guid="{24767711-6F0F-4960-B6A0-5D16317C52CA}" showPageBreaks="1" showGridLines="0" fitToPage="1" printArea="1" view="pageBreakPreview">
      <selection activeCell="A3" sqref="A3:E3"/>
      <pageMargins left="0.75" right="0.63" top="0.57999999999999996" bottom="0.6" header="0.34" footer="0.35"/>
      <pageSetup orientation="portrait" r:id="rId8"/>
      <headerFooter alignWithMargins="0">
        <oddFooter>&amp;R&amp;"Book Antiqua,Bold"&amp;8 Page &amp;P of &amp;N</oddFooter>
      </headerFooter>
    </customSheetView>
    <customSheetView guid="{6C1F68FF-383D-48BB-B0E5-5F71EA481BD7}" showPageBreaks="1" showGridLines="0" fitToPage="1" printArea="1" view="pageBreakPreview">
      <selection activeCell="A3" sqref="A3:E3"/>
      <pageMargins left="0.75" right="0.63" top="0.57999999999999996" bottom="0.6" header="0.34" footer="0.35"/>
      <pageSetup orientation="portrait" r:id="rId9"/>
      <headerFooter alignWithMargins="0">
        <oddFooter>&amp;R&amp;"Book Antiqua,Bold"&amp;8 Page &amp;P of &amp;N</oddFooter>
      </headerFooter>
    </customSheetView>
    <customSheetView guid="{70FB5D55-1DD3-4C31-AE80-FEFCEF8A40E9}" showPageBreaks="1" showGridLines="0" fitToPage="1" printArea="1" view="pageBreakPreview" topLeftCell="A4">
      <selection activeCell="A3" sqref="A3:E3"/>
      <pageMargins left="0.75" right="0.63" top="0.57999999999999996" bottom="0.6" header="0.34" footer="0.35"/>
      <pageSetup orientation="portrait" r:id="rId10"/>
      <headerFooter alignWithMargins="0">
        <oddFooter>&amp;R&amp;"Book Antiqua,Bold"&amp;8 Page &amp;P of &amp;N</oddFooter>
      </headerFooter>
    </customSheetView>
  </customSheetViews>
  <mergeCells count="9">
    <mergeCell ref="B11:D11"/>
    <mergeCell ref="B12:D12"/>
    <mergeCell ref="A15:E15"/>
    <mergeCell ref="A1:D1"/>
    <mergeCell ref="A3:E3"/>
    <mergeCell ref="A5:E5"/>
    <mergeCell ref="A8:D8"/>
    <mergeCell ref="B9:D9"/>
    <mergeCell ref="B10:D10"/>
  </mergeCells>
  <pageMargins left="0.75" right="0.63" top="0.57999999999999996" bottom="0.6" header="0.34" footer="0.35"/>
  <pageSetup orientation="portrait" r:id="rId11"/>
  <headerFooter alignWithMargins="0">
    <oddFooter>&amp;R&amp;"Book Antiqua,Bold"&amp;8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dimension ref="A1:I55"/>
  <sheetViews>
    <sheetView showGridLines="0" showZeros="0" view="pageBreakPreview" zoomScale="70" zoomScaleSheetLayoutView="70" workbookViewId="0">
      <selection activeCell="J39" sqref="J39"/>
    </sheetView>
  </sheetViews>
  <sheetFormatPr defaultColWidth="9.140625" defaultRowHeight="15.75"/>
  <cols>
    <col min="1" max="1" width="9.7109375" style="81" customWidth="1"/>
    <col min="2" max="2" width="20.5703125" style="81" customWidth="1"/>
    <col min="3" max="3" width="11.42578125" style="81" customWidth="1"/>
    <col min="4" max="4" width="28.140625" style="81" customWidth="1"/>
    <col min="5" max="5" width="60" style="81" customWidth="1"/>
    <col min="6" max="6" width="38.7109375" style="81" customWidth="1"/>
    <col min="7" max="7" width="22.140625" style="81" customWidth="1"/>
    <col min="8" max="8" width="24.42578125" style="84" customWidth="1"/>
    <col min="9" max="9" width="10.85546875" style="84" customWidth="1"/>
    <col min="10" max="10" width="13.7109375" style="84" customWidth="1"/>
    <col min="11" max="16" width="9.140625" style="84" customWidth="1"/>
    <col min="17" max="16384" width="9.140625" style="84"/>
  </cols>
  <sheetData>
    <row r="1" spans="1:7" ht="22.5" customHeight="1">
      <c r="A1" s="76" t="str">
        <f>'Attach-3 (QR)_'!A1</f>
        <v xml:space="preserve">[Specification No.: CC/NT/W-GIS/DOM/A02/25/06430] </v>
      </c>
      <c r="B1" s="77"/>
      <c r="C1" s="77"/>
      <c r="D1" s="77"/>
      <c r="E1" s="77"/>
      <c r="F1" s="78" t="s">
        <v>605</v>
      </c>
      <c r="G1" s="78" t="s">
        <v>605</v>
      </c>
    </row>
    <row r="2" spans="1:7" ht="15" customHeight="1"/>
    <row r="3" spans="1:7" ht="99" customHeight="1">
      <c r="A3" s="1161" t="str">
        <f>Cover!B2</f>
        <v>765kV GIS Substation package SS-148 for (a) Extn. of 765kV Bhuj-II PS associated with Augmentation of transformation capacity at Bhuj-II PS (GIS) and (b) Extn. of 765kV Bhuj-II PS associated with Provision of ICT Augmentation and Bus Reactor at Bhuj-II PS</v>
      </c>
      <c r="B3" s="1161"/>
      <c r="C3" s="1161"/>
      <c r="D3" s="1161"/>
      <c r="E3" s="1161"/>
      <c r="F3" s="1161"/>
      <c r="G3" s="1161"/>
    </row>
    <row r="4" spans="1:7" ht="15" customHeight="1">
      <c r="A4" s="87"/>
    </row>
    <row r="5" spans="1:7" ht="20.100000000000001" customHeight="1">
      <c r="A5" s="827" t="s">
        <v>457</v>
      </c>
      <c r="B5" s="827"/>
      <c r="C5" s="827"/>
      <c r="D5" s="827"/>
      <c r="E5" s="827"/>
      <c r="F5" s="827"/>
      <c r="G5" s="827"/>
    </row>
    <row r="6" spans="1:7" ht="20.100000000000001" customHeight="1">
      <c r="A6" s="90"/>
    </row>
    <row r="7" spans="1:7" ht="20.100000000000001" customHeight="1">
      <c r="A7" s="101" t="str">
        <f>'Attach-3 (QR)_'!A7:E7</f>
        <v>Bidder’s Name and Address :</v>
      </c>
      <c r="E7" s="101" t="s">
        <v>621</v>
      </c>
    </row>
    <row r="8" spans="1:7" ht="30" customHeight="1">
      <c r="A8" s="1162">
        <f>'Attach-3 (QR)_'!A8:E8</f>
        <v>0</v>
      </c>
      <c r="B8" s="1162"/>
      <c r="C8" s="1162"/>
      <c r="D8" s="1162"/>
      <c r="E8" s="110" t="str">
        <f>'Attach 3(JV)'!E8</f>
        <v>Contract Services</v>
      </c>
    </row>
    <row r="9" spans="1:7">
      <c r="A9" s="98" t="s">
        <v>435</v>
      </c>
      <c r="B9" s="1177">
        <f>'Attach-3 (QR)_'!B9:D9</f>
        <v>0</v>
      </c>
      <c r="C9" s="1177"/>
      <c r="D9" s="1177"/>
      <c r="E9" s="110" t="str">
        <f>'Attach 3(JV)'!E9</f>
        <v>Power Grid Corporation of India Ltd.,</v>
      </c>
    </row>
    <row r="10" spans="1:7">
      <c r="A10" s="98" t="s">
        <v>437</v>
      </c>
      <c r="B10" s="1156">
        <f>'Attach-3 (QR)_'!B10:D10</f>
        <v>0</v>
      </c>
      <c r="C10" s="1156"/>
      <c r="D10" s="1156"/>
      <c r="E10" s="110" t="str">
        <f>'Attach 3(JV)'!E10</f>
        <v>"Saudamini", Plot No. 2, Sector 29</v>
      </c>
    </row>
    <row r="11" spans="1:7">
      <c r="B11" s="1156">
        <f>'Attach-3 (QR)_'!B11:D11</f>
        <v>0</v>
      </c>
      <c r="C11" s="1156"/>
      <c r="D11" s="1156"/>
      <c r="E11" s="110" t="str">
        <f>'Attach 3(JV)'!E11</f>
        <v>Gurgaon (Haryana) - 122001</v>
      </c>
    </row>
    <row r="12" spans="1:7">
      <c r="A12" s="90"/>
      <c r="B12" s="1156">
        <f>'Attach-3 (QR)_'!B12:D12</f>
        <v>0</v>
      </c>
      <c r="C12" s="1156"/>
      <c r="D12" s="1156"/>
      <c r="E12" s="110">
        <f>'Attach 3(JV)'!E12</f>
        <v>0</v>
      </c>
      <c r="F12" s="94"/>
      <c r="G12" s="94"/>
    </row>
    <row r="13" spans="1:7" ht="15" customHeight="1">
      <c r="A13" s="90"/>
      <c r="B13" s="100"/>
      <c r="C13" s="100"/>
      <c r="D13" s="100"/>
      <c r="E13" s="100"/>
    </row>
    <row r="14" spans="1:7" ht="20.100000000000001" customHeight="1">
      <c r="A14" s="81" t="s">
        <v>243</v>
      </c>
    </row>
    <row r="15" spans="1:7" ht="15" customHeight="1">
      <c r="A15" s="90"/>
    </row>
    <row r="16" spans="1:7" ht="100.5" customHeight="1">
      <c r="A16" s="913"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765kV GIS Substation package SS-148 for (a) Extn. of 765kV Bhuj-II PS associated with Augmentation of transformation capacity at Bhuj-II PS (GIS) and (b) Extn. of 765kV Bhuj-II PS associated with Provision of ICT Augmentation and Bus Reactor at Bhuj-II PS for the period commencing from the effective date of Contract to us :</v>
      </c>
      <c r="B16" s="913"/>
      <c r="C16" s="913"/>
      <c r="D16" s="913"/>
      <c r="E16" s="913"/>
      <c r="F16" s="913"/>
      <c r="G16" s="913"/>
    </row>
    <row r="17" spans="1:7" ht="5.25" customHeight="1">
      <c r="A17" s="90"/>
      <c r="B17" s="90"/>
      <c r="C17" s="90"/>
      <c r="D17" s="90"/>
      <c r="E17" s="90"/>
      <c r="F17" s="90"/>
      <c r="G17" s="90"/>
    </row>
    <row r="18" spans="1:7" s="726" customFormat="1" ht="156.75" customHeight="1">
      <c r="A18" s="476" t="s">
        <v>433</v>
      </c>
      <c r="B18" s="1217" t="s">
        <v>458</v>
      </c>
      <c r="C18" s="1218"/>
      <c r="D18" s="1219"/>
      <c r="E18" s="739" t="s">
        <v>1130</v>
      </c>
      <c r="F18" s="1224" t="s">
        <v>1131</v>
      </c>
      <c r="G18" s="1225"/>
    </row>
    <row r="19" spans="1:7">
      <c r="A19" s="423"/>
      <c r="B19" s="473"/>
      <c r="C19" s="474"/>
      <c r="D19" s="475"/>
      <c r="E19" s="1168"/>
      <c r="F19" s="1220"/>
      <c r="G19" s="1169"/>
    </row>
    <row r="20" spans="1:7">
      <c r="A20" s="476"/>
      <c r="B20" s="477"/>
      <c r="C20" s="478"/>
      <c r="D20" s="479"/>
      <c r="E20" s="1221"/>
      <c r="F20" s="1222"/>
      <c r="G20" s="1223"/>
    </row>
    <row r="21" spans="1:7" ht="33" customHeight="1">
      <c r="A21" s="196">
        <v>1</v>
      </c>
      <c r="B21" s="1215" t="s">
        <v>265</v>
      </c>
      <c r="C21" s="1215"/>
      <c r="D21" s="1215"/>
      <c r="E21" s="738"/>
      <c r="F21" s="1226"/>
      <c r="G21" s="1227"/>
    </row>
    <row r="22" spans="1:7" ht="22.5" customHeight="1">
      <c r="A22" s="196"/>
      <c r="B22" s="1212" t="s">
        <v>264</v>
      </c>
      <c r="C22" s="1213"/>
      <c r="D22" s="1214"/>
      <c r="E22" s="738"/>
      <c r="F22" s="1226"/>
      <c r="G22" s="1227"/>
    </row>
    <row r="23" spans="1:7" ht="53.25" customHeight="1">
      <c r="A23" s="196">
        <v>2</v>
      </c>
      <c r="B23" s="1215" t="s">
        <v>266</v>
      </c>
      <c r="C23" s="1215"/>
      <c r="D23" s="1215"/>
      <c r="E23" s="738"/>
      <c r="F23" s="1226"/>
      <c r="G23" s="1227"/>
    </row>
    <row r="24" spans="1:7" ht="22.5" customHeight="1">
      <c r="A24" s="196"/>
      <c r="B24" s="1212" t="s">
        <v>264</v>
      </c>
      <c r="C24" s="1213"/>
      <c r="D24" s="1214"/>
      <c r="E24" s="738"/>
      <c r="F24" s="1226"/>
      <c r="G24" s="1227"/>
    </row>
    <row r="25" spans="1:7" ht="37.5" customHeight="1">
      <c r="A25" s="196">
        <v>3</v>
      </c>
      <c r="B25" s="1216" t="s">
        <v>267</v>
      </c>
      <c r="C25" s="1216"/>
      <c r="D25" s="1216"/>
      <c r="E25" s="738"/>
      <c r="F25" s="1226"/>
      <c r="G25" s="1227"/>
    </row>
    <row r="26" spans="1:7" ht="22.5" customHeight="1">
      <c r="A26" s="196"/>
      <c r="B26" s="1212" t="s">
        <v>264</v>
      </c>
      <c r="C26" s="1213"/>
      <c r="D26" s="1214"/>
      <c r="E26" s="738"/>
      <c r="F26" s="1226"/>
      <c r="G26" s="1227"/>
    </row>
    <row r="27" spans="1:7" ht="34.5" customHeight="1">
      <c r="A27" s="196">
        <v>4</v>
      </c>
      <c r="B27" s="1216" t="s">
        <v>268</v>
      </c>
      <c r="C27" s="1216"/>
      <c r="D27" s="1216"/>
      <c r="E27" s="738"/>
      <c r="F27" s="1226"/>
      <c r="G27" s="1227"/>
    </row>
    <row r="28" spans="1:7" ht="22.5" customHeight="1">
      <c r="A28" s="196"/>
      <c r="B28" s="1212" t="s">
        <v>264</v>
      </c>
      <c r="C28" s="1213"/>
      <c r="D28" s="1214"/>
      <c r="E28" s="738"/>
      <c r="F28" s="1226"/>
      <c r="G28" s="1227"/>
    </row>
    <row r="29" spans="1:7" ht="35.25" customHeight="1">
      <c r="A29" s="196">
        <v>5</v>
      </c>
      <c r="B29" s="1216" t="s">
        <v>269</v>
      </c>
      <c r="C29" s="1216"/>
      <c r="D29" s="1216"/>
      <c r="E29" s="738"/>
      <c r="F29" s="1226"/>
      <c r="G29" s="1227"/>
    </row>
    <row r="30" spans="1:7" ht="22.5" customHeight="1">
      <c r="A30" s="196"/>
      <c r="B30" s="1212" t="s">
        <v>264</v>
      </c>
      <c r="C30" s="1213"/>
      <c r="D30" s="1214"/>
      <c r="E30" s="738"/>
      <c r="F30" s="1226"/>
      <c r="G30" s="1227"/>
    </row>
    <row r="31" spans="1:7" ht="21" customHeight="1">
      <c r="A31" s="196">
        <v>6</v>
      </c>
      <c r="B31" s="1215" t="s">
        <v>124</v>
      </c>
      <c r="C31" s="1215"/>
      <c r="D31" s="1215"/>
      <c r="E31" s="738"/>
      <c r="F31" s="1226"/>
      <c r="G31" s="1227"/>
    </row>
    <row r="32" spans="1:7" ht="36" customHeight="1">
      <c r="A32" s="196">
        <v>7</v>
      </c>
      <c r="B32" s="1216" t="s">
        <v>270</v>
      </c>
      <c r="C32" s="1216"/>
      <c r="D32" s="1216"/>
      <c r="E32" s="738"/>
      <c r="F32" s="1226"/>
      <c r="G32" s="1227"/>
    </row>
    <row r="33" spans="1:9" ht="22.5" customHeight="1">
      <c r="A33" s="196"/>
      <c r="B33" s="1212" t="s">
        <v>264</v>
      </c>
      <c r="C33" s="1213"/>
      <c r="D33" s="1214"/>
      <c r="E33" s="738"/>
      <c r="F33" s="1226"/>
      <c r="G33" s="1227"/>
    </row>
    <row r="34" spans="1:9" ht="34.5" customHeight="1">
      <c r="A34" s="196">
        <v>8</v>
      </c>
      <c r="B34" s="1216" t="s">
        <v>271</v>
      </c>
      <c r="C34" s="1216"/>
      <c r="D34" s="1216"/>
      <c r="E34" s="738"/>
      <c r="F34" s="1226"/>
      <c r="G34" s="1227"/>
    </row>
    <row r="35" spans="1:9" ht="22.5" customHeight="1">
      <c r="A35" s="196"/>
      <c r="B35" s="1212" t="s">
        <v>264</v>
      </c>
      <c r="C35" s="1213"/>
      <c r="D35" s="1214"/>
      <c r="E35" s="738"/>
      <c r="F35" s="1226"/>
      <c r="G35" s="1227"/>
    </row>
    <row r="36" spans="1:9" ht="37.5" customHeight="1">
      <c r="A36" s="196">
        <v>9</v>
      </c>
      <c r="B36" s="1216" t="s">
        <v>272</v>
      </c>
      <c r="C36" s="1216"/>
      <c r="D36" s="1216"/>
      <c r="E36" s="738"/>
      <c r="F36" s="1226"/>
      <c r="G36" s="1227"/>
    </row>
    <row r="37" spans="1:9" ht="22.5" customHeight="1">
      <c r="A37" s="196"/>
      <c r="B37" s="1212" t="s">
        <v>264</v>
      </c>
      <c r="C37" s="1213"/>
      <c r="D37" s="1214"/>
      <c r="E37" s="738"/>
      <c r="F37" s="1226"/>
      <c r="G37" s="1227"/>
      <c r="I37" s="114"/>
    </row>
    <row r="38" spans="1:9" ht="69.75" customHeight="1">
      <c r="A38" s="138"/>
      <c r="C38" s="138"/>
      <c r="D38" s="138"/>
      <c r="E38" s="724" t="str">
        <f>IF(E37&gt;16, "You are exceeding the completion schedule of " &amp; I37 &amp; " months as specified  in the bidding documents.", "")</f>
        <v/>
      </c>
      <c r="F38" s="724" t="str">
        <f>IF(F37&gt;20, "You are exceeding the completion schedule of " &amp; H40 &amp; " months as specified  in the bidding documents.", "")</f>
        <v/>
      </c>
      <c r="G38" s="724" t="str">
        <f>IF(G37&gt;18, "You are exceeding the completion schedule of " &amp; I40 &amp; " months as specified  in the bidding documents.", "")</f>
        <v/>
      </c>
      <c r="I38" s="114"/>
    </row>
    <row r="39" spans="1:9" ht="20.25" customHeight="1">
      <c r="A39" s="1228"/>
      <c r="B39" s="1228"/>
      <c r="C39" s="1228"/>
      <c r="D39" s="1228"/>
      <c r="E39" s="1228"/>
      <c r="F39" s="1228"/>
      <c r="G39" s="1228"/>
    </row>
    <row r="40" spans="1:9" ht="19.5" customHeight="1">
      <c r="A40" s="1229"/>
      <c r="B40" s="1229"/>
      <c r="C40" s="1229"/>
      <c r="D40" s="1229"/>
      <c r="E40" s="1229"/>
      <c r="F40" s="1229"/>
      <c r="G40" s="1229"/>
    </row>
    <row r="41" spans="1:9" ht="19.5" customHeight="1">
      <c r="A41" s="91" t="s">
        <v>485</v>
      </c>
      <c r="B41" s="106">
        <f>'Name of Bidder'!C35</f>
        <v>0</v>
      </c>
      <c r="D41" s="84"/>
      <c r="E41" s="121" t="s">
        <v>483</v>
      </c>
      <c r="F41" s="81" t="str">
        <f>'Name of Bidder'!B32</f>
        <v xml:space="preserve">Printed Name </v>
      </c>
      <c r="G41" s="81">
        <f>'Name of Bidder'!C32</f>
        <v>0</v>
      </c>
    </row>
    <row r="42" spans="1:9" ht="19.5" customHeight="1">
      <c r="A42" s="91" t="s">
        <v>486</v>
      </c>
      <c r="B42" s="107">
        <f>'Name of Bidder'!C36</f>
        <v>0</v>
      </c>
      <c r="D42" s="84"/>
      <c r="E42" s="121" t="s">
        <v>616</v>
      </c>
      <c r="F42" s="81" t="str">
        <f>'Name of Bidder'!B33</f>
        <v>Designation</v>
      </c>
      <c r="G42" s="81">
        <f>'Name of Bidder'!C33</f>
        <v>0</v>
      </c>
    </row>
    <row r="43" spans="1:9" ht="21.75" customHeight="1">
      <c r="A43" s="91"/>
      <c r="B43" s="107"/>
      <c r="D43" s="105"/>
      <c r="E43" s="105"/>
      <c r="F43" s="107"/>
      <c r="G43" s="107"/>
    </row>
    <row r="44" spans="1:9" ht="31.5" customHeight="1">
      <c r="A44" s="1230" t="s">
        <v>125</v>
      </c>
      <c r="B44" s="1230"/>
      <c r="C44" s="1230"/>
      <c r="D44" s="1230"/>
      <c r="E44" s="1230"/>
      <c r="F44" s="1230"/>
      <c r="G44" s="1230"/>
    </row>
    <row r="45" spans="1:9" ht="20.100000000000001" customHeight="1">
      <c r="A45" s="104"/>
    </row>
    <row r="46" spans="1:9" ht="20.100000000000001" customHeight="1"/>
    <row r="47" spans="1:9" ht="20.100000000000001" customHeight="1">
      <c r="A47" s="104"/>
    </row>
    <row r="48" spans="1:9" ht="20.100000000000001" customHeight="1"/>
    <row r="49" spans="1:1" ht="20.100000000000001" customHeight="1">
      <c r="A49" s="104"/>
    </row>
    <row r="50" spans="1:1" ht="20.100000000000001" customHeight="1"/>
    <row r="51" spans="1:1" ht="20.100000000000001" customHeight="1">
      <c r="A51" s="104"/>
    </row>
    <row r="52" spans="1:1" ht="20.100000000000001" customHeight="1"/>
    <row r="53" spans="1:1" ht="20.100000000000001" customHeight="1"/>
    <row r="54" spans="1:1" ht="20.100000000000001" customHeight="1"/>
    <row r="55" spans="1:1" ht="20.100000000000001" customHeight="1"/>
  </sheetData>
  <sheetProtection algorithmName="SHA-512" hashValue="zEWjajdm1bU2yZZMPbrQ+NzHg6DEMPhiNmr4PGzQeLQXMa0xaZovaHEAShFyRhLDXThmQj+OwD6Z1zxPNOqk7Q==" saltValue="gEt8SLvn7jyFmSsM4qIJxQ==" spinCount="100000" sheet="1" objects="1" scenarios="1"/>
  <customSheetViews>
    <customSheetView guid="{0FC51CD5-DCF7-4595-9A9F-DDC9120F829F}"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72E27F64-009C-4321-B742-209DBE340E6D}"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9E668EC9-7875-454E-BDE6-15A2D20AC8D2}" scale="85" showPageBreaks="1" showGridLines="0" zeroValues="0" printArea="1" hiddenColumns="1" view="pageBreakPreview">
      <selection activeCell="E37" sqref="E37:F37"/>
      <rowBreaks count="1" manualBreakCount="1">
        <brk id="44"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25">
      <selection activeCell="E37" sqref="E37:F37"/>
      <rowBreaks count="1" manualBreakCount="1">
        <brk id="44"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21">
      <selection activeCell="E37" sqref="E37:F37"/>
      <rowBreaks count="1" manualBreakCount="1">
        <brk id="44"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24767711-6F0F-4960-B6A0-5D16317C52CA}" scale="85" showPageBreaks="1" showGridLines="0" zeroValues="0" printArea="1" hiddenColumns="1" view="pageBreakPreview" topLeftCell="A22">
      <selection activeCell="E37" sqref="E37:F37"/>
      <rowBreaks count="1" manualBreakCount="1">
        <brk id="44"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6C1F68FF-383D-48BB-B0E5-5F71EA481BD7}" scale="85" showPageBreaks="1" showGridLines="0" zeroValues="0" printArea="1" hiddenColumns="1" view="pageBreakPreview" topLeftCell="A10">
      <selection activeCell="E21" sqref="E21:F21"/>
      <rowBreaks count="1" manualBreakCount="1">
        <brk id="44"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 guid="{70FB5D55-1DD3-4C31-AE80-FEFCEF8A40E9}"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customSheetView>
  </customSheetViews>
  <mergeCells count="49">
    <mergeCell ref="F35:G35"/>
    <mergeCell ref="F36:G36"/>
    <mergeCell ref="F37:G37"/>
    <mergeCell ref="F30:G30"/>
    <mergeCell ref="F31:G31"/>
    <mergeCell ref="F32:G32"/>
    <mergeCell ref="F33:G33"/>
    <mergeCell ref="F34:G34"/>
    <mergeCell ref="F25:G25"/>
    <mergeCell ref="F26:G26"/>
    <mergeCell ref="F27:G27"/>
    <mergeCell ref="F28:G28"/>
    <mergeCell ref="F29:G29"/>
    <mergeCell ref="B36:D36"/>
    <mergeCell ref="B37:D37"/>
    <mergeCell ref="A39:G39"/>
    <mergeCell ref="A40:G40"/>
    <mergeCell ref="A44:G44"/>
    <mergeCell ref="B31:D31"/>
    <mergeCell ref="B32:D32"/>
    <mergeCell ref="B33:D33"/>
    <mergeCell ref="B34:D34"/>
    <mergeCell ref="B35:D35"/>
    <mergeCell ref="B26:D26"/>
    <mergeCell ref="B27:D27"/>
    <mergeCell ref="B28:D28"/>
    <mergeCell ref="B29:D29"/>
    <mergeCell ref="B30:D30"/>
    <mergeCell ref="B22:D22"/>
    <mergeCell ref="B23:D23"/>
    <mergeCell ref="B24:D24"/>
    <mergeCell ref="B25:D25"/>
    <mergeCell ref="B11:D11"/>
    <mergeCell ref="B12:D12"/>
    <mergeCell ref="A16:G16"/>
    <mergeCell ref="B18:D18"/>
    <mergeCell ref="B21:D21"/>
    <mergeCell ref="E19:G19"/>
    <mergeCell ref="E20:G20"/>
    <mergeCell ref="F18:G18"/>
    <mergeCell ref="F21:G21"/>
    <mergeCell ref="F22:G22"/>
    <mergeCell ref="F23:G23"/>
    <mergeCell ref="F24:G24"/>
    <mergeCell ref="A3:G3"/>
    <mergeCell ref="A5:G5"/>
    <mergeCell ref="A8:D8"/>
    <mergeCell ref="B9:D9"/>
    <mergeCell ref="B10:D10"/>
  </mergeCells>
  <dataValidations count="1">
    <dataValidation type="whole" operator="lessThanOrEqual" allowBlank="1" showInputMessage="1" showErrorMessage="1" error="You are exceeding the Time for Completion of 16 Months as specified in Bidding Documents." sqref="E37" xr:uid="{3E48ECA4-C6D7-496B-BA79-25ED83399DDA}">
      <formula1>16</formula1>
    </dataValidation>
  </dataValidations>
  <pageMargins left="1.18" right="0" top="0.59055118110236204" bottom="0.59055118110236204" header="0.35433070866141703" footer="0.35433070866141703"/>
  <pageSetup scale="48" orientation="portrait" r:id="rId11"/>
  <headerFooter alignWithMargins="0">
    <oddFooter>&amp;R&amp;"Book Antiqua,Bold"&amp;8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I48"/>
  <sheetViews>
    <sheetView showGridLines="0" showZeros="0" view="pageBreakPreview" zoomScale="90" zoomScaleSheetLayoutView="90" workbookViewId="0">
      <selection activeCell="K36" sqref="K36"/>
    </sheetView>
  </sheetViews>
  <sheetFormatPr defaultColWidth="9.140625" defaultRowHeight="15.75"/>
  <cols>
    <col min="1" max="1" width="9.7109375" style="81" customWidth="1"/>
    <col min="2" max="2" width="39.5703125" style="81" customWidth="1"/>
    <col min="3" max="3" width="25.85546875" style="81" customWidth="1"/>
    <col min="4" max="4" width="23.5703125" style="81" customWidth="1"/>
    <col min="5" max="5" width="25.140625" style="81" customWidth="1"/>
    <col min="6" max="6" width="24.42578125" style="81" customWidth="1"/>
    <col min="7" max="8" width="9.140625" style="81"/>
    <col min="9" max="16384" width="9.140625" style="84"/>
  </cols>
  <sheetData>
    <row r="1" spans="1:9" ht="21.75" customHeight="1">
      <c r="A1" s="76" t="str">
        <f>Cover!B3</f>
        <v xml:space="preserve">[Specification No.: CC/NT/W-GIS/DOM/A02/25/06430] </v>
      </c>
      <c r="B1" s="77"/>
      <c r="C1" s="77"/>
      <c r="D1" s="77"/>
      <c r="E1" s="77"/>
      <c r="F1" s="109" t="s">
        <v>614</v>
      </c>
    </row>
    <row r="2" spans="1:9">
      <c r="F2" s="227"/>
    </row>
    <row r="3" spans="1:9" ht="93.75" customHeight="1">
      <c r="A3" s="1161" t="str">
        <f>Cover!B2</f>
        <v>765kV GIS Substation package SS-148 for (a) Extn. of 765kV Bhuj-II PS associated with Augmentation of transformation capacity at Bhuj-II PS (GIS) and (b) Extn. of 765kV Bhuj-II PS associated with Provision of ICT Augmentation and Bus Reactor at Bhuj-II PS</v>
      </c>
      <c r="B3" s="1161"/>
      <c r="C3" s="1161"/>
      <c r="D3" s="1161"/>
      <c r="E3" s="1161"/>
      <c r="F3" s="1161"/>
      <c r="G3" s="79"/>
      <c r="H3" s="79"/>
    </row>
    <row r="4" spans="1:9" ht="20.100000000000001" customHeight="1">
      <c r="A4" s="87"/>
      <c r="H4" s="88"/>
      <c r="I4" s="89"/>
    </row>
    <row r="5" spans="1:9" ht="20.100000000000001" customHeight="1">
      <c r="A5" s="827" t="s">
        <v>459</v>
      </c>
      <c r="B5" s="827"/>
      <c r="C5" s="827"/>
      <c r="D5" s="827"/>
      <c r="E5" s="827"/>
      <c r="F5" s="827"/>
      <c r="H5" s="88"/>
      <c r="I5" s="89"/>
    </row>
    <row r="6" spans="1:9" ht="20.100000000000001" customHeight="1">
      <c r="A6" s="90"/>
      <c r="H6" s="88"/>
      <c r="I6" s="89"/>
    </row>
    <row r="7" spans="1:9" ht="20.100000000000001" customHeight="1">
      <c r="A7" s="101" t="str">
        <f>'Attach 3(JV)'!A7:D7</f>
        <v>Bidder’s Name and Address :</v>
      </c>
      <c r="E7" s="92" t="str">
        <f>'Attach 3(JV)'!E7</f>
        <v>To:</v>
      </c>
      <c r="H7" s="88"/>
      <c r="I7" s="89"/>
    </row>
    <row r="8" spans="1:9" ht="36" customHeight="1">
      <c r="A8" s="1162">
        <f>'Attach 3(JV)'!A8:D8</f>
        <v>0</v>
      </c>
      <c r="B8" s="1162"/>
      <c r="C8" s="1162"/>
      <c r="D8" s="1162"/>
      <c r="E8" s="110" t="str">
        <f>'Attach 3(JV)'!E8</f>
        <v>Contract Services</v>
      </c>
      <c r="H8" s="88"/>
      <c r="I8" s="89"/>
    </row>
    <row r="9" spans="1:9">
      <c r="A9" s="98" t="s">
        <v>435</v>
      </c>
      <c r="B9" s="1177">
        <f>'Attach 3(JV)'!B9:D9</f>
        <v>0</v>
      </c>
      <c r="C9" s="1177"/>
      <c r="D9" s="1177"/>
      <c r="E9" s="110" t="str">
        <f>'Attach 3(JV)'!E9</f>
        <v>Power Grid Corporation of India Ltd.,</v>
      </c>
      <c r="H9" s="88"/>
      <c r="I9" s="89"/>
    </row>
    <row r="10" spans="1:9">
      <c r="A10" s="98" t="s">
        <v>437</v>
      </c>
      <c r="B10" s="1156">
        <f>'Attach 3(JV)'!B10:D10</f>
        <v>0</v>
      </c>
      <c r="C10" s="1156"/>
      <c r="D10" s="1156"/>
      <c r="E10" s="110" t="str">
        <f>'Attach 3(JV)'!E10</f>
        <v>"Saudamini", Plot No. 2, Sector 29</v>
      </c>
      <c r="H10" s="88"/>
      <c r="I10" s="89"/>
    </row>
    <row r="11" spans="1:9" ht="18" customHeight="1">
      <c r="B11" s="1156">
        <f>'Attach 3(JV)'!B11:D11</f>
        <v>0</v>
      </c>
      <c r="C11" s="1156"/>
      <c r="D11" s="1156"/>
      <c r="E11" s="110" t="str">
        <f>'Attach 3(JV)'!E11</f>
        <v>Gurgaon (Haryana) - 122001</v>
      </c>
    </row>
    <row r="12" spans="1:9">
      <c r="A12" s="90"/>
      <c r="B12" s="1156">
        <f>'Attach 3(JV)'!B12:D12</f>
        <v>0</v>
      </c>
      <c r="C12" s="1156"/>
      <c r="D12" s="1156"/>
      <c r="E12" s="94"/>
    </row>
    <row r="13" spans="1:9" ht="20.100000000000001" customHeight="1">
      <c r="A13" s="90"/>
      <c r="B13" s="200"/>
      <c r="C13" s="200"/>
      <c r="D13" s="200"/>
      <c r="G13" s="94"/>
    </row>
    <row r="14" spans="1:9" ht="20.100000000000001" customHeight="1">
      <c r="A14" s="81" t="s">
        <v>243</v>
      </c>
    </row>
    <row r="15" spans="1:9" ht="20.100000000000001" hidden="1" customHeight="1">
      <c r="A15" s="90"/>
    </row>
    <row r="16" spans="1:9" ht="18" hidden="1" customHeight="1">
      <c r="A16" s="1235"/>
      <c r="B16" s="1235"/>
      <c r="C16" s="1235"/>
      <c r="D16" s="1235"/>
      <c r="E16" s="1235"/>
      <c r="F16" s="1235"/>
    </row>
    <row r="17" spans="1:8" ht="39" hidden="1" customHeight="1">
      <c r="A17" s="1236" t="s">
        <v>751</v>
      </c>
      <c r="B17" s="1236"/>
      <c r="C17" s="1236"/>
      <c r="D17" s="1236"/>
      <c r="E17" s="1236"/>
      <c r="F17" s="1236"/>
    </row>
    <row r="18" spans="1:8" ht="62.25" hidden="1" customHeight="1">
      <c r="A18" s="913" t="s">
        <v>764</v>
      </c>
      <c r="B18" s="913"/>
      <c r="C18" s="913"/>
      <c r="D18" s="913"/>
      <c r="E18" s="913"/>
      <c r="F18" s="913"/>
    </row>
    <row r="19" spans="1:8" ht="75.75" hidden="1" customHeight="1">
      <c r="A19" s="913"/>
      <c r="B19" s="913"/>
      <c r="C19" s="913"/>
      <c r="D19" s="913"/>
      <c r="E19" s="913"/>
      <c r="F19" s="913"/>
    </row>
    <row r="20" spans="1:8" ht="20.25" hidden="1" customHeight="1">
      <c r="A20" s="1231"/>
      <c r="B20" s="1231"/>
      <c r="C20" s="1231"/>
      <c r="D20" s="1231"/>
      <c r="E20" s="1231"/>
      <c r="F20" s="111"/>
    </row>
    <row r="21" spans="1:8" ht="42" hidden="1" customHeight="1">
      <c r="A21" s="1231"/>
      <c r="B21" s="1231"/>
      <c r="C21" s="394"/>
      <c r="D21" s="394"/>
      <c r="E21" s="394"/>
      <c r="F21" s="111"/>
    </row>
    <row r="22" spans="1:8" ht="48" hidden="1" customHeight="1">
      <c r="A22" s="395"/>
      <c r="B22" s="397"/>
      <c r="C22" s="386"/>
      <c r="D22" s="386"/>
      <c r="E22" s="396"/>
      <c r="F22" s="111"/>
    </row>
    <row r="23" spans="1:8" ht="78" hidden="1" customHeight="1">
      <c r="A23" s="1233"/>
      <c r="B23" s="1233"/>
      <c r="C23" s="1233"/>
      <c r="D23" s="1233"/>
      <c r="E23" s="1233"/>
      <c r="F23" s="1233"/>
    </row>
    <row r="24" spans="1:8" s="385" customFormat="1" ht="51.75" hidden="1" customHeight="1">
      <c r="A24" s="913"/>
      <c r="B24" s="913"/>
      <c r="C24" s="913"/>
      <c r="D24" s="913"/>
      <c r="E24" s="913"/>
      <c r="F24" s="913"/>
      <c r="G24" s="384"/>
      <c r="H24" s="384"/>
    </row>
    <row r="25" spans="1:8" s="385" customFormat="1" ht="18.75" hidden="1" customHeight="1">
      <c r="A25" s="111"/>
      <c r="B25" s="111"/>
      <c r="C25" s="111"/>
      <c r="D25" s="111"/>
      <c r="E25" s="111"/>
      <c r="F25" s="111"/>
      <c r="G25" s="384"/>
      <c r="H25" s="384"/>
    </row>
    <row r="26" spans="1:8" s="385" customFormat="1" ht="13.5" customHeight="1">
      <c r="A26" s="1234"/>
      <c r="B26" s="1234"/>
      <c r="C26" s="111"/>
      <c r="D26" s="111"/>
      <c r="E26" s="111"/>
      <c r="F26" s="111"/>
      <c r="G26" s="384"/>
      <c r="H26" s="384"/>
    </row>
    <row r="27" spans="1:8" s="385" customFormat="1" ht="77.25" customHeight="1">
      <c r="A27" s="1232" t="s">
        <v>780</v>
      </c>
      <c r="B27" s="1232"/>
      <c r="C27" s="1232"/>
      <c r="D27" s="1232"/>
      <c r="E27" s="1232"/>
      <c r="F27" s="1232"/>
      <c r="G27" s="384"/>
      <c r="H27" s="384"/>
    </row>
    <row r="28" spans="1:8" s="385" customFormat="1" ht="47.25" customHeight="1">
      <c r="A28" s="1232"/>
      <c r="B28" s="1232"/>
      <c r="C28" s="1232"/>
      <c r="D28" s="1232"/>
      <c r="E28" s="1232"/>
      <c r="F28" s="1232"/>
      <c r="G28" s="384"/>
      <c r="H28" s="384"/>
    </row>
    <row r="29" spans="1:8" s="385" customFormat="1" ht="22.5" hidden="1" customHeight="1">
      <c r="A29" s="1232"/>
      <c r="B29" s="1232"/>
      <c r="C29" s="1232"/>
      <c r="D29" s="1232"/>
      <c r="E29" s="1232"/>
      <c r="F29" s="1232"/>
      <c r="G29" s="384"/>
      <c r="H29" s="384"/>
    </row>
    <row r="30" spans="1:8" s="385" customFormat="1" ht="77.25" hidden="1" customHeight="1">
      <c r="A30" s="1232"/>
      <c r="B30" s="1232"/>
      <c r="C30" s="1232"/>
      <c r="D30" s="1232"/>
      <c r="E30" s="1232"/>
      <c r="F30" s="1232"/>
      <c r="G30" s="384"/>
      <c r="H30" s="384"/>
    </row>
    <row r="31" spans="1:8" ht="51.75" hidden="1" customHeight="1">
      <c r="A31" s="1232"/>
      <c r="B31" s="1232"/>
      <c r="C31" s="1232"/>
      <c r="D31" s="1232"/>
      <c r="E31" s="1232"/>
      <c r="F31" s="1232"/>
    </row>
    <row r="32" spans="1:8" ht="76.5" hidden="1" customHeight="1">
      <c r="A32" s="1232"/>
      <c r="B32" s="1232"/>
      <c r="C32" s="1232"/>
      <c r="D32" s="1232"/>
      <c r="E32" s="1232"/>
      <c r="F32" s="1232"/>
    </row>
    <row r="33" spans="1:5" ht="33" customHeight="1">
      <c r="A33" s="91" t="s">
        <v>485</v>
      </c>
      <c r="B33" s="106">
        <f>'Name of Bidder'!C35</f>
        <v>0</v>
      </c>
      <c r="C33" s="193"/>
      <c r="D33" s="105" t="s">
        <v>483</v>
      </c>
      <c r="E33" s="107">
        <f>'Name of Bidder'!C32</f>
        <v>0</v>
      </c>
    </row>
    <row r="34" spans="1:5" ht="33" customHeight="1">
      <c r="A34" s="91" t="s">
        <v>486</v>
      </c>
      <c r="B34" s="107">
        <f>'Name of Bidder'!C36</f>
        <v>0</v>
      </c>
      <c r="C34" s="193"/>
      <c r="D34" s="105" t="s">
        <v>484</v>
      </c>
      <c r="E34" s="107">
        <f>'Name of Bidder'!C33</f>
        <v>0</v>
      </c>
    </row>
    <row r="35" spans="1:5" ht="33" customHeight="1">
      <c r="B35" s="193"/>
      <c r="C35" s="193"/>
      <c r="D35" s="105"/>
      <c r="E35" s="193"/>
    </row>
    <row r="36" spans="1:5" ht="20.100000000000001" customHeight="1"/>
    <row r="37" spans="1:5" ht="20.100000000000001" customHeight="1">
      <c r="A37" s="104"/>
    </row>
    <row r="38" spans="1:5" ht="20.100000000000001" customHeight="1"/>
    <row r="39" spans="1:5" ht="20.100000000000001" customHeight="1"/>
    <row r="40" spans="1:5" ht="20.100000000000001" customHeight="1">
      <c r="A40" s="104"/>
    </row>
    <row r="41" spans="1:5" ht="20.100000000000001" customHeight="1"/>
    <row r="42" spans="1:5" ht="20.100000000000001" customHeight="1">
      <c r="A42" s="104"/>
    </row>
    <row r="43" spans="1:5" ht="20.100000000000001" customHeight="1"/>
    <row r="44" spans="1:5" ht="20.100000000000001" customHeight="1">
      <c r="A44" s="104"/>
    </row>
    <row r="45" spans="1:5" ht="20.100000000000001" customHeight="1"/>
    <row r="46" spans="1:5" ht="20.100000000000001" customHeight="1"/>
    <row r="47" spans="1:5" ht="20.100000000000001" customHeight="1"/>
    <row r="48" spans="1:5" ht="20.100000000000001" customHeight="1"/>
  </sheetData>
  <sheetProtection algorithmName="SHA-512" hashValue="aV3GuIAmuLiDFFEy0fX2mclPlOHygvAk6JtvhAgJQQQDh3JNXqVwvU50/Q5wbv9eq0TD0dp6X75cJyIiCdnWDQ==" saltValue="EBJ9JvY0xoayD/Fs6h8HKw==" spinCount="100000" sheet="1" objects="1" scenarios="1"/>
  <customSheetViews>
    <customSheetView guid="{0FC51CD5-DCF7-4595-9A9F-DDC9120F829F}" showPageBreaks="1" showGridLines="0" zeroValues="0" printArea="1" hiddenRows="1" view="pageBreakPreview" topLeftCell="A7">
      <selection activeCell="A3" sqref="A3:F3"/>
      <pageMargins left="0.75" right="0.63" top="0.44" bottom="0.35" header="0.42" footer="0.35"/>
      <pageSetup scale="60" orientation="landscape" r:id="rId1"/>
      <headerFooter alignWithMargins="0">
        <oddFooter>&amp;R&amp;"Book Antiqua,Bold"&amp;8 Page &amp;P of &amp;N</oddFooter>
      </headerFooter>
    </customSheetView>
    <customSheetView guid="{72E27F64-009C-4321-B742-209DBE340E6D}" showPageBreaks="1" showGridLines="0" zeroValues="0" printArea="1" hiddenRows="1" view="pageBreakPreview" topLeftCell="A7">
      <selection activeCell="A3" sqref="A3:F3"/>
      <pageMargins left="0.75" right="0.63" top="0.44" bottom="0.35" header="0.42" footer="0.35"/>
      <pageSetup scale="60" orientation="landscape" r:id="rId2"/>
      <headerFooter alignWithMargins="0">
        <oddFooter>&amp;R&amp;"Book Antiqua,Bold"&amp;8 Page &amp;P of &amp;N</oddFooter>
      </headerFooter>
    </customSheetView>
    <customSheetView guid="{9E668EC9-7875-454E-BDE6-15A2D20AC8D2}" scale="70" showPageBreaks="1" showGridLines="0" zeroValues="0" printArea="1" hiddenRows="1" view="pageBreakPreview">
      <selection activeCell="A5" sqref="A5:F5"/>
      <pageMargins left="0.75" right="0.63" top="0.44" bottom="0.35" header="0.42" footer="0.35"/>
      <pageSetup scale="60" orientation="landscape" r:id="rId3"/>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5" sqref="A5:F5"/>
      <pageMargins left="0.75" right="0.63" top="0.44" bottom="0.35" header="0.42" footer="0.35"/>
      <pageSetup scale="60" orientation="landscape" r:id="rId4"/>
      <headerFooter alignWithMargins="0">
        <oddFooter>&amp;R&amp;"Book Antiqua,Bold"&amp;8 Page &amp;P of &amp;N</oddFooter>
      </headerFooter>
    </customSheetView>
    <customSheetView guid="{26C9F440-2701-423F-9FDB-7DFF079DC7F8}" scale="70" showPageBreaks="1" showGridLines="0" zeroValues="0" printArea="1" hiddenRows="1" view="pageBreakPreview">
      <selection activeCell="A5" sqref="A5:F5"/>
      <pageMargins left="0.75" right="0.63" top="0.44" bottom="0.35" header="0.42" footer="0.35"/>
      <pageSetup scale="60" orientation="landscape" r:id="rId5"/>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6"/>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7"/>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8"/>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9"/>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10"/>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11"/>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12"/>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16"/>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17"/>
      <headerFooter alignWithMargins="0">
        <oddFooter>&amp;R&amp;"Book Antiqua,Bold"&amp;8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22"/>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23"/>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24"/>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25"/>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26"/>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27"/>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28"/>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29"/>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30"/>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31"/>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32"/>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33"/>
      <headerFooter alignWithMargins="0">
        <oddFooter>&amp;R&amp;"Book Antiqua,Bold"&amp;8 Page &amp;P of &amp;N</oddFooter>
      </headerFooter>
    </customSheetView>
    <customSheetView guid="{E8F77A2D-E40A-4668-A8F2-3CE31C4AC520}" showPageBreaks="1" showGridLines="0" zeroValues="0" printArea="1" hiddenRows="1" view="pageBreakPreview" topLeftCell="A10">
      <selection activeCell="H27" sqref="H27"/>
      <pageMargins left="0.75" right="0.63" top="0.44" bottom="0.35" header="0.42" footer="0.35"/>
      <pageSetup scale="60" orientation="landscape" r:id="rId34"/>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36"/>
      <headerFooter alignWithMargins="0">
        <oddFooter>&amp;R&amp;"Book Antiqua,Bold"&amp;8 Page &amp;P of &amp;N</oddFooter>
      </headerFooter>
    </customSheetView>
    <customSheetView guid="{265106DA-0305-46BE-8A98-0935A189448A}" scale="70" showPageBreaks="1" showGridLines="0" zeroValues="0" printArea="1" hiddenRows="1" view="pageBreakPreview">
      <selection activeCell="A5" sqref="A5:F5"/>
      <pageMargins left="0.75" right="0.63" top="0.44" bottom="0.35" header="0.42" footer="0.35"/>
      <pageSetup scale="60" orientation="landscape" r:id="rId37"/>
      <headerFooter alignWithMargins="0">
        <oddFooter>&amp;R&amp;"Book Antiqua,Bold"&amp;8 Page &amp;P of &amp;N</oddFooter>
      </headerFooter>
    </customSheetView>
    <customSheetView guid="{24767711-6F0F-4960-B6A0-5D16317C52CA}" showPageBreaks="1" showGridLines="0" zeroValues="0" printArea="1" hiddenRows="1" view="pageBreakPreview">
      <selection activeCell="A5" sqref="A5:F5"/>
      <pageMargins left="0.75" right="0.63" top="0.44" bottom="0.35" header="0.42" footer="0.35"/>
      <pageSetup scale="60" orientation="landscape" r:id="rId38"/>
      <headerFooter alignWithMargins="0">
        <oddFooter>&amp;R&amp;"Book Antiqua,Bold"&amp;8 Page &amp;P of &amp;N</oddFooter>
      </headerFooter>
    </customSheetView>
    <customSheetView guid="{6C1F68FF-383D-48BB-B0E5-5F71EA481BD7}" showPageBreaks="1" showGridLines="0" zeroValues="0" printArea="1" hiddenRows="1" view="pageBreakPreview">
      <selection activeCell="A3" sqref="A3:F3"/>
      <pageMargins left="0.75" right="0.63" top="0.44" bottom="0.35" header="0.42" footer="0.35"/>
      <pageSetup scale="60" orientation="landscape" r:id="rId39"/>
      <headerFooter alignWithMargins="0">
        <oddFooter>&amp;R&amp;"Book Antiqua,Bold"&amp;8 Page &amp;P of &amp;N</oddFooter>
      </headerFooter>
    </customSheetView>
    <customSheetView guid="{70FB5D55-1DD3-4C31-AE80-FEFCEF8A40E9}" showPageBreaks="1" showGridLines="0" zeroValues="0" printArea="1" hiddenRows="1" view="pageBreakPreview">
      <selection activeCell="A3" sqref="A3:F3"/>
      <pageMargins left="0.75" right="0.63" top="0.44" bottom="0.35" header="0.42" footer="0.35"/>
      <pageSetup scale="60" orientation="landscape" r:id="rId40"/>
      <headerFooter alignWithMargins="0">
        <oddFooter>&amp;R&amp;"Book Antiqua,Bold"&amp;8 Page &amp;P of &amp;N</oddFooter>
      </headerFooter>
    </customSheetView>
  </customSheetViews>
  <mergeCells count="18">
    <mergeCell ref="A3:F3"/>
    <mergeCell ref="A5:F5"/>
    <mergeCell ref="A16:F16"/>
    <mergeCell ref="A19:F19"/>
    <mergeCell ref="A8:D8"/>
    <mergeCell ref="A18:F18"/>
    <mergeCell ref="B10:D10"/>
    <mergeCell ref="B12:D12"/>
    <mergeCell ref="B9:D9"/>
    <mergeCell ref="A17:F17"/>
    <mergeCell ref="B11:D11"/>
    <mergeCell ref="A20:A21"/>
    <mergeCell ref="B20:B21"/>
    <mergeCell ref="A27:F32"/>
    <mergeCell ref="C20:E20"/>
    <mergeCell ref="A23:F23"/>
    <mergeCell ref="A26:B26"/>
    <mergeCell ref="A24:F24"/>
  </mergeCells>
  <phoneticPr fontId="4"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B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B00-000001000000}">
      <formula1>D22</formula1>
    </dataValidation>
  </dataValidations>
  <pageMargins left="0.75" right="0.63" top="0.44" bottom="0.35" header="0.42" footer="0.35"/>
  <pageSetup scale="60" orientation="landscape" r:id="rId41"/>
  <headerFooter alignWithMargins="0">
    <oddFooter>&amp;R&amp;"Book Antiqua,Bold"&amp;8 Page &amp;P of &amp;N</oddFooter>
  </headerFooter>
  <drawing r:id="rId4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70"/>
  <sheetViews>
    <sheetView showGridLines="0" showZeros="0" view="pageBreakPreview" topLeftCell="A4" zoomScale="80" zoomScaleSheetLayoutView="80" workbookViewId="0">
      <selection activeCell="M12" sqref="M12:M13"/>
    </sheetView>
  </sheetViews>
  <sheetFormatPr defaultColWidth="9.140625" defaultRowHeight="15.75"/>
  <cols>
    <col min="1" max="1" width="11.28515625" style="81" customWidth="1"/>
    <col min="2" max="2" width="37.85546875" style="81" customWidth="1"/>
    <col min="3" max="3" width="24.85546875" style="81" customWidth="1"/>
    <col min="4" max="5" width="21.85546875" style="81" customWidth="1"/>
    <col min="6" max="6" width="9.140625" style="81" hidden="1" customWidth="1"/>
    <col min="7" max="7" width="9.140625" style="81"/>
    <col min="8" max="8" width="11.28515625" style="81" customWidth="1"/>
    <col min="9" max="16384" width="9.140625" style="84"/>
  </cols>
  <sheetData>
    <row r="1" spans="1:26" ht="22.5" customHeight="1">
      <c r="A1" s="76" t="str">
        <f>Cover!B3</f>
        <v xml:space="preserve">[Specification No.: CC/NT/W-GIS/DOM/A02/25/06430] </v>
      </c>
      <c r="B1" s="77"/>
      <c r="C1" s="77"/>
      <c r="D1" s="77"/>
      <c r="E1" s="109" t="s">
        <v>181</v>
      </c>
    </row>
    <row r="2" spans="1:26" ht="12.75" customHeight="1">
      <c r="Z2" s="189" t="e">
        <f>#REF!</f>
        <v>#REF!</v>
      </c>
    </row>
    <row r="3" spans="1:26" ht="98.25" customHeight="1">
      <c r="A3" s="826" t="str">
        <f>Cover!B2</f>
        <v>765kV GIS Substation package SS-148 for (a) Extn. of 765kV Bhuj-II PS associated with Augmentation of transformation capacity at Bhuj-II PS (GIS) and (b) Extn. of 765kV Bhuj-II PS associated with Provision of ICT Augmentation and Bus Reactor at Bhuj-II PS</v>
      </c>
      <c r="B3" s="826"/>
      <c r="C3" s="826"/>
      <c r="D3" s="826"/>
      <c r="E3" s="826"/>
      <c r="F3" s="79"/>
      <c r="G3" s="79"/>
      <c r="H3" s="79"/>
    </row>
    <row r="4" spans="1:26" ht="11.25" customHeight="1">
      <c r="A4" s="87"/>
      <c r="H4" s="88"/>
      <c r="I4" s="89"/>
    </row>
    <row r="5" spans="1:26" ht="19.5" customHeight="1">
      <c r="A5" s="827" t="s">
        <v>460</v>
      </c>
      <c r="B5" s="827"/>
      <c r="C5" s="827"/>
      <c r="D5" s="827"/>
      <c r="E5" s="827"/>
      <c r="F5" s="101"/>
      <c r="H5" s="88"/>
      <c r="I5" s="89"/>
    </row>
    <row r="6" spans="1:26" ht="19.5" customHeight="1">
      <c r="A6" s="90"/>
      <c r="H6" s="88"/>
      <c r="I6" s="89"/>
    </row>
    <row r="7" spans="1:26" ht="19.5" customHeight="1">
      <c r="A7" s="101" t="str">
        <f>'Attach 3(JV)'!A7:D7</f>
        <v>Bidder’s Name and Address :</v>
      </c>
      <c r="B7" s="90"/>
      <c r="C7" s="90"/>
      <c r="D7" s="92" t="str">
        <f>'Attach 3(JV)'!E7</f>
        <v>To:</v>
      </c>
      <c r="H7" s="88"/>
      <c r="I7" s="89"/>
    </row>
    <row r="8" spans="1:26" ht="36" customHeight="1">
      <c r="A8" s="1162">
        <f>'Attach 3(JV)'!A8:D8</f>
        <v>0</v>
      </c>
      <c r="B8" s="1162"/>
      <c r="C8" s="1162"/>
      <c r="D8" s="110" t="str">
        <f>'Attach 3(JV)'!E8</f>
        <v>Contract Services</v>
      </c>
      <c r="H8" s="88"/>
      <c r="I8" s="89"/>
    </row>
    <row r="9" spans="1:26">
      <c r="A9" s="98" t="s">
        <v>435</v>
      </c>
      <c r="B9" s="1177">
        <f>'Attach 3(JV)'!B9:D9</f>
        <v>0</v>
      </c>
      <c r="C9" s="1177"/>
      <c r="D9" s="110" t="str">
        <f>'Attach 3(JV)'!E9</f>
        <v>Power Grid Corporation of India Ltd.,</v>
      </c>
      <c r="H9" s="88"/>
      <c r="I9" s="89"/>
    </row>
    <row r="10" spans="1:26">
      <c r="A10" s="98" t="s">
        <v>437</v>
      </c>
      <c r="B10" s="1156">
        <f>'Attach 3(JV)'!B10:D10</f>
        <v>0</v>
      </c>
      <c r="C10" s="1156"/>
      <c r="D10" s="110" t="str">
        <f>'Attach 3(JV)'!E10</f>
        <v>"Saudamini", Plot No. 2, Sector 29</v>
      </c>
      <c r="H10" s="88"/>
      <c r="I10" s="89"/>
    </row>
    <row r="11" spans="1:26">
      <c r="B11" s="1156">
        <f>'Attach 3(JV)'!B11:D11</f>
        <v>0</v>
      </c>
      <c r="C11" s="1156"/>
      <c r="D11" s="110" t="str">
        <f>'Attach 3(JV)'!E11</f>
        <v>Gurgaon (Haryana) - 122001</v>
      </c>
    </row>
    <row r="12" spans="1:26">
      <c r="A12" s="90"/>
      <c r="B12" s="1156">
        <f>'Attach 3(JV)'!B12:D12</f>
        <v>0</v>
      </c>
      <c r="C12" s="1156"/>
      <c r="D12" s="94"/>
    </row>
    <row r="13" spans="1:26" ht="37.5" customHeight="1">
      <c r="A13" s="81" t="s">
        <v>243</v>
      </c>
    </row>
    <row r="14" spans="1:26" ht="33" customHeight="1">
      <c r="A14" s="90"/>
    </row>
    <row r="15" spans="1:26" ht="33.75" customHeight="1">
      <c r="A15" s="830" t="s">
        <v>461</v>
      </c>
      <c r="B15" s="830"/>
      <c r="C15" s="830"/>
      <c r="D15" s="830"/>
      <c r="E15" s="830"/>
    </row>
    <row r="16" spans="1:26" ht="9.75" customHeight="1">
      <c r="A16" s="90"/>
      <c r="B16" s="90"/>
      <c r="C16" s="90"/>
      <c r="D16" s="90"/>
      <c r="E16" s="90"/>
    </row>
    <row r="17" spans="1:8" ht="60" customHeight="1">
      <c r="A17" s="194" t="s">
        <v>433</v>
      </c>
      <c r="B17" s="1238" t="s">
        <v>498</v>
      </c>
      <c r="C17" s="1238"/>
      <c r="D17" s="194" t="s">
        <v>499</v>
      </c>
      <c r="E17" s="194" t="s">
        <v>500</v>
      </c>
    </row>
    <row r="18" spans="1:8" ht="26.1" customHeight="1">
      <c r="A18" s="196">
        <v>1</v>
      </c>
      <c r="B18" s="1241"/>
      <c r="C18" s="1241"/>
      <c r="D18" s="201"/>
      <c r="E18" s="201"/>
    </row>
    <row r="19" spans="1:8" ht="26.1" customHeight="1">
      <c r="A19" s="196">
        <v>2</v>
      </c>
      <c r="B19" s="1241"/>
      <c r="C19" s="1241"/>
      <c r="D19" s="201"/>
      <c r="E19" s="201"/>
    </row>
    <row r="20" spans="1:8" ht="25.5" customHeight="1">
      <c r="A20" s="196">
        <v>3</v>
      </c>
      <c r="B20" s="1241"/>
      <c r="C20" s="1241"/>
      <c r="D20" s="201"/>
      <c r="E20" s="201"/>
    </row>
    <row r="21" spans="1:8" ht="26.1" customHeight="1">
      <c r="A21" s="196">
        <v>4</v>
      </c>
      <c r="B21" s="1241"/>
      <c r="C21" s="1241"/>
      <c r="D21" s="201"/>
      <c r="E21" s="201"/>
    </row>
    <row r="22" spans="1:8" ht="26.1" customHeight="1">
      <c r="A22" s="196">
        <v>5</v>
      </c>
      <c r="B22" s="1241"/>
      <c r="C22" s="1241"/>
      <c r="D22" s="201"/>
      <c r="E22" s="201"/>
    </row>
    <row r="23" spans="1:8" ht="26.1" customHeight="1">
      <c r="A23" s="196">
        <v>6</v>
      </c>
      <c r="B23" s="1242"/>
      <c r="C23" s="1243"/>
      <c r="D23" s="201"/>
      <c r="E23" s="201"/>
    </row>
    <row r="24" spans="1:8" ht="26.1" customHeight="1">
      <c r="A24" s="196">
        <v>7</v>
      </c>
      <c r="B24" s="1242"/>
      <c r="C24" s="1243"/>
      <c r="D24" s="201"/>
      <c r="E24" s="201"/>
    </row>
    <row r="25" spans="1:8" ht="26.1" customHeight="1">
      <c r="A25" s="196">
        <v>8</v>
      </c>
      <c r="B25" s="1242"/>
      <c r="C25" s="1243"/>
      <c r="D25" s="201"/>
      <c r="E25" s="201"/>
    </row>
    <row r="26" spans="1:8" ht="26.1" customHeight="1">
      <c r="A26" s="196">
        <v>9</v>
      </c>
      <c r="B26" s="1242"/>
      <c r="C26" s="1243"/>
      <c r="D26" s="201"/>
      <c r="E26" s="201"/>
    </row>
    <row r="27" spans="1:8" ht="26.1" customHeight="1">
      <c r="A27" s="196">
        <v>10</v>
      </c>
      <c r="B27" s="1241"/>
      <c r="C27" s="1241"/>
      <c r="D27" s="201"/>
      <c r="E27" s="201"/>
    </row>
    <row r="28" spans="1:8" ht="87" customHeight="1">
      <c r="A28" s="146"/>
      <c r="B28" s="1245" t="s">
        <v>720</v>
      </c>
      <c r="C28" s="1245"/>
      <c r="D28" s="1245"/>
      <c r="E28" s="1245"/>
    </row>
    <row r="29" spans="1:8" ht="169.5" customHeight="1">
      <c r="A29" s="146"/>
      <c r="B29" s="1246" t="s">
        <v>721</v>
      </c>
      <c r="C29" s="1246"/>
      <c r="D29" s="1246"/>
      <c r="E29" s="1246"/>
    </row>
    <row r="30" spans="1:8" ht="22.5" customHeight="1">
      <c r="C30" s="105"/>
      <c r="F30" s="202" t="b">
        <v>0</v>
      </c>
      <c r="H30" s="87"/>
    </row>
    <row r="31" spans="1:8" ht="21" customHeight="1">
      <c r="A31" s="91" t="s">
        <v>485</v>
      </c>
      <c r="B31" s="106">
        <f>'Name of Bidder'!C35</f>
        <v>0</v>
      </c>
      <c r="C31" s="105" t="s">
        <v>483</v>
      </c>
      <c r="D31" s="1244">
        <f>'Name of Bidder'!C32</f>
        <v>0</v>
      </c>
      <c r="E31" s="1244"/>
      <c r="H31" s="87"/>
    </row>
    <row r="32" spans="1:8" ht="20.25" customHeight="1">
      <c r="A32" s="91" t="s">
        <v>486</v>
      </c>
      <c r="B32" s="107">
        <f>'Name of Bidder'!C36</f>
        <v>0</v>
      </c>
      <c r="C32" s="105" t="s">
        <v>484</v>
      </c>
      <c r="D32" s="1244">
        <f>'Name of Bidder'!C33</f>
        <v>0</v>
      </c>
      <c r="E32" s="1244"/>
    </row>
    <row r="33" spans="1:5" ht="41.25" customHeight="1">
      <c r="A33" s="1205" t="s">
        <v>245</v>
      </c>
      <c r="B33" s="1205"/>
      <c r="C33" s="1205"/>
      <c r="D33" s="1205"/>
      <c r="E33" s="1205"/>
    </row>
    <row r="34" spans="1:5" ht="24" customHeight="1">
      <c r="A34" s="76" t="str">
        <f>A1</f>
        <v xml:space="preserve">[Specification No.: CC/NT/W-GIS/DOM/A02/25/06430] </v>
      </c>
      <c r="B34" s="76"/>
      <c r="C34" s="76"/>
      <c r="D34" s="76"/>
      <c r="E34" s="76" t="str">
        <f>E1</f>
        <v>ATTACHMENT-11</v>
      </c>
    </row>
    <row r="35" spans="1:5" ht="19.5" customHeight="1"/>
    <row r="36" spans="1:5" ht="23.25" customHeight="1">
      <c r="A36" s="1186" t="str">
        <f>A5</f>
        <v>(Information regarding Ex-employees of POWERGRID in our Organisation)</v>
      </c>
      <c r="B36" s="1186"/>
      <c r="C36" s="1186"/>
      <c r="D36" s="1186"/>
      <c r="E36" s="1186"/>
    </row>
    <row r="37" spans="1:5" ht="19.5" customHeight="1">
      <c r="A37" s="90"/>
    </row>
    <row r="38" spans="1:5" ht="63.75" customHeight="1">
      <c r="A38" s="194" t="s">
        <v>433</v>
      </c>
      <c r="B38" s="1238" t="s">
        <v>498</v>
      </c>
      <c r="C38" s="1238"/>
      <c r="D38" s="194" t="s">
        <v>499</v>
      </c>
      <c r="E38" s="194" t="s">
        <v>500</v>
      </c>
    </row>
    <row r="39" spans="1:5" ht="19.5" customHeight="1">
      <c r="A39" s="196">
        <v>1</v>
      </c>
      <c r="B39" s="1237"/>
      <c r="C39" s="1237"/>
      <c r="D39" s="203"/>
      <c r="E39" s="203"/>
    </row>
    <row r="40" spans="1:5" ht="19.5" customHeight="1">
      <c r="A40" s="196">
        <v>2</v>
      </c>
      <c r="B40" s="1237"/>
      <c r="C40" s="1237"/>
      <c r="D40" s="203"/>
      <c r="E40" s="203"/>
    </row>
    <row r="41" spans="1:5" ht="19.5" customHeight="1">
      <c r="A41" s="196">
        <v>3</v>
      </c>
      <c r="B41" s="1237"/>
      <c r="C41" s="1237"/>
      <c r="D41" s="203"/>
      <c r="E41" s="203"/>
    </row>
    <row r="42" spans="1:5" ht="19.5" customHeight="1">
      <c r="A42" s="196">
        <v>4</v>
      </c>
      <c r="B42" s="1237"/>
      <c r="C42" s="1237"/>
      <c r="D42" s="203"/>
      <c r="E42" s="203"/>
    </row>
    <row r="43" spans="1:5" ht="19.5" customHeight="1">
      <c r="A43" s="196">
        <v>5</v>
      </c>
      <c r="B43" s="1237"/>
      <c r="C43" s="1237"/>
      <c r="D43" s="203"/>
      <c r="E43" s="203"/>
    </row>
    <row r="44" spans="1:5" ht="19.5" customHeight="1">
      <c r="A44" s="196">
        <v>6</v>
      </c>
      <c r="B44" s="1239"/>
      <c r="C44" s="1240"/>
      <c r="D44" s="203"/>
      <c r="E44" s="203"/>
    </row>
    <row r="45" spans="1:5" ht="19.5" customHeight="1">
      <c r="A45" s="196">
        <v>7</v>
      </c>
      <c r="B45" s="1239"/>
      <c r="C45" s="1240"/>
      <c r="D45" s="203"/>
      <c r="E45" s="203"/>
    </row>
    <row r="46" spans="1:5" ht="22.5" customHeight="1">
      <c r="A46" s="196">
        <v>8</v>
      </c>
      <c r="B46" s="1239"/>
      <c r="C46" s="1240"/>
      <c r="D46" s="203"/>
      <c r="E46" s="203"/>
    </row>
    <row r="47" spans="1:5" ht="19.5" customHeight="1">
      <c r="A47" s="196">
        <v>9</v>
      </c>
      <c r="B47" s="1239"/>
      <c r="C47" s="1240"/>
      <c r="D47" s="203"/>
      <c r="E47" s="203"/>
    </row>
    <row r="48" spans="1:5" ht="22.5" customHeight="1">
      <c r="A48" s="196">
        <v>10</v>
      </c>
      <c r="B48" s="1237"/>
      <c r="C48" s="1237"/>
      <c r="D48" s="203"/>
      <c r="E48" s="203"/>
    </row>
    <row r="49" spans="1:5" ht="21.75" customHeight="1">
      <c r="A49" s="204"/>
      <c r="B49" s="204"/>
      <c r="C49" s="204"/>
      <c r="D49" s="204"/>
      <c r="E49" s="204"/>
    </row>
    <row r="50" spans="1:5" ht="17.25" customHeight="1">
      <c r="A50" s="204" t="str">
        <f>A31</f>
        <v>Date      :</v>
      </c>
      <c r="B50" s="106">
        <f>B31</f>
        <v>0</v>
      </c>
      <c r="C50" s="204"/>
      <c r="D50" s="205" t="str">
        <f>C31</f>
        <v>Printed Name :</v>
      </c>
      <c r="E50" s="205">
        <f>D31</f>
        <v>0</v>
      </c>
    </row>
    <row r="51" spans="1:5" ht="18" customHeight="1">
      <c r="A51" s="204" t="str">
        <f>A32</f>
        <v>Place      :</v>
      </c>
      <c r="B51" s="205">
        <f>B32</f>
        <v>0</v>
      </c>
      <c r="C51" s="204"/>
      <c r="D51" s="205" t="str">
        <f>C32</f>
        <v>Designation :</v>
      </c>
      <c r="E51" s="205">
        <f>D32</f>
        <v>0</v>
      </c>
    </row>
    <row r="52" spans="1:5" ht="19.5" customHeight="1">
      <c r="A52" s="204"/>
      <c r="B52" s="204"/>
      <c r="C52" s="204"/>
      <c r="D52" s="204"/>
      <c r="E52" s="204"/>
    </row>
    <row r="53" spans="1:5" ht="27.95" customHeight="1">
      <c r="A53" s="76" t="str">
        <f>A1</f>
        <v xml:space="preserve">[Specification No.: CC/NT/W-GIS/DOM/A02/25/06430] </v>
      </c>
      <c r="B53" s="76"/>
      <c r="C53" s="76"/>
      <c r="D53" s="76"/>
      <c r="E53" s="76" t="str">
        <f>E1</f>
        <v>ATTACHMENT-11</v>
      </c>
    </row>
    <row r="54" spans="1:5" ht="27.95" customHeight="1"/>
    <row r="55" spans="1:5" ht="37.5" customHeight="1">
      <c r="A55" s="1186" t="str">
        <f>A5</f>
        <v>(Information regarding Ex-employees of POWERGRID in our Organisation)</v>
      </c>
      <c r="B55" s="1186"/>
      <c r="C55" s="1186"/>
      <c r="D55" s="1186"/>
      <c r="E55" s="1186"/>
    </row>
    <row r="56" spans="1:5">
      <c r="A56" s="90"/>
    </row>
    <row r="57" spans="1:5" ht="60">
      <c r="A57" s="194" t="s">
        <v>433</v>
      </c>
      <c r="B57" s="1238" t="s">
        <v>498</v>
      </c>
      <c r="C57" s="1238"/>
      <c r="D57" s="194" t="s">
        <v>499</v>
      </c>
      <c r="E57" s="194" t="s">
        <v>500</v>
      </c>
    </row>
    <row r="58" spans="1:5" ht="20.25" customHeight="1">
      <c r="A58" s="196">
        <v>1</v>
      </c>
      <c r="B58" s="1237"/>
      <c r="C58" s="1237"/>
      <c r="D58" s="203"/>
      <c r="E58" s="203"/>
    </row>
    <row r="59" spans="1:5" ht="20.25" customHeight="1">
      <c r="A59" s="196">
        <v>2</v>
      </c>
      <c r="B59" s="1237"/>
      <c r="C59" s="1237"/>
      <c r="D59" s="203"/>
      <c r="E59" s="203"/>
    </row>
    <row r="60" spans="1:5" ht="20.25" customHeight="1">
      <c r="A60" s="196">
        <v>3</v>
      </c>
      <c r="B60" s="1237"/>
      <c r="C60" s="1237"/>
      <c r="D60" s="203"/>
      <c r="E60" s="203"/>
    </row>
    <row r="61" spans="1:5" ht="20.25" customHeight="1">
      <c r="A61" s="196">
        <v>4</v>
      </c>
      <c r="B61" s="1237"/>
      <c r="C61" s="1237"/>
      <c r="D61" s="203"/>
      <c r="E61" s="203"/>
    </row>
    <row r="62" spans="1:5" ht="20.25" customHeight="1">
      <c r="A62" s="196">
        <v>5</v>
      </c>
      <c r="B62" s="1237"/>
      <c r="C62" s="1237"/>
      <c r="D62" s="203"/>
      <c r="E62" s="203"/>
    </row>
    <row r="63" spans="1:5" ht="20.25" customHeight="1">
      <c r="A63" s="196">
        <v>6</v>
      </c>
      <c r="B63" s="1237"/>
      <c r="C63" s="1237"/>
      <c r="D63" s="203"/>
      <c r="E63" s="203"/>
    </row>
    <row r="64" spans="1:5" ht="20.25" customHeight="1">
      <c r="A64" s="196">
        <v>7</v>
      </c>
      <c r="B64" s="1237"/>
      <c r="C64" s="1237"/>
      <c r="D64" s="203"/>
      <c r="E64" s="203"/>
    </row>
    <row r="65" spans="1:5" ht="20.25" customHeight="1">
      <c r="A65" s="196">
        <v>8</v>
      </c>
      <c r="B65" s="1237"/>
      <c r="C65" s="1237"/>
      <c r="D65" s="203"/>
      <c r="E65" s="203"/>
    </row>
    <row r="66" spans="1:5" ht="20.25" customHeight="1">
      <c r="A66" s="196">
        <v>9</v>
      </c>
      <c r="B66" s="1237"/>
      <c r="C66" s="1237"/>
      <c r="D66" s="203"/>
      <c r="E66" s="203"/>
    </row>
    <row r="67" spans="1:5" ht="20.25" customHeight="1">
      <c r="A67" s="196">
        <v>10</v>
      </c>
      <c r="B67" s="1237"/>
      <c r="C67" s="1237"/>
      <c r="D67" s="203"/>
      <c r="E67" s="203"/>
    </row>
    <row r="68" spans="1:5">
      <c r="A68" s="204"/>
      <c r="B68" s="204"/>
      <c r="C68" s="204"/>
      <c r="D68" s="204"/>
      <c r="E68" s="204"/>
    </row>
    <row r="69" spans="1:5" ht="31.5">
      <c r="A69" s="204" t="str">
        <f>A31</f>
        <v>Date      :</v>
      </c>
      <c r="B69" s="106">
        <f>B31</f>
        <v>0</v>
      </c>
      <c r="C69" s="204"/>
      <c r="D69" s="205" t="str">
        <f>C31</f>
        <v>Printed Name :</v>
      </c>
      <c r="E69" s="205">
        <f>E50</f>
        <v>0</v>
      </c>
    </row>
    <row r="70" spans="1:5" ht="31.5">
      <c r="A70" s="204" t="str">
        <f>A32</f>
        <v>Place      :</v>
      </c>
      <c r="B70" s="106">
        <f>B32</f>
        <v>0</v>
      </c>
      <c r="C70" s="204"/>
      <c r="D70" s="205" t="str">
        <f>C32</f>
        <v>Designation :</v>
      </c>
      <c r="E70" s="205">
        <f>E51</f>
        <v>0</v>
      </c>
    </row>
  </sheetData>
  <sheetProtection algorithmName="SHA-512" hashValue="LcUkD+WBzLhBmjSWxv3djg+lKdDaVFyNbv0PI8+beleXVuF/HK3GVq0LjV64r+viDgHeiaOxZi3U5R/zt8Z8qQ==" saltValue="dpMl2lZFZXLn9/AxlFoHyQ==" spinCount="100000" sheet="1" objects="1" scenarios="1"/>
  <customSheetViews>
    <customSheetView guid="{0FC51CD5-DCF7-4595-9A9F-DDC9120F829F}"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1"/>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2"/>
      <headerFooter alignWithMargins="0">
        <oddFooter>&amp;R&amp;"Book Antiqua,Bold"&amp;8 Page &amp;P of &amp;N</oddFooter>
      </headerFooter>
    </customSheetView>
    <customSheetView guid="{9E668EC9-7875-454E-BDE6-15A2D20AC8D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
      <headerFooter alignWithMargins="0">
        <oddFooter>&amp;R&amp;"Book Antiqua,Bold"&amp;8 Page &amp;P of &amp;N</oddFooter>
      </headerFooter>
    </customSheetView>
    <customSheetView guid="{B07A37BF-D9F4-4586-9D27-CDE2FA2D122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4"/>
      <headerFooter alignWithMargins="0">
        <oddFooter>&amp;R&amp;"Book Antiqua,Bold"&amp;8 Page &amp;P of &amp;N</oddFooter>
      </headerFooter>
    </customSheetView>
    <customSheetView guid="{26C9F440-2701-423F-9FDB-7DFF079DC7F8}"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5"/>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6"/>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7"/>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8"/>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9"/>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1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11"/>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12"/>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6"/>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7"/>
      <headerFooter alignWithMargins="0">
        <oddFooter>&amp;R&amp;"Book Antiqua,Bold"&amp;8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8"/>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0"/>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22"/>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23"/>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4"/>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27"/>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28"/>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29"/>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1"/>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32"/>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33"/>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28">
      <selection activeCell="B39" sqref="B39:C39"/>
      <rowBreaks count="2" manualBreakCount="2">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36"/>
      <headerFooter alignWithMargins="0">
        <oddFooter>&amp;R&amp;"Book Antiqua,Bold"&amp;8 Page &amp;P of &amp;N</oddFooter>
      </headerFooter>
    </customSheetView>
    <customSheetView guid="{265106DA-0305-46BE-8A98-0935A189448A}"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7"/>
      <headerFooter alignWithMargins="0">
        <oddFooter>&amp;R&amp;"Book Antiqua,Bold"&amp;8 Page &amp;P of &amp;N</oddFooter>
      </headerFooter>
    </customSheetView>
    <customSheetView guid="{24767711-6F0F-4960-B6A0-5D16317C52CA}"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8"/>
      <headerFooter alignWithMargins="0">
        <oddFooter>&amp;R&amp;"Book Antiqua,Bold"&amp;8 Page &amp;P of &amp;N</oddFooter>
      </headerFooter>
    </customSheetView>
    <customSheetView guid="{6C1F68FF-383D-48BB-B0E5-5F71EA481BD7}"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9"/>
      <headerFooter alignWithMargins="0">
        <oddFooter>&amp;R&amp;"Book Antiqua,Bold"&amp;8 Page &amp;P of &amp;N</oddFooter>
      </headerFooter>
    </customSheetView>
    <customSheetView guid="{70FB5D55-1DD3-4C31-AE80-FEFCEF8A40E9}" showPageBreaks="1" showGridLines="0" zeroValues="0" printArea="1" hiddenColumns="1" view="pageBreakPreview" topLeftCell="A13">
      <selection activeCell="B18" sqref="B18:C18"/>
      <rowBreaks count="2" manualBreakCount="2">
        <brk id="33" max="4" man="1"/>
        <brk id="70" max="4" man="1"/>
      </rowBreaks>
      <pageMargins left="0.75" right="0.48" top="0.54" bottom="0.49" header="0.34" footer="0.25"/>
      <pageSetup scale="72" orientation="portrait" r:id="rId40"/>
      <headerFooter alignWithMargins="0">
        <oddFooter>&amp;R&amp;"Book Antiqua,Bold"&amp;8 Page &amp;P of &amp;N</oddFooter>
      </headerFooter>
    </customSheetView>
  </customSheetViews>
  <mergeCells count="48">
    <mergeCell ref="A3:E3"/>
    <mergeCell ref="A5:E5"/>
    <mergeCell ref="A15:E15"/>
    <mergeCell ref="B17:C17"/>
    <mergeCell ref="B9:C9"/>
    <mergeCell ref="B10:C10"/>
    <mergeCell ref="B11:C11"/>
    <mergeCell ref="B12:C12"/>
    <mergeCell ref="A8:C8"/>
    <mergeCell ref="B39:C39"/>
    <mergeCell ref="D32:E32"/>
    <mergeCell ref="D31:E31"/>
    <mergeCell ref="B28:E28"/>
    <mergeCell ref="B29:E29"/>
    <mergeCell ref="B18:C18"/>
    <mergeCell ref="B41:C41"/>
    <mergeCell ref="B42:C42"/>
    <mergeCell ref="B19:C19"/>
    <mergeCell ref="B20:C20"/>
    <mergeCell ref="B21:C21"/>
    <mergeCell ref="B26:C26"/>
    <mergeCell ref="B25:C25"/>
    <mergeCell ref="B24:C24"/>
    <mergeCell ref="B23:C23"/>
    <mergeCell ref="B22:C22"/>
    <mergeCell ref="A36:E36"/>
    <mergeCell ref="B40:C40"/>
    <mergeCell ref="B27:C27"/>
    <mergeCell ref="A33:E33"/>
    <mergeCell ref="B38:C38"/>
    <mergeCell ref="B57:C57"/>
    <mergeCell ref="B58:C58"/>
    <mergeCell ref="B48:C48"/>
    <mergeCell ref="B43:C43"/>
    <mergeCell ref="B44:C44"/>
    <mergeCell ref="B45:C45"/>
    <mergeCell ref="B46:C46"/>
    <mergeCell ref="B47:C47"/>
    <mergeCell ref="A55:E55"/>
    <mergeCell ref="B65:C65"/>
    <mergeCell ref="B66:C66"/>
    <mergeCell ref="B67:C67"/>
    <mergeCell ref="B59:C59"/>
    <mergeCell ref="B60:C60"/>
    <mergeCell ref="B61:C61"/>
    <mergeCell ref="B62:C62"/>
    <mergeCell ref="B63:C63"/>
    <mergeCell ref="B64:C64"/>
  </mergeCells>
  <phoneticPr fontId="4" type="noConversion"/>
  <conditionalFormatting sqref="A34:E34 B38:E38 A38:A48 B57:E57 A57:A67">
    <cfRule type="expression" dxfId="13" priority="3" stopIfTrue="1">
      <formula>$F$30=FALSE</formula>
    </cfRule>
  </conditionalFormatting>
  <conditionalFormatting sqref="A35:E37">
    <cfRule type="expression" dxfId="12" priority="2" stopIfTrue="1">
      <formula>$F$30=FALSE</formula>
    </cfRule>
  </conditionalFormatting>
  <conditionalFormatting sqref="B39:E48 A49:E56 B58:E67 A68:E71">
    <cfRule type="expression" dxfId="11" priority="1" stopIfTrue="1">
      <formula>$F$30=FALSE</formula>
    </cfRule>
  </conditionalFormatting>
  <pageMargins left="0.75" right="0.48" top="0.54" bottom="0.49" header="0.34" footer="0.25"/>
  <pageSetup scale="72" orientation="portrait" r:id="rId41"/>
  <headerFooter alignWithMargins="0">
    <oddFooter>&amp;R&amp;"Book Antiqua,Bold"&amp;8 Page &amp;P of &amp;N</oddFooter>
  </headerFooter>
  <rowBreaks count="2" manualBreakCount="2">
    <brk id="33" max="4" man="1"/>
    <brk id="70"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46246" r:id="rId44" name="Check Box 1190">
              <controlPr defaultSize="0" print="0" autoFill="0" autoLine="0" autoPict="0">
                <anchor moveWithCells="1">
                  <from>
                    <xdr:col>4</xdr:col>
                    <xdr:colOff>9525</xdr:colOff>
                    <xdr:row>28</xdr:row>
                    <xdr:rowOff>1590675</xdr:rowOff>
                  </from>
                  <to>
                    <xdr:col>4</xdr:col>
                    <xdr:colOff>228600</xdr:colOff>
                    <xdr:row>28</xdr:row>
                    <xdr:rowOff>1838325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theme="6" tint="-0.249977111117893"/>
  </sheetPr>
  <dimension ref="A1:K109"/>
  <sheetViews>
    <sheetView showGridLines="0" showZeros="0" tabSelected="1" view="pageBreakPreview" topLeftCell="A104" zoomScaleNormal="80" zoomScaleSheetLayoutView="100" workbookViewId="0">
      <selection activeCell="O15" sqref="O15"/>
    </sheetView>
  </sheetViews>
  <sheetFormatPr defaultColWidth="9.140625" defaultRowHeight="16.5"/>
  <cols>
    <col min="1" max="1" width="8.85546875" style="429" customWidth="1"/>
    <col min="2" max="2" width="26.5703125" style="429" customWidth="1"/>
    <col min="3" max="3" width="13.42578125" style="429" customWidth="1"/>
    <col min="4" max="4" width="35.140625" style="429" customWidth="1"/>
    <col min="5" max="5" width="33.5703125" style="429" customWidth="1"/>
    <col min="6" max="6" width="26.140625" style="429" customWidth="1"/>
    <col min="7" max="7" width="14.7109375" style="429" hidden="1" customWidth="1"/>
    <col min="8" max="9" width="0" style="430" hidden="1" customWidth="1"/>
    <col min="10" max="16384" width="9.140625" style="430"/>
  </cols>
  <sheetData>
    <row r="1" spans="1:8" ht="20.25" customHeight="1">
      <c r="A1" s="426" t="str">
        <f>'Attach-3 (QR)_'!A1</f>
        <v xml:space="preserve">[Specification No.: CC/NT/W-GIS/DOM/A02/25/06430] </v>
      </c>
      <c r="B1" s="427"/>
      <c r="C1" s="427"/>
      <c r="D1" s="427"/>
      <c r="E1" s="427"/>
      <c r="F1" s="428" t="s">
        <v>1045</v>
      </c>
    </row>
    <row r="3" spans="1:8" ht="59.25" customHeight="1">
      <c r="A3" s="1262" t="str">
        <f>'Attach-3 (QR)_'!A3:I3</f>
        <v>765kV GIS Substation package SS-148 for (a) Extn. of 765kV Bhuj-II PS associated with Augmentation of transformation capacity at Bhuj-II PS (GIS) and (b) Extn. of 765kV Bhuj-II PS associated with Provision of ICT Augmentation and Bus Reactor at Bhuj-II PS</v>
      </c>
      <c r="B3" s="1263"/>
      <c r="C3" s="1263"/>
      <c r="D3" s="1263"/>
      <c r="E3" s="1263"/>
      <c r="F3" s="1263"/>
      <c r="G3" s="431"/>
    </row>
    <row r="4" spans="1:8" ht="1.5" customHeight="1">
      <c r="A4" s="432"/>
      <c r="G4" s="433"/>
      <c r="H4" s="434"/>
    </row>
    <row r="5" spans="1:8" ht="20.100000000000001" customHeight="1">
      <c r="A5" s="1264" t="s">
        <v>777</v>
      </c>
      <c r="B5" s="1264"/>
      <c r="C5" s="1264"/>
      <c r="D5" s="1264"/>
      <c r="E5" s="1264"/>
      <c r="F5" s="1264"/>
      <c r="G5" s="433"/>
      <c r="H5" s="434"/>
    </row>
    <row r="6" spans="1:8" ht="20.100000000000001" customHeight="1">
      <c r="A6" s="435"/>
      <c r="G6" s="433"/>
      <c r="H6" s="434"/>
    </row>
    <row r="7" spans="1:8" ht="20.100000000000001" customHeight="1">
      <c r="A7" s="436" t="str">
        <f>'Attach-3 (QR)_'!A7:E7</f>
        <v>Bidder’s Name and Address :</v>
      </c>
      <c r="E7" s="437" t="str">
        <f>'[12]Attach 3 (JV)'!F5</f>
        <v>To:</v>
      </c>
      <c r="G7" s="433"/>
      <c r="H7" s="434"/>
    </row>
    <row r="8" spans="1:8" ht="36" customHeight="1">
      <c r="A8" s="1265">
        <f>'Attach 3(JV)'!A8:D8</f>
        <v>0</v>
      </c>
      <c r="B8" s="1265"/>
      <c r="C8" s="1265"/>
      <c r="D8" s="1265"/>
      <c r="E8" s="438" t="str">
        <f>'[12]Attach 3 (JV)'!F6</f>
        <v>Contract Services</v>
      </c>
      <c r="G8" s="433"/>
      <c r="H8" s="434"/>
    </row>
    <row r="9" spans="1:8">
      <c r="A9" s="439" t="s">
        <v>435</v>
      </c>
      <c r="B9" s="1266">
        <f>'Attach 3(JV)'!B9:D9</f>
        <v>0</v>
      </c>
      <c r="C9" s="1266"/>
      <c r="D9" s="1266"/>
      <c r="E9" s="438" t="str">
        <f>'[12]Attach 3 (JV)'!F7</f>
        <v>Power Grid Corporation of India Ltd.,</v>
      </c>
      <c r="G9" s="433"/>
      <c r="H9" s="434"/>
    </row>
    <row r="10" spans="1:8">
      <c r="A10" s="439" t="s">
        <v>437</v>
      </c>
      <c r="B10" s="1206">
        <f>'Attach 3(JV)'!B10:D10</f>
        <v>0</v>
      </c>
      <c r="C10" s="1206"/>
      <c r="D10" s="1206"/>
      <c r="E10" s="438" t="str">
        <f>'[12]Attach 3 (JV)'!F8</f>
        <v>"Saudamini", Plot No.-2</v>
      </c>
      <c r="G10" s="433"/>
      <c r="H10" s="434"/>
    </row>
    <row r="11" spans="1:8">
      <c r="B11" s="1206">
        <f>'Name of Bidder'!C15</f>
        <v>0</v>
      </c>
      <c r="C11" s="1206"/>
      <c r="D11" s="1206"/>
      <c r="E11" s="438" t="str">
        <f>'[12]Attach 3 (JV)'!F9</f>
        <v xml:space="preserve">Sector-29, </v>
      </c>
    </row>
    <row r="12" spans="1:8">
      <c r="A12" s="435"/>
      <c r="B12" s="1206">
        <f>'Attach-3 (QR)_'!B12:D12</f>
        <v>0</v>
      </c>
      <c r="C12" s="1206"/>
      <c r="D12" s="1206"/>
      <c r="E12" s="551" t="str">
        <f>'[12]Attach 3 (JV)'!F10</f>
        <v>Gurgaon (Haryana) - 122001</v>
      </c>
    </row>
    <row r="13" spans="1:8" ht="9.9499999999999993" customHeight="1">
      <c r="A13" s="435"/>
      <c r="B13" s="440"/>
      <c r="C13" s="440"/>
      <c r="D13" s="440"/>
    </row>
    <row r="14" spans="1:8" ht="20.100000000000001" customHeight="1">
      <c r="A14" s="429" t="s">
        <v>243</v>
      </c>
    </row>
    <row r="15" spans="1:8" ht="45.75" customHeight="1">
      <c r="A15" s="1250" t="s">
        <v>1133</v>
      </c>
      <c r="B15" s="1250"/>
      <c r="C15" s="1250"/>
      <c r="D15" s="1250"/>
      <c r="E15" s="1250"/>
      <c r="F15" s="1250"/>
    </row>
    <row r="16" spans="1:8" ht="100.5" customHeight="1">
      <c r="A16" s="441" t="s">
        <v>433</v>
      </c>
      <c r="B16" s="441" t="s">
        <v>817</v>
      </c>
      <c r="C16" s="1251" t="s">
        <v>818</v>
      </c>
      <c r="D16" s="1252"/>
      <c r="E16" s="441" t="s">
        <v>819</v>
      </c>
      <c r="F16" s="441" t="s">
        <v>1030</v>
      </c>
    </row>
    <row r="17" spans="1:7" ht="13.5" customHeight="1">
      <c r="A17" s="442">
        <v>1</v>
      </c>
      <c r="B17" s="442">
        <v>2</v>
      </c>
      <c r="C17" s="1253">
        <v>3</v>
      </c>
      <c r="D17" s="1254"/>
      <c r="E17" s="442">
        <v>4</v>
      </c>
      <c r="F17" s="442">
        <v>5</v>
      </c>
    </row>
    <row r="18" spans="1:7" ht="9" customHeight="1">
      <c r="A18" s="1258"/>
      <c r="B18" s="1258"/>
      <c r="C18" s="1258"/>
      <c r="D18" s="1258"/>
      <c r="E18" s="1258"/>
      <c r="F18" s="1258"/>
    </row>
    <row r="19" spans="1:7" s="444" customFormat="1" ht="26.25" customHeight="1">
      <c r="A19" s="1255" t="s">
        <v>1024</v>
      </c>
      <c r="B19" s="1256"/>
      <c r="C19" s="1256"/>
      <c r="D19" s="1256"/>
      <c r="E19" s="1256"/>
      <c r="F19" s="1257"/>
      <c r="G19" s="443"/>
    </row>
    <row r="20" spans="1:7" s="446" customFormat="1" ht="20.100000000000001" hidden="1" customHeight="1">
      <c r="A20" s="725"/>
      <c r="B20" s="1247"/>
      <c r="C20" s="1248"/>
      <c r="D20" s="1248"/>
      <c r="E20" s="1248"/>
      <c r="F20" s="1249"/>
      <c r="G20" s="445"/>
    </row>
    <row r="21" spans="1:7" ht="20.100000000000001" hidden="1" customHeight="1">
      <c r="A21" s="441"/>
      <c r="B21" s="447"/>
      <c r="C21" s="1251"/>
      <c r="D21" s="1252"/>
      <c r="E21" s="449"/>
      <c r="F21" s="449"/>
    </row>
    <row r="22" spans="1:7" ht="20.100000000000001" hidden="1" customHeight="1">
      <c r="A22" s="452"/>
      <c r="B22" s="448"/>
      <c r="C22" s="448"/>
      <c r="D22" s="450"/>
      <c r="E22" s="450"/>
      <c r="F22" s="451"/>
    </row>
    <row r="23" spans="1:7" ht="20.100000000000001" hidden="1" customHeight="1">
      <c r="A23" s="452"/>
      <c r="B23" s="448"/>
      <c r="C23" s="448"/>
      <c r="D23" s="450"/>
      <c r="E23" s="450"/>
      <c r="F23" s="451"/>
    </row>
    <row r="24" spans="1:7" ht="20.100000000000001" hidden="1" customHeight="1">
      <c r="A24" s="452"/>
      <c r="B24" s="448"/>
      <c r="C24" s="448"/>
      <c r="D24" s="450"/>
      <c r="E24" s="450"/>
      <c r="F24" s="451"/>
    </row>
    <row r="25" spans="1:7" ht="20.100000000000001" hidden="1" customHeight="1">
      <c r="A25" s="452"/>
      <c r="B25" s="448"/>
      <c r="C25" s="448"/>
      <c r="D25" s="450"/>
      <c r="E25" s="450"/>
      <c r="F25" s="451"/>
    </row>
    <row r="26" spans="1:7" ht="20.100000000000001" hidden="1" customHeight="1">
      <c r="A26" s="452"/>
      <c r="B26" s="448"/>
      <c r="C26" s="448"/>
      <c r="D26" s="450"/>
      <c r="E26" s="450"/>
      <c r="F26" s="451"/>
    </row>
    <row r="27" spans="1:7" hidden="1">
      <c r="A27" s="452"/>
      <c r="B27" s="448"/>
      <c r="C27" s="448"/>
      <c r="D27" s="450"/>
      <c r="E27" s="450"/>
      <c r="F27" s="451"/>
    </row>
    <row r="28" spans="1:7" ht="36" hidden="1" customHeight="1">
      <c r="A28" s="1259"/>
      <c r="B28" s="1260"/>
      <c r="C28" s="1260"/>
      <c r="D28" s="1260"/>
      <c r="E28" s="1260"/>
      <c r="F28" s="1261"/>
    </row>
    <row r="29" spans="1:7" s="446" customFormat="1" ht="20.100000000000001" hidden="1" customHeight="1">
      <c r="A29" s="725" t="s">
        <v>479</v>
      </c>
      <c r="B29" s="1247" t="s">
        <v>833</v>
      </c>
      <c r="C29" s="1248"/>
      <c r="D29" s="1248"/>
      <c r="E29" s="1248"/>
      <c r="F29" s="1249"/>
      <c r="G29" s="445"/>
    </row>
    <row r="30" spans="1:7" ht="20.100000000000001" hidden="1" customHeight="1">
      <c r="A30" s="441" t="s">
        <v>202</v>
      </c>
      <c r="B30" s="447" t="s">
        <v>821</v>
      </c>
      <c r="C30" s="1251"/>
      <c r="D30" s="1252"/>
      <c r="E30" s="449"/>
      <c r="F30" s="449"/>
    </row>
    <row r="31" spans="1:7" ht="20.100000000000001" hidden="1" customHeight="1">
      <c r="A31" s="452" t="s">
        <v>822</v>
      </c>
      <c r="B31" s="450"/>
      <c r="C31" s="448" t="s">
        <v>823</v>
      </c>
      <c r="D31" s="450"/>
      <c r="E31" s="449" t="s">
        <v>824</v>
      </c>
      <c r="F31" s="451"/>
    </row>
    <row r="32" spans="1:7" ht="20.100000000000001" hidden="1" customHeight="1">
      <c r="A32" s="452" t="s">
        <v>825</v>
      </c>
      <c r="B32" s="450"/>
      <c r="C32" s="448" t="s">
        <v>826</v>
      </c>
      <c r="D32" s="450"/>
      <c r="E32" s="449" t="s">
        <v>824</v>
      </c>
      <c r="F32" s="451"/>
    </row>
    <row r="33" spans="1:7" ht="20.100000000000001" hidden="1" customHeight="1">
      <c r="A33" s="452" t="s">
        <v>827</v>
      </c>
      <c r="B33" s="450"/>
      <c r="C33" s="448" t="s">
        <v>828</v>
      </c>
      <c r="D33" s="450"/>
      <c r="E33" s="449" t="s">
        <v>824</v>
      </c>
      <c r="F33" s="451"/>
    </row>
    <row r="34" spans="1:7" ht="20.100000000000001" hidden="1" customHeight="1">
      <c r="A34" s="452" t="s">
        <v>829</v>
      </c>
      <c r="B34" s="450"/>
      <c r="C34" s="448" t="s">
        <v>830</v>
      </c>
      <c r="D34" s="450"/>
      <c r="E34" s="449" t="s">
        <v>824</v>
      </c>
      <c r="F34" s="451"/>
    </row>
    <row r="35" spans="1:7" ht="181.5" hidden="1">
      <c r="A35" s="452" t="s">
        <v>307</v>
      </c>
      <c r="B35" s="448" t="s">
        <v>846</v>
      </c>
      <c r="C35" s="448" t="s">
        <v>908</v>
      </c>
      <c r="D35" s="450"/>
      <c r="E35" s="448" t="s">
        <v>925</v>
      </c>
      <c r="F35" s="451"/>
    </row>
    <row r="36" spans="1:7" ht="36" hidden="1" customHeight="1">
      <c r="A36" s="1259" t="s">
        <v>832</v>
      </c>
      <c r="B36" s="1260"/>
      <c r="C36" s="1260"/>
      <c r="D36" s="1260"/>
      <c r="E36" s="1260"/>
      <c r="F36" s="1261"/>
    </row>
    <row r="37" spans="1:7" s="446" customFormat="1" ht="20.100000000000001" hidden="1" customHeight="1">
      <c r="A37" s="725" t="s">
        <v>478</v>
      </c>
      <c r="B37" s="1247" t="s">
        <v>833</v>
      </c>
      <c r="C37" s="1248"/>
      <c r="D37" s="1248"/>
      <c r="E37" s="1248"/>
      <c r="F37" s="1249"/>
      <c r="G37" s="445"/>
    </row>
    <row r="38" spans="1:7" ht="20.100000000000001" hidden="1" customHeight="1">
      <c r="A38" s="441" t="s">
        <v>202</v>
      </c>
      <c r="B38" s="447" t="s">
        <v>821</v>
      </c>
      <c r="C38" s="447"/>
      <c r="D38" s="448"/>
      <c r="E38" s="449"/>
      <c r="F38" s="449"/>
    </row>
    <row r="39" spans="1:7" ht="20.100000000000001" hidden="1" customHeight="1">
      <c r="A39" s="452" t="s">
        <v>822</v>
      </c>
      <c r="B39" s="450"/>
      <c r="C39" s="448" t="s">
        <v>823</v>
      </c>
      <c r="D39" s="450"/>
      <c r="E39" s="449" t="s">
        <v>824</v>
      </c>
      <c r="F39" s="451"/>
    </row>
    <row r="40" spans="1:7" ht="20.100000000000001" hidden="1" customHeight="1">
      <c r="A40" s="452" t="s">
        <v>825</v>
      </c>
      <c r="B40" s="450"/>
      <c r="C40" s="448" t="s">
        <v>826</v>
      </c>
      <c r="D40" s="450"/>
      <c r="E40" s="449" t="s">
        <v>824</v>
      </c>
      <c r="F40" s="451"/>
    </row>
    <row r="41" spans="1:7" ht="20.100000000000001" hidden="1" customHeight="1">
      <c r="A41" s="452" t="s">
        <v>827</v>
      </c>
      <c r="B41" s="450"/>
      <c r="C41" s="448" t="s">
        <v>828</v>
      </c>
      <c r="D41" s="450"/>
      <c r="E41" s="449" t="s">
        <v>824</v>
      </c>
      <c r="F41" s="451"/>
    </row>
    <row r="42" spans="1:7" ht="20.100000000000001" hidden="1" customHeight="1">
      <c r="A42" s="452" t="s">
        <v>829</v>
      </c>
      <c r="B42" s="450"/>
      <c r="C42" s="448" t="s">
        <v>830</v>
      </c>
      <c r="D42" s="450"/>
      <c r="E42" s="449" t="s">
        <v>824</v>
      </c>
      <c r="F42" s="451"/>
    </row>
    <row r="43" spans="1:7" ht="181.5" hidden="1">
      <c r="A43" s="452" t="s">
        <v>307</v>
      </c>
      <c r="B43" s="448" t="s">
        <v>831</v>
      </c>
      <c r="C43" s="448" t="s">
        <v>908</v>
      </c>
      <c r="D43" s="450"/>
      <c r="E43" s="448" t="s">
        <v>925</v>
      </c>
      <c r="F43" s="451"/>
    </row>
    <row r="44" spans="1:7" ht="39" hidden="1" customHeight="1">
      <c r="A44" s="1259" t="s">
        <v>832</v>
      </c>
      <c r="B44" s="1260"/>
      <c r="C44" s="1260"/>
      <c r="D44" s="1260"/>
      <c r="E44" s="1260"/>
      <c r="F44" s="1261"/>
    </row>
    <row r="45" spans="1:7" s="446" customFormat="1" ht="20.100000000000001" hidden="1" customHeight="1">
      <c r="A45" s="725"/>
      <c r="B45" s="1247"/>
      <c r="C45" s="1248"/>
      <c r="D45" s="1248"/>
      <c r="E45" s="1248"/>
      <c r="F45" s="1249"/>
      <c r="G45" s="445"/>
    </row>
    <row r="46" spans="1:7" ht="20.100000000000001" hidden="1" customHeight="1">
      <c r="A46" s="441"/>
      <c r="B46" s="447"/>
      <c r="C46" s="1251"/>
      <c r="D46" s="1252"/>
      <c r="E46" s="449"/>
      <c r="F46" s="449"/>
    </row>
    <row r="47" spans="1:7" ht="20.100000000000001" hidden="1" customHeight="1">
      <c r="A47" s="452"/>
      <c r="B47" s="450"/>
      <c r="C47" s="448"/>
      <c r="D47" s="450"/>
      <c r="E47" s="449"/>
      <c r="F47" s="451"/>
    </row>
    <row r="48" spans="1:7" ht="20.100000000000001" hidden="1" customHeight="1">
      <c r="A48" s="452"/>
      <c r="B48" s="450"/>
      <c r="C48" s="448"/>
      <c r="D48" s="450"/>
      <c r="E48" s="449"/>
      <c r="F48" s="451"/>
    </row>
    <row r="49" spans="1:7" ht="20.100000000000001" hidden="1" customHeight="1">
      <c r="A49" s="452"/>
      <c r="B49" s="450"/>
      <c r="C49" s="448"/>
      <c r="D49" s="450"/>
      <c r="E49" s="449"/>
      <c r="F49" s="451"/>
    </row>
    <row r="50" spans="1:7" ht="20.100000000000001" hidden="1" customHeight="1">
      <c r="A50" s="452"/>
      <c r="B50" s="450"/>
      <c r="C50" s="448"/>
      <c r="D50" s="450"/>
      <c r="E50" s="449"/>
      <c r="F50" s="451"/>
    </row>
    <row r="51" spans="1:7" hidden="1">
      <c r="A51" s="452"/>
      <c r="B51" s="448"/>
      <c r="C51" s="448"/>
      <c r="D51" s="450"/>
      <c r="E51" s="448"/>
      <c r="F51" s="451"/>
    </row>
    <row r="52" spans="1:7" ht="24" customHeight="1">
      <c r="A52" s="1259"/>
      <c r="B52" s="1260"/>
      <c r="C52" s="1260"/>
      <c r="D52" s="1260"/>
      <c r="E52" s="1260"/>
      <c r="F52" s="1261"/>
    </row>
    <row r="53" spans="1:7" s="446" customFormat="1" ht="20.100000000000001" hidden="1" customHeight="1">
      <c r="A53" s="725" t="s">
        <v>43</v>
      </c>
      <c r="B53" s="1247" t="s">
        <v>1127</v>
      </c>
      <c r="C53" s="1248"/>
      <c r="D53" s="1248"/>
      <c r="E53" s="1248"/>
      <c r="F53" s="1249"/>
      <c r="G53" s="445"/>
    </row>
    <row r="54" spans="1:7" ht="20.100000000000001" hidden="1" customHeight="1">
      <c r="A54" s="441" t="s">
        <v>202</v>
      </c>
      <c r="B54" s="447" t="s">
        <v>821</v>
      </c>
      <c r="C54" s="1251"/>
      <c r="D54" s="1252"/>
      <c r="E54" s="449"/>
      <c r="F54" s="449"/>
    </row>
    <row r="55" spans="1:7" ht="20.100000000000001" hidden="1" customHeight="1">
      <c r="A55" s="452" t="s">
        <v>822</v>
      </c>
      <c r="B55" s="450"/>
      <c r="C55" s="448" t="s">
        <v>823</v>
      </c>
      <c r="D55" s="450"/>
      <c r="E55" s="449" t="s">
        <v>824</v>
      </c>
      <c r="F55" s="451"/>
    </row>
    <row r="56" spans="1:7" ht="20.100000000000001" hidden="1" customHeight="1">
      <c r="A56" s="452" t="s">
        <v>825</v>
      </c>
      <c r="B56" s="450"/>
      <c r="C56" s="448" t="s">
        <v>826</v>
      </c>
      <c r="D56" s="450"/>
      <c r="E56" s="449" t="s">
        <v>824</v>
      </c>
      <c r="F56" s="451"/>
    </row>
    <row r="57" spans="1:7" ht="20.100000000000001" hidden="1" customHeight="1">
      <c r="A57" s="452" t="s">
        <v>827</v>
      </c>
      <c r="B57" s="450"/>
      <c r="C57" s="448" t="s">
        <v>828</v>
      </c>
      <c r="D57" s="450"/>
      <c r="E57" s="449" t="s">
        <v>824</v>
      </c>
      <c r="F57" s="451"/>
    </row>
    <row r="58" spans="1:7" ht="20.100000000000001" hidden="1" customHeight="1">
      <c r="A58" s="452" t="s">
        <v>829</v>
      </c>
      <c r="B58" s="450"/>
      <c r="C58" s="448" t="s">
        <v>830</v>
      </c>
      <c r="D58" s="450"/>
      <c r="E58" s="449" t="s">
        <v>824</v>
      </c>
      <c r="F58" s="451"/>
    </row>
    <row r="59" spans="1:7" ht="181.5" hidden="1">
      <c r="A59" s="452" t="s">
        <v>307</v>
      </c>
      <c r="B59" s="448" t="s">
        <v>846</v>
      </c>
      <c r="C59" s="448" t="s">
        <v>908</v>
      </c>
      <c r="D59" s="450"/>
      <c r="E59" s="448" t="s">
        <v>925</v>
      </c>
      <c r="F59" s="451"/>
    </row>
    <row r="60" spans="1:7" ht="36" hidden="1" customHeight="1">
      <c r="A60" s="1259" t="s">
        <v>832</v>
      </c>
      <c r="B60" s="1260"/>
      <c r="C60" s="1260"/>
      <c r="D60" s="1260"/>
      <c r="E60" s="1260"/>
      <c r="F60" s="1261"/>
    </row>
    <row r="61" spans="1:7" s="446" customFormat="1" ht="20.100000000000001" customHeight="1">
      <c r="A61" s="725" t="s">
        <v>822</v>
      </c>
      <c r="B61" s="1247" t="s">
        <v>1046</v>
      </c>
      <c r="C61" s="1248"/>
      <c r="D61" s="1248"/>
      <c r="E61" s="1248"/>
      <c r="F61" s="1249"/>
      <c r="G61" s="445"/>
    </row>
    <row r="62" spans="1:7" ht="20.100000000000001" customHeight="1">
      <c r="A62" s="441" t="s">
        <v>202</v>
      </c>
      <c r="B62" s="447" t="s">
        <v>821</v>
      </c>
      <c r="C62" s="447"/>
      <c r="D62" s="448"/>
      <c r="E62" s="449"/>
      <c r="F62" s="449"/>
    </row>
    <row r="63" spans="1:7" ht="20.100000000000001" customHeight="1">
      <c r="A63" s="452" t="s">
        <v>822</v>
      </c>
      <c r="B63" s="450"/>
      <c r="C63" s="452" t="s">
        <v>823</v>
      </c>
      <c r="D63" s="450"/>
      <c r="E63" s="449" t="s">
        <v>824</v>
      </c>
      <c r="F63" s="451"/>
    </row>
    <row r="64" spans="1:7" ht="20.100000000000001" customHeight="1">
      <c r="A64" s="452" t="s">
        <v>825</v>
      </c>
      <c r="B64" s="450"/>
      <c r="C64" s="452" t="s">
        <v>826</v>
      </c>
      <c r="D64" s="450"/>
      <c r="E64" s="449" t="s">
        <v>824</v>
      </c>
      <c r="F64" s="451"/>
    </row>
    <row r="65" spans="1:7" ht="20.100000000000001" customHeight="1">
      <c r="A65" s="452" t="s">
        <v>827</v>
      </c>
      <c r="B65" s="450"/>
      <c r="C65" s="452" t="s">
        <v>828</v>
      </c>
      <c r="D65" s="450"/>
      <c r="E65" s="449" t="s">
        <v>824</v>
      </c>
      <c r="F65" s="451"/>
    </row>
    <row r="66" spans="1:7" ht="20.100000000000001" customHeight="1">
      <c r="A66" s="452" t="s">
        <v>829</v>
      </c>
      <c r="B66" s="450"/>
      <c r="C66" s="452" t="s">
        <v>830</v>
      </c>
      <c r="D66" s="450"/>
      <c r="E66" s="449" t="s">
        <v>824</v>
      </c>
      <c r="F66" s="451"/>
    </row>
    <row r="67" spans="1:7" ht="154.5" customHeight="1">
      <c r="A67" s="452" t="s">
        <v>307</v>
      </c>
      <c r="B67" s="448" t="s">
        <v>897</v>
      </c>
      <c r="C67" s="452" t="s">
        <v>896</v>
      </c>
      <c r="D67" s="450"/>
      <c r="E67" s="531" t="s">
        <v>925</v>
      </c>
      <c r="F67" s="451"/>
    </row>
    <row r="68" spans="1:7" ht="35.25" customHeight="1">
      <c r="A68" s="1259" t="s">
        <v>832</v>
      </c>
      <c r="B68" s="1260"/>
      <c r="C68" s="1260"/>
      <c r="D68" s="1260"/>
      <c r="E68" s="1260"/>
      <c r="F68" s="1261"/>
    </row>
    <row r="69" spans="1:7" s="446" customFormat="1" ht="20.100000000000001" customHeight="1">
      <c r="A69" s="725" t="s">
        <v>825</v>
      </c>
      <c r="B69" s="1247" t="s">
        <v>834</v>
      </c>
      <c r="C69" s="1248"/>
      <c r="D69" s="1248"/>
      <c r="E69" s="1248"/>
      <c r="F69" s="1249"/>
      <c r="G69" s="445"/>
    </row>
    <row r="70" spans="1:7" ht="20.100000000000001" customHeight="1">
      <c r="A70" s="441" t="s">
        <v>202</v>
      </c>
      <c r="B70" s="447" t="s">
        <v>835</v>
      </c>
      <c r="C70" s="447"/>
      <c r="D70" s="452">
        <v>0.15</v>
      </c>
      <c r="E70" s="449"/>
      <c r="F70" s="449"/>
    </row>
    <row r="71" spans="1:7" ht="20.100000000000001" customHeight="1">
      <c r="A71" s="452" t="s">
        <v>307</v>
      </c>
      <c r="B71" s="448" t="s">
        <v>836</v>
      </c>
      <c r="C71" s="448"/>
      <c r="D71" s="450"/>
      <c r="E71" s="449" t="s">
        <v>824</v>
      </c>
      <c r="F71" s="451"/>
    </row>
    <row r="72" spans="1:7" ht="20.100000000000001" customHeight="1">
      <c r="A72" s="452"/>
      <c r="B72" s="448" t="s">
        <v>837</v>
      </c>
      <c r="C72" s="448"/>
      <c r="D72" s="450"/>
      <c r="E72" s="449" t="s">
        <v>824</v>
      </c>
      <c r="F72" s="451"/>
    </row>
    <row r="73" spans="1:7" ht="20.100000000000001" customHeight="1">
      <c r="A73" s="452"/>
      <c r="B73" s="448" t="s">
        <v>838</v>
      </c>
      <c r="C73" s="448"/>
      <c r="D73" s="450"/>
      <c r="E73" s="449" t="s">
        <v>824</v>
      </c>
      <c r="F73" s="451"/>
    </row>
    <row r="74" spans="1:7">
      <c r="A74" s="452" t="s">
        <v>308</v>
      </c>
      <c r="B74" s="1276" t="s">
        <v>839</v>
      </c>
      <c r="C74" s="1277"/>
      <c r="D74" s="1277"/>
      <c r="E74" s="1277"/>
      <c r="F74" s="1278"/>
    </row>
    <row r="75" spans="1:7" ht="20.100000000000001" customHeight="1">
      <c r="A75" s="452"/>
      <c r="B75" s="450" t="s">
        <v>822</v>
      </c>
      <c r="C75" s="448"/>
      <c r="D75" s="450"/>
      <c r="E75" s="450"/>
      <c r="F75" s="450"/>
    </row>
    <row r="76" spans="1:7" ht="20.100000000000001" customHeight="1">
      <c r="A76" s="452"/>
      <c r="B76" s="450" t="s">
        <v>825</v>
      </c>
      <c r="C76" s="448"/>
      <c r="D76" s="450"/>
      <c r="E76" s="450"/>
      <c r="F76" s="450"/>
    </row>
    <row r="77" spans="1:7" ht="20.100000000000001" customHeight="1">
      <c r="A77" s="452"/>
      <c r="B77" s="450" t="s">
        <v>827</v>
      </c>
      <c r="C77" s="448"/>
      <c r="D77" s="450"/>
      <c r="E77" s="450"/>
      <c r="F77" s="450"/>
    </row>
    <row r="78" spans="1:7" ht="20.100000000000001" customHeight="1">
      <c r="A78" s="452"/>
      <c r="B78" s="450" t="s">
        <v>829</v>
      </c>
      <c r="C78" s="448"/>
      <c r="D78" s="450"/>
      <c r="E78" s="450"/>
      <c r="F78" s="450"/>
    </row>
    <row r="79" spans="1:7" ht="20.100000000000001" customHeight="1">
      <c r="A79" s="452"/>
      <c r="B79" s="450" t="s">
        <v>840</v>
      </c>
      <c r="C79" s="448"/>
      <c r="D79" s="450"/>
      <c r="E79" s="450"/>
      <c r="F79" s="450"/>
    </row>
    <row r="80" spans="1:7" s="446" customFormat="1" ht="20.100000000000001" customHeight="1">
      <c r="A80" s="725" t="s">
        <v>827</v>
      </c>
      <c r="B80" s="1247" t="s">
        <v>1025</v>
      </c>
      <c r="C80" s="1248"/>
      <c r="D80" s="1248"/>
      <c r="E80" s="1248"/>
      <c r="F80" s="1249"/>
      <c r="G80" s="445"/>
    </row>
    <row r="81" spans="1:11" ht="21" customHeight="1">
      <c r="A81" s="441" t="s">
        <v>822</v>
      </c>
      <c r="B81" s="1279" t="s">
        <v>841</v>
      </c>
      <c r="C81" s="1280"/>
      <c r="D81" s="1280"/>
      <c r="E81" s="1280"/>
      <c r="F81" s="1281"/>
    </row>
    <row r="82" spans="1:11" ht="20.100000000000001" customHeight="1">
      <c r="A82" s="452" t="s">
        <v>202</v>
      </c>
      <c r="B82" s="448" t="s">
        <v>842</v>
      </c>
      <c r="C82" s="448"/>
      <c r="D82" s="448"/>
      <c r="E82" s="448"/>
      <c r="F82" s="449"/>
    </row>
    <row r="83" spans="1:11" ht="82.5">
      <c r="A83" s="452" t="s">
        <v>822</v>
      </c>
      <c r="B83" s="448" t="s">
        <v>843</v>
      </c>
      <c r="C83" s="452" t="s">
        <v>823</v>
      </c>
      <c r="D83" s="453">
        <v>0.57999999999999996</v>
      </c>
      <c r="E83" s="448" t="s">
        <v>844</v>
      </c>
      <c r="F83" s="450"/>
    </row>
    <row r="84" spans="1:11" ht="20.100000000000001" customHeight="1">
      <c r="A84" s="452" t="s">
        <v>825</v>
      </c>
      <c r="B84" s="448" t="s">
        <v>845</v>
      </c>
      <c r="C84" s="452" t="s">
        <v>826</v>
      </c>
      <c r="D84" s="453">
        <v>0.16</v>
      </c>
      <c r="E84" s="449" t="s">
        <v>824</v>
      </c>
      <c r="F84" s="450"/>
    </row>
    <row r="85" spans="1:11" ht="152.25" customHeight="1">
      <c r="A85" s="452" t="s">
        <v>307</v>
      </c>
      <c r="B85" s="448" t="s">
        <v>846</v>
      </c>
      <c r="C85" s="452" t="s">
        <v>908</v>
      </c>
      <c r="D85" s="453">
        <v>0.11</v>
      </c>
      <c r="E85" s="448" t="s">
        <v>926</v>
      </c>
      <c r="F85" s="450"/>
    </row>
    <row r="86" spans="1:11" ht="20.100000000000001" customHeight="1">
      <c r="A86" s="448"/>
      <c r="B86" s="448"/>
      <c r="C86" s="448"/>
      <c r="D86" s="448"/>
      <c r="E86" s="454"/>
      <c r="F86" s="449"/>
    </row>
    <row r="87" spans="1:11" ht="20.100000000000001" customHeight="1">
      <c r="A87" s="448"/>
      <c r="B87" s="453"/>
      <c r="C87" s="448"/>
      <c r="D87" s="448"/>
      <c r="E87" s="454"/>
      <c r="F87" s="449"/>
    </row>
    <row r="88" spans="1:11" s="446" customFormat="1" ht="33" hidden="1" customHeight="1">
      <c r="A88" s="455" t="s">
        <v>847</v>
      </c>
      <c r="B88" s="1273" t="s">
        <v>848</v>
      </c>
      <c r="C88" s="1273"/>
      <c r="D88" s="1273"/>
      <c r="E88" s="1273"/>
      <c r="F88" s="1273"/>
      <c r="G88" s="445"/>
    </row>
    <row r="89" spans="1:11" s="446" customFormat="1" ht="21.75" hidden="1" customHeight="1">
      <c r="A89" s="447" t="s">
        <v>202</v>
      </c>
      <c r="B89" s="447" t="s">
        <v>821</v>
      </c>
      <c r="C89" s="447"/>
      <c r="D89" s="456"/>
      <c r="E89" s="456"/>
      <c r="F89" s="456"/>
      <c r="G89" s="445"/>
      <c r="K89" s="430" t="s">
        <v>849</v>
      </c>
    </row>
    <row r="90" spans="1:11" ht="47.25" hidden="1" customHeight="1">
      <c r="A90" s="448" t="s">
        <v>822</v>
      </c>
      <c r="B90" s="450" t="s">
        <v>850</v>
      </c>
      <c r="C90" s="450"/>
      <c r="D90" s="450"/>
      <c r="E90" s="450"/>
      <c r="F90" s="450"/>
      <c r="K90" s="430" t="s">
        <v>850</v>
      </c>
    </row>
    <row r="91" spans="1:11" ht="148.5" hidden="1">
      <c r="A91" s="447" t="s">
        <v>307</v>
      </c>
      <c r="B91" s="447" t="s">
        <v>831</v>
      </c>
      <c r="C91" s="447"/>
      <c r="D91" s="457">
        <f>0.85-D90</f>
        <v>0.85</v>
      </c>
      <c r="E91" s="458" t="s">
        <v>851</v>
      </c>
      <c r="F91" s="450"/>
    </row>
    <row r="92" spans="1:11" ht="37.5" hidden="1" customHeight="1">
      <c r="A92" s="1274" t="s">
        <v>852</v>
      </c>
      <c r="B92" s="1274"/>
      <c r="C92" s="1274"/>
      <c r="D92" s="1274"/>
      <c r="E92" s="1274"/>
      <c r="F92" s="1275"/>
    </row>
    <row r="93" spans="1:11" ht="25.5" customHeight="1">
      <c r="A93" s="441" t="s">
        <v>895</v>
      </c>
      <c r="B93" s="1255" t="s">
        <v>1026</v>
      </c>
      <c r="C93" s="1256"/>
      <c r="D93" s="1256"/>
      <c r="E93" s="1256"/>
      <c r="F93" s="1256"/>
      <c r="G93" s="1257"/>
    </row>
    <row r="94" spans="1:11" s="464" customFormat="1" ht="30" customHeight="1">
      <c r="A94" s="459" t="s">
        <v>479</v>
      </c>
      <c r="B94" s="1270" t="s">
        <v>854</v>
      </c>
      <c r="C94" s="1271"/>
      <c r="D94" s="1271"/>
      <c r="E94" s="1271"/>
      <c r="F94" s="1272"/>
      <c r="G94" s="463"/>
    </row>
    <row r="95" spans="1:11" ht="181.5">
      <c r="A95" s="448" t="s">
        <v>822</v>
      </c>
      <c r="B95" s="448" t="s">
        <v>831</v>
      </c>
      <c r="C95" s="452" t="s">
        <v>908</v>
      </c>
      <c r="D95" s="465">
        <v>0.8</v>
      </c>
      <c r="E95" s="448" t="s">
        <v>925</v>
      </c>
      <c r="F95" s="450"/>
    </row>
    <row r="96" spans="1:11" s="464" customFormat="1" ht="20.100000000000001" customHeight="1">
      <c r="A96" s="459" t="s">
        <v>478</v>
      </c>
      <c r="B96" s="1270" t="s">
        <v>855</v>
      </c>
      <c r="C96" s="1271"/>
      <c r="D96" s="1271"/>
      <c r="E96" s="1271"/>
      <c r="F96" s="1272"/>
      <c r="G96" s="463"/>
    </row>
    <row r="97" spans="1:8" ht="144" customHeight="1">
      <c r="A97" s="448" t="s">
        <v>822</v>
      </c>
      <c r="B97" s="448" t="s">
        <v>856</v>
      </c>
      <c r="C97" s="452" t="s">
        <v>823</v>
      </c>
      <c r="D97" s="465">
        <v>0.1</v>
      </c>
      <c r="E97" s="458" t="s">
        <v>857</v>
      </c>
      <c r="F97" s="450"/>
    </row>
    <row r="98" spans="1:8" ht="152.25" customHeight="1">
      <c r="A98" s="448" t="s">
        <v>825</v>
      </c>
      <c r="B98" s="448" t="s">
        <v>831</v>
      </c>
      <c r="C98" s="452" t="s">
        <v>908</v>
      </c>
      <c r="D98" s="465">
        <v>0.05</v>
      </c>
      <c r="E98" s="448" t="s">
        <v>929</v>
      </c>
      <c r="F98" s="450"/>
    </row>
    <row r="99" spans="1:8" ht="148.5">
      <c r="A99" s="448" t="s">
        <v>827</v>
      </c>
      <c r="B99" s="448" t="s">
        <v>858</v>
      </c>
      <c r="C99" s="452" t="s">
        <v>826</v>
      </c>
      <c r="D99" s="465">
        <v>0.65</v>
      </c>
      <c r="E99" s="458" t="s">
        <v>853</v>
      </c>
      <c r="F99" s="450"/>
    </row>
    <row r="100" spans="1:8" s="464" customFormat="1" ht="20.100000000000001" customHeight="1">
      <c r="A100" s="459" t="s">
        <v>43</v>
      </c>
      <c r="B100" s="1270" t="s">
        <v>859</v>
      </c>
      <c r="C100" s="1271"/>
      <c r="D100" s="1271"/>
      <c r="E100" s="1271"/>
      <c r="F100" s="1272"/>
      <c r="G100" s="463"/>
    </row>
    <row r="101" spans="1:8" ht="176.25" customHeight="1">
      <c r="A101" s="448" t="s">
        <v>822</v>
      </c>
      <c r="B101" s="448" t="s">
        <v>856</v>
      </c>
      <c r="C101" s="452" t="s">
        <v>823</v>
      </c>
      <c r="D101" s="465">
        <v>0.2</v>
      </c>
      <c r="E101" s="458" t="s">
        <v>857</v>
      </c>
      <c r="F101" s="450"/>
    </row>
    <row r="102" spans="1:8" ht="153" customHeight="1">
      <c r="A102" s="448" t="s">
        <v>825</v>
      </c>
      <c r="B102" s="448" t="s">
        <v>831</v>
      </c>
      <c r="C102" s="452" t="s">
        <v>908</v>
      </c>
      <c r="D102" s="465">
        <v>0.1</v>
      </c>
      <c r="E102" s="458" t="s">
        <v>927</v>
      </c>
      <c r="F102" s="450"/>
    </row>
    <row r="103" spans="1:8" ht="129" customHeight="1">
      <c r="A103" s="448" t="s">
        <v>827</v>
      </c>
      <c r="B103" s="448" t="s">
        <v>860</v>
      </c>
      <c r="C103" s="452" t="s">
        <v>826</v>
      </c>
      <c r="D103" s="465">
        <v>0.3</v>
      </c>
      <c r="E103" s="458" t="s">
        <v>861</v>
      </c>
      <c r="F103" s="450"/>
    </row>
    <row r="104" spans="1:8" ht="129.75" customHeight="1">
      <c r="A104" s="448" t="s">
        <v>829</v>
      </c>
      <c r="B104" s="448" t="s">
        <v>862</v>
      </c>
      <c r="C104" s="452" t="s">
        <v>828</v>
      </c>
      <c r="D104" s="465">
        <v>0.2</v>
      </c>
      <c r="E104" s="458" t="s">
        <v>863</v>
      </c>
      <c r="F104" s="450"/>
    </row>
    <row r="105" spans="1:8" s="467" customFormat="1" ht="210.75" customHeight="1">
      <c r="A105" s="1267" t="s">
        <v>864</v>
      </c>
      <c r="B105" s="1268"/>
      <c r="C105" s="1268"/>
      <c r="D105" s="1268"/>
      <c r="E105" s="1268"/>
      <c r="F105" s="1269"/>
      <c r="G105" s="466"/>
    </row>
    <row r="106" spans="1:8" ht="20.100000000000001" customHeight="1">
      <c r="A106" s="469"/>
      <c r="B106" s="469"/>
      <c r="C106" s="469"/>
      <c r="D106" s="469"/>
    </row>
    <row r="107" spans="1:8" s="429" customFormat="1">
      <c r="A107" s="436" t="s">
        <v>485</v>
      </c>
      <c r="B107" s="470">
        <f>'Name of Bidder'!C35</f>
        <v>0</v>
      </c>
      <c r="C107" s="470"/>
      <c r="E107" s="436" t="s">
        <v>483</v>
      </c>
      <c r="F107" s="436">
        <f>'Name of Bidder'!C32</f>
        <v>0</v>
      </c>
      <c r="H107" s="430"/>
    </row>
    <row r="108" spans="1:8" s="429" customFormat="1">
      <c r="A108" s="436" t="s">
        <v>486</v>
      </c>
      <c r="B108" s="436">
        <f>'Name of Bidder'!C36</f>
        <v>0</v>
      </c>
      <c r="C108" s="436"/>
      <c r="E108" s="436" t="s">
        <v>56</v>
      </c>
      <c r="F108" s="471">
        <f>'Name of Bidder'!C33</f>
        <v>0</v>
      </c>
      <c r="H108" s="430"/>
    </row>
    <row r="109" spans="1:8" s="429" customFormat="1">
      <c r="A109" s="471"/>
      <c r="B109" s="471"/>
      <c r="C109" s="471"/>
      <c r="D109" s="436"/>
      <c r="E109" s="472"/>
      <c r="F109" s="471"/>
      <c r="H109" s="430"/>
    </row>
  </sheetData>
  <sheetProtection algorithmName="SHA-512" hashValue="bD2kpAOe8E26JkZEnHws63kU4oZt1FNfUbY7UHldtw5KIBwXynuGuhlOXM+nbhn4Qdu7UxIdT0cInqnXL4sL4w==" saltValue="5nj8LeIqMdsIFn0GAdTyIQ==" spinCount="100000" sheet="1" objects="1" scenarios="1"/>
  <customSheetViews>
    <customSheetView guid="{0FC51CD5-DCF7-4595-9A9F-DDC9120F829F}"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72E27F64-009C-4321-B742-209DBE340E6D}"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9E668EC9-7875-454E-BDE6-15A2D20AC8D2}" scale="80" showPageBreaks="1" showGridLines="0" zeroValues="0" printArea="1" hiddenRows="1" hiddenColumns="1" view="pageBreakPreview" topLeftCell="A60">
      <selection activeCell="F60" sqref="F60"/>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B07A37BF-D9F4-4586-9D27-CDE2FA2D1222}" scale="80" showPageBreaks="1" showGridLines="0" zeroValues="0" printArea="1" hiddenRows="1" hiddenColumns="1" view="pageBreakPreview" topLeftCell="A21">
      <selection activeCell="F21" sqref="F21"/>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26C9F440-2701-423F-9FDB-7DFF079DC7F8}"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74">
      <selection activeCell="D58" sqref="D58"/>
      <pageMargins left="0.59" right="0.31" top="0.47" bottom="0.48" header="0.28000000000000003" footer="0.23"/>
      <pageSetup paperSize="9" scale="70" orientation="portrait" r:id="rId6"/>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7"/>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8"/>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9"/>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10"/>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11"/>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2"/>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3"/>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4"/>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5"/>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16"/>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17"/>
      <headerFooter alignWithMargins="0">
        <oddFooter>&amp;R&amp;"Book Antiqua,Bold"&amp;8 Page &amp;P of &amp;N</oddFooter>
      </headerFooter>
    </customSheetView>
    <customSheetView guid="{E8F77A2D-E40A-4668-A8F2-3CE31C4AC520}" scale="70" showPageBreaks="1" showGridLines="0" zeroValues="0" printArea="1" hiddenRows="1" hiddenColumns="1" view="pageBreakPreview" topLeftCell="A113">
      <selection activeCell="A5" sqref="A5:E5"/>
      <rowBreaks count="3" manualBreakCount="3">
        <brk id="88" max="4" man="1"/>
        <brk id="150" max="4" man="1"/>
        <brk id="178" max="4" man="1"/>
      </rowBreaks>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265106DA-0305-46BE-8A98-0935A189448A}"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24767711-6F0F-4960-B6A0-5D16317C52CA}" showPageBreaks="1" showGridLines="0" zeroValues="0" printArea="1" hiddenRows="1" hiddenColumns="1" view="pageBreakPreview">
      <selection activeCell="M18" sqref="M18"/>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6C1F68FF-383D-48BB-B0E5-5F71EA481BD7}" showPageBreaks="1" showGridLines="0" zeroValues="0" printArea="1" hiddenRows="1" hiddenColumns="1" view="pageBreakPreview" topLeftCell="A15">
      <selection activeCell="M18" sqref="M18"/>
      <pageMargins left="0.59" right="0.31" top="0.47" bottom="0.48" header="0.28000000000000003" footer="0.23"/>
      <pageSetup paperSize="9" scale="70" orientation="portrait" r:id="rId23"/>
      <headerFooter alignWithMargins="0">
        <oddFooter>&amp;R&amp;"Book Antiqua,Bold"&amp;8 Page &amp;P of &amp;N</oddFooter>
      </headerFooter>
    </customSheetView>
    <customSheetView guid="{70FB5D55-1DD3-4C31-AE80-FEFCEF8A40E9}" showPageBreaks="1" showGridLines="0" zeroValues="0" printArea="1" hiddenRows="1" hiddenColumns="1" view="pageBreakPreview" topLeftCell="A4">
      <selection activeCell="B22" sqref="B22"/>
      <pageMargins left="0.59" right="0.31" top="0.47" bottom="0.48" header="0.28000000000000003" footer="0.23"/>
      <pageSetup paperSize="9" scale="70" orientation="portrait" r:id="rId24"/>
      <headerFooter alignWithMargins="0">
        <oddFooter>&amp;R&amp;"Book Antiqua,Bold"&amp;8 Page &amp;P of &amp;N</oddFooter>
      </headerFooter>
    </customSheetView>
  </customSheetViews>
  <mergeCells count="39">
    <mergeCell ref="B88:F88"/>
    <mergeCell ref="A92:F92"/>
    <mergeCell ref="B61:F61"/>
    <mergeCell ref="C30:D30"/>
    <mergeCell ref="B74:F74"/>
    <mergeCell ref="A68:F68"/>
    <mergeCell ref="A44:F44"/>
    <mergeCell ref="A36:F36"/>
    <mergeCell ref="B80:F80"/>
    <mergeCell ref="B81:F81"/>
    <mergeCell ref="B45:F45"/>
    <mergeCell ref="C46:D46"/>
    <mergeCell ref="A52:F52"/>
    <mergeCell ref="A105:F105"/>
    <mergeCell ref="B94:F94"/>
    <mergeCell ref="B96:F96"/>
    <mergeCell ref="B100:F100"/>
    <mergeCell ref="B93:G93"/>
    <mergeCell ref="A3:F3"/>
    <mergeCell ref="A5:F5"/>
    <mergeCell ref="A8:D8"/>
    <mergeCell ref="B9:D9"/>
    <mergeCell ref="B10:D10"/>
    <mergeCell ref="B11:D11"/>
    <mergeCell ref="B69:F69"/>
    <mergeCell ref="B37:F37"/>
    <mergeCell ref="B12:D12"/>
    <mergeCell ref="A15:F15"/>
    <mergeCell ref="B29:F29"/>
    <mergeCell ref="C16:D16"/>
    <mergeCell ref="C17:D17"/>
    <mergeCell ref="A19:F19"/>
    <mergeCell ref="A18:F18"/>
    <mergeCell ref="B20:F20"/>
    <mergeCell ref="C21:D21"/>
    <mergeCell ref="A28:F28"/>
    <mergeCell ref="B53:F53"/>
    <mergeCell ref="C54:D54"/>
    <mergeCell ref="A60:F60"/>
  </mergeCells>
  <dataValidations disablePrompts="1" count="2">
    <dataValidation type="list" allowBlank="1" showInputMessage="1" showErrorMessage="1" sqref="D90" xr:uid="{00000000-0002-0000-0D00-000000000000}">
      <formula1>"0.65,0.66,0.67,0.68,0.69,0.70,0.71,0.72,0.73"</formula1>
    </dataValidation>
    <dataValidation type="list" allowBlank="1" showInputMessage="1" showErrorMessage="1" prompt="Copper(a) /Aluminium(a)" sqref="B90:C90" xr:uid="{00000000-0002-0000-0D00-000001000000}">
      <formula1>$K$89:$K$90</formula1>
    </dataValidation>
  </dataValidations>
  <pageMargins left="0.59" right="0.31" top="0.47" bottom="0.48" header="0.28000000000000003" footer="0.23"/>
  <pageSetup paperSize="9" scale="70" orientation="portrait" r:id="rId25"/>
  <headerFooter alignWithMargins="0">
    <oddFooter>&amp;R&amp;"Book Antiqua,Bold"&amp;8 Page &amp;P of &amp;N</oddFooter>
  </headerFooter>
  <drawing r:id="rId2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I35"/>
  <sheetViews>
    <sheetView showGridLines="0" showZeros="0" view="pageBreakPreview" zoomScale="70" zoomScaleSheetLayoutView="70" workbookViewId="0">
      <selection activeCell="M6" sqref="M6"/>
    </sheetView>
  </sheetViews>
  <sheetFormatPr defaultColWidth="9.140625" defaultRowHeight="15.75"/>
  <cols>
    <col min="1" max="1" width="12.140625" style="81" customWidth="1"/>
    <col min="2" max="2" width="20.5703125" style="81" customWidth="1"/>
    <col min="3" max="3" width="11.42578125" style="81" customWidth="1"/>
    <col min="4" max="4" width="23" style="81" customWidth="1"/>
    <col min="5" max="5" width="46.140625" style="81" customWidth="1"/>
    <col min="6" max="8" width="9.140625" style="81"/>
    <col min="9" max="16384" width="9.140625" style="84"/>
  </cols>
  <sheetData>
    <row r="1" spans="1:9" ht="30.75" customHeight="1">
      <c r="A1" s="1282" t="str">
        <f>Cover!B3</f>
        <v xml:space="preserve">[Specification No.: CC/NT/W-GIS/DOM/A02/25/06430] </v>
      </c>
      <c r="B1" s="1282"/>
      <c r="C1" s="1282"/>
      <c r="D1" s="1282"/>
      <c r="E1" s="366" t="s">
        <v>182</v>
      </c>
    </row>
    <row r="3" spans="1:9" ht="118.15" customHeight="1">
      <c r="A3" s="826" t="str">
        <f>Cover!B2</f>
        <v>765kV GIS Substation package SS-148 for (a) Extn. of 765kV Bhuj-II PS associated with Augmentation of transformation capacity at Bhuj-II PS (GIS) and (b) Extn. of 765kV Bhuj-II PS associated with Provision of ICT Augmentation and Bus Reactor at Bhuj-II PS</v>
      </c>
      <c r="B3" s="826"/>
      <c r="C3" s="826"/>
      <c r="D3" s="826"/>
      <c r="E3" s="826"/>
      <c r="F3" s="79"/>
      <c r="G3" s="79"/>
      <c r="H3" s="79"/>
    </row>
    <row r="4" spans="1:9" ht="20.100000000000001" customHeight="1">
      <c r="A4" s="87"/>
      <c r="H4" s="88"/>
      <c r="I4" s="89"/>
    </row>
    <row r="5" spans="1:9" ht="20.100000000000001" customHeight="1">
      <c r="A5" s="827" t="s">
        <v>482</v>
      </c>
      <c r="B5" s="827"/>
      <c r="C5" s="827"/>
      <c r="D5" s="827"/>
      <c r="E5" s="827"/>
      <c r="F5" s="101"/>
      <c r="H5" s="88"/>
      <c r="I5" s="89"/>
    </row>
    <row r="6" spans="1:9" ht="20.100000000000001" customHeight="1">
      <c r="A6" s="90"/>
      <c r="H6" s="88"/>
      <c r="I6" s="89"/>
    </row>
    <row r="7" spans="1:9" ht="20.100000000000001" customHeight="1">
      <c r="A7" s="101" t="str">
        <f>'Attach 3(JV)'!A7:D7</f>
        <v>Bidder’s Name and Address :</v>
      </c>
      <c r="E7" s="92" t="str">
        <f>'Attach 3(JV)'!E7</f>
        <v>To:</v>
      </c>
      <c r="H7" s="88"/>
      <c r="I7" s="89"/>
    </row>
    <row r="8" spans="1:9" ht="36" customHeight="1">
      <c r="A8" s="1162">
        <f>'Attach 3(JV)'!A8:D8</f>
        <v>0</v>
      </c>
      <c r="B8" s="1162"/>
      <c r="C8" s="1162"/>
      <c r="D8" s="1162"/>
      <c r="E8" s="110" t="str">
        <f>'Attach 3(JV)'!E8</f>
        <v>Contract Services</v>
      </c>
      <c r="H8" s="88"/>
      <c r="I8" s="89"/>
    </row>
    <row r="9" spans="1:9">
      <c r="A9" s="98" t="s">
        <v>435</v>
      </c>
      <c r="B9" s="1177">
        <f>'Attach 3(JV)'!B9:D9</f>
        <v>0</v>
      </c>
      <c r="C9" s="1177"/>
      <c r="D9" s="1177"/>
      <c r="E9" s="110" t="str">
        <f>'Attach 3(JV)'!E9</f>
        <v>Power Grid Corporation of India Ltd.,</v>
      </c>
      <c r="H9" s="88"/>
      <c r="I9" s="89"/>
    </row>
    <row r="10" spans="1:9">
      <c r="A10" s="98" t="s">
        <v>437</v>
      </c>
      <c r="B10" s="1156">
        <f>'Attach 3(JV)'!B10:D10</f>
        <v>0</v>
      </c>
      <c r="C10" s="1156"/>
      <c r="D10" s="1156"/>
      <c r="E10" s="110" t="str">
        <f>'Attach 3(JV)'!E10</f>
        <v>"Saudamini", Plot No. 2, Sector 29</v>
      </c>
      <c r="H10" s="88"/>
      <c r="I10" s="89"/>
    </row>
    <row r="11" spans="1:9">
      <c r="B11" s="1156">
        <f>'Attach 3(JV)'!B11:D11</f>
        <v>0</v>
      </c>
      <c r="C11" s="1156"/>
      <c r="D11" s="1156"/>
      <c r="E11" s="110" t="str">
        <f>'Attach 3(JV)'!E11</f>
        <v>Gurgaon (Haryana) - 122001</v>
      </c>
    </row>
    <row r="12" spans="1:9">
      <c r="A12" s="90"/>
      <c r="B12" s="1156">
        <f>'Attach 3(JV)'!B12:D12</f>
        <v>0</v>
      </c>
      <c r="C12" s="1156"/>
      <c r="D12" s="1156"/>
      <c r="E12" s="94"/>
    </row>
    <row r="13" spans="1:9" ht="20.100000000000001" customHeight="1">
      <c r="A13" s="90"/>
      <c r="B13" s="100"/>
      <c r="C13" s="100"/>
      <c r="D13" s="100"/>
      <c r="E13" s="84"/>
    </row>
    <row r="14" spans="1:9" ht="20.100000000000001" customHeight="1">
      <c r="A14" s="81" t="s">
        <v>243</v>
      </c>
    </row>
    <row r="15" spans="1:9" ht="20.100000000000001" customHeight="1">
      <c r="A15" s="90"/>
    </row>
    <row r="16" spans="1:9" ht="51" customHeight="1">
      <c r="A16" s="830" t="s">
        <v>622</v>
      </c>
      <c r="B16" s="830"/>
      <c r="C16" s="830"/>
      <c r="D16" s="830"/>
      <c r="E16" s="830"/>
    </row>
    <row r="17" spans="1:5" ht="20.100000000000001" customHeight="1">
      <c r="A17" s="90"/>
    </row>
    <row r="18" spans="1:5" ht="20.100000000000001" customHeight="1"/>
    <row r="19" spans="1:5" ht="33" customHeight="1">
      <c r="D19" s="105"/>
    </row>
    <row r="20" spans="1:5" ht="33" customHeight="1">
      <c r="A20" s="91" t="s">
        <v>485</v>
      </c>
      <c r="B20" s="106">
        <f>'Name of Bidder'!C35</f>
        <v>0</v>
      </c>
      <c r="C20" s="193"/>
      <c r="D20" s="105" t="s">
        <v>483</v>
      </c>
      <c r="E20" s="107">
        <f>'Name of Bidder'!C32</f>
        <v>0</v>
      </c>
    </row>
    <row r="21" spans="1:5" ht="33" customHeight="1">
      <c r="A21" s="91" t="s">
        <v>486</v>
      </c>
      <c r="B21" s="107">
        <f>'Name of Bidder'!C36</f>
        <v>0</v>
      </c>
      <c r="C21" s="193"/>
      <c r="D21" s="105" t="s">
        <v>484</v>
      </c>
      <c r="E21" s="107">
        <f>'Name of Bidder'!C33</f>
        <v>0</v>
      </c>
    </row>
    <row r="22" spans="1:5" ht="33" customHeight="1">
      <c r="D22" s="105"/>
    </row>
    <row r="23" spans="1:5" ht="20.100000000000001" customHeight="1"/>
    <row r="24" spans="1:5" ht="20.100000000000001" customHeight="1">
      <c r="A24" s="104"/>
    </row>
    <row r="25" spans="1:5" ht="20.100000000000001" customHeight="1"/>
    <row r="26" spans="1:5" ht="20.100000000000001" customHeight="1"/>
    <row r="27" spans="1:5" ht="20.100000000000001" customHeight="1">
      <c r="A27" s="104"/>
    </row>
    <row r="28" spans="1:5" ht="20.100000000000001" customHeight="1"/>
    <row r="29" spans="1:5" ht="20.100000000000001" customHeight="1">
      <c r="A29" s="104"/>
    </row>
    <row r="30" spans="1:5" ht="20.100000000000001" customHeight="1"/>
    <row r="31" spans="1:5" ht="20.100000000000001" customHeight="1">
      <c r="A31" s="104"/>
    </row>
    <row r="32" spans="1:5" ht="20.100000000000001" customHeight="1"/>
    <row r="33" ht="20.100000000000001" customHeight="1"/>
    <row r="34" ht="20.100000000000001" customHeight="1"/>
    <row r="35" ht="20.100000000000001" customHeight="1"/>
  </sheetData>
  <sheetProtection algorithmName="SHA-512" hashValue="5Y+KOEvB1k7hqm7Vy+LlwIcU4F/R+pqcfwC7QNcBvCdvBShm8JEkH2xoukK9hi1mOiCngrcD0qlTBRU0w4QcxA==" saltValue="zESd1l+Yb79waqI5emynRA==" spinCount="100000" sheet="1" objects="1" scenarios="1"/>
  <customSheetViews>
    <customSheetView guid="{0FC51CD5-DCF7-4595-9A9F-DDC9120F829F}" scale="110" showPageBreaks="1" showGridLines="0" zeroValues="0" printArea="1" view="pageBreakPreview">
      <selection activeCell="M6" sqref="M6"/>
      <pageMargins left="0.61" right="0.46" top="0.57999999999999996" bottom="0.6" header="0.34" footer="0.35"/>
      <pageSetup scale="93" orientation="portrait" r:id="rId1"/>
      <headerFooter alignWithMargins="0">
        <oddFooter>&amp;R&amp;"Book Antiqua,Bold"&amp;8 Page &amp;P of &amp;N</oddFooter>
      </headerFooter>
    </customSheetView>
    <customSheetView guid="{72E27F64-009C-4321-B742-209DBE340E6D}" scale="110" showPageBreaks="1" showGridLines="0" zeroValues="0" printArea="1" view="pageBreakPreview">
      <selection activeCell="M6" sqref="M6"/>
      <pageMargins left="0.61" right="0.46" top="0.57999999999999996" bottom="0.6" header="0.34" footer="0.35"/>
      <pageSetup scale="93" orientation="portrait" r:id="rId2"/>
      <headerFooter alignWithMargins="0">
        <oddFooter>&amp;R&amp;"Book Antiqua,Bold"&amp;8 Page &amp;P of &amp;N</oddFooter>
      </headerFooter>
    </customSheetView>
    <customSheetView guid="{9E668EC9-7875-454E-BDE6-15A2D20AC8D2}" scale="90" showPageBreaks="1" showGridLines="0" zeroValues="0" printArea="1" view="pageBreakPreview">
      <selection activeCell="I8" sqref="I8"/>
      <pageMargins left="0.61" right="0.46" top="0.57999999999999996" bottom="0.6" header="0.34" footer="0.35"/>
      <pageSetup scale="93" orientation="portrait" r:id="rId3"/>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8" sqref="I8"/>
      <pageMargins left="0.61" right="0.46" top="0.57999999999999996" bottom="0.6" header="0.34" footer="0.35"/>
      <pageSetup scale="93" orientation="portrait" r:id="rId4"/>
      <headerFooter alignWithMargins="0">
        <oddFooter>&amp;R&amp;"Book Antiqua,Bold"&amp;8 Page &amp;P of &amp;N</oddFooter>
      </headerFooter>
    </customSheetView>
    <customSheetView guid="{26C9F440-2701-423F-9FDB-7DFF079DC7F8}" scale="90" showPageBreaks="1" showGridLines="0" zeroValues="0" printArea="1" view="pageBreakPreview">
      <selection activeCell="I8" sqref="I8"/>
      <pageMargins left="0.61" right="0.46" top="0.57999999999999996" bottom="0.6" header="0.34" footer="0.35"/>
      <pageSetup scale="93" orientation="portrait" r:id="rId5"/>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6"/>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7"/>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8"/>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9"/>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10"/>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11"/>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12"/>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16"/>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17"/>
      <headerFooter alignWithMargins="0">
        <oddFooter>&amp;R&amp;"Book Antiqua,Bold"&amp;8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22"/>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23"/>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24"/>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25"/>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26"/>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27"/>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28"/>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29"/>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30"/>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31"/>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32"/>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33"/>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36"/>
      <headerFooter alignWithMargins="0">
        <oddFooter>&amp;R&amp;"Book Antiqua,Bold"&amp;8 Page &amp;P of &amp;N</oddFooter>
      </headerFooter>
    </customSheetView>
    <customSheetView guid="{265106DA-0305-46BE-8A98-0935A189448A}" scale="90" showPageBreaks="1" showGridLines="0" zeroValues="0" printArea="1" view="pageBreakPreview">
      <selection activeCell="I8" sqref="I8"/>
      <pageMargins left="0.61" right="0.46" top="0.57999999999999996" bottom="0.6" header="0.34" footer="0.35"/>
      <pageSetup scale="93" orientation="portrait" r:id="rId37"/>
      <headerFooter alignWithMargins="0">
        <oddFooter>&amp;R&amp;"Book Antiqua,Bold"&amp;8 Page &amp;P of &amp;N</oddFooter>
      </headerFooter>
    </customSheetView>
    <customSheetView guid="{24767711-6F0F-4960-B6A0-5D16317C52CA}" scale="110" showPageBreaks="1" showGridLines="0" zeroValues="0" printArea="1" view="pageBreakPreview">
      <selection activeCell="M6" sqref="M6"/>
      <pageMargins left="0.61" right="0.46" top="0.57999999999999996" bottom="0.6" header="0.34" footer="0.35"/>
      <pageSetup scale="93" orientation="portrait" r:id="rId38"/>
      <headerFooter alignWithMargins="0">
        <oddFooter>&amp;R&amp;"Book Antiqua,Bold"&amp;8 Page &amp;P of &amp;N</oddFooter>
      </headerFooter>
    </customSheetView>
    <customSheetView guid="{6C1F68FF-383D-48BB-B0E5-5F71EA481BD7}" scale="110" showPageBreaks="1" showGridLines="0" zeroValues="0" printArea="1" view="pageBreakPreview">
      <selection activeCell="M6" sqref="M6"/>
      <pageMargins left="0.61" right="0.46" top="0.57999999999999996" bottom="0.6" header="0.34" footer="0.35"/>
      <pageSetup scale="93" orientation="portrait" r:id="rId39"/>
      <headerFooter alignWithMargins="0">
        <oddFooter>&amp;R&amp;"Book Antiqua,Bold"&amp;8 Page &amp;P of &amp;N</oddFooter>
      </headerFooter>
    </customSheetView>
    <customSheetView guid="{70FB5D55-1DD3-4C31-AE80-FEFCEF8A40E9}" scale="110" showPageBreaks="1" showGridLines="0" zeroValues="0" printArea="1" view="pageBreakPreview">
      <selection activeCell="M6" sqref="M6"/>
      <pageMargins left="0.61" right="0.46" top="0.57999999999999996" bottom="0.6" header="0.34" footer="0.35"/>
      <pageSetup scale="93" orientation="portrait" r:id="rId40"/>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4" type="noConversion"/>
  <pageMargins left="0.61" right="0.46" top="0.57999999999999996" bottom="0.6" header="0.34" footer="0.35"/>
  <pageSetup scale="93" orientation="portrait" r:id="rId41"/>
  <headerFooter alignWithMargins="0">
    <oddFooter>&amp;R&amp;"Book Antiqua,Bold"&amp;8 Page &amp;P of &amp;N</oddFooter>
  </headerFooter>
  <drawing r:id="rId4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I39"/>
  <sheetViews>
    <sheetView showGridLines="0" showZeros="0" view="pageBreakPreview" zoomScale="70" zoomScaleSheetLayoutView="70" workbookViewId="0">
      <selection activeCell="M3" sqref="M3"/>
    </sheetView>
  </sheetViews>
  <sheetFormatPr defaultColWidth="9.140625" defaultRowHeight="15.75"/>
  <cols>
    <col min="1" max="1" width="12.140625" style="81" customWidth="1"/>
    <col min="2" max="2" width="20.5703125" style="81" customWidth="1"/>
    <col min="3" max="3" width="11.42578125" style="81" customWidth="1"/>
    <col min="4" max="4" width="23" style="81" customWidth="1"/>
    <col min="5" max="5" width="45.7109375" style="81" customWidth="1"/>
    <col min="6" max="8" width="9.140625" style="81"/>
    <col min="9" max="16384" width="9.140625" style="84"/>
  </cols>
  <sheetData>
    <row r="1" spans="1:9" ht="43.5" customHeight="1">
      <c r="A1" s="1282" t="str">
        <f>Cover!B3</f>
        <v xml:space="preserve">[Specification No.: CC/NT/W-GIS/DOM/A02/25/06430] </v>
      </c>
      <c r="B1" s="1282"/>
      <c r="C1" s="1282"/>
      <c r="D1" s="1282"/>
      <c r="E1" s="366" t="s">
        <v>315</v>
      </c>
    </row>
    <row r="2" spans="1:9" ht="16.5">
      <c r="A2" s="207"/>
      <c r="B2" s="207"/>
      <c r="C2" s="207"/>
      <c r="D2" s="207"/>
      <c r="E2" s="207"/>
    </row>
    <row r="3" spans="1:9" ht="122.45" customHeight="1">
      <c r="A3" s="1161" t="str">
        <f>Cover!B2</f>
        <v>765kV GIS Substation package SS-148 for (a) Extn. of 765kV Bhuj-II PS associated with Augmentation of transformation capacity at Bhuj-II PS (GIS) and (b) Extn. of 765kV Bhuj-II PS associated with Provision of ICT Augmentation and Bus Reactor at Bhuj-II PS</v>
      </c>
      <c r="B3" s="1161"/>
      <c r="C3" s="1161"/>
      <c r="D3" s="1161"/>
      <c r="E3" s="1161"/>
      <c r="F3" s="79"/>
      <c r="G3" s="79"/>
      <c r="H3" s="79"/>
    </row>
    <row r="4" spans="1:9" ht="20.100000000000001" customHeight="1">
      <c r="A4" s="87"/>
      <c r="H4" s="88"/>
      <c r="I4" s="89"/>
    </row>
    <row r="5" spans="1:9" ht="20.100000000000001" customHeight="1">
      <c r="A5" s="827" t="s">
        <v>200</v>
      </c>
      <c r="B5" s="827"/>
      <c r="C5" s="827"/>
      <c r="D5" s="827"/>
      <c r="E5" s="827"/>
      <c r="F5" s="101"/>
      <c r="H5" s="88"/>
      <c r="I5" s="89"/>
    </row>
    <row r="6" spans="1:9" ht="20.100000000000001" customHeight="1">
      <c r="A6" s="90"/>
      <c r="H6" s="88"/>
      <c r="I6" s="89"/>
    </row>
    <row r="7" spans="1:9" ht="20.100000000000001" customHeight="1">
      <c r="A7" s="101" t="str">
        <f>'Attach 3(JV)'!A7:D7</f>
        <v>Bidder’s Name and Address :</v>
      </c>
      <c r="E7" s="92" t="str">
        <f>'Attach 3(JV)'!E7</f>
        <v>To:</v>
      </c>
      <c r="H7" s="88"/>
      <c r="I7" s="89"/>
    </row>
    <row r="8" spans="1:9" ht="31.5" customHeight="1">
      <c r="A8" s="1162">
        <f>'Attach 3(JV)'!A8:D8</f>
        <v>0</v>
      </c>
      <c r="B8" s="1162"/>
      <c r="C8" s="1162"/>
      <c r="D8" s="1162"/>
      <c r="E8" s="110" t="str">
        <f>'Attach 3(JV)'!E8</f>
        <v>Contract Services</v>
      </c>
      <c r="H8" s="88"/>
      <c r="I8" s="89"/>
    </row>
    <row r="9" spans="1:9">
      <c r="A9" s="98" t="s">
        <v>435</v>
      </c>
      <c r="B9" s="1177">
        <f>'Attach 3(JV)'!B9:D9</f>
        <v>0</v>
      </c>
      <c r="C9" s="1177"/>
      <c r="D9" s="1177"/>
      <c r="E9" s="110" t="str">
        <f>'Attach 3(JV)'!E9</f>
        <v>Power Grid Corporation of India Ltd.,</v>
      </c>
      <c r="H9" s="88"/>
      <c r="I9" s="89"/>
    </row>
    <row r="10" spans="1:9">
      <c r="A10" s="98" t="s">
        <v>437</v>
      </c>
      <c r="B10" s="1156">
        <f>'Attach 3(JV)'!B10:D10</f>
        <v>0</v>
      </c>
      <c r="C10" s="1156"/>
      <c r="D10" s="1156"/>
      <c r="E10" s="110" t="str">
        <f>'Attach 3(JV)'!E10</f>
        <v>"Saudamini", Plot No. 2, Sector 29</v>
      </c>
      <c r="H10" s="88"/>
      <c r="I10" s="89"/>
    </row>
    <row r="11" spans="1:9">
      <c r="B11" s="1156">
        <f>'Attach 3(JV)'!B11:D11</f>
        <v>0</v>
      </c>
      <c r="C11" s="1156"/>
      <c r="D11" s="1156"/>
      <c r="E11" s="110" t="str">
        <f>'Attach 3(JV)'!E11</f>
        <v>Gurgaon (Haryana) - 122001</v>
      </c>
    </row>
    <row r="12" spans="1:9">
      <c r="A12" s="90"/>
      <c r="B12" s="1156">
        <f>'Attach 3(JV)'!B12:D12</f>
        <v>0</v>
      </c>
      <c r="C12" s="1156"/>
      <c r="D12" s="1156"/>
      <c r="E12" s="94"/>
    </row>
    <row r="13" spans="1:9" ht="20.100000000000001" customHeight="1">
      <c r="A13" s="90"/>
      <c r="B13" s="100"/>
      <c r="C13" s="100"/>
      <c r="D13" s="100"/>
      <c r="E13" s="84"/>
    </row>
    <row r="14" spans="1:9" ht="20.100000000000001" customHeight="1">
      <c r="A14" s="81" t="s">
        <v>243</v>
      </c>
    </row>
    <row r="15" spans="1:9" ht="20.100000000000001" customHeight="1">
      <c r="A15" s="90"/>
    </row>
    <row r="16" spans="1:9" ht="45" customHeight="1">
      <c r="A16" s="1283" t="s">
        <v>601</v>
      </c>
      <c r="B16" s="1283"/>
      <c r="C16" s="1283"/>
      <c r="D16" s="1283"/>
      <c r="E16" s="1283"/>
    </row>
    <row r="17" spans="1:5" ht="20.100000000000001" customHeight="1">
      <c r="A17" s="90"/>
    </row>
    <row r="18" spans="1:5" ht="20.100000000000001" customHeight="1">
      <c r="A18" s="206"/>
    </row>
    <row r="19" spans="1:5" ht="20.100000000000001" customHeight="1"/>
    <row r="20" spans="1:5" ht="20.100000000000001" customHeight="1">
      <c r="A20" s="206"/>
    </row>
    <row r="21" spans="1:5" ht="20.100000000000001" customHeight="1">
      <c r="A21" s="206"/>
    </row>
    <row r="22" spans="1:5" ht="20.100000000000001" customHeight="1"/>
    <row r="23" spans="1:5" ht="33" customHeight="1">
      <c r="D23" s="105"/>
    </row>
    <row r="24" spans="1:5" ht="24.75" customHeight="1">
      <c r="A24" s="91" t="s">
        <v>485</v>
      </c>
      <c r="B24" s="106">
        <f>'Name of Bidder'!C35</f>
        <v>0</v>
      </c>
      <c r="C24" s="193"/>
      <c r="D24" s="105" t="s">
        <v>483</v>
      </c>
      <c r="E24" s="107">
        <f>'Name of Bidder'!C32</f>
        <v>0</v>
      </c>
    </row>
    <row r="25" spans="1:5" ht="24.75" customHeight="1">
      <c r="A25" s="91" t="s">
        <v>486</v>
      </c>
      <c r="B25" s="107">
        <f>'Name of Bidder'!C36</f>
        <v>0</v>
      </c>
      <c r="C25" s="193"/>
      <c r="D25" s="105" t="s">
        <v>484</v>
      </c>
      <c r="E25" s="107">
        <f>'Name of Bidder'!C33</f>
        <v>0</v>
      </c>
    </row>
    <row r="26" spans="1:5" ht="33" customHeight="1">
      <c r="D26" s="105"/>
    </row>
    <row r="27" spans="1:5" ht="20.100000000000001" customHeight="1"/>
    <row r="28" spans="1:5" ht="20.100000000000001" customHeight="1">
      <c r="A28" s="104"/>
    </row>
    <row r="29" spans="1:5" ht="20.100000000000001" customHeight="1"/>
    <row r="30" spans="1:5" ht="20.100000000000001" customHeight="1"/>
    <row r="31" spans="1:5" ht="20.100000000000001" customHeight="1">
      <c r="A31" s="104"/>
    </row>
    <row r="32" spans="1:5" ht="20.100000000000001" customHeight="1"/>
    <row r="33" spans="1:1" ht="20.100000000000001" customHeight="1">
      <c r="A33" s="104"/>
    </row>
    <row r="34" spans="1:1" ht="20.100000000000001" customHeight="1"/>
    <row r="35" spans="1:1" ht="20.100000000000001" customHeight="1">
      <c r="A35" s="104"/>
    </row>
    <row r="36" spans="1:1" ht="20.100000000000001" customHeight="1"/>
    <row r="37" spans="1:1" ht="20.100000000000001" customHeight="1"/>
    <row r="38" spans="1:1" ht="20.100000000000001" customHeight="1"/>
    <row r="39" spans="1:1" ht="20.100000000000001" customHeight="1"/>
  </sheetData>
  <sheetProtection algorithmName="SHA-512" hashValue="VHaeoywNB3gHlvHiJEN++J6TPJTIYlEbb7bsaoxSJXh3h4A4d3lBLZd5giaWBejsNzXjb7ECX7cvHX0QRGgI7w==" saltValue="/1HhnpFWBJvJ2d+4j8CTpw==" spinCount="100000" sheet="1" objects="1" scenarios="1"/>
  <customSheetViews>
    <customSheetView guid="{0FC51CD5-DCF7-4595-9A9F-DDC9120F829F}" showPageBreaks="1" showGridLines="0" zeroValues="0" printArea="1" view="pageBreakPreview">
      <selection activeCell="M3" sqref="M3"/>
      <pageMargins left="0.59" right="0.49" top="0.57999999999999996" bottom="0.6" header="0.34" footer="0.35"/>
      <pageSetup scale="93" orientation="portrait" r:id="rId1"/>
      <headerFooter alignWithMargins="0">
        <oddFooter>&amp;R&amp;"Book Antiqua,Bold"&amp;8 Page &amp;P of &amp;N</oddFooter>
      </headerFooter>
    </customSheetView>
    <customSheetView guid="{72E27F64-009C-4321-B742-209DBE340E6D}" showPageBreaks="1" showGridLines="0" zeroValues="0" printArea="1" view="pageBreakPreview">
      <selection activeCell="M3" sqref="M3"/>
      <pageMargins left="0.59" right="0.49" top="0.57999999999999996" bottom="0.6" header="0.34" footer="0.35"/>
      <pageSetup scale="93" orientation="portrait" r:id="rId2"/>
      <headerFooter alignWithMargins="0">
        <oddFooter>&amp;R&amp;"Book Antiqua,Bold"&amp;8 Page &amp;P of &amp;N</oddFooter>
      </headerFooter>
    </customSheetView>
    <customSheetView guid="{9E668EC9-7875-454E-BDE6-15A2D20AC8D2}" scale="85" showPageBreaks="1" showGridLines="0" zeroValues="0" printArea="1" view="pageBreakPreview">
      <selection activeCell="A5" sqref="A5:E5"/>
      <pageMargins left="0.59" right="0.49" top="0.57999999999999996" bottom="0.6" header="0.34" footer="0.35"/>
      <pageSetup scale="93" orientation="portrait" r:id="rId3"/>
      <headerFooter alignWithMargins="0">
        <oddFooter>&amp;R&amp;"Book Antiqua,Bold"&amp;8 Page &amp;P of &amp;N</oddFooter>
      </headerFooter>
    </customSheetView>
    <customSheetView guid="{B07A37BF-D9F4-4586-9D27-CDE2FA2D1222}" scale="85" showPageBreaks="1" showGridLines="0" zeroValues="0" printArea="1" view="pageBreakPreview">
      <selection activeCell="A5" sqref="A5:E5"/>
      <pageMargins left="0.59" right="0.49" top="0.57999999999999996" bottom="0.6" header="0.34" footer="0.35"/>
      <pageSetup scale="93" orientation="portrait" r:id="rId4"/>
      <headerFooter alignWithMargins="0">
        <oddFooter>&amp;R&amp;"Book Antiqua,Bold"&amp;8 Page &amp;P of &amp;N</oddFooter>
      </headerFooter>
    </customSheetView>
    <customSheetView guid="{26C9F440-2701-423F-9FDB-7DFF079DC7F8}" scale="85" showPageBreaks="1" showGridLines="0" zeroValues="0" printArea="1" view="pageBreakPreview">
      <selection activeCell="A5" sqref="A5:E5"/>
      <pageMargins left="0.59" right="0.49" top="0.57999999999999996" bottom="0.6" header="0.34" footer="0.35"/>
      <pageSetup scale="93" orientation="portrait" r:id="rId5"/>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11"/>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12"/>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16"/>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17"/>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18"/>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9"/>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20"/>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21"/>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22"/>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23"/>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24"/>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25"/>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E8F77A2D-E40A-4668-A8F2-3CE31C4AC520}" scale="85" showPageBreaks="1" showGridLines="0" zeroValues="0" printArea="1" view="pageBreakPreview" topLeftCell="A16">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33"/>
      <headerFooter alignWithMargins="0">
        <oddFooter>&amp;R&amp;"Book Antiqua,Bold"&amp;8 Page &amp;P of &amp;N</oddFooter>
      </headerFooter>
    </customSheetView>
    <customSheetView guid="{265106DA-0305-46BE-8A98-0935A189448A}" scale="85" showPageBreaks="1" showGridLines="0" zeroValues="0" printArea="1" view="pageBreakPreview">
      <selection activeCell="A5" sqref="A5:E5"/>
      <pageMargins left="0.59" right="0.49" top="0.57999999999999996" bottom="0.6" header="0.34" footer="0.35"/>
      <pageSetup scale="93" orientation="portrait" r:id="rId34"/>
      <headerFooter alignWithMargins="0">
        <oddFooter>&amp;R&amp;"Book Antiqua,Bold"&amp;8 Page &amp;P of &amp;N</oddFooter>
      </headerFooter>
    </customSheetView>
    <customSheetView guid="{24767711-6F0F-4960-B6A0-5D16317C52CA}" showPageBreaks="1" showGridLines="0" zeroValues="0" printArea="1" view="pageBreakPreview">
      <selection activeCell="M3" sqref="M3"/>
      <pageMargins left="0.59" right="0.49" top="0.57999999999999996" bottom="0.6" header="0.34" footer="0.35"/>
      <pageSetup scale="93" orientation="portrait" r:id="rId35"/>
      <headerFooter alignWithMargins="0">
        <oddFooter>&amp;R&amp;"Book Antiqua,Bold"&amp;8 Page &amp;P of &amp;N</oddFooter>
      </headerFooter>
    </customSheetView>
    <customSheetView guid="{6C1F68FF-383D-48BB-B0E5-5F71EA481BD7}" showPageBreaks="1" showGridLines="0" zeroValues="0" printArea="1" view="pageBreakPreview">
      <selection activeCell="M3" sqref="M3"/>
      <pageMargins left="0.59" right="0.49" top="0.57999999999999996" bottom="0.6" header="0.34" footer="0.35"/>
      <pageSetup scale="93" orientation="portrait" r:id="rId36"/>
      <headerFooter alignWithMargins="0">
        <oddFooter>&amp;R&amp;"Book Antiqua,Bold"&amp;8 Page &amp;P of &amp;N</oddFooter>
      </headerFooter>
    </customSheetView>
    <customSheetView guid="{70FB5D55-1DD3-4C31-AE80-FEFCEF8A40E9}" showPageBreaks="1" showGridLines="0" zeroValues="0" printArea="1" view="pageBreakPreview" topLeftCell="A4">
      <selection activeCell="M3" sqref="M3"/>
      <pageMargins left="0.59" right="0.49" top="0.57999999999999996" bottom="0.6" header="0.34" footer="0.35"/>
      <pageSetup scale="93"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8" type="noConversion"/>
  <pageMargins left="0.59" right="0.49" top="0.57999999999999996" bottom="0.6" header="0.34" footer="0.35"/>
  <pageSetup scale="93" orientation="portrait" r:id="rId38"/>
  <headerFooter alignWithMargins="0">
    <oddFooter>&amp;R&amp;"Book Antiqua,Bold"&amp;8 Page &amp;P of &amp;N</oddFooter>
  </headerFooter>
  <drawing r:id="rId3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W238"/>
  <sheetViews>
    <sheetView showZeros="0" view="pageBreakPreview" topLeftCell="A17" zoomScale="85" zoomScaleSheetLayoutView="85" workbookViewId="0">
      <selection activeCell="Y139" sqref="Y139"/>
    </sheetView>
  </sheetViews>
  <sheetFormatPr defaultColWidth="9.140625" defaultRowHeight="15"/>
  <cols>
    <col min="1" max="1" width="10" style="400" customWidth="1"/>
    <col min="2" max="2" width="10.7109375" style="400" customWidth="1"/>
    <col min="3" max="3" width="10.85546875" style="400" customWidth="1"/>
    <col min="4" max="9" width="10.7109375" style="400" customWidth="1"/>
    <col min="10" max="10" width="9.140625" style="400"/>
    <col min="11" max="16" width="9.140625" style="400" hidden="1" customWidth="1"/>
    <col min="17" max="22" width="9.140625" style="400"/>
    <col min="23" max="23" width="93.140625" style="400" customWidth="1"/>
    <col min="24" max="24" width="9.140625" style="400" customWidth="1"/>
    <col min="25" max="16384" width="9.140625" style="400"/>
  </cols>
  <sheetData>
    <row r="1" spans="1:9" ht="27" customHeight="1">
      <c r="A1" s="1298" t="s">
        <v>786</v>
      </c>
      <c r="B1" s="1299"/>
      <c r="C1" s="1299"/>
      <c r="D1" s="1299"/>
      <c r="E1" s="1299"/>
      <c r="F1" s="1299"/>
      <c r="G1" s="1299"/>
      <c r="H1" s="1299"/>
      <c r="I1" s="1300"/>
    </row>
    <row r="2" spans="1:9" ht="31.5" customHeight="1">
      <c r="A2" s="401" t="s">
        <v>13</v>
      </c>
      <c r="B2" s="1301" t="s">
        <v>21</v>
      </c>
      <c r="C2" s="1301"/>
      <c r="D2" s="1301"/>
      <c r="E2" s="1301"/>
      <c r="F2" s="1301"/>
      <c r="G2" s="1301"/>
      <c r="H2" s="1301"/>
      <c r="I2" s="1302"/>
    </row>
    <row r="3" spans="1:9" ht="57.75" customHeight="1">
      <c r="A3" s="401" t="s">
        <v>14</v>
      </c>
      <c r="B3" s="1301" t="s">
        <v>16</v>
      </c>
      <c r="C3" s="1301"/>
      <c r="D3" s="1301"/>
      <c r="E3" s="1301"/>
      <c r="F3" s="1301"/>
      <c r="G3" s="1301"/>
      <c r="H3" s="1301"/>
      <c r="I3" s="1302"/>
    </row>
    <row r="4" spans="1:9" ht="53.25" customHeight="1">
      <c r="A4" s="401" t="s">
        <v>15</v>
      </c>
      <c r="B4" s="1301" t="s">
        <v>19</v>
      </c>
      <c r="C4" s="1301"/>
      <c r="D4" s="1301"/>
      <c r="E4" s="1301"/>
      <c r="F4" s="1301"/>
      <c r="G4" s="1301"/>
      <c r="H4" s="1301"/>
      <c r="I4" s="1302"/>
    </row>
    <row r="5" spans="1:9" ht="36" customHeight="1">
      <c r="A5" s="401" t="s">
        <v>17</v>
      </c>
      <c r="B5" s="1301" t="s">
        <v>18</v>
      </c>
      <c r="C5" s="1301"/>
      <c r="D5" s="1301"/>
      <c r="E5" s="1301"/>
      <c r="F5" s="1301"/>
      <c r="G5" s="1301"/>
      <c r="H5" s="1301"/>
      <c r="I5" s="1302"/>
    </row>
    <row r="6" spans="1:9" ht="19.5" customHeight="1">
      <c r="A6" s="402" t="s">
        <v>20</v>
      </c>
      <c r="B6" s="1304" t="s">
        <v>775</v>
      </c>
      <c r="C6" s="1304"/>
      <c r="D6" s="1304"/>
      <c r="E6" s="1304"/>
      <c r="F6" s="1304"/>
      <c r="G6" s="1304"/>
      <c r="H6" s="1304"/>
      <c r="I6" s="1305"/>
    </row>
    <row r="30" spans="1:23">
      <c r="K30" s="403">
        <f>'[13]Name of Bidder'!C13</f>
        <v>0</v>
      </c>
    </row>
    <row r="31" spans="1:23" ht="15.75" customHeight="1">
      <c r="A31" s="404"/>
      <c r="B31" s="404"/>
      <c r="C31" s="404"/>
      <c r="D31" s="404"/>
      <c r="E31" s="404"/>
      <c r="F31" s="404"/>
      <c r="G31" s="404"/>
      <c r="H31" s="404"/>
      <c r="I31" s="404"/>
      <c r="J31" s="404"/>
      <c r="K31" s="405">
        <f>'[13]Name of Bidder'!C14</f>
        <v>0</v>
      </c>
      <c r="W31" s="530"/>
    </row>
    <row r="32" spans="1:23">
      <c r="A32" s="404"/>
      <c r="B32" s="404"/>
      <c r="C32" s="404"/>
      <c r="D32" s="404"/>
      <c r="E32" s="404"/>
      <c r="F32" s="404"/>
      <c r="G32" s="404"/>
      <c r="H32" s="404"/>
      <c r="I32" s="404"/>
      <c r="J32" s="404"/>
      <c r="K32" s="405">
        <f>'[13]Name of Bidder'!C15</f>
        <v>0</v>
      </c>
    </row>
    <row r="33" spans="1:16">
      <c r="A33" s="404"/>
      <c r="B33" s="404"/>
      <c r="C33" s="404"/>
      <c r="D33" s="404"/>
      <c r="E33" s="404"/>
      <c r="F33" s="404"/>
      <c r="G33" s="404"/>
      <c r="H33" s="404"/>
      <c r="I33" s="404"/>
      <c r="J33" s="404"/>
      <c r="K33" s="405">
        <f>'[13]Name of Bidder'!C16</f>
        <v>0</v>
      </c>
    </row>
    <row r="34" spans="1:16">
      <c r="A34" s="404"/>
      <c r="B34" s="404"/>
      <c r="C34" s="404"/>
      <c r="D34" s="404"/>
      <c r="E34" s="404"/>
      <c r="F34" s="404"/>
      <c r="G34" s="404"/>
      <c r="H34" s="404"/>
      <c r="I34" s="404"/>
      <c r="J34" s="404"/>
    </row>
    <row r="35" spans="1:16">
      <c r="A35" s="1284" t="s">
        <v>204</v>
      </c>
      <c r="B35" s="1284"/>
      <c r="C35" s="1284"/>
      <c r="D35" s="1284"/>
      <c r="E35" s="1284"/>
      <c r="F35" s="1284"/>
      <c r="G35" s="1284"/>
      <c r="H35" s="1284"/>
      <c r="I35" s="1284"/>
      <c r="J35" s="404"/>
    </row>
    <row r="36" spans="1:16">
      <c r="A36" s="1285" t="s">
        <v>205</v>
      </c>
      <c r="B36" s="1285"/>
      <c r="C36" s="1285"/>
      <c r="D36" s="1285"/>
      <c r="E36" s="1285"/>
      <c r="F36" s="1285"/>
      <c r="G36" s="1285"/>
      <c r="H36" s="1285"/>
      <c r="I36" s="1285"/>
      <c r="J36" s="404"/>
      <c r="K36" s="403">
        <f>'[13]Name of Bidder'!C18</f>
        <v>0</v>
      </c>
      <c r="O36" s="405">
        <f>'[13]Name of Bidder'!C23</f>
        <v>0</v>
      </c>
    </row>
    <row r="37" spans="1:16">
      <c r="A37" s="1286" t="s">
        <v>206</v>
      </c>
      <c r="B37" s="1286"/>
      <c r="C37" s="1286"/>
      <c r="D37" s="1286"/>
      <c r="E37" s="1286"/>
      <c r="F37" s="1286"/>
      <c r="G37" s="1286"/>
      <c r="H37" s="1286"/>
      <c r="I37" s="1286"/>
      <c r="J37" s="404"/>
      <c r="K37" s="403">
        <f>'[13]Name of Bidder'!C19</f>
        <v>0</v>
      </c>
      <c r="O37" s="405">
        <f>'[13]Name of Bidder'!C24</f>
        <v>0</v>
      </c>
    </row>
    <row r="38" spans="1:16" ht="48.6" customHeight="1">
      <c r="A38" s="1287" t="s">
        <v>606</v>
      </c>
      <c r="B38" s="1287"/>
      <c r="C38" s="1287"/>
      <c r="D38" s="1287"/>
      <c r="E38" s="1287"/>
      <c r="F38" s="1287"/>
      <c r="G38" s="1287"/>
      <c r="H38" s="1287"/>
      <c r="I38" s="1287"/>
      <c r="J38" s="404"/>
      <c r="K38" s="403">
        <f>'[13]Name of Bidder'!C20</f>
        <v>0</v>
      </c>
      <c r="O38" s="405">
        <f>'[13]Name of Bidder'!C25</f>
        <v>0</v>
      </c>
    </row>
    <row r="39" spans="1:16">
      <c r="A39" s="1286" t="s">
        <v>623</v>
      </c>
      <c r="B39" s="1286"/>
      <c r="C39" s="1286"/>
      <c r="D39" s="1286"/>
      <c r="E39" s="1286"/>
      <c r="F39" s="1286"/>
      <c r="G39" s="1286"/>
      <c r="H39" s="1286"/>
      <c r="I39" s="1286"/>
      <c r="J39" s="404"/>
      <c r="K39" s="403">
        <f>'[13]Name of Bidder'!C21</f>
        <v>0</v>
      </c>
      <c r="O39" s="405">
        <f>'[13]Name of Bidder'!C26</f>
        <v>0</v>
      </c>
    </row>
    <row r="40" spans="1:16">
      <c r="A40" s="1285" t="s">
        <v>207</v>
      </c>
      <c r="B40" s="1285"/>
      <c r="C40" s="1285"/>
      <c r="D40" s="1285"/>
      <c r="E40" s="1285"/>
      <c r="F40" s="1285"/>
      <c r="G40" s="1285"/>
      <c r="H40" s="1285"/>
      <c r="I40" s="1285"/>
      <c r="J40" s="404"/>
    </row>
    <row r="41" spans="1:16">
      <c r="A41" s="1285">
        <f>'Name of Bidder'!C13</f>
        <v>0</v>
      </c>
      <c r="B41" s="1285"/>
      <c r="C41" s="1285"/>
      <c r="D41" s="1285"/>
      <c r="E41" s="1285"/>
      <c r="F41" s="1285"/>
      <c r="G41" s="1285"/>
      <c r="H41" s="1285"/>
      <c r="I41" s="1285"/>
      <c r="J41" s="404"/>
    </row>
    <row r="42" spans="1:16" ht="18.75" customHeight="1">
      <c r="A42" s="1286" t="str">
        <f>" having its Registered Office at " &amp; 'Name of Bidder'!C14 &amp; " " &amp; 'Name of Bidder'!C15 &amp; " " &amp; 'Name of Bidder'!C16</f>
        <v xml:space="preserve"> having its Registered Office at   </v>
      </c>
      <c r="B42" s="1286"/>
      <c r="C42" s="1286"/>
      <c r="D42" s="1286"/>
      <c r="E42" s="1286"/>
      <c r="F42" s="1286"/>
      <c r="G42" s="1286"/>
      <c r="H42" s="1286"/>
      <c r="I42" s="1286"/>
      <c r="J42" s="404"/>
      <c r="K42" s="406">
        <f>'[13]Name of Bidder'!F6</f>
        <v>1</v>
      </c>
      <c r="M42" s="405" t="s">
        <v>468</v>
      </c>
      <c r="P42" s="405" t="s">
        <v>466</v>
      </c>
    </row>
    <row r="43" spans="1:16" ht="23.25" customHeight="1">
      <c r="A43" s="1287" t="str">
        <f>IF('Name of Bidder'!C6 = "Joint Venture Bid", "and ", "  ")</f>
        <v xml:space="preserve">  </v>
      </c>
      <c r="B43" s="1287"/>
      <c r="C43" s="1287"/>
      <c r="D43" s="1287"/>
      <c r="E43" s="1287"/>
      <c r="F43" s="1287"/>
      <c r="G43" s="1287"/>
      <c r="H43" s="1287"/>
      <c r="I43" s="1287"/>
      <c r="J43" s="404"/>
      <c r="K43" s="406">
        <f>'[13]Name of Bidder'!F8</f>
        <v>1</v>
      </c>
      <c r="M43" s="405" t="s">
        <v>467</v>
      </c>
    </row>
    <row r="44" spans="1:16" hidden="1">
      <c r="A44" s="1285" t="e">
        <f>IF(#REF! = "Individual Firm", " ", " and ")</f>
        <v>#REF!</v>
      </c>
      <c r="B44" s="1285"/>
      <c r="C44" s="1285"/>
      <c r="D44" s="1285"/>
      <c r="E44" s="1285"/>
      <c r="F44" s="1285"/>
      <c r="G44" s="1285"/>
      <c r="H44" s="1285"/>
      <c r="I44" s="1285"/>
      <c r="J44" s="404"/>
    </row>
    <row r="45" spans="1:16" hidden="1">
      <c r="A45" s="1285" t="e">
        <f xml:space="preserve"> IF(#REF!= "Individual Firm", "",#REF!)</f>
        <v>#REF!</v>
      </c>
      <c r="B45" s="1285"/>
      <c r="C45" s="1285"/>
      <c r="D45" s="1285"/>
      <c r="E45" s="1285"/>
      <c r="F45" s="1285"/>
      <c r="G45" s="1285"/>
      <c r="H45" s="1285"/>
      <c r="I45" s="1285"/>
      <c r="J45" s="404"/>
    </row>
    <row r="46" spans="1:16" ht="39.950000000000003" hidden="1" customHeight="1">
      <c r="A46" s="1287" t="e">
        <f>IF(#REF!= "Sole Bidder", "", "having its Registered Office at "&amp;IF(#REF!=1,#REF!&amp;" "&amp;#REF!&amp;" "&amp;#REF!,IF(#REF!=2,#REF!&amp;" &amp; "&amp;#REF!&amp;" "&amp;#REF!&amp;" and " &amp;#REF!&amp;" &amp; "&amp;#REF!&amp;" "&amp;#REF! &amp;IF(#REF!=2," respectively",""))))</f>
        <v>#REF!</v>
      </c>
      <c r="B46" s="1287"/>
      <c r="C46" s="1287"/>
      <c r="D46" s="1287"/>
      <c r="E46" s="1287"/>
      <c r="F46" s="1287"/>
      <c r="G46" s="1287"/>
      <c r="H46" s="1287"/>
      <c r="I46" s="1287"/>
      <c r="J46" s="404"/>
    </row>
    <row r="47" spans="1:16" ht="24.75" customHeight="1">
      <c r="A47" s="1287" t="str">
        <f>IF('Name of Bidder'!C6= "Joint Venture Bid", IF('Name of Bidder'!C8=1,'Name of Bidder'!C18,IF('Name of Bidder'!C8="2 or More",'Name of Bidder'!C18&amp;" &amp; "&amp;'Name of Bidder'!C23,"")),"")</f>
        <v/>
      </c>
      <c r="B47" s="1287"/>
      <c r="C47" s="1287"/>
      <c r="D47" s="1287"/>
      <c r="E47" s="1287"/>
      <c r="F47" s="1287"/>
      <c r="G47" s="1287"/>
      <c r="H47" s="1287"/>
      <c r="I47" s="1287"/>
      <c r="J47" s="404"/>
    </row>
    <row r="48" spans="1:16" ht="27" customHeight="1">
      <c r="A48" s="1287" t="str">
        <f>IF('Name of Bidder'!C6="Joint Venture Bid","having its Registered Office at "&amp;IF('Name of Bidder'!C8=1,'Name of Bidder'!C19&amp;" "&amp;'Name of Bidder'!C20&amp;" "&amp;'Name of Bidder'!C21,IF('Name of Bidder'!C8="2 or More",'Name of Bidder'!C19&amp;" "&amp;'Name of Bidder'!C20&amp;" "&amp;'Name of Bidder'!C21&amp;" and "&amp;'Name of Bidder'!C24&amp;" "&amp;'Name of Bidder'!C25&amp;" "&amp;'Name of Bidder'!C26&amp;" respectively "," ")),"")</f>
        <v/>
      </c>
      <c r="B48" s="1287"/>
      <c r="C48" s="1287"/>
      <c r="D48" s="1287"/>
      <c r="E48" s="1287"/>
      <c r="F48" s="1287"/>
      <c r="G48" s="1287"/>
      <c r="H48" s="1287"/>
      <c r="I48" s="1287"/>
      <c r="J48" s="404"/>
    </row>
    <row r="49" spans="1:23" ht="12.75" customHeight="1">
      <c r="A49" s="1287"/>
      <c r="B49" s="1287"/>
      <c r="C49" s="1287"/>
      <c r="D49" s="1287"/>
      <c r="E49" s="1287"/>
      <c r="F49" s="1287"/>
      <c r="G49" s="1287"/>
      <c r="H49" s="1287"/>
      <c r="I49" s="1287"/>
      <c r="J49" s="404"/>
    </row>
    <row r="50" spans="1:23">
      <c r="A50" s="1285" t="s">
        <v>208</v>
      </c>
      <c r="B50" s="1285"/>
      <c r="C50" s="1285"/>
      <c r="D50" s="1285"/>
      <c r="E50" s="1285"/>
      <c r="F50" s="1285"/>
      <c r="G50" s="1285"/>
      <c r="H50" s="1285"/>
      <c r="I50" s="1285"/>
      <c r="J50" s="404"/>
    </row>
    <row r="51" spans="1:23">
      <c r="A51" s="1286" t="s">
        <v>209</v>
      </c>
      <c r="B51" s="1286"/>
      <c r="C51" s="1286"/>
      <c r="D51" s="1286"/>
      <c r="E51" s="1286"/>
      <c r="F51" s="1286"/>
      <c r="G51" s="1286"/>
      <c r="H51" s="1286"/>
      <c r="I51" s="1286"/>
      <c r="J51" s="404"/>
    </row>
    <row r="52" spans="1:23">
      <c r="A52" s="1286" t="s">
        <v>210</v>
      </c>
      <c r="B52" s="1286"/>
      <c r="C52" s="1286"/>
      <c r="D52" s="1286"/>
      <c r="E52" s="1286"/>
      <c r="F52" s="1286"/>
      <c r="G52" s="1286"/>
      <c r="H52" s="1286"/>
      <c r="I52" s="1286"/>
      <c r="J52" s="404"/>
    </row>
    <row r="53" spans="1:23" ht="120.6" customHeight="1">
      <c r="A53" s="1292" t="str">
        <f>"POWERGRID intends to award, under laid-down organisational procedures, contract(s) for "&amp;Cover!B2&amp;", " &amp;Cover!B3</f>
        <v xml:space="preserve">POWERGRID intends to award, under laid-down organisational procedures, contract(s) for 765kV GIS Substation package SS-148 for (a) Extn. of 765kV Bhuj-II PS associated with Augmentation of transformation capacity at Bhuj-II PS (GIS) and (b) Extn. of 765kV Bhuj-II PS associated with Provision of ICT Augmentation and Bus Reactor at Bhuj-II PS, [Specification No.: CC/NT/W-GIS/DOM/A02/25/06430] </v>
      </c>
      <c r="B53" s="1292"/>
      <c r="C53" s="1292"/>
      <c r="D53" s="1292"/>
      <c r="E53" s="1292"/>
      <c r="F53" s="1292"/>
      <c r="G53" s="1292"/>
      <c r="H53" s="1292"/>
      <c r="I53" s="1292"/>
      <c r="J53" s="404"/>
      <c r="W53" s="530"/>
    </row>
    <row r="54" spans="1:23" ht="16.5" customHeight="1">
      <c r="A54" s="407"/>
      <c r="B54" s="404"/>
      <c r="C54" s="404"/>
      <c r="D54" s="404"/>
      <c r="E54" s="404"/>
      <c r="F54" s="407"/>
      <c r="G54" s="404"/>
      <c r="H54" s="404"/>
      <c r="I54" s="404"/>
      <c r="J54" s="404"/>
    </row>
    <row r="55" spans="1:23" ht="16.5" customHeight="1">
      <c r="A55" s="407"/>
      <c r="B55" s="404"/>
      <c r="C55" s="404"/>
      <c r="D55" s="404"/>
      <c r="E55" s="404"/>
      <c r="F55" s="407"/>
      <c r="G55" s="404"/>
      <c r="H55" s="404"/>
      <c r="I55" s="404"/>
      <c r="J55" s="404"/>
    </row>
    <row r="56" spans="1:23" ht="21" customHeight="1">
      <c r="A56" s="1292" t="s">
        <v>211</v>
      </c>
      <c r="B56" s="1292"/>
      <c r="C56" s="1292"/>
      <c r="D56" s="1292"/>
      <c r="E56" s="1290" t="s">
        <v>211</v>
      </c>
      <c r="F56" s="1290"/>
      <c r="G56" s="1290"/>
      <c r="H56" s="1290"/>
      <c r="I56" s="1290"/>
      <c r="J56" s="404"/>
    </row>
    <row r="57" spans="1:23" ht="33" customHeight="1">
      <c r="A57" s="1291" t="s">
        <v>212</v>
      </c>
      <c r="B57" s="1291"/>
      <c r="C57" s="1291"/>
      <c r="D57" s="1291"/>
      <c r="E57" s="1288" t="s">
        <v>303</v>
      </c>
      <c r="F57" s="1288"/>
      <c r="G57" s="1288"/>
      <c r="H57" s="1288"/>
      <c r="I57" s="1288"/>
      <c r="J57" s="404"/>
    </row>
    <row r="58" spans="1:23" ht="22.5" customHeight="1">
      <c r="A58" s="408" t="s">
        <v>200</v>
      </c>
      <c r="B58" s="404"/>
      <c r="C58" s="404"/>
      <c r="D58" s="404"/>
      <c r="E58" s="404"/>
      <c r="F58" s="404"/>
      <c r="G58" s="404"/>
      <c r="H58" s="404"/>
      <c r="I58" s="409" t="s">
        <v>258</v>
      </c>
      <c r="J58" s="404"/>
    </row>
    <row r="59" spans="1:23" ht="109.5" customHeight="1">
      <c r="A59" s="1289" t="str">
        <f>Cover!B2&amp;", "&amp;Cover!B3&amp;" values full compliance with all relevant laws of the land, rules,  regulations, economic use of resources, and of fairness /  transparency in its relations with its Bidders/ Contractors."</f>
        <v>765kV GIS Substation package SS-148 for (a) Extn. of 765kV Bhuj-II PS associated with Augmentation of transformation capacity at Bhuj-II PS (GIS) and (b) Extn. of 765kV Bhuj-II PS associated with Provision of ICT Augmentation and Bus Reactor at Bhuj-II PS, [Specification No.: CC/NT/W-GIS/DOM/A02/25/06430]  values full compliance with all relevant laws of the land, rules,  regulations, economic use of resources, and of fairness /  transparency in its relations with its Bidders/ Contractors.</v>
      </c>
      <c r="B59" s="1289"/>
      <c r="C59" s="1289"/>
      <c r="D59" s="1289"/>
      <c r="E59" s="1289"/>
      <c r="F59" s="1289"/>
      <c r="G59" s="1289"/>
      <c r="H59" s="1289"/>
      <c r="I59" s="1289"/>
    </row>
    <row r="60" spans="1:23" ht="13.5" customHeight="1">
      <c r="A60" s="1296"/>
      <c r="B60" s="1296"/>
      <c r="C60" s="1296"/>
      <c r="D60" s="1296"/>
      <c r="E60" s="1296"/>
      <c r="F60" s="1296"/>
      <c r="G60" s="1296"/>
      <c r="H60" s="1296"/>
      <c r="I60" s="1296"/>
    </row>
    <row r="61" spans="1:23" ht="35.25" customHeight="1">
      <c r="A61" s="1289" t="s">
        <v>624</v>
      </c>
      <c r="B61" s="1289"/>
      <c r="C61" s="1289"/>
      <c r="D61" s="1289"/>
      <c r="E61" s="1289"/>
      <c r="F61" s="1289"/>
      <c r="G61" s="1289"/>
      <c r="H61" s="1289"/>
      <c r="I61" s="1289"/>
    </row>
    <row r="62" spans="1:23" ht="8.1" customHeight="1">
      <c r="A62" s="411"/>
    </row>
    <row r="63" spans="1:23">
      <c r="A63" s="1293" t="s">
        <v>12</v>
      </c>
      <c r="B63" s="1293"/>
      <c r="C63" s="1293"/>
      <c r="D63" s="1293"/>
      <c r="E63" s="1293"/>
      <c r="F63" s="1293"/>
      <c r="G63" s="1293"/>
      <c r="H63" s="1293"/>
      <c r="I63" s="1293"/>
    </row>
    <row r="64" spans="1:23" ht="8.1" customHeight="1">
      <c r="A64" s="411"/>
    </row>
    <row r="65" spans="1:10">
      <c r="A65" s="1294" t="s">
        <v>304</v>
      </c>
      <c r="B65" s="1294"/>
      <c r="C65" s="1294"/>
      <c r="D65" s="1294"/>
      <c r="E65" s="1294"/>
      <c r="F65" s="1294"/>
      <c r="G65" s="1294"/>
      <c r="H65" s="1294"/>
      <c r="I65" s="1294"/>
    </row>
    <row r="66" spans="1:10" ht="8.1" customHeight="1">
      <c r="A66" s="412"/>
    </row>
    <row r="67" spans="1:10" ht="37.5" customHeight="1">
      <c r="A67" s="413" t="s">
        <v>305</v>
      </c>
      <c r="B67" s="1292" t="s">
        <v>201</v>
      </c>
      <c r="C67" s="1292"/>
      <c r="D67" s="1292"/>
      <c r="E67" s="1292"/>
      <c r="F67" s="1292"/>
      <c r="G67" s="1292"/>
      <c r="H67" s="1292"/>
      <c r="I67" s="1292"/>
    </row>
    <row r="68" spans="1:10" ht="8.1" customHeight="1">
      <c r="A68" s="411"/>
    </row>
    <row r="69" spans="1:10" ht="79.5" customHeight="1">
      <c r="B69" s="413" t="s">
        <v>202</v>
      </c>
      <c r="C69" s="1292" t="s">
        <v>306</v>
      </c>
      <c r="D69" s="1292"/>
      <c r="E69" s="1292"/>
      <c r="F69" s="1292"/>
      <c r="G69" s="1292"/>
      <c r="H69" s="1292"/>
      <c r="I69" s="1292"/>
    </row>
    <row r="70" spans="1:10" ht="8.1" customHeight="1">
      <c r="B70" s="413"/>
      <c r="C70" s="407"/>
      <c r="D70" s="407"/>
      <c r="E70" s="407"/>
      <c r="F70" s="407"/>
      <c r="G70" s="407"/>
      <c r="H70" s="407"/>
      <c r="I70" s="407"/>
    </row>
    <row r="71" spans="1:10" ht="115.5" customHeight="1">
      <c r="B71" s="413" t="s">
        <v>307</v>
      </c>
      <c r="C71" s="1292" t="s">
        <v>787</v>
      </c>
      <c r="D71" s="1292"/>
      <c r="E71" s="1292"/>
      <c r="F71" s="1292"/>
      <c r="G71" s="1292"/>
      <c r="H71" s="1292"/>
      <c r="I71" s="1292"/>
    </row>
    <row r="72" spans="1:10" ht="8.1" customHeight="1">
      <c r="B72" s="413"/>
      <c r="C72" s="407"/>
      <c r="D72" s="407"/>
      <c r="E72" s="407"/>
      <c r="F72" s="407"/>
      <c r="G72" s="407"/>
      <c r="H72" s="407"/>
      <c r="I72" s="407"/>
    </row>
    <row r="73" spans="1:10" ht="67.5" customHeight="1">
      <c r="B73" s="413" t="s">
        <v>308</v>
      </c>
      <c r="C73" s="1292" t="s">
        <v>788</v>
      </c>
      <c r="D73" s="1292"/>
      <c r="E73" s="1292"/>
      <c r="F73" s="1292"/>
      <c r="G73" s="1292"/>
      <c r="H73" s="1292"/>
      <c r="I73" s="1292"/>
    </row>
    <row r="74" spans="1:10">
      <c r="A74" s="411"/>
    </row>
    <row r="75" spans="1:10" ht="87" customHeight="1">
      <c r="A75" s="413" t="s">
        <v>2</v>
      </c>
      <c r="B75" s="1292" t="s">
        <v>789</v>
      </c>
      <c r="C75" s="1292"/>
      <c r="D75" s="1292"/>
      <c r="E75" s="1292"/>
      <c r="F75" s="1292"/>
      <c r="G75" s="1292"/>
      <c r="H75" s="1292"/>
      <c r="I75" s="1292"/>
    </row>
    <row r="76" spans="1:10" ht="8.1" customHeight="1">
      <c r="A76" s="412"/>
    </row>
    <row r="77" spans="1:10">
      <c r="A77" s="1294" t="s">
        <v>3</v>
      </c>
      <c r="B77" s="1294"/>
      <c r="C77" s="1294"/>
      <c r="D77" s="1294"/>
      <c r="E77" s="1294"/>
      <c r="F77" s="1294"/>
      <c r="G77" s="1294"/>
      <c r="H77" s="1294"/>
      <c r="I77" s="1294"/>
    </row>
    <row r="78" spans="1:10">
      <c r="A78" s="412"/>
    </row>
    <row r="79" spans="1:10" ht="48" customHeight="1">
      <c r="A79" s="413" t="s">
        <v>305</v>
      </c>
      <c r="B79" s="1292" t="s">
        <v>790</v>
      </c>
      <c r="C79" s="1292"/>
      <c r="D79" s="1292"/>
      <c r="E79" s="1292"/>
      <c r="F79" s="1292"/>
      <c r="G79" s="1292"/>
      <c r="H79" s="1292"/>
      <c r="I79" s="1292"/>
    </row>
    <row r="80" spans="1:10" ht="21.75" customHeight="1">
      <c r="A80" s="407"/>
      <c r="B80" s="404"/>
      <c r="C80" s="404"/>
      <c r="D80" s="404"/>
      <c r="E80" s="404"/>
      <c r="F80" s="407"/>
      <c r="G80" s="404"/>
      <c r="H80" s="404"/>
      <c r="I80" s="404"/>
      <c r="J80" s="404"/>
    </row>
    <row r="81" spans="1:10" ht="21" customHeight="1">
      <c r="A81" s="1292" t="s">
        <v>211</v>
      </c>
      <c r="B81" s="1292"/>
      <c r="C81" s="1292"/>
      <c r="D81" s="1292"/>
      <c r="E81" s="1290" t="s">
        <v>211</v>
      </c>
      <c r="F81" s="1290"/>
      <c r="G81" s="1290"/>
      <c r="H81" s="1290"/>
      <c r="I81" s="1290"/>
      <c r="J81" s="404"/>
    </row>
    <row r="82" spans="1:10" ht="33" customHeight="1">
      <c r="A82" s="1291" t="s">
        <v>212</v>
      </c>
      <c r="B82" s="1291"/>
      <c r="C82" s="1291"/>
      <c r="D82" s="1291"/>
      <c r="E82" s="1288" t="s">
        <v>303</v>
      </c>
      <c r="F82" s="1288"/>
      <c r="G82" s="1288"/>
      <c r="H82" s="1288"/>
      <c r="I82" s="1288"/>
      <c r="J82" s="404"/>
    </row>
    <row r="83" spans="1:10" ht="20.25" customHeight="1">
      <c r="A83" s="408" t="s">
        <v>200</v>
      </c>
      <c r="B83" s="404"/>
      <c r="C83" s="404"/>
      <c r="D83" s="404"/>
      <c r="E83" s="404"/>
      <c r="F83" s="404"/>
      <c r="G83" s="404"/>
      <c r="H83" s="404"/>
      <c r="I83" s="409" t="s">
        <v>257</v>
      </c>
      <c r="J83" s="404"/>
    </row>
    <row r="84" spans="1:10" ht="36" customHeight="1">
      <c r="A84" s="1295" t="s">
        <v>255</v>
      </c>
      <c r="B84" s="1295"/>
      <c r="C84" s="1295"/>
      <c r="D84" s="1295"/>
      <c r="E84" s="1295"/>
      <c r="F84" s="1295"/>
      <c r="G84" s="1295"/>
      <c r="H84" s="1295"/>
      <c r="I84" s="1295"/>
      <c r="J84" s="404"/>
    </row>
    <row r="85" spans="1:10" ht="125.25" customHeight="1">
      <c r="B85" s="413" t="s">
        <v>4</v>
      </c>
      <c r="C85" s="1292" t="s">
        <v>791</v>
      </c>
      <c r="D85" s="1292"/>
      <c r="E85" s="1292"/>
      <c r="F85" s="1292"/>
      <c r="G85" s="1292"/>
      <c r="H85" s="1292"/>
      <c r="I85" s="1292"/>
    </row>
    <row r="86" spans="1:10" ht="9.9499999999999993" customHeight="1">
      <c r="B86" s="414"/>
      <c r="C86" s="411"/>
      <c r="D86" s="411"/>
      <c r="E86" s="411"/>
      <c r="F86" s="411"/>
      <c r="G86" s="411"/>
      <c r="H86" s="411"/>
      <c r="I86" s="411"/>
    </row>
    <row r="87" spans="1:10" ht="112.5" customHeight="1">
      <c r="B87" s="413" t="s">
        <v>307</v>
      </c>
      <c r="C87" s="1292" t="s">
        <v>792</v>
      </c>
      <c r="D87" s="1292"/>
      <c r="E87" s="1292"/>
      <c r="F87" s="1292"/>
      <c r="G87" s="1292"/>
      <c r="H87" s="1292"/>
      <c r="I87" s="1292"/>
    </row>
    <row r="88" spans="1:10" ht="9.9499999999999993" customHeight="1">
      <c r="B88" s="413"/>
      <c r="C88" s="415"/>
      <c r="D88" s="415"/>
      <c r="E88" s="415"/>
      <c r="F88" s="415"/>
      <c r="G88" s="415"/>
      <c r="H88" s="415"/>
      <c r="I88" s="415"/>
    </row>
    <row r="89" spans="1:10" ht="57.75" customHeight="1">
      <c r="B89" s="413" t="s">
        <v>308</v>
      </c>
      <c r="C89" s="1292" t="s">
        <v>793</v>
      </c>
      <c r="D89" s="1292"/>
      <c r="E89" s="1292"/>
      <c r="F89" s="1292"/>
      <c r="G89" s="1292"/>
      <c r="H89" s="1292"/>
      <c r="I89" s="1292"/>
    </row>
    <row r="90" spans="1:10" ht="9.9499999999999993" customHeight="1">
      <c r="B90" s="413"/>
      <c r="C90" s="415"/>
      <c r="D90" s="415"/>
      <c r="E90" s="415"/>
      <c r="F90" s="415"/>
      <c r="G90" s="415"/>
      <c r="H90" s="415"/>
      <c r="I90" s="415"/>
    </row>
    <row r="91" spans="1:10" ht="94.5" customHeight="1">
      <c r="B91" s="413" t="s">
        <v>311</v>
      </c>
      <c r="C91" s="1292" t="s">
        <v>312</v>
      </c>
      <c r="D91" s="1292"/>
      <c r="E91" s="1292"/>
      <c r="F91" s="1292"/>
      <c r="G91" s="1292"/>
      <c r="H91" s="1292"/>
      <c r="I91" s="1292"/>
    </row>
    <row r="92" spans="1:10" ht="9.9499999999999993" customHeight="1">
      <c r="B92" s="413"/>
      <c r="C92" s="415"/>
      <c r="D92" s="415"/>
      <c r="E92" s="415"/>
      <c r="F92" s="415"/>
      <c r="G92" s="415"/>
      <c r="H92" s="415"/>
      <c r="I92" s="415"/>
    </row>
    <row r="93" spans="1:10" ht="81.75" customHeight="1">
      <c r="B93" s="413" t="s">
        <v>313</v>
      </c>
      <c r="C93" s="1292" t="s">
        <v>794</v>
      </c>
      <c r="D93" s="1292"/>
      <c r="E93" s="1292"/>
      <c r="F93" s="1292"/>
      <c r="G93" s="1292"/>
      <c r="H93" s="1292"/>
      <c r="I93" s="1292"/>
    </row>
    <row r="94" spans="1:10" ht="9.9499999999999993" customHeight="1">
      <c r="B94" s="413"/>
      <c r="C94" s="415"/>
      <c r="D94" s="415"/>
      <c r="E94" s="415"/>
      <c r="F94" s="415"/>
      <c r="G94" s="415"/>
      <c r="H94" s="415"/>
      <c r="I94" s="415"/>
    </row>
    <row r="95" spans="1:10" ht="72" customHeight="1">
      <c r="B95" s="413" t="s">
        <v>314</v>
      </c>
      <c r="C95" s="1292" t="s">
        <v>795</v>
      </c>
      <c r="D95" s="1292"/>
      <c r="E95" s="1292"/>
      <c r="F95" s="1292"/>
      <c r="G95" s="1292"/>
      <c r="H95" s="1292"/>
      <c r="I95" s="1292"/>
    </row>
    <row r="96" spans="1:10" ht="35.25" customHeight="1">
      <c r="B96" s="413" t="s">
        <v>796</v>
      </c>
      <c r="C96" s="1303" t="s">
        <v>797</v>
      </c>
      <c r="D96" s="1303"/>
      <c r="E96" s="1303"/>
      <c r="F96" s="1303"/>
      <c r="G96" s="1303"/>
      <c r="H96" s="1303"/>
      <c r="I96" s="1303"/>
    </row>
    <row r="97" spans="1:10" ht="8.1" customHeight="1">
      <c r="B97" s="415"/>
      <c r="C97" s="415"/>
      <c r="D97" s="415"/>
      <c r="E97" s="415"/>
      <c r="F97" s="415"/>
      <c r="G97" s="415"/>
      <c r="H97" s="415"/>
      <c r="I97" s="415"/>
    </row>
    <row r="98" spans="1:10" ht="42" customHeight="1">
      <c r="A98" s="413" t="s">
        <v>2</v>
      </c>
      <c r="B98" s="1292" t="s">
        <v>0</v>
      </c>
      <c r="C98" s="1292"/>
      <c r="D98" s="1292"/>
      <c r="E98" s="1292"/>
      <c r="F98" s="1292"/>
      <c r="G98" s="1292"/>
      <c r="H98" s="1292"/>
      <c r="I98" s="1292"/>
    </row>
    <row r="99" spans="1:10" ht="42" customHeight="1">
      <c r="A99" s="407"/>
      <c r="B99" s="404"/>
      <c r="C99" s="404"/>
      <c r="D99" s="404"/>
      <c r="E99" s="404"/>
      <c r="F99" s="407"/>
      <c r="G99" s="404"/>
      <c r="H99" s="404"/>
      <c r="I99" s="404"/>
      <c r="J99" s="404"/>
    </row>
    <row r="100" spans="1:10" ht="21" customHeight="1">
      <c r="A100" s="1292" t="s">
        <v>211</v>
      </c>
      <c r="B100" s="1292"/>
      <c r="C100" s="1292"/>
      <c r="D100" s="1292"/>
      <c r="E100" s="1290" t="s">
        <v>211</v>
      </c>
      <c r="F100" s="1290"/>
      <c r="G100" s="1290"/>
      <c r="H100" s="1290"/>
      <c r="I100" s="1290"/>
      <c r="J100" s="404"/>
    </row>
    <row r="101" spans="1:10" ht="33" customHeight="1">
      <c r="A101" s="1291" t="s">
        <v>212</v>
      </c>
      <c r="B101" s="1291"/>
      <c r="C101" s="1291"/>
      <c r="D101" s="1291"/>
      <c r="E101" s="1288" t="s">
        <v>303</v>
      </c>
      <c r="F101" s="1288"/>
      <c r="G101" s="1288"/>
      <c r="H101" s="1288"/>
      <c r="I101" s="1288"/>
      <c r="J101" s="404"/>
    </row>
    <row r="102" spans="1:10" ht="20.25" customHeight="1">
      <c r="A102" s="408" t="s">
        <v>200</v>
      </c>
      <c r="B102" s="404"/>
      <c r="C102" s="404"/>
      <c r="D102" s="404"/>
      <c r="E102" s="404"/>
      <c r="F102" s="404"/>
      <c r="G102" s="404"/>
      <c r="H102" s="404"/>
      <c r="I102" s="409" t="s">
        <v>256</v>
      </c>
      <c r="J102" s="404"/>
    </row>
    <row r="103" spans="1:10" ht="27.75" customHeight="1">
      <c r="A103" s="1294" t="s">
        <v>1</v>
      </c>
      <c r="B103" s="1294"/>
      <c r="C103" s="1294"/>
      <c r="D103" s="1294"/>
      <c r="E103" s="1294"/>
      <c r="F103" s="1294"/>
      <c r="G103" s="1294"/>
      <c r="H103" s="1294"/>
      <c r="I103" s="1294"/>
    </row>
    <row r="104" spans="1:10" ht="21.75" customHeight="1">
      <c r="A104" s="411"/>
      <c r="B104" s="1292"/>
      <c r="C104" s="1292"/>
      <c r="D104" s="1292"/>
      <c r="E104" s="1292"/>
      <c r="F104" s="1292"/>
      <c r="G104" s="1292"/>
      <c r="H104" s="1292"/>
      <c r="I104" s="1292"/>
    </row>
    <row r="105" spans="1:10" ht="85.5" customHeight="1">
      <c r="A105" s="413" t="s">
        <v>305</v>
      </c>
      <c r="B105" s="1292" t="s">
        <v>798</v>
      </c>
      <c r="C105" s="1292"/>
      <c r="D105" s="1292"/>
      <c r="E105" s="1292"/>
      <c r="F105" s="1292"/>
      <c r="G105" s="1292"/>
      <c r="H105" s="1292"/>
      <c r="I105" s="1292"/>
    </row>
    <row r="106" spans="1:10">
      <c r="A106" s="408"/>
      <c r="B106" s="404"/>
      <c r="C106" s="404"/>
      <c r="D106" s="404"/>
      <c r="E106" s="404"/>
      <c r="F106" s="404"/>
      <c r="G106" s="404"/>
      <c r="H106" s="404"/>
      <c r="I106" s="409"/>
      <c r="J106" s="404"/>
    </row>
    <row r="107" spans="1:10" ht="165.75" customHeight="1">
      <c r="A107" s="413" t="s">
        <v>2</v>
      </c>
      <c r="B107" s="1292" t="s">
        <v>799</v>
      </c>
      <c r="C107" s="1292"/>
      <c r="D107" s="1292"/>
      <c r="E107" s="1292"/>
      <c r="F107" s="1292"/>
      <c r="G107" s="1292"/>
      <c r="H107" s="1292"/>
      <c r="I107" s="1292"/>
    </row>
    <row r="108" spans="1:10" ht="18" customHeight="1">
      <c r="A108" s="413"/>
      <c r="B108" s="411"/>
      <c r="C108" s="411"/>
      <c r="D108" s="411"/>
      <c r="E108" s="411"/>
      <c r="F108" s="411"/>
      <c r="G108" s="411"/>
      <c r="H108" s="411"/>
      <c r="I108" s="411"/>
    </row>
    <row r="109" spans="1:10" ht="62.25" customHeight="1">
      <c r="A109" s="413" t="s">
        <v>73</v>
      </c>
      <c r="B109" s="1292" t="s">
        <v>800</v>
      </c>
      <c r="C109" s="1292"/>
      <c r="D109" s="1292"/>
      <c r="E109" s="1292"/>
      <c r="F109" s="1292"/>
      <c r="G109" s="1292"/>
      <c r="H109" s="1292"/>
      <c r="I109" s="1292"/>
    </row>
    <row r="110" spans="1:10" ht="15" customHeight="1">
      <c r="A110" s="411"/>
    </row>
    <row r="111" spans="1:10" ht="29.25" customHeight="1">
      <c r="A111" s="1294" t="s">
        <v>625</v>
      </c>
      <c r="B111" s="1294"/>
      <c r="C111" s="1294"/>
      <c r="D111" s="1294"/>
      <c r="E111" s="1294"/>
      <c r="F111" s="1294"/>
      <c r="G111" s="1294"/>
      <c r="H111" s="1294"/>
      <c r="I111" s="1294"/>
    </row>
    <row r="112" spans="1:10" ht="29.25" customHeight="1">
      <c r="A112" s="412"/>
    </row>
    <row r="113" spans="1:10" ht="54.75" customHeight="1">
      <c r="A113" s="413" t="s">
        <v>305</v>
      </c>
      <c r="B113" s="1289" t="s">
        <v>801</v>
      </c>
      <c r="C113" s="1289"/>
      <c r="D113" s="1289"/>
      <c r="E113" s="1289"/>
      <c r="F113" s="1289"/>
      <c r="G113" s="1289"/>
      <c r="H113" s="1289"/>
      <c r="I113" s="1289"/>
    </row>
    <row r="114" spans="1:10" ht="15" customHeight="1">
      <c r="A114" s="413"/>
    </row>
    <row r="115" spans="1:10" ht="79.5" customHeight="1">
      <c r="A115" s="413" t="s">
        <v>2</v>
      </c>
      <c r="B115" s="1289" t="s">
        <v>802</v>
      </c>
      <c r="C115" s="1289"/>
      <c r="D115" s="1289"/>
      <c r="E115" s="1289"/>
      <c r="F115" s="1289"/>
      <c r="G115" s="1289"/>
      <c r="H115" s="1289"/>
      <c r="I115" s="1289"/>
    </row>
    <row r="116" spans="1:10" ht="15" customHeight="1">
      <c r="A116" s="411"/>
    </row>
    <row r="117" spans="1:10" ht="25.5" customHeight="1">
      <c r="A117" s="1294" t="s">
        <v>626</v>
      </c>
      <c r="B117" s="1294"/>
      <c r="C117" s="1294"/>
      <c r="D117" s="1294"/>
      <c r="E117" s="1294"/>
      <c r="F117" s="1294"/>
      <c r="G117" s="1294"/>
      <c r="H117" s="1294"/>
      <c r="I117" s="1294"/>
    </row>
    <row r="118" spans="1:10" ht="22.5" customHeight="1">
      <c r="A118" s="412"/>
    </row>
    <row r="119" spans="1:10" ht="61.5" customHeight="1">
      <c r="A119" s="413" t="s">
        <v>305</v>
      </c>
      <c r="B119" s="1289" t="s">
        <v>803</v>
      </c>
      <c r="C119" s="1289"/>
      <c r="D119" s="1289"/>
      <c r="E119" s="1289"/>
      <c r="F119" s="1289"/>
      <c r="G119" s="1289"/>
      <c r="H119" s="1289"/>
      <c r="I119" s="1289"/>
    </row>
    <row r="120" spans="1:10" ht="41.25" customHeight="1">
      <c r="A120" s="413"/>
      <c r="B120" s="410"/>
      <c r="C120" s="410"/>
      <c r="D120" s="410"/>
      <c r="E120" s="410"/>
      <c r="F120" s="410"/>
      <c r="G120" s="410"/>
      <c r="H120" s="410"/>
      <c r="I120" s="410"/>
    </row>
    <row r="121" spans="1:10" ht="41.25" customHeight="1">
      <c r="J121" s="404"/>
    </row>
    <row r="122" spans="1:10" ht="21" customHeight="1">
      <c r="A122" s="1292" t="s">
        <v>211</v>
      </c>
      <c r="B122" s="1292"/>
      <c r="C122" s="1292"/>
      <c r="D122" s="1292"/>
      <c r="E122" s="1290" t="s">
        <v>211</v>
      </c>
      <c r="F122" s="1290"/>
      <c r="G122" s="1290"/>
      <c r="H122" s="1290"/>
      <c r="I122" s="1290"/>
      <c r="J122" s="404"/>
    </row>
    <row r="123" spans="1:10" ht="33" customHeight="1">
      <c r="A123" s="1291" t="s">
        <v>212</v>
      </c>
      <c r="B123" s="1291"/>
      <c r="C123" s="1291"/>
      <c r="D123" s="1291"/>
      <c r="E123" s="1288" t="s">
        <v>303</v>
      </c>
      <c r="F123" s="1288"/>
      <c r="G123" s="1288"/>
      <c r="H123" s="1288"/>
      <c r="I123" s="1288"/>
      <c r="J123" s="404"/>
    </row>
    <row r="124" spans="1:10" ht="19.5" customHeight="1">
      <c r="A124" s="408" t="s">
        <v>200</v>
      </c>
      <c r="B124" s="404"/>
      <c r="C124" s="404"/>
      <c r="D124" s="404"/>
      <c r="E124" s="404"/>
      <c r="F124" s="404"/>
      <c r="G124" s="404"/>
      <c r="H124" s="404"/>
      <c r="I124" s="409" t="s">
        <v>259</v>
      </c>
    </row>
    <row r="125" spans="1:10" ht="60.75" customHeight="1">
      <c r="A125" s="413" t="s">
        <v>2</v>
      </c>
      <c r="B125" s="1289" t="s">
        <v>804</v>
      </c>
      <c r="C125" s="1289"/>
      <c r="D125" s="1289"/>
      <c r="E125" s="1289"/>
      <c r="F125" s="1289"/>
      <c r="G125" s="1289"/>
      <c r="H125" s="1289"/>
      <c r="I125" s="1289"/>
    </row>
    <row r="126" spans="1:10" ht="15.95" customHeight="1">
      <c r="A126" s="411"/>
    </row>
    <row r="127" spans="1:10" ht="26.25" customHeight="1">
      <c r="A127" s="1294" t="s">
        <v>627</v>
      </c>
      <c r="B127" s="1294"/>
      <c r="C127" s="1294"/>
      <c r="D127" s="1294"/>
      <c r="E127" s="1294"/>
      <c r="F127" s="1294"/>
      <c r="G127" s="1294"/>
      <c r="H127" s="1294"/>
      <c r="I127" s="1294"/>
    </row>
    <row r="128" spans="1:10" ht="24.75" customHeight="1">
      <c r="A128" s="411"/>
    </row>
    <row r="129" spans="1:10" ht="39.75" customHeight="1">
      <c r="A129" s="413" t="s">
        <v>305</v>
      </c>
      <c r="B129" s="1289" t="s">
        <v>74</v>
      </c>
      <c r="C129" s="1289"/>
      <c r="D129" s="1289"/>
      <c r="E129" s="1289"/>
      <c r="F129" s="1289"/>
      <c r="G129" s="1289"/>
      <c r="H129" s="1289"/>
      <c r="I129" s="1289"/>
    </row>
    <row r="130" spans="1:10" ht="25.5" customHeight="1">
      <c r="J130" s="404"/>
    </row>
    <row r="131" spans="1:10" ht="43.5" customHeight="1">
      <c r="A131" s="413" t="s">
        <v>2</v>
      </c>
      <c r="B131" s="1289" t="s">
        <v>75</v>
      </c>
      <c r="C131" s="1289"/>
      <c r="D131" s="1289"/>
      <c r="E131" s="1289"/>
      <c r="F131" s="1289"/>
      <c r="G131" s="1289"/>
      <c r="H131" s="1289"/>
      <c r="I131" s="1289"/>
    </row>
    <row r="132" spans="1:10" ht="21.75" customHeight="1">
      <c r="A132" s="412"/>
    </row>
    <row r="133" spans="1:10" ht="25.5" customHeight="1">
      <c r="A133" s="1294" t="s">
        <v>628</v>
      </c>
      <c r="B133" s="1294"/>
      <c r="C133" s="1294"/>
      <c r="D133" s="1294"/>
      <c r="E133" s="1294"/>
      <c r="F133" s="1294"/>
      <c r="G133" s="1294"/>
      <c r="H133" s="1294"/>
      <c r="I133" s="1294"/>
    </row>
    <row r="134" spans="1:10" ht="23.25" customHeight="1">
      <c r="A134" s="411"/>
    </row>
    <row r="135" spans="1:10" ht="88.5" customHeight="1">
      <c r="A135" s="1289" t="s">
        <v>629</v>
      </c>
      <c r="B135" s="1289"/>
      <c r="C135" s="1289"/>
      <c r="D135" s="1289"/>
      <c r="E135" s="1289"/>
      <c r="F135" s="1289"/>
      <c r="G135" s="1289"/>
      <c r="H135" s="1289"/>
      <c r="I135" s="1289"/>
    </row>
    <row r="136" spans="1:10" ht="26.25" customHeight="1"/>
    <row r="137" spans="1:10" ht="21.75" customHeight="1">
      <c r="A137" s="1294" t="s">
        <v>76</v>
      </c>
      <c r="B137" s="1294"/>
      <c r="C137" s="1294"/>
      <c r="D137" s="1294"/>
      <c r="E137" s="1294"/>
      <c r="F137" s="1294"/>
      <c r="G137" s="1294"/>
      <c r="H137" s="1294"/>
      <c r="I137" s="1294"/>
    </row>
    <row r="138" spans="1:10" ht="25.5" customHeight="1">
      <c r="A138" s="412"/>
    </row>
    <row r="139" spans="1:10" ht="69" customHeight="1">
      <c r="A139" s="413" t="s">
        <v>305</v>
      </c>
      <c r="B139" s="1289" t="s">
        <v>805</v>
      </c>
      <c r="C139" s="1289"/>
      <c r="D139" s="1289"/>
      <c r="E139" s="1289"/>
      <c r="F139" s="1289"/>
      <c r="G139" s="1289"/>
      <c r="H139" s="1289"/>
      <c r="I139" s="1289"/>
    </row>
    <row r="140" spans="1:10" ht="21" customHeight="1">
      <c r="A140" s="413"/>
      <c r="B140" s="1289"/>
      <c r="C140" s="1289"/>
      <c r="D140" s="1289"/>
      <c r="E140" s="1289"/>
      <c r="F140" s="1289"/>
      <c r="G140" s="1289"/>
      <c r="H140" s="1289"/>
      <c r="I140" s="1289"/>
    </row>
    <row r="141" spans="1:10" ht="126.75" customHeight="1">
      <c r="A141" s="413" t="s">
        <v>2</v>
      </c>
      <c r="B141" s="1289" t="s">
        <v>806</v>
      </c>
      <c r="C141" s="1289"/>
      <c r="D141" s="1289"/>
      <c r="E141" s="1289"/>
      <c r="F141" s="1289"/>
      <c r="G141" s="1289"/>
      <c r="H141" s="1289"/>
      <c r="I141" s="1289"/>
    </row>
    <row r="142" spans="1:10" ht="38.25" customHeight="1">
      <c r="A142" s="413"/>
      <c r="B142" s="410"/>
      <c r="C142" s="410"/>
      <c r="D142" s="410"/>
      <c r="E142" s="410"/>
      <c r="F142" s="410"/>
      <c r="G142" s="410"/>
      <c r="H142" s="410"/>
      <c r="I142" s="410"/>
    </row>
    <row r="143" spans="1:10" ht="38.25" customHeight="1">
      <c r="A143" s="413"/>
      <c r="B143" s="410"/>
      <c r="C143" s="410"/>
      <c r="D143" s="410"/>
      <c r="E143" s="410"/>
      <c r="F143" s="410"/>
      <c r="G143" s="410"/>
      <c r="H143" s="410"/>
      <c r="I143" s="410"/>
    </row>
    <row r="144" spans="1:10" ht="21" customHeight="1">
      <c r="A144" s="1292" t="s">
        <v>211</v>
      </c>
      <c r="B144" s="1292"/>
      <c r="C144" s="1292"/>
      <c r="D144" s="1292"/>
      <c r="E144" s="1290" t="s">
        <v>211</v>
      </c>
      <c r="F144" s="1290"/>
      <c r="G144" s="1290"/>
      <c r="H144" s="1290"/>
      <c r="I144" s="1290"/>
      <c r="J144" s="404"/>
    </row>
    <row r="145" spans="1:10" ht="37.5" customHeight="1">
      <c r="A145" s="1291" t="s">
        <v>212</v>
      </c>
      <c r="B145" s="1291"/>
      <c r="C145" s="1291"/>
      <c r="D145" s="1291"/>
      <c r="E145" s="1288" t="s">
        <v>303</v>
      </c>
      <c r="F145" s="1288"/>
      <c r="G145" s="1288"/>
      <c r="H145" s="1288"/>
      <c r="I145" s="1288"/>
      <c r="J145" s="404"/>
    </row>
    <row r="146" spans="1:10" ht="20.25" customHeight="1">
      <c r="A146" s="408" t="s">
        <v>200</v>
      </c>
      <c r="B146" s="404"/>
      <c r="C146" s="404"/>
      <c r="D146" s="404"/>
      <c r="E146" s="404"/>
      <c r="F146" s="404"/>
      <c r="G146" s="404"/>
      <c r="H146" s="404"/>
      <c r="I146" s="409" t="s">
        <v>260</v>
      </c>
      <c r="J146" s="404"/>
    </row>
    <row r="147" spans="1:10" ht="58.5" customHeight="1">
      <c r="A147" s="413" t="s">
        <v>73</v>
      </c>
      <c r="B147" s="1289" t="s">
        <v>807</v>
      </c>
      <c r="C147" s="1289"/>
      <c r="D147" s="1289"/>
      <c r="E147" s="1289"/>
      <c r="F147" s="1289"/>
      <c r="G147" s="1289"/>
      <c r="H147" s="1289"/>
      <c r="I147" s="1289"/>
    </row>
    <row r="148" spans="1:10" ht="31.5" customHeight="1">
      <c r="A148" s="413"/>
      <c r="B148" s="1289"/>
      <c r="C148" s="1289"/>
      <c r="D148" s="1289"/>
      <c r="E148" s="1289"/>
      <c r="F148" s="1289"/>
      <c r="G148" s="1289"/>
      <c r="H148" s="1289"/>
      <c r="I148" s="1289"/>
    </row>
    <row r="149" spans="1:10" ht="132" customHeight="1">
      <c r="A149" s="413" t="s">
        <v>77</v>
      </c>
      <c r="B149" s="1289" t="s">
        <v>808</v>
      </c>
      <c r="C149" s="1289"/>
      <c r="D149" s="1289"/>
      <c r="E149" s="1289"/>
      <c r="F149" s="1289"/>
      <c r="G149" s="1289"/>
      <c r="H149" s="1289"/>
      <c r="I149" s="1289"/>
    </row>
    <row r="150" spans="1:10" ht="22.5" customHeight="1">
      <c r="A150" s="411"/>
      <c r="B150" s="1289"/>
      <c r="C150" s="1289"/>
      <c r="D150" s="1289"/>
      <c r="E150" s="1289"/>
      <c r="F150" s="1289"/>
      <c r="G150" s="1289"/>
      <c r="H150" s="1289"/>
      <c r="I150" s="1289"/>
    </row>
    <row r="151" spans="1:10" ht="112.5" customHeight="1">
      <c r="A151" s="413" t="s">
        <v>423</v>
      </c>
      <c r="B151" s="1289" t="s">
        <v>809</v>
      </c>
      <c r="C151" s="1289"/>
      <c r="D151" s="1289"/>
      <c r="E151" s="1289"/>
      <c r="F151" s="1289"/>
      <c r="G151" s="1289"/>
      <c r="H151" s="1289"/>
      <c r="I151" s="1289"/>
    </row>
    <row r="152" spans="1:10" ht="21.75" customHeight="1">
      <c r="A152" s="408"/>
      <c r="B152" s="404"/>
      <c r="C152" s="404"/>
      <c r="D152" s="404"/>
      <c r="E152" s="404"/>
      <c r="F152" s="404"/>
      <c r="G152" s="404"/>
      <c r="H152" s="404"/>
      <c r="I152" s="409"/>
      <c r="J152" s="404"/>
    </row>
    <row r="153" spans="1:10" ht="15.95" customHeight="1">
      <c r="A153" s="404"/>
      <c r="B153" s="404"/>
      <c r="C153" s="404"/>
      <c r="D153" s="404"/>
      <c r="E153" s="404"/>
      <c r="F153" s="404"/>
      <c r="G153" s="404"/>
      <c r="H153" s="404"/>
      <c r="I153" s="416"/>
      <c r="J153" s="404"/>
    </row>
    <row r="154" spans="1:10" ht="147.75" customHeight="1">
      <c r="A154" s="413" t="s">
        <v>424</v>
      </c>
      <c r="B154" s="1289" t="s">
        <v>810</v>
      </c>
      <c r="C154" s="1289"/>
      <c r="D154" s="1289"/>
      <c r="E154" s="1289"/>
      <c r="F154" s="1289"/>
      <c r="G154" s="1289"/>
      <c r="H154" s="1289"/>
      <c r="I154" s="1289"/>
    </row>
    <row r="155" spans="1:10" ht="15.95" customHeight="1">
      <c r="A155" s="413"/>
      <c r="B155" s="1289"/>
      <c r="C155" s="1289"/>
      <c r="D155" s="1289"/>
      <c r="E155" s="1289"/>
      <c r="F155" s="1289"/>
      <c r="G155" s="1289"/>
      <c r="H155" s="1289"/>
      <c r="I155" s="1289"/>
    </row>
    <row r="156" spans="1:10" ht="76.5" customHeight="1">
      <c r="A156" s="413" t="s">
        <v>425</v>
      </c>
      <c r="B156" s="1289" t="s">
        <v>78</v>
      </c>
      <c r="C156" s="1289"/>
      <c r="D156" s="1289"/>
      <c r="E156" s="1289"/>
      <c r="F156" s="1289"/>
      <c r="G156" s="1289"/>
      <c r="H156" s="1289"/>
      <c r="I156" s="1289"/>
    </row>
    <row r="157" spans="1:10" ht="15.95" customHeight="1">
      <c r="A157" s="413"/>
    </row>
    <row r="158" spans="1:10" ht="105" customHeight="1">
      <c r="A158" s="413" t="s">
        <v>79</v>
      </c>
      <c r="B158" s="1289" t="s">
        <v>811</v>
      </c>
      <c r="C158" s="1289"/>
      <c r="D158" s="1289"/>
      <c r="E158" s="1289"/>
      <c r="F158" s="1289"/>
      <c r="G158" s="1289"/>
      <c r="H158" s="1289"/>
      <c r="I158" s="1289"/>
    </row>
    <row r="159" spans="1:10" ht="30" customHeight="1">
      <c r="A159" s="413"/>
      <c r="B159" s="410"/>
      <c r="C159" s="410"/>
      <c r="D159" s="410"/>
      <c r="E159" s="410"/>
      <c r="F159" s="410"/>
      <c r="G159" s="410"/>
      <c r="H159" s="410"/>
      <c r="I159" s="410"/>
    </row>
    <row r="160" spans="1:10" ht="28.5" customHeight="1">
      <c r="A160" s="413"/>
      <c r="B160" s="410"/>
      <c r="C160" s="410"/>
      <c r="D160" s="410"/>
      <c r="E160" s="410"/>
      <c r="F160" s="410"/>
      <c r="G160" s="410"/>
      <c r="H160" s="410"/>
      <c r="I160" s="410"/>
    </row>
    <row r="161" spans="1:10" ht="21" customHeight="1">
      <c r="A161" s="1292" t="s">
        <v>211</v>
      </c>
      <c r="B161" s="1292"/>
      <c r="C161" s="1292"/>
      <c r="D161" s="1292"/>
      <c r="E161" s="1290" t="s">
        <v>211</v>
      </c>
      <c r="F161" s="1290"/>
      <c r="G161" s="1290"/>
      <c r="H161" s="1290"/>
      <c r="I161" s="1290"/>
      <c r="J161" s="404"/>
    </row>
    <row r="162" spans="1:10" ht="33" customHeight="1">
      <c r="A162" s="1291" t="s">
        <v>212</v>
      </c>
      <c r="B162" s="1291"/>
      <c r="C162" s="1291"/>
      <c r="D162" s="1291"/>
      <c r="E162" s="1288" t="s">
        <v>303</v>
      </c>
      <c r="F162" s="1288"/>
      <c r="G162" s="1288"/>
      <c r="H162" s="1288"/>
      <c r="I162" s="1288"/>
      <c r="J162" s="404"/>
    </row>
    <row r="163" spans="1:10" ht="27" customHeight="1">
      <c r="A163" s="408" t="s">
        <v>200</v>
      </c>
      <c r="B163" s="404"/>
      <c r="C163" s="404"/>
      <c r="D163" s="404"/>
      <c r="E163" s="404"/>
      <c r="F163" s="404"/>
      <c r="G163" s="404"/>
      <c r="H163" s="404"/>
      <c r="I163" s="409" t="s">
        <v>261</v>
      </c>
      <c r="J163" s="404"/>
    </row>
    <row r="164" spans="1:10" ht="64.5" customHeight="1">
      <c r="A164" s="413" t="s">
        <v>80</v>
      </c>
      <c r="B164" s="1289" t="s">
        <v>812</v>
      </c>
      <c r="C164" s="1289"/>
      <c r="D164" s="1289"/>
      <c r="E164" s="1289"/>
      <c r="F164" s="1289"/>
      <c r="G164" s="1289"/>
      <c r="H164" s="1289"/>
      <c r="I164" s="1289"/>
    </row>
    <row r="165" spans="1:10" ht="30" customHeight="1">
      <c r="A165" s="413" t="s">
        <v>813</v>
      </c>
      <c r="B165" s="1297" t="s">
        <v>814</v>
      </c>
      <c r="C165" s="1297"/>
      <c r="D165" s="1297"/>
      <c r="E165" s="1297"/>
      <c r="F165" s="1297"/>
      <c r="G165" s="1297"/>
      <c r="H165" s="1297"/>
      <c r="I165" s="1297"/>
    </row>
    <row r="166" spans="1:10" ht="74.25" customHeight="1">
      <c r="A166" s="413" t="s">
        <v>81</v>
      </c>
      <c r="B166" s="1289" t="s">
        <v>82</v>
      </c>
      <c r="C166" s="1289"/>
      <c r="D166" s="1289"/>
      <c r="E166" s="1289"/>
      <c r="F166" s="1289"/>
      <c r="G166" s="1289"/>
      <c r="H166" s="1289"/>
      <c r="I166" s="1289"/>
    </row>
    <row r="167" spans="1:10" ht="13.5" customHeight="1">
      <c r="A167" s="411"/>
    </row>
    <row r="168" spans="1:10">
      <c r="A168" s="1294" t="s">
        <v>83</v>
      </c>
      <c r="B168" s="1294"/>
      <c r="C168" s="1294"/>
      <c r="D168" s="1294"/>
      <c r="E168" s="1294"/>
      <c r="F168" s="1294"/>
      <c r="G168" s="1294"/>
      <c r="H168" s="1294"/>
      <c r="I168" s="1294"/>
    </row>
    <row r="169" spans="1:10" ht="30" customHeight="1">
      <c r="A169" s="411"/>
    </row>
    <row r="170" spans="1:10" ht="60" customHeight="1">
      <c r="A170" s="1289" t="s">
        <v>84</v>
      </c>
      <c r="B170" s="1289"/>
      <c r="C170" s="1289"/>
      <c r="D170" s="1289"/>
      <c r="E170" s="1289"/>
      <c r="F170" s="1289"/>
      <c r="G170" s="1289"/>
      <c r="H170" s="1289"/>
      <c r="I170" s="1289"/>
    </row>
    <row r="171" spans="1:10" ht="11.25" customHeight="1">
      <c r="A171" s="412"/>
    </row>
    <row r="172" spans="1:10" ht="27.75" customHeight="1">
      <c r="A172" s="1294" t="s">
        <v>85</v>
      </c>
      <c r="B172" s="1294"/>
      <c r="C172" s="1294"/>
      <c r="D172" s="1294"/>
      <c r="E172" s="1294"/>
      <c r="F172" s="1294"/>
      <c r="G172" s="1294"/>
      <c r="H172" s="1294"/>
      <c r="I172" s="1294"/>
    </row>
    <row r="173" spans="1:10" ht="12.75" customHeight="1">
      <c r="A173" s="411"/>
    </row>
    <row r="174" spans="1:10" ht="74.25" customHeight="1">
      <c r="A174" s="413" t="s">
        <v>305</v>
      </c>
      <c r="B174" s="1289" t="s">
        <v>1038</v>
      </c>
      <c r="C174" s="1289"/>
      <c r="D174" s="1289"/>
      <c r="E174" s="1289"/>
      <c r="F174" s="1289"/>
      <c r="G174" s="1289"/>
      <c r="H174" s="1289"/>
      <c r="I174" s="1289"/>
    </row>
    <row r="175" spans="1:10" ht="23.25" customHeight="1">
      <c r="A175" s="414"/>
    </row>
    <row r="176" spans="1:10" ht="36" customHeight="1">
      <c r="A176" s="413" t="s">
        <v>2</v>
      </c>
      <c r="B176" s="1289" t="s">
        <v>815</v>
      </c>
      <c r="C176" s="1289"/>
      <c r="D176" s="1289"/>
      <c r="E176" s="1289"/>
      <c r="F176" s="1289"/>
      <c r="G176" s="1289"/>
      <c r="H176" s="1289"/>
      <c r="I176" s="1289"/>
    </row>
    <row r="177" spans="1:10" ht="21" customHeight="1">
      <c r="J177" s="404"/>
    </row>
    <row r="178" spans="1:10">
      <c r="J178" s="404"/>
    </row>
    <row r="179" spans="1:10" ht="52.5" customHeight="1">
      <c r="A179" s="413" t="s">
        <v>73</v>
      </c>
      <c r="B179" s="1289" t="s">
        <v>86</v>
      </c>
      <c r="C179" s="1289"/>
      <c r="D179" s="1289"/>
      <c r="E179" s="1289"/>
      <c r="F179" s="1289"/>
      <c r="G179" s="1289"/>
      <c r="H179" s="1289"/>
      <c r="I179" s="1289"/>
    </row>
    <row r="180" spans="1:10" ht="20.25" customHeight="1">
      <c r="A180" s="413"/>
    </row>
    <row r="181" spans="1:10" ht="50.25" customHeight="1">
      <c r="A181" s="413" t="s">
        <v>77</v>
      </c>
      <c r="B181" s="1289" t="s">
        <v>465</v>
      </c>
      <c r="C181" s="1289"/>
      <c r="D181" s="1289"/>
      <c r="E181" s="1289"/>
      <c r="F181" s="1289"/>
      <c r="G181" s="1289"/>
      <c r="H181" s="1289"/>
      <c r="I181" s="1289"/>
    </row>
    <row r="182" spans="1:10" ht="21.75" customHeight="1">
      <c r="A182" s="413" t="s">
        <v>423</v>
      </c>
      <c r="B182" s="1306" t="s">
        <v>816</v>
      </c>
      <c r="C182" s="1306"/>
      <c r="D182" s="1306"/>
      <c r="E182" s="1306"/>
      <c r="F182" s="1306"/>
      <c r="G182" s="1306"/>
      <c r="H182" s="1306"/>
      <c r="I182" s="1306"/>
    </row>
    <row r="183" spans="1:10" ht="96" customHeight="1">
      <c r="A183" s="413" t="s">
        <v>424</v>
      </c>
      <c r="B183" s="1289" t="s">
        <v>1039</v>
      </c>
      <c r="C183" s="1289"/>
      <c r="D183" s="1289"/>
      <c r="E183" s="1289"/>
      <c r="F183" s="1289"/>
      <c r="G183" s="1289"/>
      <c r="H183" s="1289"/>
      <c r="I183" s="1289"/>
    </row>
    <row r="184" spans="1:10" ht="18" customHeight="1">
      <c r="A184" s="413"/>
    </row>
    <row r="185" spans="1:10" ht="63" customHeight="1">
      <c r="A185" s="413" t="s">
        <v>5</v>
      </c>
      <c r="B185" s="1289" t="s">
        <v>6</v>
      </c>
      <c r="C185" s="1289"/>
      <c r="D185" s="1289"/>
      <c r="E185" s="1289"/>
      <c r="F185" s="1289"/>
      <c r="G185" s="1289"/>
      <c r="H185" s="1289"/>
      <c r="I185" s="1289"/>
    </row>
    <row r="186" spans="1:10" ht="24" customHeight="1">
      <c r="A186" s="413"/>
      <c r="B186" s="410"/>
      <c r="C186" s="410"/>
      <c r="D186" s="410"/>
      <c r="E186" s="410"/>
      <c r="F186" s="410"/>
      <c r="G186" s="410"/>
      <c r="H186" s="410"/>
      <c r="I186" s="410"/>
    </row>
    <row r="187" spans="1:10" ht="27.75" customHeight="1">
      <c r="A187" s="413"/>
      <c r="B187" s="410"/>
      <c r="C187" s="410"/>
      <c r="D187" s="410"/>
      <c r="E187" s="410"/>
      <c r="F187" s="410"/>
      <c r="G187" s="410"/>
      <c r="H187" s="410"/>
      <c r="I187" s="410"/>
    </row>
    <row r="188" spans="1:10" ht="21" customHeight="1">
      <c r="A188" s="1292" t="s">
        <v>211</v>
      </c>
      <c r="B188" s="1292"/>
      <c r="C188" s="1292"/>
      <c r="D188" s="1292"/>
      <c r="E188" s="1290" t="s">
        <v>211</v>
      </c>
      <c r="F188" s="1290"/>
      <c r="G188" s="1290"/>
      <c r="H188" s="1290"/>
      <c r="I188" s="1290"/>
      <c r="J188" s="404"/>
    </row>
    <row r="189" spans="1:10" ht="33" customHeight="1">
      <c r="A189" s="1291" t="s">
        <v>212</v>
      </c>
      <c r="B189" s="1291"/>
      <c r="C189" s="1291"/>
      <c r="D189" s="1291"/>
      <c r="E189" s="1288" t="s">
        <v>303</v>
      </c>
      <c r="F189" s="1288"/>
      <c r="G189" s="1288"/>
      <c r="H189" s="1288"/>
      <c r="I189" s="1288"/>
      <c r="J189" s="404"/>
    </row>
    <row r="190" spans="1:10" ht="22.5" customHeight="1">
      <c r="A190" s="408" t="s">
        <v>200</v>
      </c>
      <c r="B190" s="404"/>
      <c r="C190" s="404"/>
      <c r="D190" s="404"/>
      <c r="E190" s="404"/>
      <c r="F190" s="404"/>
      <c r="G190" s="404"/>
      <c r="H190" s="404"/>
      <c r="I190" s="409" t="s">
        <v>262</v>
      </c>
      <c r="J190" s="404"/>
    </row>
    <row r="191" spans="1:10" ht="53.25" customHeight="1">
      <c r="A191" s="413" t="s">
        <v>425</v>
      </c>
      <c r="B191" s="1289" t="s">
        <v>7</v>
      </c>
      <c r="C191" s="1289"/>
      <c r="D191" s="1289"/>
      <c r="E191" s="1289"/>
      <c r="F191" s="1289"/>
      <c r="G191" s="1289"/>
      <c r="H191" s="1289"/>
      <c r="I191" s="1289"/>
    </row>
    <row r="192" spans="1:10">
      <c r="A192" s="411"/>
    </row>
    <row r="193" spans="2:9" ht="21.95" customHeight="1">
      <c r="B193" s="407"/>
      <c r="F193" s="407"/>
    </row>
    <row r="194" spans="2:9" ht="21.95" customHeight="1">
      <c r="B194" s="417" t="s">
        <v>8</v>
      </c>
      <c r="C194" s="417"/>
      <c r="D194" s="417"/>
      <c r="E194" s="417"/>
      <c r="F194" s="417" t="s">
        <v>8</v>
      </c>
      <c r="G194" s="417"/>
      <c r="H194" s="417"/>
      <c r="I194" s="417"/>
    </row>
    <row r="195" spans="2:9" ht="35.25" customHeight="1">
      <c r="B195" s="1307" t="s">
        <v>212</v>
      </c>
      <c r="C195" s="1307"/>
      <c r="D195" s="1307"/>
      <c r="E195" s="1307"/>
      <c r="F195" s="1307" t="s">
        <v>303</v>
      </c>
      <c r="G195" s="1307"/>
      <c r="H195" s="1307"/>
      <c r="I195" s="1307"/>
    </row>
    <row r="196" spans="2:9" ht="21.95" customHeight="1">
      <c r="B196" s="418"/>
      <c r="C196" s="411"/>
      <c r="D196" s="411"/>
      <c r="E196" s="411"/>
      <c r="F196" s="419"/>
      <c r="G196" s="419"/>
      <c r="H196" s="419"/>
      <c r="I196" s="419"/>
    </row>
    <row r="197" spans="2:9" ht="21.95" customHeight="1">
      <c r="B197" s="1292" t="s">
        <v>9</v>
      </c>
      <c r="C197" s="1292"/>
      <c r="D197" s="1292"/>
      <c r="E197" s="1292"/>
      <c r="F197" s="1292" t="s">
        <v>9</v>
      </c>
      <c r="G197" s="1292"/>
      <c r="H197" s="1292"/>
      <c r="I197" s="1292"/>
    </row>
    <row r="198" spans="2:9" ht="21.95" customHeight="1">
      <c r="B198" s="407"/>
      <c r="C198" s="411"/>
      <c r="D198" s="411"/>
      <c r="E198" s="411"/>
      <c r="F198" s="407"/>
      <c r="G198" s="411"/>
      <c r="H198" s="411"/>
      <c r="I198" s="411"/>
    </row>
    <row r="199" spans="2:9" ht="21.95" customHeight="1">
      <c r="B199" s="407"/>
      <c r="C199" s="411"/>
      <c r="D199" s="411"/>
      <c r="E199" s="411"/>
      <c r="F199" s="407"/>
      <c r="G199" s="411"/>
      <c r="H199" s="411"/>
      <c r="I199" s="411"/>
    </row>
    <row r="200" spans="2:9" ht="21.95" customHeight="1">
      <c r="B200" s="404" t="s">
        <v>10</v>
      </c>
      <c r="C200" s="420"/>
      <c r="D200" s="404"/>
      <c r="E200" s="404"/>
      <c r="F200" s="1295" t="str">
        <f>"Name : "&amp;'[13]Name of Bidder'!C32</f>
        <v xml:space="preserve">Name : </v>
      </c>
      <c r="G200" s="1295"/>
      <c r="H200" s="1295"/>
      <c r="I200" s="1295"/>
    </row>
    <row r="201" spans="2:9" ht="21.95" customHeight="1">
      <c r="B201" s="404" t="s">
        <v>484</v>
      </c>
      <c r="C201" s="420"/>
      <c r="D201" s="404"/>
      <c r="E201" s="404"/>
      <c r="F201" s="404" t="str">
        <f>"Designation : "&amp;'[13]Name of Bidder'!C33</f>
        <v xml:space="preserve">Designation : </v>
      </c>
      <c r="G201" s="417"/>
      <c r="H201" s="417"/>
      <c r="I201" s="417"/>
    </row>
    <row r="202" spans="2:9" ht="21.95" customHeight="1">
      <c r="B202" s="417"/>
      <c r="C202" s="411"/>
      <c r="D202" s="411"/>
      <c r="E202" s="411"/>
      <c r="F202" s="417"/>
      <c r="G202" s="411"/>
      <c r="H202" s="411"/>
      <c r="I202" s="411"/>
    </row>
    <row r="203" spans="2:9" ht="21.95" customHeight="1">
      <c r="B203" s="1292" t="s">
        <v>11</v>
      </c>
      <c r="C203" s="1292"/>
      <c r="D203" s="1292"/>
      <c r="E203" s="1292"/>
      <c r="F203" s="1292" t="s">
        <v>11</v>
      </c>
      <c r="G203" s="1292"/>
      <c r="H203" s="1292"/>
      <c r="I203" s="1292"/>
    </row>
    <row r="204" spans="2:9" ht="21.95" customHeight="1">
      <c r="B204" s="404" t="s">
        <v>10</v>
      </c>
      <c r="C204" s="404"/>
      <c r="D204" s="404"/>
      <c r="E204" s="404"/>
      <c r="F204" s="404" t="s">
        <v>10</v>
      </c>
      <c r="G204" s="417"/>
      <c r="H204" s="417"/>
      <c r="I204" s="417"/>
    </row>
    <row r="205" spans="2:9" ht="21.95" customHeight="1">
      <c r="B205" s="404" t="s">
        <v>484</v>
      </c>
      <c r="C205" s="404"/>
      <c r="D205" s="404"/>
      <c r="E205" s="404"/>
      <c r="F205" s="404" t="s">
        <v>484</v>
      </c>
    </row>
    <row r="206" spans="2:9" ht="21.95" customHeight="1"/>
    <row r="207" spans="2:9" ht="21.95" customHeight="1">
      <c r="B207" s="1292" t="s">
        <v>87</v>
      </c>
      <c r="C207" s="1292"/>
      <c r="D207" s="1292"/>
      <c r="E207" s="1292"/>
      <c r="F207" s="1292" t="s">
        <v>87</v>
      </c>
      <c r="G207" s="1292"/>
      <c r="H207" s="1292"/>
      <c r="I207" s="1292"/>
    </row>
    <row r="208" spans="2:9" ht="21.95" customHeight="1">
      <c r="B208" s="404" t="s">
        <v>10</v>
      </c>
      <c r="C208" s="404"/>
      <c r="D208" s="404"/>
      <c r="E208" s="404"/>
      <c r="F208" s="404" t="s">
        <v>10</v>
      </c>
      <c r="G208" s="417"/>
      <c r="H208" s="417"/>
      <c r="I208" s="417"/>
    </row>
    <row r="209" spans="1:9" ht="21.95" customHeight="1">
      <c r="B209" s="404" t="s">
        <v>484</v>
      </c>
      <c r="C209" s="404"/>
      <c r="D209" s="404"/>
      <c r="E209" s="404"/>
      <c r="F209" s="404" t="s">
        <v>484</v>
      </c>
    </row>
    <row r="210" spans="1:9" ht="21.95" customHeight="1">
      <c r="B210" s="404"/>
      <c r="C210" s="404"/>
      <c r="D210" s="404"/>
      <c r="E210" s="404"/>
      <c r="F210" s="404"/>
    </row>
    <row r="211" spans="1:9" ht="21.95" customHeight="1">
      <c r="B211" s="404"/>
      <c r="C211" s="404"/>
      <c r="D211" s="404"/>
      <c r="E211" s="404"/>
      <c r="F211" s="404"/>
    </row>
    <row r="212" spans="1:9" ht="21.95" customHeight="1">
      <c r="B212" s="404"/>
      <c r="C212" s="404"/>
      <c r="D212" s="404"/>
      <c r="E212" s="404"/>
      <c r="F212" s="404"/>
    </row>
    <row r="213" spans="1:9" ht="21.95" customHeight="1">
      <c r="B213" s="404"/>
      <c r="C213" s="404"/>
      <c r="D213" s="404"/>
      <c r="E213" s="404"/>
      <c r="F213" s="404"/>
    </row>
    <row r="214" spans="1:9" ht="21.95" customHeight="1">
      <c r="B214" s="404"/>
      <c r="C214" s="404"/>
      <c r="D214" s="404"/>
      <c r="E214" s="404"/>
      <c r="F214" s="404"/>
    </row>
    <row r="215" spans="1:9" ht="21.95" customHeight="1">
      <c r="B215" s="404"/>
      <c r="C215" s="404"/>
      <c r="D215" s="404"/>
      <c r="E215" s="404"/>
      <c r="F215" s="404"/>
    </row>
    <row r="216" spans="1:9" ht="21.95" customHeight="1">
      <c r="B216" s="404"/>
      <c r="C216" s="404"/>
      <c r="D216" s="404"/>
      <c r="E216" s="404"/>
      <c r="F216" s="404"/>
    </row>
    <row r="217" spans="1:9" ht="21.95" customHeight="1">
      <c r="B217" s="404"/>
      <c r="C217" s="404"/>
      <c r="D217" s="404"/>
      <c r="E217" s="404"/>
      <c r="F217" s="404"/>
    </row>
    <row r="218" spans="1:9" ht="21.95" customHeight="1">
      <c r="B218" s="404"/>
      <c r="C218" s="404"/>
      <c r="D218" s="404"/>
      <c r="E218" s="404"/>
      <c r="F218" s="404"/>
    </row>
    <row r="219" spans="1:9" ht="21.95" customHeight="1">
      <c r="B219" s="404"/>
      <c r="C219" s="404"/>
      <c r="D219" s="404"/>
      <c r="E219" s="404"/>
      <c r="F219" s="404"/>
    </row>
    <row r="220" spans="1:9" ht="21.95" customHeight="1">
      <c r="B220" s="404"/>
      <c r="C220" s="404"/>
      <c r="D220" s="404"/>
      <c r="E220" s="404"/>
      <c r="F220" s="404"/>
    </row>
    <row r="221" spans="1:9" ht="21.95" customHeight="1">
      <c r="B221" s="404"/>
      <c r="C221" s="404"/>
      <c r="D221" s="404"/>
      <c r="E221" s="404"/>
      <c r="F221" s="404"/>
    </row>
    <row r="222" spans="1:9" ht="21.95" customHeight="1">
      <c r="B222" s="404"/>
      <c r="C222" s="404"/>
      <c r="D222" s="404"/>
      <c r="E222" s="404"/>
      <c r="F222" s="404"/>
    </row>
    <row r="223" spans="1:9" ht="21.95" customHeight="1">
      <c r="A223" s="421"/>
      <c r="B223" s="422"/>
      <c r="C223" s="422"/>
      <c r="D223" s="422"/>
      <c r="E223" s="422"/>
      <c r="F223" s="422"/>
      <c r="G223" s="421"/>
      <c r="H223" s="421"/>
      <c r="I223" s="421"/>
    </row>
    <row r="224" spans="1:9" ht="21.95" customHeight="1">
      <c r="A224" s="408" t="s">
        <v>200</v>
      </c>
      <c r="B224" s="404"/>
      <c r="C224" s="404"/>
      <c r="D224" s="404"/>
      <c r="E224" s="404"/>
      <c r="F224" s="404"/>
      <c r="G224" s="404"/>
      <c r="H224" s="404"/>
      <c r="I224" s="409" t="s">
        <v>263</v>
      </c>
    </row>
    <row r="225" spans="2:10" ht="21.95" customHeight="1">
      <c r="B225" s="404"/>
      <c r="C225" s="404"/>
      <c r="D225" s="404"/>
      <c r="E225" s="404"/>
      <c r="F225" s="404"/>
    </row>
    <row r="226" spans="2:10" ht="21.95" customHeight="1">
      <c r="B226" s="404"/>
      <c r="C226" s="404"/>
      <c r="D226" s="404"/>
      <c r="E226" s="404"/>
      <c r="F226" s="404"/>
    </row>
    <row r="227" spans="2:10" ht="21.95" customHeight="1">
      <c r="B227" s="404"/>
      <c r="C227" s="404"/>
      <c r="D227" s="404"/>
      <c r="E227" s="404"/>
      <c r="F227" s="404"/>
    </row>
    <row r="228" spans="2:10" ht="21.95" customHeight="1">
      <c r="B228" s="404"/>
      <c r="C228" s="404"/>
      <c r="D228" s="404"/>
      <c r="E228" s="404"/>
      <c r="F228" s="404"/>
    </row>
    <row r="229" spans="2:10" ht="21.95" customHeight="1">
      <c r="B229" s="404"/>
      <c r="C229" s="404"/>
      <c r="D229" s="404"/>
      <c r="E229" s="404"/>
      <c r="F229" s="404"/>
    </row>
    <row r="230" spans="2:10" ht="21.95" customHeight="1">
      <c r="B230" s="404"/>
      <c r="C230" s="404"/>
      <c r="D230" s="404"/>
      <c r="E230" s="404"/>
      <c r="F230" s="404"/>
    </row>
    <row r="231" spans="2:10" ht="21.95" customHeight="1">
      <c r="B231" s="404"/>
      <c r="C231" s="404"/>
      <c r="D231" s="404"/>
      <c r="E231" s="404"/>
      <c r="F231" s="404"/>
    </row>
    <row r="232" spans="2:10" ht="21.95" customHeight="1">
      <c r="B232" s="404"/>
      <c r="C232" s="404"/>
      <c r="D232" s="404"/>
      <c r="E232" s="404"/>
      <c r="F232" s="404"/>
    </row>
    <row r="233" spans="2:10" ht="21.95" customHeight="1">
      <c r="B233" s="404"/>
      <c r="C233" s="404"/>
      <c r="D233" s="404"/>
      <c r="E233" s="404"/>
      <c r="F233" s="404"/>
    </row>
    <row r="234" spans="2:10" ht="21.95" customHeight="1">
      <c r="B234" s="404"/>
      <c r="C234" s="404"/>
      <c r="D234" s="404"/>
      <c r="E234" s="404"/>
      <c r="F234" s="404"/>
    </row>
    <row r="235" spans="2:10" ht="21.95" customHeight="1">
      <c r="B235" s="404"/>
      <c r="C235" s="404"/>
      <c r="D235" s="404"/>
      <c r="E235" s="404"/>
      <c r="F235" s="404"/>
    </row>
    <row r="236" spans="2:10" ht="21.95" customHeight="1">
      <c r="B236" s="404"/>
      <c r="C236" s="404"/>
      <c r="D236" s="404"/>
      <c r="E236" s="404"/>
      <c r="F236" s="404"/>
    </row>
    <row r="238" spans="2:10">
      <c r="J238" s="404"/>
    </row>
  </sheetData>
  <sheetProtection algorithmName="SHA-512" hashValue="o9vzyuIOGKA8SL0d76xfVt8MGeGUDZ8rEFllmR3UBHh3+7goCyXtQLgBKJt2AJCVUtjFuVehAEN62ZIT0bfvig==" saltValue="W4QNclnZJIn0NpEvfUAxTg==" spinCount="100000" sheet="1" objects="1" scenarios="1"/>
  <customSheetViews>
    <customSheetView guid="{0FC51CD5-DCF7-4595-9A9F-DDC9120F829F}"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1"/>
      <headerFooter alignWithMargins="0"/>
    </customSheetView>
    <customSheetView guid="{72E27F64-009C-4321-B742-209DBE340E6D}"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2"/>
      <headerFooter alignWithMargins="0"/>
    </customSheetView>
    <customSheetView guid="{9E668EC9-7875-454E-BDE6-15A2D20AC8D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
      <headerFooter alignWithMargins="0"/>
    </customSheetView>
    <customSheetView guid="{B07A37BF-D9F4-4586-9D27-CDE2FA2D122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4"/>
      <headerFooter alignWithMargins="0"/>
    </customSheetView>
    <customSheetView guid="{26C9F440-2701-423F-9FDB-7DFF079DC7F8}"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5"/>
      <headerFooter alignWithMargins="0"/>
    </customSheetView>
    <customSheetView guid="{F34FCE55-6D7A-4595-AE80-79F81F8010EA}" showPageBreaks="1" zeroValues="0" printArea="1" hiddenRows="1" hiddenColumns="1" view="pageBreakPreview" topLeftCell="A25">
      <selection activeCell="A48" sqref="A48:I48"/>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6"/>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5"/>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6"/>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17"/>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18"/>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9"/>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0"/>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1"/>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E8F77A2D-E40A-4668-A8F2-3CE31C4AC520}"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1"/>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2"/>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3"/>
      <headerFooter alignWithMargins="0"/>
    </customSheetView>
    <customSheetView guid="{265106DA-0305-46BE-8A98-0935A189448A}"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4"/>
      <headerFooter alignWithMargins="0"/>
    </customSheetView>
    <customSheetView guid="{24767711-6F0F-4960-B6A0-5D16317C52CA}" scale="120" showPageBreaks="1" zeroValues="0" printArea="1" hiddenRows="1" hiddenColumns="1" view="pageBreakPreview" topLeftCell="A37">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5"/>
      <headerFooter alignWithMargins="0"/>
    </customSheetView>
    <customSheetView guid="{6C1F68FF-383D-48BB-B0E5-5F71EA481BD7}"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6"/>
      <headerFooter alignWithMargins="0"/>
    </customSheetView>
    <customSheetView guid="{70FB5D55-1DD3-4C31-AE80-FEFCEF8A40E9}" scale="120" showPageBreaks="1" zeroValues="0" printArea="1" hiddenRows="1" hiddenColumns="1" view="pageBreakPreview" topLeftCell="A119">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7"/>
      <headerFooter alignWithMargins="0"/>
    </customSheetView>
  </customSheetViews>
  <mergeCells count="126">
    <mergeCell ref="F203:I203"/>
    <mergeCell ref="B207:E207"/>
    <mergeCell ref="F207:I207"/>
    <mergeCell ref="A162:D162"/>
    <mergeCell ref="E162:I162"/>
    <mergeCell ref="B164:I164"/>
    <mergeCell ref="A170:I170"/>
    <mergeCell ref="A172:I172"/>
    <mergeCell ref="B174:I174"/>
    <mergeCell ref="B182:I182"/>
    <mergeCell ref="B191:I191"/>
    <mergeCell ref="B195:E195"/>
    <mergeCell ref="F195:I195"/>
    <mergeCell ref="B197:E197"/>
    <mergeCell ref="F197:I197"/>
    <mergeCell ref="B176:I176"/>
    <mergeCell ref="B179:I179"/>
    <mergeCell ref="B181:I181"/>
    <mergeCell ref="A188:D188"/>
    <mergeCell ref="E188:I188"/>
    <mergeCell ref="E189:I189"/>
    <mergeCell ref="B183:I183"/>
    <mergeCell ref="B185:I185"/>
    <mergeCell ref="A189:D189"/>
    <mergeCell ref="F200:I200"/>
    <mergeCell ref="B203:E203"/>
    <mergeCell ref="A1:I1"/>
    <mergeCell ref="B2:I2"/>
    <mergeCell ref="B3:I3"/>
    <mergeCell ref="B4:I4"/>
    <mergeCell ref="B5:I5"/>
    <mergeCell ref="C96:I96"/>
    <mergeCell ref="B98:I98"/>
    <mergeCell ref="A101:D101"/>
    <mergeCell ref="E101:I101"/>
    <mergeCell ref="A103:I103"/>
    <mergeCell ref="B105:I105"/>
    <mergeCell ref="A100:D100"/>
    <mergeCell ref="E100:I100"/>
    <mergeCell ref="B109:I109"/>
    <mergeCell ref="A111:I111"/>
    <mergeCell ref="B113:I113"/>
    <mergeCell ref="B115:I115"/>
    <mergeCell ref="A117:I117"/>
    <mergeCell ref="B119:I119"/>
    <mergeCell ref="B6:I6"/>
    <mergeCell ref="A161:D161"/>
    <mergeCell ref="E161:I161"/>
    <mergeCell ref="B166:I166"/>
    <mergeCell ref="A168:I168"/>
    <mergeCell ref="B149:I149"/>
    <mergeCell ref="B150:I150"/>
    <mergeCell ref="B154:I154"/>
    <mergeCell ref="B165:I165"/>
    <mergeCell ref="B155:I155"/>
    <mergeCell ref="A145:D145"/>
    <mergeCell ref="E145:I145"/>
    <mergeCell ref="B151:I151"/>
    <mergeCell ref="B156:I156"/>
    <mergeCell ref="B158:I158"/>
    <mergeCell ref="B148:I148"/>
    <mergeCell ref="B147:I147"/>
    <mergeCell ref="A123:D123"/>
    <mergeCell ref="E123:I123"/>
    <mergeCell ref="B125:I125"/>
    <mergeCell ref="A127:I127"/>
    <mergeCell ref="B129:I129"/>
    <mergeCell ref="B131:I131"/>
    <mergeCell ref="A144:D144"/>
    <mergeCell ref="A41:I41"/>
    <mergeCell ref="A47:I47"/>
    <mergeCell ref="A48:I48"/>
    <mergeCell ref="A49:I49"/>
    <mergeCell ref="A60:I60"/>
    <mergeCell ref="B104:I104"/>
    <mergeCell ref="A122:D122"/>
    <mergeCell ref="E122:I122"/>
    <mergeCell ref="E144:I144"/>
    <mergeCell ref="B139:I139"/>
    <mergeCell ref="B140:I140"/>
    <mergeCell ref="A133:I133"/>
    <mergeCell ref="A135:I135"/>
    <mergeCell ref="A137:I137"/>
    <mergeCell ref="B141:I141"/>
    <mergeCell ref="B107:I107"/>
    <mergeCell ref="C91:I91"/>
    <mergeCell ref="C93:I93"/>
    <mergeCell ref="C95:I95"/>
    <mergeCell ref="A65:I65"/>
    <mergeCell ref="C71:I71"/>
    <mergeCell ref="A82:D82"/>
    <mergeCell ref="E82:I82"/>
    <mergeCell ref="B79:I79"/>
    <mergeCell ref="C89:I89"/>
    <mergeCell ref="C85:I85"/>
    <mergeCell ref="C87:I87"/>
    <mergeCell ref="A84:I84"/>
    <mergeCell ref="A61:I61"/>
    <mergeCell ref="A63:I63"/>
    <mergeCell ref="A81:D81"/>
    <mergeCell ref="E81:I81"/>
    <mergeCell ref="B67:I67"/>
    <mergeCell ref="C69:I69"/>
    <mergeCell ref="A77:I77"/>
    <mergeCell ref="C73:I73"/>
    <mergeCell ref="B75:I75"/>
    <mergeCell ref="A35:I35"/>
    <mergeCell ref="A36:I36"/>
    <mergeCell ref="A37:I37"/>
    <mergeCell ref="A38:I38"/>
    <mergeCell ref="A39:I39"/>
    <mergeCell ref="A40:I40"/>
    <mergeCell ref="E57:I57"/>
    <mergeCell ref="A59:I59"/>
    <mergeCell ref="A42:I42"/>
    <mergeCell ref="A43:I43"/>
    <mergeCell ref="E56:I56"/>
    <mergeCell ref="A57:D57"/>
    <mergeCell ref="A46:I46"/>
    <mergeCell ref="A50:I50"/>
    <mergeCell ref="A44:I44"/>
    <mergeCell ref="A45:I45"/>
    <mergeCell ref="A51:I51"/>
    <mergeCell ref="A52:I52"/>
    <mergeCell ref="A53:I53"/>
    <mergeCell ref="A56:D56"/>
  </mergeCells>
  <phoneticPr fontId="18" type="noConversion"/>
  <printOptions horizontalCentered="1"/>
  <pageMargins left="0.59" right="0.42" top="0.52" bottom="0.32" header="0.27" footer="0.21"/>
  <pageSetup paperSize="9" scale="83" orientation="portrait" r:id="rId38"/>
  <headerFooter alignWithMargins="0"/>
  <rowBreaks count="7" manualBreakCount="7">
    <brk id="58" max="8" man="1"/>
    <brk id="83" max="8" man="1"/>
    <brk id="102" max="8" man="1"/>
    <brk id="124" max="8" man="1"/>
    <brk id="146" max="8" man="1"/>
    <brk id="163" max="8" man="1"/>
    <brk id="190" max="8" man="1"/>
  </rowBreaks>
  <drawing r:id="rId39"/>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E123"/>
  <sheetViews>
    <sheetView view="pageBreakPreview" topLeftCell="A57" zoomScale="70" zoomScaleSheetLayoutView="70" workbookViewId="0">
      <selection activeCell="I25" sqref="I25"/>
    </sheetView>
  </sheetViews>
  <sheetFormatPr defaultColWidth="9.140625" defaultRowHeight="16.5"/>
  <cols>
    <col min="1" max="1" width="12.140625" style="466" customWidth="1"/>
    <col min="2" max="2" width="36.42578125" style="466" customWidth="1"/>
    <col min="3" max="3" width="11.42578125" style="466" customWidth="1"/>
    <col min="4" max="4" width="15.42578125" style="466" customWidth="1"/>
    <col min="5" max="5" width="39.28515625" style="466" customWidth="1"/>
    <col min="6" max="7" width="9.140625" style="481"/>
    <col min="8" max="8" width="0" style="481" hidden="1" customWidth="1"/>
    <col min="9" max="11" width="9.140625" style="481"/>
    <col min="12" max="12" width="0" style="481" hidden="1" customWidth="1"/>
    <col min="13" max="13" width="35.42578125" style="481" hidden="1" customWidth="1"/>
    <col min="14" max="14" width="0" style="481" hidden="1" customWidth="1"/>
    <col min="15" max="31" width="9.140625" style="481"/>
    <col min="32" max="16384" width="9.140625" style="460"/>
  </cols>
  <sheetData>
    <row r="1" spans="1:5" ht="24" customHeight="1">
      <c r="A1" s="1346" t="str">
        <f>'Attach-3 (QR)_'!A1</f>
        <v xml:space="preserve">[Specification No.: CC/NT/W-GIS/DOM/A02/25/06430] </v>
      </c>
      <c r="B1" s="1346"/>
      <c r="C1" s="1346"/>
      <c r="D1" s="1346"/>
      <c r="E1" s="480" t="str">
        <f>"Attachment-15(rev) " &amp; '[14]Attach 3(JV)'!AT1</f>
        <v>Attachment-15(rev) 0</v>
      </c>
    </row>
    <row r="2" spans="1:5" ht="12" customHeight="1"/>
    <row r="3" spans="1:5" ht="90.6" customHeight="1">
      <c r="A3" s="1262" t="str">
        <f>Cover!B2</f>
        <v>765kV GIS Substation package SS-148 for (a) Extn. of 765kV Bhuj-II PS associated with Augmentation of transformation capacity at Bhuj-II PS (GIS) and (b) Extn. of 765kV Bhuj-II PS associated with Provision of ICT Augmentation and Bus Reactor at Bhuj-II PS</v>
      </c>
      <c r="B3" s="1263"/>
      <c r="C3" s="1263"/>
      <c r="D3" s="1263"/>
      <c r="E3" s="1263"/>
    </row>
    <row r="4" spans="1:5" ht="20.25" customHeight="1">
      <c r="A4" s="482"/>
    </row>
    <row r="5" spans="1:5" ht="32.25" customHeight="1">
      <c r="A5" s="1357" t="s">
        <v>867</v>
      </c>
      <c r="B5" s="1357"/>
      <c r="C5" s="1357"/>
      <c r="D5" s="1357"/>
      <c r="E5" s="1357"/>
    </row>
    <row r="6" spans="1:5" ht="6" customHeight="1">
      <c r="A6" s="483"/>
    </row>
    <row r="7" spans="1:5" ht="20.100000000000001" customHeight="1">
      <c r="A7" s="468"/>
    </row>
    <row r="8" spans="1:5" ht="36" customHeight="1">
      <c r="A8" s="1358" t="str">
        <f>'Attach-3 (QR)_'!A7:E7</f>
        <v>Bidder’s Name and Address :</v>
      </c>
      <c r="B8" s="1358"/>
      <c r="C8" s="1358"/>
      <c r="D8" s="1358"/>
      <c r="E8" s="485" t="str">
        <f>'[14]Attach 3(JV)'!E7</f>
        <v>To:</v>
      </c>
    </row>
    <row r="9" spans="1:5" ht="36" customHeight="1">
      <c r="A9" s="1359">
        <f>'Attach-3 (QR)_'!A8:E8</f>
        <v>0</v>
      </c>
      <c r="B9" s="1359"/>
      <c r="C9" s="484"/>
      <c r="D9" s="484"/>
      <c r="E9" s="486" t="str">
        <f>'Attach-3 (QR)_'!F8</f>
        <v>Contract Services</v>
      </c>
    </row>
    <row r="10" spans="1:5" ht="20.100000000000001" customHeight="1">
      <c r="A10" s="439" t="s">
        <v>435</v>
      </c>
      <c r="B10" s="1356">
        <f>'Attach-3 (QR)_'!B9:D9</f>
        <v>0</v>
      </c>
      <c r="C10" s="1356"/>
      <c r="D10" s="1356"/>
      <c r="E10" s="486" t="str">
        <f>'Attach-3 (QR)_'!F9</f>
        <v>Power Grid Corporation of India Ltd.,</v>
      </c>
    </row>
    <row r="11" spans="1:5" ht="20.100000000000001" customHeight="1">
      <c r="A11" s="439" t="s">
        <v>437</v>
      </c>
      <c r="B11" s="1206">
        <f>'Attach-3 (QR)_'!B10:D10</f>
        <v>0</v>
      </c>
      <c r="C11" s="1206"/>
      <c r="D11" s="1206"/>
      <c r="E11" s="486" t="str">
        <f>'Attach-3 (QR)_'!F10</f>
        <v>"Saudamini", Plot No. 2, Sector 29</v>
      </c>
    </row>
    <row r="12" spans="1:5" ht="17.25" customHeight="1">
      <c r="B12" s="1206">
        <f>'Attach-3 (QR)_'!B11:D11</f>
        <v>0</v>
      </c>
      <c r="C12" s="1206"/>
      <c r="D12" s="1206"/>
      <c r="E12" s="486" t="str">
        <f>'Attach-3 (QR)_'!F11</f>
        <v>Gurgaon (Haryana) - 122001</v>
      </c>
    </row>
    <row r="13" spans="1:5" ht="17.25" customHeight="1">
      <c r="A13" s="483"/>
      <c r="B13" s="1206">
        <f>'Attach-3 (QR)_'!B12:D12</f>
        <v>0</v>
      </c>
      <c r="C13" s="1206"/>
      <c r="D13" s="1206"/>
      <c r="E13" s="486"/>
    </row>
    <row r="14" spans="1:5" ht="13.5" customHeight="1">
      <c r="A14" s="483"/>
      <c r="B14" s="1206"/>
      <c r="C14" s="1206"/>
      <c r="D14" s="1206"/>
    </row>
    <row r="15" spans="1:5" ht="17.25" customHeight="1">
      <c r="A15" s="466" t="s">
        <v>243</v>
      </c>
    </row>
    <row r="16" spans="1:5" ht="8.25" hidden="1" customHeight="1"/>
    <row r="17" spans="1:5" ht="56.25" customHeight="1">
      <c r="A17" s="487" t="s">
        <v>479</v>
      </c>
      <c r="B17" s="1349" t="s">
        <v>868</v>
      </c>
      <c r="C17" s="1349"/>
      <c r="D17" s="1349"/>
      <c r="E17" s="1349"/>
    </row>
    <row r="18" spans="1:5" ht="16.5" customHeight="1">
      <c r="A18" s="488" t="s">
        <v>1022</v>
      </c>
      <c r="B18" s="1350" t="s">
        <v>41</v>
      </c>
      <c r="C18" s="1350"/>
      <c r="D18" s="1350"/>
      <c r="E18" s="1350"/>
    </row>
    <row r="19" spans="1:5" ht="6.75" customHeight="1">
      <c r="A19" s="488"/>
      <c r="B19" s="489"/>
      <c r="C19" s="489"/>
      <c r="D19" s="489"/>
      <c r="E19" s="489"/>
    </row>
    <row r="20" spans="1:5" ht="18" customHeight="1">
      <c r="B20" s="490" t="s">
        <v>42</v>
      </c>
      <c r="C20" s="491"/>
      <c r="D20" s="492"/>
      <c r="E20" s="493" t="s">
        <v>711</v>
      </c>
    </row>
    <row r="21" spans="1:5" ht="18" customHeight="1">
      <c r="A21" s="494"/>
      <c r="B21" s="490" t="s">
        <v>869</v>
      </c>
      <c r="C21" s="491"/>
      <c r="D21" s="492"/>
      <c r="E21" s="493" t="s">
        <v>711</v>
      </c>
    </row>
    <row r="22" spans="1:5" ht="18" customHeight="1">
      <c r="A22" s="1351"/>
      <c r="B22" s="1352"/>
      <c r="C22" s="1352"/>
      <c r="D22" s="1352"/>
      <c r="E22" s="1352"/>
    </row>
    <row r="23" spans="1:5" ht="18" customHeight="1">
      <c r="A23" s="488" t="s">
        <v>1023</v>
      </c>
      <c r="B23" s="1354" t="s">
        <v>1021</v>
      </c>
      <c r="C23" s="1355"/>
      <c r="D23" s="492"/>
      <c r="E23" s="493" t="s">
        <v>711</v>
      </c>
    </row>
    <row r="24" spans="1:5" ht="39.75" customHeight="1">
      <c r="B24" s="1353"/>
      <c r="C24" s="1353"/>
      <c r="D24" s="1353"/>
      <c r="E24" s="1353"/>
    </row>
    <row r="25" spans="1:5" ht="35.25" customHeight="1">
      <c r="A25" s="487" t="s">
        <v>478</v>
      </c>
      <c r="B25" s="1349" t="s">
        <v>514</v>
      </c>
      <c r="C25" s="1349"/>
      <c r="D25" s="1349"/>
      <c r="E25" s="1349"/>
    </row>
    <row r="26" spans="1:5" ht="36" customHeight="1">
      <c r="A26" s="495" t="s">
        <v>57</v>
      </c>
      <c r="B26" s="1309" t="s">
        <v>515</v>
      </c>
      <c r="C26" s="1309"/>
      <c r="D26" s="1309"/>
      <c r="E26" s="496">
        <f>B10</f>
        <v>0</v>
      </c>
    </row>
    <row r="27" spans="1:5" ht="18.95" customHeight="1">
      <c r="A27" s="497" t="s">
        <v>58</v>
      </c>
      <c r="B27" s="1314" t="s">
        <v>516</v>
      </c>
      <c r="C27" s="1314"/>
      <c r="D27" s="1314"/>
      <c r="E27" s="498"/>
    </row>
    <row r="28" spans="1:5" ht="18.95" customHeight="1">
      <c r="A28" s="499"/>
      <c r="B28" s="1314" t="s">
        <v>517</v>
      </c>
      <c r="C28" s="1314"/>
      <c r="D28" s="1314"/>
      <c r="E28" s="500"/>
    </row>
    <row r="29" spans="1:5" ht="18.95" customHeight="1">
      <c r="A29" s="499"/>
      <c r="B29" s="1314"/>
      <c r="C29" s="1314"/>
      <c r="D29" s="1314"/>
      <c r="E29" s="500"/>
    </row>
    <row r="30" spans="1:5" ht="18.95" customHeight="1">
      <c r="A30" s="499"/>
      <c r="B30" s="1314"/>
      <c r="C30" s="1314"/>
      <c r="D30" s="1314"/>
      <c r="E30" s="500"/>
    </row>
    <row r="31" spans="1:5" ht="18.95" customHeight="1">
      <c r="A31" s="499"/>
      <c r="B31" s="1314" t="s">
        <v>518</v>
      </c>
      <c r="C31" s="1314"/>
      <c r="D31" s="1314"/>
      <c r="E31" s="500"/>
    </row>
    <row r="32" spans="1:5" ht="18.95" customHeight="1">
      <c r="A32" s="499"/>
      <c r="B32" s="1314"/>
      <c r="C32" s="1314"/>
      <c r="D32" s="1314"/>
      <c r="E32" s="501"/>
    </row>
    <row r="33" spans="1:13" ht="18.95" customHeight="1">
      <c r="A33" s="499"/>
      <c r="B33" s="1314"/>
      <c r="C33" s="1314"/>
      <c r="D33" s="1314"/>
      <c r="E33" s="501"/>
    </row>
    <row r="34" spans="1:13" ht="18.95" customHeight="1">
      <c r="A34" s="499"/>
      <c r="B34" s="1314" t="s">
        <v>519</v>
      </c>
      <c r="C34" s="1314"/>
      <c r="D34" s="1314"/>
      <c r="E34" s="501"/>
    </row>
    <row r="35" spans="1:13" ht="18.95" customHeight="1">
      <c r="A35" s="499"/>
      <c r="B35" s="1314"/>
      <c r="C35" s="1314"/>
      <c r="D35" s="1314"/>
      <c r="E35" s="500"/>
    </row>
    <row r="36" spans="1:13" ht="18.95" customHeight="1">
      <c r="A36" s="502"/>
      <c r="B36" s="1315"/>
      <c r="C36" s="1315"/>
      <c r="D36" s="1315"/>
      <c r="E36" s="503"/>
    </row>
    <row r="37" spans="1:13" ht="18.95" customHeight="1">
      <c r="A37" s="497" t="s">
        <v>870</v>
      </c>
      <c r="B37" s="1348" t="s">
        <v>520</v>
      </c>
      <c r="C37" s="1348"/>
      <c r="D37" s="1348"/>
      <c r="E37" s="1328"/>
    </row>
    <row r="38" spans="1:13" ht="60.75" customHeight="1">
      <c r="A38" s="502"/>
      <c r="B38" s="1330" t="s">
        <v>521</v>
      </c>
      <c r="C38" s="1331"/>
      <c r="D38" s="1332"/>
      <c r="E38" s="1329"/>
    </row>
    <row r="39" spans="1:13" ht="93" customHeight="1">
      <c r="A39" s="1343" t="s">
        <v>871</v>
      </c>
      <c r="B39" s="1336" t="s">
        <v>872</v>
      </c>
      <c r="C39" s="1337"/>
      <c r="D39" s="1338"/>
      <c r="E39" s="505"/>
      <c r="M39" s="481" t="str">
        <f>IF('[14]Names of Bidder'!D15="Yes","Yes","No")</f>
        <v>No</v>
      </c>
    </row>
    <row r="40" spans="1:13" ht="22.5" customHeight="1">
      <c r="A40" s="1344"/>
      <c r="B40" s="1345"/>
      <c r="C40" s="1346"/>
      <c r="D40" s="1347"/>
      <c r="E40" s="506"/>
    </row>
    <row r="41" spans="1:13" ht="60.75" customHeight="1">
      <c r="A41" s="507" t="s">
        <v>873</v>
      </c>
      <c r="B41" s="1333" t="s">
        <v>874</v>
      </c>
      <c r="C41" s="1334"/>
      <c r="D41" s="1335"/>
      <c r="E41" s="504"/>
    </row>
    <row r="42" spans="1:13" ht="147" customHeight="1">
      <c r="A42" s="508" t="s">
        <v>875</v>
      </c>
      <c r="B42" s="1336" t="s">
        <v>876</v>
      </c>
      <c r="C42" s="1337"/>
      <c r="D42" s="1338"/>
      <c r="E42" s="505"/>
    </row>
    <row r="43" spans="1:13" ht="21.75" customHeight="1">
      <c r="A43" s="461" t="s">
        <v>59</v>
      </c>
      <c r="B43" s="1339" t="s">
        <v>522</v>
      </c>
      <c r="C43" s="1340"/>
      <c r="D43" s="1341"/>
      <c r="E43" s="509"/>
    </row>
    <row r="44" spans="1:13" ht="24.75" customHeight="1">
      <c r="A44" s="461" t="s">
        <v>877</v>
      </c>
      <c r="B44" s="1342" t="s">
        <v>726</v>
      </c>
      <c r="C44" s="1342"/>
      <c r="D44" s="1342"/>
      <c r="E44" s="509"/>
    </row>
    <row r="45" spans="1:13" ht="44.25" customHeight="1">
      <c r="A45" s="511" t="s">
        <v>820</v>
      </c>
      <c r="B45" s="1342" t="s">
        <v>878</v>
      </c>
      <c r="C45" s="1342"/>
      <c r="D45" s="1342"/>
      <c r="E45" s="509"/>
    </row>
    <row r="46" spans="1:13" ht="36.75" customHeight="1">
      <c r="A46" s="511"/>
      <c r="B46" s="1342" t="s">
        <v>727</v>
      </c>
      <c r="C46" s="1342"/>
      <c r="D46" s="1342"/>
      <c r="E46" s="510" t="s">
        <v>728</v>
      </c>
    </row>
    <row r="47" spans="1:13" ht="17.100000000000001" customHeight="1">
      <c r="A47" s="511" t="s">
        <v>879</v>
      </c>
      <c r="B47" s="1323"/>
      <c r="C47" s="1324"/>
      <c r="D47" s="1325"/>
      <c r="E47" s="509"/>
    </row>
    <row r="48" spans="1:13" ht="17.100000000000001" customHeight="1">
      <c r="A48" s="511" t="s">
        <v>103</v>
      </c>
      <c r="B48" s="1323"/>
      <c r="C48" s="1324"/>
      <c r="D48" s="1325"/>
      <c r="E48" s="509"/>
    </row>
    <row r="49" spans="1:5" ht="17.100000000000001" customHeight="1">
      <c r="A49" s="511" t="s">
        <v>480</v>
      </c>
      <c r="B49" s="1323"/>
      <c r="C49" s="1324"/>
      <c r="D49" s="1325"/>
      <c r="E49" s="509"/>
    </row>
    <row r="50" spans="1:5" ht="66.75" customHeight="1">
      <c r="A50" s="511" t="s">
        <v>218</v>
      </c>
      <c r="B50" s="1342" t="s">
        <v>880</v>
      </c>
      <c r="C50" s="1342"/>
      <c r="D50" s="1342"/>
      <c r="E50" s="512"/>
    </row>
    <row r="51" spans="1:5" ht="17.100000000000001" customHeight="1">
      <c r="A51" s="511"/>
      <c r="B51" s="1342" t="s">
        <v>727</v>
      </c>
      <c r="C51" s="1342"/>
      <c r="D51" s="1342"/>
      <c r="E51" s="510" t="s">
        <v>728</v>
      </c>
    </row>
    <row r="52" spans="1:5" ht="17.100000000000001" customHeight="1">
      <c r="A52" s="511" t="s">
        <v>879</v>
      </c>
      <c r="B52" s="1323"/>
      <c r="C52" s="1324"/>
      <c r="D52" s="1325"/>
      <c r="E52" s="509"/>
    </row>
    <row r="53" spans="1:5" ht="17.100000000000001" customHeight="1">
      <c r="A53" s="511" t="s">
        <v>103</v>
      </c>
      <c r="B53" s="1323"/>
      <c r="C53" s="1324"/>
      <c r="D53" s="1325"/>
      <c r="E53" s="509"/>
    </row>
    <row r="54" spans="1:5" ht="17.100000000000001" customHeight="1">
      <c r="A54" s="511" t="s">
        <v>480</v>
      </c>
      <c r="B54" s="1323"/>
      <c r="C54" s="1324"/>
      <c r="D54" s="1325"/>
      <c r="E54" s="509"/>
    </row>
    <row r="55" spans="1:5" ht="17.100000000000001" customHeight="1">
      <c r="A55" s="507" t="s">
        <v>481</v>
      </c>
      <c r="B55" s="1323"/>
      <c r="C55" s="1324"/>
      <c r="D55" s="1325"/>
      <c r="E55" s="509"/>
    </row>
    <row r="56" spans="1:5" ht="17.100000000000001" customHeight="1">
      <c r="A56" s="511" t="s">
        <v>234</v>
      </c>
      <c r="B56" s="1323"/>
      <c r="C56" s="1324"/>
      <c r="D56" s="1325"/>
      <c r="E56" s="509"/>
    </row>
    <row r="57" spans="1:5" ht="17.100000000000001" customHeight="1">
      <c r="A57" s="507" t="s">
        <v>235</v>
      </c>
      <c r="B57" s="1323"/>
      <c r="C57" s="1324"/>
      <c r="D57" s="1325"/>
      <c r="E57" s="509"/>
    </row>
    <row r="58" spans="1:5" ht="17.100000000000001" customHeight="1">
      <c r="A58" s="461">
        <v>6</v>
      </c>
      <c r="B58" s="1326" t="s">
        <v>44</v>
      </c>
      <c r="C58" s="1326"/>
      <c r="D58" s="1326"/>
      <c r="E58" s="509"/>
    </row>
    <row r="59" spans="1:5" ht="17.100000000000001" customHeight="1">
      <c r="A59" s="461">
        <v>7</v>
      </c>
      <c r="B59" s="1314" t="s">
        <v>45</v>
      </c>
      <c r="C59" s="1314"/>
      <c r="D59" s="1314"/>
      <c r="E59" s="509"/>
    </row>
    <row r="60" spans="1:5" ht="17.100000000000001" customHeight="1">
      <c r="A60" s="513"/>
      <c r="B60" s="1314"/>
      <c r="C60" s="1314"/>
      <c r="D60" s="1314"/>
      <c r="E60" s="500"/>
    </row>
    <row r="61" spans="1:5" ht="17.100000000000001" customHeight="1">
      <c r="A61" s="462"/>
      <c r="B61" s="1315"/>
      <c r="C61" s="1315"/>
      <c r="D61" s="1315"/>
      <c r="E61" s="503"/>
    </row>
    <row r="62" spans="1:5" ht="17.100000000000001" customHeight="1">
      <c r="A62" s="513">
        <v>8</v>
      </c>
      <c r="B62" s="1327" t="s">
        <v>46</v>
      </c>
      <c r="C62" s="1327"/>
      <c r="D62" s="1327"/>
      <c r="E62" s="514"/>
    </row>
    <row r="63" spans="1:5" ht="17.100000000000001" customHeight="1">
      <c r="A63" s="513"/>
      <c r="B63" s="1314" t="s">
        <v>63</v>
      </c>
      <c r="C63" s="1314"/>
      <c r="D63" s="1314"/>
      <c r="E63" s="500"/>
    </row>
    <row r="64" spans="1:5" ht="17.100000000000001" customHeight="1">
      <c r="A64" s="461">
        <v>9</v>
      </c>
      <c r="B64" s="1320" t="s">
        <v>881</v>
      </c>
      <c r="C64" s="1321"/>
      <c r="D64" s="1322"/>
      <c r="E64" s="515"/>
    </row>
    <row r="65" spans="1:28" ht="17.100000000000001" customHeight="1">
      <c r="A65" s="513"/>
      <c r="B65" s="1314" t="s">
        <v>47</v>
      </c>
      <c r="C65" s="1314"/>
      <c r="D65" s="1314"/>
      <c r="E65" s="500"/>
    </row>
    <row r="66" spans="1:28" ht="17.100000000000001" customHeight="1">
      <c r="A66" s="513"/>
      <c r="B66" s="1314" t="s">
        <v>48</v>
      </c>
      <c r="C66" s="1314"/>
      <c r="D66" s="1314"/>
      <c r="E66" s="500"/>
    </row>
    <row r="67" spans="1:28" ht="17.100000000000001" customHeight="1">
      <c r="A67" s="462"/>
      <c r="B67" s="1315" t="s">
        <v>49</v>
      </c>
      <c r="C67" s="1315"/>
      <c r="D67" s="1315"/>
      <c r="E67" s="503"/>
    </row>
    <row r="68" spans="1:28" ht="17.100000000000001" customHeight="1">
      <c r="A68" s="461">
        <v>10</v>
      </c>
      <c r="B68" s="1316" t="s">
        <v>50</v>
      </c>
      <c r="C68" s="1316"/>
      <c r="D68" s="1316"/>
      <c r="E68" s="515"/>
    </row>
    <row r="69" spans="1:28" ht="17.100000000000001" customHeight="1">
      <c r="A69" s="513"/>
      <c r="B69" s="1314" t="s">
        <v>51</v>
      </c>
      <c r="C69" s="1314"/>
      <c r="D69" s="1314"/>
      <c r="E69" s="500"/>
    </row>
    <row r="70" spans="1:28" ht="17.100000000000001" customHeight="1">
      <c r="A70" s="513"/>
      <c r="B70" s="1314" t="s">
        <v>52</v>
      </c>
      <c r="C70" s="1314"/>
      <c r="D70" s="1314"/>
      <c r="E70" s="500"/>
    </row>
    <row r="71" spans="1:28" ht="17.100000000000001" customHeight="1">
      <c r="A71" s="513"/>
      <c r="B71" s="1314"/>
      <c r="C71" s="1314"/>
      <c r="D71" s="1314"/>
      <c r="E71" s="500"/>
    </row>
    <row r="72" spans="1:28" ht="17.100000000000001" customHeight="1">
      <c r="A72" s="513"/>
      <c r="B72" s="1314"/>
      <c r="C72" s="1314"/>
      <c r="D72" s="1314"/>
      <c r="E72" s="500"/>
      <c r="H72" s="516">
        <v>1</v>
      </c>
    </row>
    <row r="73" spans="1:28" ht="17.100000000000001" customHeight="1">
      <c r="A73" s="513"/>
      <c r="B73" s="1314" t="s">
        <v>53</v>
      </c>
      <c r="C73" s="1314"/>
      <c r="D73" s="1314"/>
      <c r="E73" s="500"/>
      <c r="Z73" s="517"/>
      <c r="AA73" s="517"/>
      <c r="AB73" s="517"/>
    </row>
    <row r="74" spans="1:28" ht="17.100000000000001" customHeight="1">
      <c r="A74" s="513"/>
      <c r="B74" s="1314" t="s">
        <v>54</v>
      </c>
      <c r="C74" s="1314"/>
      <c r="D74" s="1314"/>
      <c r="E74" s="500"/>
      <c r="Z74" s="517"/>
      <c r="AA74" s="517"/>
      <c r="AB74" s="517"/>
    </row>
    <row r="75" spans="1:28" ht="27" customHeight="1">
      <c r="A75" s="513"/>
      <c r="B75" s="1317" t="s">
        <v>54</v>
      </c>
      <c r="C75" s="1318"/>
      <c r="D75" s="1319"/>
      <c r="E75" s="513" t="str">
        <f>IF(H72=1,"Saving Account","Current Account")</f>
        <v>Saving Account</v>
      </c>
      <c r="Z75" s="517"/>
      <c r="AA75" s="517"/>
      <c r="AB75" s="517"/>
    </row>
    <row r="76" spans="1:28" ht="33" customHeight="1">
      <c r="A76" s="518">
        <v>11</v>
      </c>
      <c r="B76" s="1309" t="s">
        <v>55</v>
      </c>
      <c r="C76" s="1309"/>
      <c r="D76" s="1309"/>
      <c r="E76" s="509"/>
    </row>
    <row r="77" spans="1:28" ht="48" customHeight="1">
      <c r="A77" s="518">
        <v>12</v>
      </c>
      <c r="B77" s="1309" t="s">
        <v>882</v>
      </c>
      <c r="C77" s="1309"/>
      <c r="D77" s="1309"/>
      <c r="E77" s="509"/>
    </row>
    <row r="78" spans="1:28" ht="50.25" customHeight="1">
      <c r="A78" s="1310" t="s">
        <v>60</v>
      </c>
      <c r="B78" s="1310"/>
      <c r="C78" s="1310"/>
      <c r="D78" s="1310"/>
      <c r="E78" s="1310"/>
    </row>
    <row r="79" spans="1:28">
      <c r="A79" s="1311"/>
      <c r="B79" s="1311"/>
      <c r="C79" s="1311"/>
      <c r="D79" s="1311"/>
      <c r="E79" s="1311"/>
    </row>
    <row r="80" spans="1:28" ht="15">
      <c r="A80" s="1308" t="s">
        <v>769</v>
      </c>
      <c r="B80" s="1308"/>
      <c r="C80" s="1308"/>
      <c r="D80" s="1308"/>
      <c r="E80" s="1308"/>
    </row>
    <row r="81" spans="1:5" ht="15">
      <c r="A81" s="1312"/>
      <c r="B81" s="1312"/>
      <c r="C81" s="1312"/>
      <c r="D81" s="1312"/>
      <c r="E81" s="1312"/>
    </row>
    <row r="82" spans="1:5" ht="15">
      <c r="A82" s="1308" t="s">
        <v>883</v>
      </c>
      <c r="B82" s="1308"/>
      <c r="C82" s="1308"/>
      <c r="D82" s="1308"/>
      <c r="E82" s="1308"/>
    </row>
    <row r="83" spans="1:5" ht="15">
      <c r="A83" s="1312"/>
      <c r="B83" s="1312"/>
      <c r="C83" s="1312"/>
      <c r="D83" s="1312"/>
      <c r="E83" s="1312"/>
    </row>
    <row r="84" spans="1:5" ht="15">
      <c r="A84" s="1313" t="s">
        <v>884</v>
      </c>
      <c r="B84" s="1313"/>
      <c r="C84" s="1313"/>
      <c r="D84" s="1313"/>
      <c r="E84" s="1313"/>
    </row>
    <row r="85" spans="1:5" ht="15">
      <c r="A85" s="1313" t="s">
        <v>885</v>
      </c>
      <c r="B85" s="1313"/>
      <c r="C85" s="1313"/>
      <c r="D85" s="1313"/>
      <c r="E85" s="1313"/>
    </row>
    <row r="86" spans="1:5" ht="15">
      <c r="A86" s="1313" t="s">
        <v>886</v>
      </c>
      <c r="B86" s="1313"/>
      <c r="C86" s="1313"/>
      <c r="D86" s="1313"/>
      <c r="E86" s="1313"/>
    </row>
    <row r="87" spans="1:5" ht="15">
      <c r="A87" s="1312"/>
      <c r="B87" s="1312"/>
      <c r="C87" s="1312"/>
      <c r="D87" s="1312"/>
      <c r="E87" s="1312"/>
    </row>
    <row r="88" spans="1:5" ht="32.25" customHeight="1">
      <c r="A88" s="1308" t="s">
        <v>887</v>
      </c>
      <c r="B88" s="1308"/>
      <c r="C88" s="1308"/>
      <c r="D88" s="1308"/>
      <c r="E88" s="1308"/>
    </row>
    <row r="89" spans="1:5">
      <c r="A89" s="519"/>
      <c r="B89" s="519"/>
      <c r="C89" s="519"/>
      <c r="D89" s="520"/>
      <c r="E89" s="519"/>
    </row>
    <row r="90" spans="1:5" ht="24.95" customHeight="1">
      <c r="A90" s="521" t="s">
        <v>485</v>
      </c>
      <c r="B90" s="522">
        <f>'Name of Bidder'!C35</f>
        <v>0</v>
      </c>
      <c r="D90" s="523" t="s">
        <v>483</v>
      </c>
      <c r="E90" s="524">
        <f>'Name of Bidder'!C32</f>
        <v>0</v>
      </c>
    </row>
    <row r="91" spans="1:5" ht="34.5" customHeight="1">
      <c r="A91" s="521" t="s">
        <v>486</v>
      </c>
      <c r="B91" s="524">
        <f>'Name of Bidder'!C36</f>
        <v>0</v>
      </c>
      <c r="D91" s="523" t="s">
        <v>484</v>
      </c>
      <c r="E91" s="524">
        <f>'Name of Bidder'!C33</f>
        <v>0</v>
      </c>
    </row>
    <row r="92" spans="1:5" ht="24.95" customHeight="1">
      <c r="D92" s="523"/>
      <c r="E92" s="525"/>
    </row>
    <row r="93" spans="1:5" ht="48" customHeight="1">
      <c r="A93" s="525"/>
    </row>
    <row r="94" spans="1:5" ht="96" customHeight="1"/>
    <row r="95" spans="1:5" ht="20.100000000000001" customHeight="1">
      <c r="A95" s="525"/>
    </row>
    <row r="96" spans="1:5" ht="46.5" customHeight="1"/>
    <row r="97" spans="1:1" ht="20.100000000000001" customHeight="1">
      <c r="A97" s="525"/>
    </row>
    <row r="98" spans="1:1" ht="20.100000000000001" customHeight="1"/>
    <row r="99" spans="1:1" ht="20.100000000000001" customHeight="1">
      <c r="A99" s="525"/>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dfFsLKPStpMXGkOP/37T1Itj5WiPer8QJK6hDmGVjt4NLHxNO/zY0s+jpowp9Ah+A82ZjZhpwoNf1jdeRo65iw==" saltValue="W/iVC+kEHX/cICPxDcytsw==" spinCount="100000" sheet="1" objects="1" scenarios="1"/>
  <customSheetViews>
    <customSheetView guid="{0FC51CD5-DCF7-4595-9A9F-DDC9120F829F}" scale="120" showPageBreaks="1" printArea="1" hiddenRows="1" hiddenColumns="1" view="pageBreakPreview">
      <selection activeCell="A3" sqref="A3:XFD3"/>
      <pageMargins left="0.7" right="0.7" top="0.75" bottom="0.75" header="0.3" footer="0.3"/>
      <pageSetup paperSize="9" scale="85" orientation="portrait" r:id="rId1"/>
    </customSheetView>
    <customSheetView guid="{72E27F64-009C-4321-B742-209DBE340E6D}" scale="120" showPageBreaks="1" printArea="1" hiddenRows="1" hiddenColumns="1" view="pageBreakPreview">
      <selection activeCell="A3" sqref="A3:XFD3"/>
      <pageMargins left="0.7" right="0.7" top="0.75" bottom="0.75" header="0.3" footer="0.3"/>
      <pageSetup paperSize="9" scale="85" orientation="portrait" r:id="rId2"/>
    </customSheetView>
    <customSheetView guid="{9E668EC9-7875-454E-BDE6-15A2D20AC8D2}" scale="90" showPageBreaks="1" printArea="1" hiddenRows="1" hiddenColumns="1" view="pageBreakPreview" topLeftCell="A32">
      <selection activeCell="B44" sqref="B44:D44"/>
      <pageMargins left="0.7" right="0.7" top="0.75" bottom="0.75" header="0.3" footer="0.3"/>
      <pageSetup paperSize="9" scale="85" orientation="portrait" r:id="rId3"/>
    </customSheetView>
    <customSheetView guid="{B07A37BF-D9F4-4586-9D27-CDE2FA2D1222}" scale="90" showPageBreaks="1" printArea="1" hiddenRows="1" hiddenColumns="1" view="pageBreakPreview" topLeftCell="A32">
      <selection activeCell="A11" sqref="A11"/>
      <pageMargins left="0.7" right="0.7" top="0.75" bottom="0.75" header="0.3" footer="0.3"/>
      <pageSetup paperSize="9" scale="85" orientation="portrait" r:id="rId4"/>
    </customSheetView>
    <customSheetView guid="{26C9F440-2701-423F-9FDB-7DFF079DC7F8}" scale="90" showPageBreaks="1" printArea="1" hiddenRows="1" hiddenColumns="1" view="pageBreakPreview">
      <selection activeCell="A11" sqref="A11"/>
      <pageMargins left="0.7" right="0.7" top="0.75" bottom="0.75" header="0.3" footer="0.3"/>
      <pageSetup paperSize="9" scale="85" orientation="portrait" r:id="rId5"/>
    </customSheetView>
    <customSheetView guid="{F34FCE55-6D7A-4595-AE80-79F81F8010EA}" scale="90" showPageBreaks="1" printArea="1" hiddenRows="1" hiddenColumns="1" view="pageBreakPreview">
      <selection activeCell="A3" sqref="A3:IV3"/>
      <pageMargins left="0.7" right="0.7" top="0.75" bottom="0.75" header="0.3" footer="0.3"/>
      <pageSetup paperSize="9" scale="85" orientation="portrait" r:id="rId6"/>
    </customSheetView>
    <customSheetView guid="{265106DA-0305-46BE-8A98-0935A189448A}" scale="90" showPageBreaks="1" printArea="1" hiddenRows="1" hiddenColumns="1" view="pageBreakPreview">
      <selection activeCell="A11" sqref="A11"/>
      <pageMargins left="0.7" right="0.7" top="0.75" bottom="0.75" header="0.3" footer="0.3"/>
      <pageSetup paperSize="9" scale="85" orientation="portrait" r:id="rId7"/>
    </customSheetView>
    <customSheetView guid="{24767711-6F0F-4960-B6A0-5D16317C52CA}" scale="120" showPageBreaks="1" printArea="1" hiddenRows="1" hiddenColumns="1" view="pageBreakPreview" topLeftCell="A26">
      <selection activeCell="K17" sqref="K17"/>
      <pageMargins left="0.7" right="0.7" top="0.75" bottom="0.75" header="0.3" footer="0.3"/>
      <pageSetup paperSize="9" scale="85" orientation="portrait" r:id="rId8"/>
    </customSheetView>
    <customSheetView guid="{6C1F68FF-383D-48BB-B0E5-5F71EA481BD7}" scale="120" showPageBreaks="1" printArea="1" hiddenRows="1" hiddenColumns="1" view="pageBreakPreview" topLeftCell="A83">
      <selection activeCell="E26" sqref="E26"/>
      <pageMargins left="0.7" right="0.7" top="0.75" bottom="0.75" header="0.3" footer="0.3"/>
      <pageSetup paperSize="9" scale="85" orientation="portrait" r:id="rId9"/>
    </customSheetView>
    <customSheetView guid="{70FB5D55-1DD3-4C31-AE80-FEFCEF8A40E9}" scale="120" showPageBreaks="1" printArea="1" hiddenRows="1" hiddenColumns="1" view="pageBreakPreview" topLeftCell="A77">
      <selection activeCell="E13" sqref="E13"/>
      <pageMargins left="0.7" right="0.7" top="0.75" bottom="0.75" header="0.3" footer="0.3"/>
      <pageSetup paperSize="9" scale="85" orientation="portrait" r:id="rId10"/>
    </customSheetView>
  </customSheetViews>
  <mergeCells count="80">
    <mergeCell ref="B10:D10"/>
    <mergeCell ref="A1:D1"/>
    <mergeCell ref="A3:E3"/>
    <mergeCell ref="A5:E5"/>
    <mergeCell ref="A8:D8"/>
    <mergeCell ref="A9:B9"/>
    <mergeCell ref="B28:D28"/>
    <mergeCell ref="B11:D11"/>
    <mergeCell ref="B12:D12"/>
    <mergeCell ref="B13:D13"/>
    <mergeCell ref="B14:D14"/>
    <mergeCell ref="B17:E17"/>
    <mergeCell ref="B18:E18"/>
    <mergeCell ref="A22:E22"/>
    <mergeCell ref="B24:E24"/>
    <mergeCell ref="B25:E25"/>
    <mergeCell ref="B26:D26"/>
    <mergeCell ref="B27:D27"/>
    <mergeCell ref="B23:C23"/>
    <mergeCell ref="A39:A40"/>
    <mergeCell ref="B39:D40"/>
    <mergeCell ref="B29:D29"/>
    <mergeCell ref="B30:D30"/>
    <mergeCell ref="B31:D31"/>
    <mergeCell ref="B32:D32"/>
    <mergeCell ref="B33:D33"/>
    <mergeCell ref="B34:D34"/>
    <mergeCell ref="B35:D35"/>
    <mergeCell ref="B36:D36"/>
    <mergeCell ref="B37:D37"/>
    <mergeCell ref="E37:E38"/>
    <mergeCell ref="B38:D38"/>
    <mergeCell ref="B52:D52"/>
    <mergeCell ref="B41:D41"/>
    <mergeCell ref="B42:D42"/>
    <mergeCell ref="B43:D43"/>
    <mergeCell ref="B44:D44"/>
    <mergeCell ref="B45:D45"/>
    <mergeCell ref="B46:D46"/>
    <mergeCell ref="B47:D47"/>
    <mergeCell ref="B48:D48"/>
    <mergeCell ref="B49:D49"/>
    <mergeCell ref="B50:D50"/>
    <mergeCell ref="B51:D51"/>
    <mergeCell ref="B64:D64"/>
    <mergeCell ref="B53:D53"/>
    <mergeCell ref="B54:D54"/>
    <mergeCell ref="B55:D55"/>
    <mergeCell ref="B56:D56"/>
    <mergeCell ref="B57:D57"/>
    <mergeCell ref="B58:D58"/>
    <mergeCell ref="B59:D59"/>
    <mergeCell ref="B60:D60"/>
    <mergeCell ref="B61:D61"/>
    <mergeCell ref="B62:D62"/>
    <mergeCell ref="B63:D63"/>
    <mergeCell ref="B76:D76"/>
    <mergeCell ref="B65:D65"/>
    <mergeCell ref="B66:D66"/>
    <mergeCell ref="B67:D67"/>
    <mergeCell ref="B68:D68"/>
    <mergeCell ref="B69:D69"/>
    <mergeCell ref="B70:D70"/>
    <mergeCell ref="B71:D71"/>
    <mergeCell ref="B72:D72"/>
    <mergeCell ref="B73:D73"/>
    <mergeCell ref="B74:D74"/>
    <mergeCell ref="B75:D75"/>
    <mergeCell ref="A88:E88"/>
    <mergeCell ref="B77:D77"/>
    <mergeCell ref="A78:E78"/>
    <mergeCell ref="A79:E79"/>
    <mergeCell ref="A80:E80"/>
    <mergeCell ref="A81:E81"/>
    <mergeCell ref="A82:E82"/>
    <mergeCell ref="A83:E83"/>
    <mergeCell ref="A84:E84"/>
    <mergeCell ref="A85:E85"/>
    <mergeCell ref="A86:E86"/>
    <mergeCell ref="A87:E87"/>
  </mergeCells>
  <dataValidations count="3">
    <dataValidation type="list" allowBlank="1" showInputMessage="1" showErrorMessage="1" sqref="E39 E42" xr:uid="{00000000-0002-0000-1100-000000000000}">
      <formula1>"Yes,No"</formula1>
    </dataValidation>
    <dataValidation type="list" allowBlank="1" showInputMessage="1" showErrorMessage="1" sqref="E74" xr:uid="{00000000-0002-0000-1100-000001000000}">
      <formula1>$Z$73:$Z$74</formula1>
    </dataValidation>
    <dataValidation type="list" allowBlank="1" showInputMessage="1" showErrorMessage="1" sqref="E20:E21 E23" xr:uid="{00000000-0002-0000-1100-000002000000}">
      <formula1>"Yes, No"</formula1>
    </dataValidation>
  </dataValidations>
  <pageMargins left="0.7" right="0.7" top="0.75" bottom="0.75" header="0.3" footer="0.3"/>
  <pageSetup paperSize="9" scale="85"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287746" r:id="rId14" name="Option Button 2">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87747" r:id="rId15" name="Option Button 3">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pageSetUpPr fitToPage="1"/>
  </sheetPr>
  <dimension ref="A1:J39"/>
  <sheetViews>
    <sheetView view="pageBreakPreview" topLeftCell="B1" zoomScaleSheetLayoutView="100" workbookViewId="0">
      <selection activeCell="L16" sqref="L16"/>
    </sheetView>
  </sheetViews>
  <sheetFormatPr defaultColWidth="9.140625" defaultRowHeight="15.75"/>
  <cols>
    <col min="1" max="1" width="9.140625" style="30" hidden="1" customWidth="1"/>
    <col min="2" max="2" width="38" style="30" customWidth="1"/>
    <col min="3" max="3" width="49.42578125" style="30" customWidth="1"/>
    <col min="4" max="4" width="9.140625" style="30" customWidth="1"/>
    <col min="5" max="5" width="9.140625" style="30" hidden="1" customWidth="1"/>
    <col min="6" max="6" width="14.42578125" style="30" hidden="1" customWidth="1"/>
    <col min="7" max="7" width="9.140625" style="30" hidden="1" customWidth="1"/>
    <col min="8" max="8" width="10.28515625" style="30" hidden="1" customWidth="1"/>
    <col min="9" max="9" width="9.140625" style="30" hidden="1" customWidth="1"/>
    <col min="10" max="10" width="9.140625" style="30" customWidth="1"/>
    <col min="11" max="16384" width="9.140625" style="30"/>
  </cols>
  <sheetData>
    <row r="1" spans="2:8" ht="69.75" customHeight="1">
      <c r="B1" s="821" t="str">
        <f>Cover!B2</f>
        <v>765kV GIS Substation package SS-148 for (a) Extn. of 765kV Bhuj-II PS associated with Augmentation of transformation capacity at Bhuj-II PS (GIS) and (b) Extn. of 765kV Bhuj-II PS associated with Provision of ICT Augmentation and Bus Reactor at Bhuj-II PS</v>
      </c>
      <c r="C1" s="821"/>
    </row>
    <row r="2" spans="2:8" ht="24" customHeight="1">
      <c r="B2" s="822" t="str">
        <f>Cover!B3</f>
        <v xml:space="preserve">[Specification No.: CC/NT/W-GIS/DOM/A02/25/06430] </v>
      </c>
      <c r="C2" s="822"/>
      <c r="F2" s="31" t="s">
        <v>766</v>
      </c>
      <c r="G2" s="32"/>
      <c r="H2" s="32"/>
    </row>
    <row r="3" spans="2:8">
      <c r="B3" s="33"/>
      <c r="C3" s="33"/>
      <c r="F3" s="31" t="s">
        <v>767</v>
      </c>
      <c r="G3" s="32"/>
      <c r="H3" s="32"/>
    </row>
    <row r="4" spans="2:8">
      <c r="B4" s="823" t="s">
        <v>173</v>
      </c>
      <c r="C4" s="823"/>
      <c r="F4" s="31" t="s">
        <v>768</v>
      </c>
      <c r="G4" s="32"/>
      <c r="H4" s="32"/>
    </row>
    <row r="5" spans="2:8" ht="16.5" thickBot="1">
      <c r="B5" s="34"/>
      <c r="C5" s="35"/>
      <c r="F5" s="31" t="s">
        <v>909</v>
      </c>
    </row>
    <row r="6" spans="2:8" ht="33" customHeight="1">
      <c r="B6" s="36" t="s">
        <v>22</v>
      </c>
      <c r="C6" s="37" t="s">
        <v>766</v>
      </c>
      <c r="F6" s="31" t="s">
        <v>431</v>
      </c>
    </row>
    <row r="7" spans="2:8" ht="50.25" customHeight="1">
      <c r="B7" s="39"/>
      <c r="C7" s="380" t="str">
        <f>IF(F7=1,"{as per sl. no. 1.1 OR 1.2 OR 1.3 OR 1.4 (as applicable) of Annexure-A (BDS) of Vol-I (Conditions of Contract)}",IF(F7=2," {as per sl. no. 3.0 of Annexure-A (BDS) of Vol-I (Conditions of Contract)}"))</f>
        <v>{as per sl. no. 1.1 OR 1.2 OR 1.3 OR 1.4 (as applicable) of Annexure-A (BDS) of Vol-I (Conditions of Contract)}</v>
      </c>
      <c r="F7" s="38">
        <f>IF(C6=F6,2,1)</f>
        <v>1</v>
      </c>
    </row>
    <row r="8" spans="2:8" ht="15.75" customHeight="1">
      <c r="B8" s="40" t="str">
        <f>IF(C6= "Joint Venture Bid", "Total Nos. of  Partners in the JV [excluding the Lead Partner]", "")</f>
        <v/>
      </c>
      <c r="C8" s="41">
        <v>1</v>
      </c>
      <c r="F8" s="38"/>
    </row>
    <row r="9" spans="2:8" ht="16.5" customHeight="1">
      <c r="B9" s="42"/>
      <c r="C9" s="43"/>
      <c r="F9" s="38">
        <f>C8</f>
        <v>1</v>
      </c>
    </row>
    <row r="10" spans="2:8" ht="35.25" customHeight="1">
      <c r="B10" s="42" t="s">
        <v>743</v>
      </c>
      <c r="C10" s="48"/>
    </row>
    <row r="11" spans="2:8" ht="31.5">
      <c r="B11" s="42" t="s">
        <v>744</v>
      </c>
      <c r="C11" s="48"/>
    </row>
    <row r="12" spans="2:8" ht="16.5" customHeight="1">
      <c r="B12" s="42"/>
      <c r="C12" s="43"/>
    </row>
    <row r="13" spans="2:8" ht="21" customHeight="1">
      <c r="B13" s="44" t="str">
        <f>IF(F7=2, "Name of the Lead Partner", "Name of the Bidder")</f>
        <v>Name of the Bidder</v>
      </c>
      <c r="C13" s="45"/>
      <c r="F13" s="46">
        <v>1</v>
      </c>
    </row>
    <row r="14" spans="2:8" ht="23.25" customHeight="1">
      <c r="B14" s="47" t="s">
        <v>23</v>
      </c>
      <c r="C14" s="48"/>
      <c r="F14" s="46" t="s">
        <v>174</v>
      </c>
    </row>
    <row r="15" spans="2:8" ht="19.5" customHeight="1">
      <c r="B15" s="49"/>
      <c r="C15" s="48"/>
    </row>
    <row r="16" spans="2:8" ht="21.75" customHeight="1">
      <c r="B16" s="50"/>
      <c r="C16" s="51"/>
    </row>
    <row r="17" spans="2:8" ht="18.75" customHeight="1">
      <c r="B17" s="52"/>
      <c r="C17" s="53"/>
    </row>
    <row r="18" spans="2:8" ht="21.75" customHeight="1">
      <c r="B18" s="44" t="str">
        <f>IF(AND(F7=2, C8="2 or More"),"Other Partner-1", IF(AND(F7=2, C8=1),"Other Partner", ""))</f>
        <v/>
      </c>
      <c r="C18" s="48"/>
    </row>
    <row r="19" spans="2:8" ht="21.75" customHeight="1">
      <c r="B19" s="47" t="s">
        <v>23</v>
      </c>
      <c r="C19" s="48"/>
    </row>
    <row r="20" spans="2:8" ht="21.75" customHeight="1">
      <c r="B20" s="49"/>
      <c r="C20" s="48"/>
      <c r="F20" s="30" t="s">
        <v>183</v>
      </c>
      <c r="G20" s="30">
        <f>C10</f>
        <v>0</v>
      </c>
      <c r="H20" s="30">
        <f>IF(G20="YES",1,2)</f>
        <v>2</v>
      </c>
    </row>
    <row r="21" spans="2:8" ht="21.75" customHeight="1">
      <c r="B21" s="50"/>
      <c r="C21" s="51"/>
      <c r="F21" s="30" t="s">
        <v>711</v>
      </c>
    </row>
    <row r="22" spans="2:8" ht="20.25" customHeight="1">
      <c r="B22" s="52"/>
      <c r="C22" s="53"/>
    </row>
    <row r="23" spans="2:8" ht="21.75" customHeight="1">
      <c r="B23" s="44" t="str">
        <f>IF(AND(F7=2,C8="2 or More"),"Other Partner-2","")</f>
        <v/>
      </c>
      <c r="C23" s="51"/>
    </row>
    <row r="24" spans="2:8" ht="21.75" customHeight="1">
      <c r="B24" s="47" t="str">
        <f>IF(AND(F7=2, C8="2 or more"), "Address of Registered Office","")</f>
        <v/>
      </c>
      <c r="C24" s="51"/>
    </row>
    <row r="25" spans="2:8" ht="21.75" customHeight="1">
      <c r="B25" s="49"/>
      <c r="C25" s="51"/>
    </row>
    <row r="26" spans="2:8" ht="21.75" customHeight="1">
      <c r="B26" s="50"/>
      <c r="C26" s="51"/>
    </row>
    <row r="27" spans="2:8" ht="20.25" hidden="1" customHeight="1">
      <c r="B27" s="54" t="str">
        <f>IF(AND(C6="JV (Joint Venture)", C8="2 or More"),"Other Partner-2","")</f>
        <v/>
      </c>
      <c r="C27" s="55"/>
    </row>
    <row r="28" spans="2:8" ht="18" hidden="1" customHeight="1">
      <c r="B28" s="56" t="s">
        <v>493</v>
      </c>
      <c r="C28" s="57"/>
    </row>
    <row r="29" spans="2:8" ht="18" hidden="1" customHeight="1">
      <c r="B29" s="58"/>
      <c r="C29" s="57"/>
    </row>
    <row r="30" spans="2:8" ht="21" hidden="1" customHeight="1">
      <c r="B30" s="59"/>
      <c r="C30" s="60"/>
    </row>
    <row r="31" spans="2:8" ht="18.75" customHeight="1">
      <c r="B31" s="50"/>
      <c r="C31" s="61"/>
    </row>
    <row r="32" spans="2:8" ht="21.75" customHeight="1">
      <c r="B32" s="62" t="s">
        <v>62</v>
      </c>
      <c r="C32" s="376"/>
    </row>
    <row r="33" spans="2:10" ht="23.25" customHeight="1">
      <c r="B33" s="62" t="s">
        <v>63</v>
      </c>
      <c r="C33" s="63"/>
    </row>
    <row r="34" spans="2:10" ht="19.5" customHeight="1">
      <c r="B34" s="64"/>
      <c r="C34" s="65"/>
      <c r="D34" s="379" t="s">
        <v>702</v>
      </c>
    </row>
    <row r="35" spans="2:10" ht="21.75" customHeight="1">
      <c r="B35" s="62" t="s">
        <v>462</v>
      </c>
      <c r="C35" s="570"/>
      <c r="D35" s="824"/>
      <c r="E35" s="824"/>
      <c r="F35" s="824"/>
      <c r="G35" s="824"/>
      <c r="H35" s="824"/>
      <c r="I35" s="824"/>
    </row>
    <row r="36" spans="2:10" ht="22.5" customHeight="1" thickBot="1">
      <c r="B36" s="66" t="s">
        <v>463</v>
      </c>
      <c r="C36" s="67"/>
    </row>
    <row r="37" spans="2:10">
      <c r="J37" s="378"/>
    </row>
    <row r="39" spans="2:10">
      <c r="B39" s="377"/>
    </row>
  </sheetData>
  <sheetProtection algorithmName="SHA-512" hashValue="TgKQUuScHMQlXGLEBTfZsEJ6rqhhw4CcYGaSXaeqeQnzDuWZ0wJ8WrsdfrlyY7ZdnoPi/q1CxPdXFgPgCliQew==" saltValue="kcdANqPwyIfwrKThLNCKiw==" spinCount="100000" sheet="1" objects="1" scenarios="1"/>
  <customSheetViews>
    <customSheetView guid="{0FC51CD5-DCF7-4595-9A9F-DDC9120F829F}" showPageBreaks="1" printArea="1" hiddenRows="1" hiddenColumns="1" view="pageBreakPreview" topLeftCell="B1">
      <selection activeCell="C6" sqref="C6"/>
      <pageMargins left="0.86" right="0.32" top="0.71" bottom="0.31" header="0.54" footer="0.19"/>
      <pageSetup scale="96" orientation="portrait" r:id="rId1"/>
      <headerFooter alignWithMargins="0"/>
    </customSheetView>
    <customSheetView guid="{72E27F64-009C-4321-B742-209DBE340E6D}" showPageBreaks="1" printArea="1" hiddenRows="1" hiddenColumns="1" view="pageBreakPreview" topLeftCell="B1">
      <selection activeCell="C6" sqref="C6"/>
      <pageMargins left="0.86" right="0.32" top="0.71" bottom="0.31" header="0.54" footer="0.19"/>
      <pageSetup scale="96" orientation="portrait" r:id="rId2"/>
      <headerFooter alignWithMargins="0"/>
    </customSheetView>
    <customSheetView guid="{9E668EC9-7875-454E-BDE6-15A2D20AC8D2}" scale="115" showPageBreaks="1" printArea="1" hiddenRows="1" hiddenColumns="1" view="pageBreakPreview" topLeftCell="B1">
      <selection activeCell="C6" sqref="C6"/>
      <pageMargins left="0.86" right="0.32" top="0.71" bottom="0.31" header="0.54" footer="0.19"/>
      <pageSetup scale="96" orientation="portrait" r:id="rId3"/>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4"/>
      <headerFooter alignWithMargins="0"/>
    </customSheetView>
    <customSheetView guid="{26C9F440-2701-423F-9FDB-7DFF079DC7F8}" scale="115" showPageBreaks="1" printArea="1" hiddenRows="1" hiddenColumns="1" view="pageBreakPreview" topLeftCell="B1">
      <selection activeCell="C10" sqref="C10"/>
      <pageMargins left="0.86" right="0.32" top="0.71" bottom="0.31" header="0.54" footer="0.19"/>
      <pageSetup scale="96" orientation="portrait" r:id="rId5"/>
      <headerFooter alignWithMargins="0"/>
    </customSheetView>
    <customSheetView guid="{F34FCE55-6D7A-4595-AE80-79F81F8010EA}" scale="115" showPageBreaks="1" printArea="1" hiddenRows="1" hiddenColumns="1" view="pageBreakPreview" topLeftCell="B1">
      <selection activeCell="C13" sqref="C13"/>
      <pageMargins left="0.86" right="0.32" top="0.71" bottom="0.31" header="0.54" footer="0.19"/>
      <pageSetup scale="96" orientation="portrait" r:id="rId6"/>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7"/>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8"/>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9"/>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10"/>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11"/>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12"/>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13"/>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14"/>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15"/>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6"/>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7"/>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8"/>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9"/>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20"/>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21"/>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22"/>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23"/>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24"/>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25"/>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26"/>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27"/>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28"/>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29"/>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30"/>
      <headerFooter alignWithMargins="0"/>
    </customSheetView>
    <customSheetView guid="{265106DA-0305-46BE-8A98-0935A189448A}" scale="115" showPageBreaks="1" printArea="1" hiddenRows="1" hiddenColumns="1" view="pageBreakPreview" topLeftCell="B1">
      <selection activeCell="C6" sqref="C6"/>
      <pageMargins left="0.86" right="0.32" top="0.71" bottom="0.31" header="0.54" footer="0.19"/>
      <pageSetup scale="96" orientation="portrait" r:id="rId31"/>
      <headerFooter alignWithMargins="0"/>
    </customSheetView>
    <customSheetView guid="{24767711-6F0F-4960-B6A0-5D16317C52CA}" showPageBreaks="1" printArea="1" hiddenRows="1" hiddenColumns="1" view="pageBreakPreview" topLeftCell="B1">
      <selection activeCell="C11" sqref="C11"/>
      <pageMargins left="0.86" right="0.32" top="0.71" bottom="0.31" header="0.54" footer="0.19"/>
      <pageSetup scale="96" orientation="portrait" r:id="rId32"/>
      <headerFooter alignWithMargins="0"/>
    </customSheetView>
    <customSheetView guid="{6C1F68FF-383D-48BB-B0E5-5F71EA481BD7}" showPageBreaks="1" printArea="1" hiddenRows="1" hiddenColumns="1" view="pageBreakPreview" topLeftCell="B1">
      <selection activeCell="C6" sqref="C6"/>
      <pageMargins left="0.86" right="0.32" top="0.71" bottom="0.31" header="0.54" footer="0.19"/>
      <pageSetup scale="96" orientation="portrait" r:id="rId33"/>
      <headerFooter alignWithMargins="0"/>
    </customSheetView>
    <customSheetView guid="{70FB5D55-1DD3-4C31-AE80-FEFCEF8A40E9}" showPageBreaks="1" printArea="1" hiddenRows="1" hiddenColumns="1" view="pageBreakPreview" topLeftCell="B4">
      <selection activeCell="C16" sqref="C16"/>
      <pageMargins left="0.86" right="0.32" top="0.71" bottom="0.31" header="0.54" footer="0.19"/>
      <pageSetup scale="96" orientation="portrait" r:id="rId34"/>
      <headerFooter alignWithMargins="0"/>
    </customSheetView>
  </customSheetViews>
  <mergeCells count="4">
    <mergeCell ref="B1:C1"/>
    <mergeCell ref="B2:C2"/>
    <mergeCell ref="B4:C4"/>
    <mergeCell ref="D35:I35"/>
  </mergeCells>
  <phoneticPr fontId="21" type="noConversion"/>
  <conditionalFormatting sqref="B27:B31">
    <cfRule type="expression" dxfId="109" priority="15" stopIfTrue="1">
      <formula>$C$6="765kV Reactor Manufacturer {as per sl. no. 1.1 of Annexure-A (BDS) of Vol-I (Conditions of Contract)}"</formula>
    </cfRule>
    <cfRule type="expression" dxfId="108" priority="16" stopIfTrue="1">
      <formula>$C$6="Indian 765kV Reactor Manufacturer {as per sl. no. 1.2 of Annexure-A (BDS) of Vol-I (Conditions of Contract)}"</formula>
    </cfRule>
  </conditionalFormatting>
  <conditionalFormatting sqref="B23:C26">
    <cfRule type="expression" dxfId="107" priority="25" stopIfTrue="1">
      <formula>$F$7&lt;2</formula>
    </cfRule>
    <cfRule type="expression" dxfId="106" priority="26" stopIfTrue="1">
      <formula>$F$9=1</formula>
    </cfRule>
  </conditionalFormatting>
  <conditionalFormatting sqref="C8">
    <cfRule type="expression" dxfId="105" priority="12" stopIfTrue="1">
      <formula>$B$8="Total Nos. of  Partners in the JV [excluding the Lead Partner]"</formula>
    </cfRule>
  </conditionalFormatting>
  <conditionalFormatting sqref="C9 C12">
    <cfRule type="expression" dxfId="104" priority="1" stopIfTrue="1">
      <formula>$Z$8=0</formula>
    </cfRule>
  </conditionalFormatting>
  <conditionalFormatting sqref="C27:C30">
    <cfRule type="expression" dxfId="103" priority="6" stopIfTrue="1">
      <formula>$C$6="Joint Venture Bid {as per sl. no. 3.0 of Annexure-A (BDS) of Vol-I (Conditions of Contract)}"</formula>
    </cfRule>
  </conditionalFormatting>
  <dataValidations count="4">
    <dataValidation type="date" allowBlank="1" showInputMessage="1" showErrorMessage="1" error="Enter date in dd-mmm-yy format. Example 01-oct-10" sqref="C35" xr:uid="{00000000-0002-0000-0100-000000000000}">
      <formula1>AA30</formula1>
      <formula2>AA32</formula2>
    </dataValidation>
    <dataValidation type="list" allowBlank="1" showInputMessage="1" showErrorMessage="1" sqref="C8" xr:uid="{00000000-0002-0000-0100-000001000000}">
      <formula1>$F$13:$F$14</formula1>
    </dataValidation>
    <dataValidation type="list" allowBlank="1" showInputMessage="1" showErrorMessage="1" sqref="C10" xr:uid="{00000000-0002-0000-0100-000002000000}">
      <formula1>$F$20:$F$21</formula1>
    </dataValidation>
    <dataValidation type="list" allowBlank="1" showInputMessage="1" showErrorMessage="1" sqref="C6" xr:uid="{00000000-0002-0000-0100-000003000000}">
      <formula1>$F$2:$F$6</formula1>
    </dataValidation>
  </dataValidations>
  <pageMargins left="0.86" right="0.32" top="0.71" bottom="0.31" header="0.54" footer="0.19"/>
  <pageSetup scale="95" fitToWidth="0" orientation="portrait" r:id="rId35"/>
  <headerFooter alignWithMargins="0"/>
  <drawing r:id="rId36"/>
  <legacyDrawing r:id="rId37"/>
  <controls>
    <mc:AlternateContent xmlns:mc="http://schemas.openxmlformats.org/markup-compatibility/2006">
      <mc:Choice Requires="x14">
        <control shapeId="65189" r:id="rId38" name="DTPicker21">
          <controlPr defaultSize="0" autoLine="0" autoPict="0" linkedCell="C35" r:id="rId39">
            <anchor moveWithCells="1">
              <from>
                <xdr:col>26</xdr:col>
                <xdr:colOff>447675</xdr:colOff>
                <xdr:row>32</xdr:row>
                <xdr:rowOff>28575</xdr:rowOff>
              </from>
              <to>
                <xdr:col>28</xdr:col>
                <xdr:colOff>266700</xdr:colOff>
                <xdr:row>32</xdr:row>
                <xdr:rowOff>247650</xdr:rowOff>
              </to>
            </anchor>
          </controlPr>
        </control>
      </mc:Choice>
      <mc:Fallback>
        <control shapeId="65189" r:id="rId38"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85"/>
  <sheetViews>
    <sheetView showGridLines="0" showZeros="0" view="pageBreakPreview" zoomScale="70" zoomScaleSheetLayoutView="70" workbookViewId="0">
      <selection activeCell="H21" sqref="H21:L21"/>
    </sheetView>
  </sheetViews>
  <sheetFormatPr defaultColWidth="9.140625" defaultRowHeight="15.75"/>
  <cols>
    <col min="1" max="1" width="12.140625" style="81" customWidth="1"/>
    <col min="2" max="2" width="18.140625" style="81" customWidth="1"/>
    <col min="3" max="3" width="11.5703125" style="81" customWidth="1"/>
    <col min="4" max="4" width="11.7109375" style="81" customWidth="1"/>
    <col min="5" max="5" width="11.5703125" style="81" customWidth="1"/>
    <col min="6" max="6" width="32.42578125" style="81" customWidth="1"/>
    <col min="7" max="7" width="11.85546875" style="81" customWidth="1"/>
    <col min="8" max="8" width="12.42578125" style="81" customWidth="1"/>
    <col min="9" max="9" width="11.85546875" style="84" customWidth="1"/>
    <col min="10" max="10" width="12.42578125" style="84" customWidth="1"/>
    <col min="11" max="11" width="11.85546875" style="84" customWidth="1"/>
    <col min="12" max="12" width="13.140625" style="84" customWidth="1"/>
    <col min="13" max="13" width="9.140625" style="84"/>
    <col min="14" max="14" width="0" style="84" hidden="1" customWidth="1"/>
    <col min="15" max="16384" width="9.140625" style="84"/>
  </cols>
  <sheetData>
    <row r="1" spans="1:26" ht="30.75" customHeight="1">
      <c r="A1" s="367" t="str">
        <f>Cover!B3</f>
        <v xml:space="preserve">[Specification No.: CC/NT/W-GIS/DOM/A02/25/06430] </v>
      </c>
      <c r="B1" s="368"/>
      <c r="C1" s="368"/>
      <c r="D1" s="368"/>
      <c r="E1" s="368"/>
      <c r="F1" s="368"/>
      <c r="G1" s="368"/>
      <c r="H1" s="368"/>
      <c r="I1" s="368"/>
      <c r="J1" s="368"/>
      <c r="K1" s="368"/>
      <c r="L1" s="369" t="s">
        <v>475</v>
      </c>
    </row>
    <row r="2" spans="1:26" ht="16.5">
      <c r="A2" s="207"/>
      <c r="B2" s="207"/>
      <c r="C2" s="207"/>
      <c r="D2" s="207"/>
      <c r="E2" s="207"/>
      <c r="F2" s="207"/>
      <c r="G2" s="207"/>
      <c r="H2" s="207"/>
      <c r="I2" s="238"/>
      <c r="J2" s="238"/>
      <c r="K2" s="238"/>
      <c r="L2" s="238"/>
      <c r="Z2" s="83" t="e">
        <f>#REF!</f>
        <v>#REF!</v>
      </c>
    </row>
    <row r="3" spans="1:26" ht="94.9" customHeight="1">
      <c r="A3" s="1161" t="str">
        <f>Cover!B2</f>
        <v>765kV GIS Substation package SS-148 for (a) Extn. of 765kV Bhuj-II PS associated with Augmentation of transformation capacity at Bhuj-II PS (GIS) and (b) Extn. of 765kV Bhuj-II PS associated with Provision of ICT Augmentation and Bus Reactor at Bhuj-II PS</v>
      </c>
      <c r="B3" s="1161"/>
      <c r="C3" s="1161"/>
      <c r="D3" s="1161"/>
      <c r="E3" s="1161"/>
      <c r="F3" s="1161"/>
      <c r="G3" s="1161"/>
      <c r="H3" s="1161"/>
      <c r="I3" s="1161"/>
      <c r="J3" s="1161"/>
      <c r="K3" s="1161"/>
      <c r="L3" s="1161"/>
    </row>
    <row r="4" spans="1:26" ht="15.95" customHeight="1">
      <c r="A4" s="87"/>
      <c r="H4" s="88"/>
      <c r="I4" s="89"/>
    </row>
    <row r="5" spans="1:26" ht="20.100000000000001" customHeight="1">
      <c r="A5" s="827" t="s">
        <v>487</v>
      </c>
      <c r="B5" s="827"/>
      <c r="C5" s="827"/>
      <c r="D5" s="827"/>
      <c r="E5" s="827"/>
      <c r="F5" s="827"/>
      <c r="G5" s="827"/>
      <c r="H5" s="827"/>
      <c r="I5" s="827"/>
      <c r="J5" s="827"/>
      <c r="K5" s="827"/>
      <c r="L5" s="827"/>
    </row>
    <row r="6" spans="1:26" ht="15.95" customHeight="1">
      <c r="A6" s="90"/>
      <c r="H6" s="88"/>
      <c r="I6" s="89"/>
    </row>
    <row r="7" spans="1:26" ht="20.100000000000001" customHeight="1">
      <c r="A7" s="101" t="str">
        <f>'Attach 3(JV)'!A7:D7</f>
        <v>Bidder’s Name and Address :</v>
      </c>
      <c r="G7" s="92" t="str">
        <f>'Attach 3(JV)'!E7</f>
        <v>To:</v>
      </c>
      <c r="I7" s="89"/>
    </row>
    <row r="8" spans="1:26" ht="36" customHeight="1">
      <c r="A8" s="1162">
        <f>'Attach 3(JV)'!A8:D8</f>
        <v>0</v>
      </c>
      <c r="B8" s="1162"/>
      <c r="C8" s="1162"/>
      <c r="D8" s="1162"/>
      <c r="E8" s="1162"/>
      <c r="F8" s="1162"/>
      <c r="G8" s="110" t="str">
        <f>'Attach 3(JV)'!E8</f>
        <v>Contract Services</v>
      </c>
      <c r="I8" s="89"/>
    </row>
    <row r="9" spans="1:26">
      <c r="A9" s="98" t="s">
        <v>435</v>
      </c>
      <c r="B9" s="1177">
        <f>'Attach 3(JV)'!B9:D9</f>
        <v>0</v>
      </c>
      <c r="C9" s="1177"/>
      <c r="D9" s="1177"/>
      <c r="E9" s="1177"/>
      <c r="F9" s="1177"/>
      <c r="G9" s="110" t="str">
        <f>'Attach 3(JV)'!E9</f>
        <v>Power Grid Corporation of India Ltd.,</v>
      </c>
      <c r="I9" s="89"/>
    </row>
    <row r="10" spans="1:26" ht="21" customHeight="1">
      <c r="A10" s="98" t="s">
        <v>437</v>
      </c>
      <c r="B10" s="1156">
        <f>'Attach 3(JV)'!B10:D10</f>
        <v>0</v>
      </c>
      <c r="C10" s="1156"/>
      <c r="D10" s="1156"/>
      <c r="E10" s="1156"/>
      <c r="F10" s="1156"/>
      <c r="G10" s="110" t="str">
        <f>'Attach 3(JV)'!E10</f>
        <v>"Saudamini", Plot No. 2, Sector 29</v>
      </c>
      <c r="I10" s="89"/>
    </row>
    <row r="11" spans="1:26">
      <c r="B11" s="1156">
        <f>'Attach 3(JV)'!B11:D11</f>
        <v>0</v>
      </c>
      <c r="C11" s="1156"/>
      <c r="D11" s="1156"/>
      <c r="E11" s="1156"/>
      <c r="F11" s="1156"/>
      <c r="G11" s="110" t="str">
        <f>'Attach 3(JV)'!E11</f>
        <v>Gurgaon (Haryana) - 122001</v>
      </c>
    </row>
    <row r="12" spans="1:26">
      <c r="A12" s="90"/>
      <c r="B12" s="1156">
        <f>'Attach 3(JV)'!B12:D12</f>
        <v>0</v>
      </c>
      <c r="C12" s="1156"/>
      <c r="D12" s="1156"/>
      <c r="E12" s="1156"/>
      <c r="F12" s="1156"/>
      <c r="G12" s="94"/>
    </row>
    <row r="13" spans="1:26" ht="15.95" customHeight="1">
      <c r="A13" s="90"/>
      <c r="B13" s="100"/>
      <c r="C13" s="100"/>
      <c r="D13" s="100"/>
      <c r="E13" s="100"/>
      <c r="F13" s="100"/>
    </row>
    <row r="14" spans="1:26" ht="20.100000000000001" customHeight="1">
      <c r="A14" s="81" t="s">
        <v>243</v>
      </c>
    </row>
    <row r="15" spans="1:26" ht="20.100000000000001" customHeight="1">
      <c r="A15" s="90"/>
    </row>
    <row r="16" spans="1:26" ht="57.75" customHeight="1">
      <c r="A16" s="1163" t="s">
        <v>770</v>
      </c>
      <c r="B16" s="1163"/>
      <c r="C16" s="1163"/>
      <c r="D16" s="1163"/>
      <c r="E16" s="1163"/>
      <c r="F16" s="1163"/>
      <c r="G16" s="1163"/>
      <c r="H16" s="1163"/>
      <c r="I16" s="1163"/>
      <c r="J16" s="1163"/>
      <c r="K16" s="1163"/>
      <c r="L16" s="1163"/>
    </row>
    <row r="17" spans="1:14" ht="20.100000000000001" customHeight="1">
      <c r="A17" s="228">
        <v>1</v>
      </c>
      <c r="B17" s="199" t="s">
        <v>488</v>
      </c>
    </row>
    <row r="18" spans="1:14" ht="82.5" customHeight="1">
      <c r="A18" s="147"/>
      <c r="B18" s="1372" t="s">
        <v>771</v>
      </c>
      <c r="C18" s="1372"/>
      <c r="D18" s="1372"/>
      <c r="E18" s="1372"/>
      <c r="F18" s="1372"/>
      <c r="G18" s="1372"/>
      <c r="H18" s="1372"/>
      <c r="I18" s="1372"/>
      <c r="J18" s="1372"/>
      <c r="K18" s="1372"/>
      <c r="L18" s="1372"/>
    </row>
    <row r="19" spans="1:14" ht="60.75" customHeight="1">
      <c r="A19" s="140">
        <v>1.1000000000000001</v>
      </c>
      <c r="B19" s="1377" t="s">
        <v>91</v>
      </c>
      <c r="C19" s="1377"/>
      <c r="D19" s="1377"/>
      <c r="E19" s="1377"/>
      <c r="F19" s="1377"/>
      <c r="G19" s="1377"/>
      <c r="H19" s="1377"/>
      <c r="I19" s="1377"/>
      <c r="J19" s="1377"/>
      <c r="K19" s="1377"/>
      <c r="L19" s="1377"/>
    </row>
    <row r="20" spans="1:14" ht="33" customHeight="1">
      <c r="A20" s="147"/>
      <c r="B20" s="1378" t="str">
        <f>IF(N20&lt;3, "Name of the Bidder :", "Lead partner of JV :")</f>
        <v>Name of the Bidder :</v>
      </c>
      <c r="C20" s="1378"/>
      <c r="D20" s="1378"/>
      <c r="E20" s="1378"/>
      <c r="F20" s="1378"/>
      <c r="G20" s="1378"/>
      <c r="H20" s="1379">
        <f>B9</f>
        <v>0</v>
      </c>
      <c r="I20" s="1379"/>
      <c r="J20" s="1379"/>
      <c r="K20" s="1379"/>
      <c r="L20" s="1379"/>
      <c r="N20" s="114">
        <f>'Name of Bidder'!F7</f>
        <v>1</v>
      </c>
    </row>
    <row r="21" spans="1:14" ht="33" customHeight="1">
      <c r="A21" s="206"/>
      <c r="B21" s="1378" t="s">
        <v>92</v>
      </c>
      <c r="C21" s="1378"/>
      <c r="D21" s="1378"/>
      <c r="E21" s="1378"/>
      <c r="F21" s="1378"/>
      <c r="G21" s="1378"/>
      <c r="H21" s="1375"/>
      <c r="I21" s="1375"/>
      <c r="J21" s="1375"/>
      <c r="K21" s="1375"/>
      <c r="L21" s="1375"/>
      <c r="N21" s="114">
        <f>'Name of Bidder'!F9</f>
        <v>1</v>
      </c>
    </row>
    <row r="22" spans="1:14" ht="33" customHeight="1">
      <c r="A22" s="206"/>
      <c r="B22" s="1378" t="s">
        <v>630</v>
      </c>
      <c r="C22" s="1378"/>
      <c r="D22" s="1378"/>
      <c r="E22" s="1378"/>
      <c r="F22" s="1378"/>
      <c r="G22" s="1378"/>
      <c r="H22" s="1375"/>
      <c r="I22" s="1375"/>
      <c r="J22" s="1375"/>
      <c r="K22" s="1375"/>
      <c r="L22" s="1375"/>
    </row>
    <row r="23" spans="1:14" ht="33" customHeight="1">
      <c r="A23" s="206"/>
      <c r="B23" s="1378" t="s">
        <v>93</v>
      </c>
      <c r="C23" s="1378"/>
      <c r="D23" s="1378"/>
      <c r="E23" s="1378"/>
      <c r="F23" s="1378"/>
      <c r="G23" s="1378"/>
      <c r="H23" s="1375"/>
      <c r="I23" s="1375"/>
      <c r="J23" s="1375"/>
      <c r="K23" s="1375"/>
      <c r="L23" s="1375"/>
    </row>
    <row r="24" spans="1:14" ht="33" customHeight="1">
      <c r="A24" s="206"/>
      <c r="B24" s="1378" t="s">
        <v>94</v>
      </c>
      <c r="C24" s="1378"/>
      <c r="D24" s="1378"/>
      <c r="E24" s="1378"/>
      <c r="F24" s="1378"/>
      <c r="G24" s="1378"/>
      <c r="H24" s="1375"/>
      <c r="I24" s="1375"/>
      <c r="J24" s="1375"/>
      <c r="K24" s="1375"/>
      <c r="L24" s="1375"/>
    </row>
    <row r="25" spans="1:14" ht="18.75" customHeight="1">
      <c r="A25" s="206"/>
      <c r="B25" s="152"/>
      <c r="C25" s="152"/>
      <c r="D25" s="152"/>
      <c r="E25" s="152"/>
      <c r="F25" s="152"/>
      <c r="G25" s="152"/>
      <c r="H25" s="104"/>
      <c r="I25" s="104"/>
      <c r="J25" s="104"/>
      <c r="K25" s="104"/>
      <c r="L25" s="104"/>
    </row>
    <row r="26" spans="1:14" ht="18.95" customHeight="1">
      <c r="A26" s="140">
        <v>1.2</v>
      </c>
      <c r="B26" s="913" t="s">
        <v>64</v>
      </c>
      <c r="C26" s="913"/>
      <c r="D26" s="913"/>
      <c r="E26" s="913"/>
      <c r="F26" s="913"/>
      <c r="G26" s="913"/>
      <c r="H26" s="913"/>
      <c r="I26" s="913"/>
      <c r="J26" s="913"/>
      <c r="K26" s="913"/>
      <c r="L26" s="913"/>
    </row>
    <row r="27" spans="1:14" ht="18.95" customHeight="1">
      <c r="A27" s="229" t="s">
        <v>95</v>
      </c>
      <c r="B27" s="81" t="s">
        <v>96</v>
      </c>
      <c r="D27" s="176"/>
      <c r="E27" s="176"/>
    </row>
    <row r="28" spans="1:14" ht="18.95" customHeight="1">
      <c r="A28" s="206"/>
      <c r="B28" s="908" t="s">
        <v>97</v>
      </c>
      <c r="C28" s="908"/>
      <c r="D28" s="1241"/>
      <c r="E28" s="1241"/>
      <c r="F28" s="1241"/>
      <c r="G28" s="1241"/>
      <c r="H28" s="1241"/>
      <c r="I28" s="1241"/>
      <c r="J28" s="1241"/>
      <c r="K28" s="1241"/>
      <c r="L28" s="1241"/>
    </row>
    <row r="29" spans="1:14" ht="18.95" customHeight="1">
      <c r="A29" s="206"/>
      <c r="B29" s="934" t="s">
        <v>98</v>
      </c>
      <c r="C29" s="935"/>
      <c r="D29" s="1373"/>
      <c r="E29" s="1373"/>
      <c r="F29" s="1373"/>
      <c r="G29" s="1373"/>
      <c r="H29" s="1373"/>
      <c r="I29" s="1373"/>
      <c r="J29" s="1373"/>
      <c r="K29" s="1373"/>
      <c r="L29" s="1373"/>
    </row>
    <row r="30" spans="1:14" ht="18.95" customHeight="1">
      <c r="A30" s="206"/>
      <c r="B30" s="124"/>
      <c r="C30" s="230"/>
      <c r="D30" s="1374"/>
      <c r="E30" s="1374"/>
      <c r="F30" s="1374"/>
      <c r="G30" s="1374"/>
      <c r="H30" s="1374"/>
      <c r="I30" s="1374"/>
      <c r="J30" s="1374"/>
      <c r="K30" s="1374"/>
      <c r="L30" s="1374"/>
    </row>
    <row r="31" spans="1:14" ht="18.95" customHeight="1">
      <c r="A31" s="206"/>
      <c r="B31" s="124"/>
      <c r="C31" s="230"/>
      <c r="D31" s="1374"/>
      <c r="E31" s="1374"/>
      <c r="F31" s="1374"/>
      <c r="G31" s="1374"/>
      <c r="H31" s="1374"/>
      <c r="I31" s="1374"/>
      <c r="J31" s="1374"/>
      <c r="K31" s="1374"/>
      <c r="L31" s="1374"/>
    </row>
    <row r="32" spans="1:14" ht="18.95" customHeight="1">
      <c r="A32" s="206"/>
      <c r="B32" s="125"/>
      <c r="C32" s="231"/>
      <c r="D32" s="1376"/>
      <c r="E32" s="1376"/>
      <c r="F32" s="1376"/>
      <c r="G32" s="1376"/>
      <c r="H32" s="1376"/>
      <c r="I32" s="1376"/>
      <c r="J32" s="1376"/>
      <c r="K32" s="1376"/>
      <c r="L32" s="1376"/>
    </row>
    <row r="33" spans="1:12" ht="18.95" customHeight="1">
      <c r="A33" s="206"/>
      <c r="B33" s="908" t="s">
        <v>99</v>
      </c>
      <c r="C33" s="908"/>
      <c r="D33" s="1241"/>
      <c r="E33" s="1241"/>
      <c r="F33" s="1241"/>
      <c r="G33" s="1241"/>
      <c r="H33" s="1241"/>
      <c r="I33" s="1241"/>
      <c r="J33" s="1241"/>
      <c r="K33" s="1241"/>
      <c r="L33" s="1241"/>
    </row>
    <row r="34" spans="1:12" ht="18.95" customHeight="1">
      <c r="A34" s="206"/>
      <c r="B34" s="908" t="s">
        <v>100</v>
      </c>
      <c r="C34" s="908"/>
      <c r="D34" s="1241"/>
      <c r="E34" s="1241"/>
      <c r="F34" s="1241"/>
      <c r="G34" s="1241"/>
      <c r="H34" s="1241"/>
      <c r="I34" s="1241"/>
      <c r="J34" s="1241"/>
      <c r="K34" s="1241"/>
      <c r="L34" s="1241"/>
    </row>
    <row r="35" spans="1:12" ht="18.95" customHeight="1">
      <c r="A35" s="206"/>
      <c r="B35" s="908" t="s">
        <v>101</v>
      </c>
      <c r="C35" s="908"/>
      <c r="D35" s="1241"/>
      <c r="E35" s="1241"/>
      <c r="F35" s="1241"/>
      <c r="G35" s="1241"/>
      <c r="H35" s="1241"/>
      <c r="I35" s="1241"/>
      <c r="J35" s="1241"/>
      <c r="K35" s="1241"/>
      <c r="L35" s="1241"/>
    </row>
    <row r="36" spans="1:12" ht="18.95" customHeight="1">
      <c r="A36" s="206"/>
      <c r="B36" s="908" t="s">
        <v>102</v>
      </c>
      <c r="C36" s="908"/>
      <c r="D36" s="1241"/>
      <c r="E36" s="1241"/>
      <c r="F36" s="1241"/>
      <c r="G36" s="1241"/>
      <c r="H36" s="1241"/>
      <c r="I36" s="1241"/>
      <c r="J36" s="1241"/>
      <c r="K36" s="1241"/>
      <c r="L36" s="1241"/>
    </row>
    <row r="37" spans="1:12" ht="8.1" customHeight="1">
      <c r="A37" s="206"/>
      <c r="B37" s="232"/>
      <c r="C37" s="232"/>
      <c r="D37" s="146"/>
      <c r="E37" s="146"/>
      <c r="F37" s="146"/>
      <c r="G37" s="146"/>
      <c r="H37" s="146"/>
      <c r="I37" s="146"/>
      <c r="J37" s="146"/>
      <c r="K37" s="146"/>
      <c r="L37" s="146"/>
    </row>
    <row r="38" spans="1:12" ht="53.25" customHeight="1">
      <c r="A38" s="233" t="s">
        <v>103</v>
      </c>
      <c r="B38" s="1377" t="s">
        <v>229</v>
      </c>
      <c r="C38" s="1377"/>
      <c r="D38" s="1377"/>
      <c r="E38" s="1377"/>
      <c r="F38" s="1377"/>
      <c r="G38" s="1377"/>
      <c r="H38" s="1377"/>
      <c r="I38" s="1377"/>
      <c r="J38" s="1377"/>
      <c r="K38" s="1377"/>
      <c r="L38" s="1377"/>
    </row>
    <row r="39" spans="1:12" ht="27" customHeight="1">
      <c r="A39" s="206"/>
      <c r="B39" s="151" t="s">
        <v>433</v>
      </c>
      <c r="C39" s="1370" t="s">
        <v>104</v>
      </c>
      <c r="D39" s="1370"/>
      <c r="E39" s="1370"/>
      <c r="F39" s="1370"/>
      <c r="G39" s="1370" t="s">
        <v>105</v>
      </c>
      <c r="H39" s="1370"/>
      <c r="I39" s="1370" t="s">
        <v>106</v>
      </c>
      <c r="J39" s="1370"/>
      <c r="K39" s="1370"/>
      <c r="L39" s="1370"/>
    </row>
    <row r="40" spans="1:12" ht="45" customHeight="1">
      <c r="B40" s="197"/>
      <c r="C40" s="1241"/>
      <c r="D40" s="1241"/>
      <c r="E40" s="1241"/>
      <c r="F40" s="1241"/>
      <c r="G40" s="1368"/>
      <c r="H40" s="1368"/>
      <c r="I40" s="1241"/>
      <c r="J40" s="1241"/>
      <c r="K40" s="1241"/>
      <c r="L40" s="1241"/>
    </row>
    <row r="41" spans="1:12" ht="45" customHeight="1">
      <c r="A41" s="206"/>
      <c r="B41" s="197"/>
      <c r="C41" s="1241"/>
      <c r="D41" s="1241"/>
      <c r="E41" s="1241"/>
      <c r="F41" s="1241"/>
      <c r="G41" s="1368"/>
      <c r="H41" s="1368"/>
      <c r="I41" s="1241"/>
      <c r="J41" s="1241"/>
      <c r="K41" s="1241"/>
      <c r="L41" s="1241"/>
    </row>
    <row r="42" spans="1:12" ht="20.100000000000001" customHeight="1">
      <c r="A42" s="228">
        <v>2</v>
      </c>
      <c r="B42" s="234" t="s">
        <v>107</v>
      </c>
    </row>
    <row r="43" spans="1:12" ht="78.75" customHeight="1">
      <c r="B43" s="1372" t="s">
        <v>772</v>
      </c>
      <c r="C43" s="1372"/>
      <c r="D43" s="1372"/>
      <c r="E43" s="1372"/>
      <c r="F43" s="1372"/>
      <c r="G43" s="1372"/>
      <c r="H43" s="1372"/>
      <c r="I43" s="1372"/>
      <c r="J43" s="1372"/>
      <c r="K43" s="1372"/>
      <c r="L43" s="1372"/>
    </row>
    <row r="44" spans="1:12" s="81" customFormat="1" ht="61.5" customHeight="1">
      <c r="A44" s="140">
        <v>2.1</v>
      </c>
      <c r="B44" s="1371" t="s">
        <v>773</v>
      </c>
      <c r="C44" s="1371"/>
      <c r="D44" s="1371"/>
      <c r="E44" s="1371"/>
      <c r="F44" s="1371"/>
      <c r="G44" s="1371"/>
      <c r="H44" s="1371"/>
      <c r="I44" s="1371"/>
      <c r="J44" s="1371"/>
      <c r="K44" s="1371"/>
      <c r="L44" s="1371"/>
    </row>
    <row r="45" spans="1:12" ht="53.25" customHeight="1">
      <c r="A45" s="206"/>
      <c r="B45" s="151" t="s">
        <v>108</v>
      </c>
      <c r="C45" s="1370" t="s">
        <v>109</v>
      </c>
      <c r="D45" s="1370"/>
      <c r="E45" s="1370"/>
      <c r="F45" s="1370"/>
      <c r="G45" s="1370" t="s">
        <v>110</v>
      </c>
      <c r="H45" s="1370"/>
      <c r="I45" s="1370" t="s">
        <v>501</v>
      </c>
      <c r="J45" s="1370"/>
      <c r="K45" s="1370" t="s">
        <v>502</v>
      </c>
      <c r="L45" s="1370"/>
    </row>
    <row r="46" spans="1:12" ht="30" customHeight="1">
      <c r="A46" s="206"/>
      <c r="B46" s="196">
        <v>1</v>
      </c>
      <c r="C46" s="1241"/>
      <c r="D46" s="1241"/>
      <c r="E46" s="1241"/>
      <c r="F46" s="1241"/>
      <c r="G46" s="1368"/>
      <c r="H46" s="1368"/>
      <c r="I46" s="1368"/>
      <c r="J46" s="1368"/>
      <c r="K46" s="1367"/>
      <c r="L46" s="1367"/>
    </row>
    <row r="47" spans="1:12" ht="30" customHeight="1">
      <c r="A47" s="206"/>
      <c r="B47" s="196">
        <v>2</v>
      </c>
      <c r="C47" s="1241"/>
      <c r="D47" s="1241"/>
      <c r="E47" s="1241"/>
      <c r="F47" s="1241"/>
      <c r="G47" s="1368"/>
      <c r="H47" s="1368"/>
      <c r="I47" s="1368"/>
      <c r="J47" s="1368"/>
      <c r="K47" s="1367"/>
      <c r="L47" s="1367"/>
    </row>
    <row r="48" spans="1:12" ht="30" customHeight="1">
      <c r="A48" s="206"/>
      <c r="B48" s="196">
        <v>3</v>
      </c>
      <c r="C48" s="1241"/>
      <c r="D48" s="1241"/>
      <c r="E48" s="1241"/>
      <c r="F48" s="1241"/>
      <c r="G48" s="1368"/>
      <c r="H48" s="1368"/>
      <c r="I48" s="1368"/>
      <c r="J48" s="1368"/>
      <c r="K48" s="1367"/>
      <c r="L48" s="1367"/>
    </row>
    <row r="49" spans="1:12" ht="30" customHeight="1">
      <c r="A49" s="206"/>
      <c r="B49" s="196">
        <v>4</v>
      </c>
      <c r="C49" s="1241"/>
      <c r="D49" s="1241"/>
      <c r="E49" s="1241"/>
      <c r="F49" s="1241"/>
      <c r="G49" s="1368"/>
      <c r="H49" s="1368"/>
      <c r="I49" s="1368"/>
      <c r="J49" s="1368"/>
      <c r="K49" s="1367"/>
      <c r="L49" s="1367"/>
    </row>
    <row r="50" spans="1:12" ht="30" customHeight="1">
      <c r="A50" s="206"/>
      <c r="B50" s="196">
        <v>5</v>
      </c>
      <c r="C50" s="1241"/>
      <c r="D50" s="1241"/>
      <c r="E50" s="1241"/>
      <c r="F50" s="1241"/>
      <c r="G50" s="1368"/>
      <c r="H50" s="1368"/>
      <c r="I50" s="1368"/>
      <c r="J50" s="1368"/>
      <c r="K50" s="1367"/>
      <c r="L50" s="1367"/>
    </row>
    <row r="51" spans="1:12" ht="30" customHeight="1">
      <c r="A51" s="206"/>
      <c r="B51" s="206"/>
      <c r="C51" s="206"/>
      <c r="D51" s="206"/>
      <c r="E51" s="206"/>
      <c r="F51" s="206"/>
      <c r="G51" s="206"/>
      <c r="H51" s="206"/>
      <c r="I51" s="206"/>
      <c r="J51" s="206"/>
      <c r="K51" s="206"/>
      <c r="L51" s="206"/>
    </row>
    <row r="52" spans="1:12" ht="92.25" customHeight="1">
      <c r="A52" s="399">
        <v>3</v>
      </c>
      <c r="B52" s="1369" t="s">
        <v>782</v>
      </c>
      <c r="C52" s="1369"/>
      <c r="D52" s="1369"/>
      <c r="E52" s="1369"/>
      <c r="F52" s="1369"/>
      <c r="G52" s="1369"/>
      <c r="H52" s="1369"/>
      <c r="I52" s="1369"/>
      <c r="J52" s="1369"/>
      <c r="K52" s="1369"/>
      <c r="L52" s="1369"/>
    </row>
    <row r="53" spans="1:12" ht="42" customHeight="1">
      <c r="A53" s="399">
        <v>3.1</v>
      </c>
      <c r="B53" s="957" t="s">
        <v>783</v>
      </c>
      <c r="C53" s="957"/>
      <c r="D53" s="957"/>
      <c r="E53" s="957"/>
      <c r="F53" s="957"/>
      <c r="G53" s="957"/>
      <c r="H53" s="957"/>
      <c r="I53" s="957"/>
      <c r="J53" s="957"/>
      <c r="K53" s="957"/>
      <c r="L53" s="957"/>
    </row>
    <row r="54" spans="1:12" ht="42" customHeight="1">
      <c r="A54" s="399"/>
      <c r="B54" s="1360" t="s">
        <v>108</v>
      </c>
      <c r="C54" s="1362"/>
      <c r="D54" s="1360" t="s">
        <v>785</v>
      </c>
      <c r="E54" s="1361"/>
      <c r="F54" s="1361"/>
      <c r="G54" s="1362"/>
      <c r="H54" s="1360" t="s">
        <v>784</v>
      </c>
      <c r="I54" s="1361"/>
      <c r="J54" s="1361"/>
      <c r="K54" s="1361"/>
      <c r="L54" s="1362"/>
    </row>
    <row r="55" spans="1:12" ht="42" customHeight="1">
      <c r="A55" s="399"/>
      <c r="B55" s="1368"/>
      <c r="C55" s="1368"/>
      <c r="D55" s="1227"/>
      <c r="E55" s="1227"/>
      <c r="F55" s="1227"/>
      <c r="G55" s="1363"/>
      <c r="H55" s="1226"/>
      <c r="I55" s="1227"/>
      <c r="J55" s="1227"/>
      <c r="K55" s="1227"/>
      <c r="L55" s="1363"/>
    </row>
    <row r="56" spans="1:12" ht="42" customHeight="1">
      <c r="A56" s="399"/>
      <c r="B56" s="1368"/>
      <c r="C56" s="1368"/>
      <c r="D56" s="1227"/>
      <c r="E56" s="1227"/>
      <c r="F56" s="1227"/>
      <c r="G56" s="1363"/>
      <c r="H56" s="1226"/>
      <c r="I56" s="1227"/>
      <c r="J56" s="1227"/>
      <c r="K56" s="1227"/>
      <c r="L56" s="1363"/>
    </row>
    <row r="57" spans="1:12" ht="42" customHeight="1">
      <c r="A57" s="399"/>
      <c r="B57" s="1368"/>
      <c r="C57" s="1368"/>
      <c r="D57" s="1227"/>
      <c r="E57" s="1227"/>
      <c r="F57" s="1227"/>
      <c r="G57" s="1363"/>
      <c r="H57" s="1226"/>
      <c r="I57" s="1227"/>
      <c r="J57" s="1227"/>
      <c r="K57" s="1227"/>
      <c r="L57" s="1363"/>
    </row>
    <row r="58" spans="1:12" ht="42" customHeight="1">
      <c r="A58" s="399"/>
      <c r="B58" s="1368"/>
      <c r="C58" s="1368"/>
      <c r="D58" s="1227"/>
      <c r="E58" s="1227"/>
      <c r="F58" s="1227"/>
      <c r="G58" s="1363"/>
      <c r="H58" s="1226"/>
      <c r="I58" s="1227"/>
      <c r="J58" s="1227"/>
      <c r="K58" s="1227"/>
      <c r="L58" s="1363"/>
    </row>
    <row r="59" spans="1:12" ht="42" customHeight="1">
      <c r="A59" s="228"/>
      <c r="B59" s="1368"/>
      <c r="C59" s="1368"/>
      <c r="D59" s="1227"/>
      <c r="E59" s="1227"/>
      <c r="F59" s="1227"/>
      <c r="G59" s="1363"/>
      <c r="H59" s="1226"/>
      <c r="I59" s="1227"/>
      <c r="J59" s="1227"/>
      <c r="K59" s="1227"/>
      <c r="L59" s="1363"/>
    </row>
    <row r="60" spans="1:12" ht="42" customHeight="1">
      <c r="A60" s="228"/>
      <c r="B60" s="398"/>
      <c r="C60" s="398"/>
      <c r="D60" s="398"/>
      <c r="E60" s="398"/>
      <c r="F60" s="398"/>
      <c r="G60" s="398"/>
      <c r="H60" s="398"/>
      <c r="I60" s="398"/>
      <c r="J60" s="398"/>
      <c r="K60" s="398"/>
      <c r="L60" s="398"/>
    </row>
    <row r="61" spans="1:12" ht="40.5" customHeight="1">
      <c r="A61" s="228">
        <v>4</v>
      </c>
      <c r="B61" s="234" t="s">
        <v>111</v>
      </c>
      <c r="D61" s="146"/>
      <c r="E61" s="146"/>
      <c r="F61" s="146"/>
    </row>
    <row r="62" spans="1:12" ht="31.5" customHeight="1">
      <c r="A62" s="198">
        <v>4.0999999999999996</v>
      </c>
      <c r="B62" s="84" t="s">
        <v>112</v>
      </c>
      <c r="C62" s="84"/>
      <c r="D62" s="84"/>
      <c r="E62" s="84"/>
      <c r="F62" s="146"/>
    </row>
    <row r="63" spans="1:12" ht="60.75" customHeight="1">
      <c r="A63" s="206"/>
      <c r="B63" s="1163" t="s">
        <v>198</v>
      </c>
      <c r="C63" s="1163"/>
      <c r="D63" s="1163"/>
      <c r="E63" s="1163"/>
      <c r="F63" s="1163"/>
      <c r="G63" s="1163"/>
      <c r="H63" s="1163"/>
      <c r="I63" s="1163"/>
      <c r="J63" s="1163"/>
      <c r="K63" s="1163"/>
      <c r="L63" s="1163"/>
    </row>
    <row r="64" spans="1:12" s="137" customFormat="1" ht="13.5" customHeight="1">
      <c r="A64" s="149"/>
      <c r="B64" s="945" t="s">
        <v>113</v>
      </c>
      <c r="C64" s="949"/>
      <c r="D64" s="946"/>
      <c r="E64" s="945" t="s">
        <v>246</v>
      </c>
      <c r="F64" s="949"/>
      <c r="G64" s="949"/>
      <c r="H64" s="946"/>
      <c r="I64" s="945" t="s">
        <v>247</v>
      </c>
      <c r="J64" s="949"/>
      <c r="K64" s="949"/>
      <c r="L64" s="946"/>
    </row>
    <row r="65" spans="1:12" s="137" customFormat="1" ht="13.5" customHeight="1">
      <c r="A65" s="149"/>
      <c r="B65" s="947"/>
      <c r="C65" s="950"/>
      <c r="D65" s="948"/>
      <c r="E65" s="947"/>
      <c r="F65" s="950"/>
      <c r="G65" s="950"/>
      <c r="H65" s="948"/>
      <c r="I65" s="947"/>
      <c r="J65" s="950"/>
      <c r="K65" s="950"/>
      <c r="L65" s="948"/>
    </row>
    <row r="66" spans="1:12" ht="24.95" customHeight="1">
      <c r="A66" s="206"/>
      <c r="B66" s="1241"/>
      <c r="C66" s="1241"/>
      <c r="D66" s="1241"/>
      <c r="E66" s="1226"/>
      <c r="F66" s="1227"/>
      <c r="G66" s="1227"/>
      <c r="H66" s="1363"/>
      <c r="I66" s="1226"/>
      <c r="J66" s="1227"/>
      <c r="K66" s="1227"/>
      <c r="L66" s="1363"/>
    </row>
    <row r="67" spans="1:12" ht="24.95" customHeight="1">
      <c r="A67" s="206"/>
      <c r="B67" s="1241"/>
      <c r="C67" s="1241"/>
      <c r="D67" s="1241"/>
      <c r="E67" s="1226"/>
      <c r="F67" s="1227"/>
      <c r="G67" s="1227"/>
      <c r="H67" s="1363"/>
      <c r="I67" s="1226"/>
      <c r="J67" s="1227"/>
      <c r="K67" s="1227"/>
      <c r="L67" s="1363"/>
    </row>
    <row r="68" spans="1:12" ht="24.95" customHeight="1">
      <c r="A68" s="206"/>
      <c r="B68" s="1241"/>
      <c r="C68" s="1241"/>
      <c r="D68" s="1241"/>
      <c r="E68" s="1226"/>
      <c r="F68" s="1227"/>
      <c r="G68" s="1227"/>
      <c r="H68" s="1363"/>
      <c r="I68" s="1226"/>
      <c r="J68" s="1227"/>
      <c r="K68" s="1227"/>
      <c r="L68" s="1363"/>
    </row>
    <row r="69" spans="1:12" ht="24.95" customHeight="1">
      <c r="A69" s="206"/>
      <c r="B69" s="206"/>
      <c r="C69" s="206"/>
      <c r="D69" s="206"/>
      <c r="E69" s="206"/>
      <c r="F69" s="206"/>
      <c r="G69" s="206"/>
      <c r="H69" s="206"/>
      <c r="I69" s="206"/>
      <c r="J69" s="206"/>
      <c r="K69" s="206"/>
      <c r="L69" s="206"/>
    </row>
    <row r="70" spans="1:12" s="81" customFormat="1" ht="37.5" customHeight="1">
      <c r="A70" s="90">
        <v>4.2</v>
      </c>
      <c r="B70" s="90" t="s">
        <v>114</v>
      </c>
      <c r="C70" s="137"/>
      <c r="D70" s="137"/>
      <c r="E70" s="137"/>
      <c r="F70" s="137"/>
    </row>
    <row r="71" spans="1:12" s="81" customFormat="1" ht="20.100000000000001" customHeight="1">
      <c r="A71" s="90"/>
      <c r="B71" s="90"/>
      <c r="C71" s="137"/>
      <c r="D71" s="137"/>
      <c r="E71" s="137"/>
      <c r="F71" s="137"/>
      <c r="K71" s="227" t="s">
        <v>505</v>
      </c>
      <c r="L71" s="235" t="s">
        <v>469</v>
      </c>
    </row>
    <row r="72" spans="1:12" s="81" customFormat="1" ht="20.100000000000001" customHeight="1">
      <c r="A72" s="90"/>
      <c r="B72" s="236" t="s">
        <v>503</v>
      </c>
      <c r="C72" s="1370" t="s">
        <v>504</v>
      </c>
      <c r="D72" s="1370"/>
      <c r="E72" s="1370"/>
      <c r="F72" s="1370"/>
      <c r="G72" s="1370"/>
      <c r="H72" s="1168" t="s">
        <v>115</v>
      </c>
      <c r="I72" s="1220"/>
      <c r="J72" s="1220"/>
      <c r="K72" s="1220"/>
      <c r="L72" s="1169"/>
    </row>
    <row r="73" spans="1:12" s="104" customFormat="1" ht="33" customHeight="1">
      <c r="B73" s="123"/>
      <c r="C73" s="143"/>
      <c r="D73" s="143"/>
      <c r="E73" s="143"/>
      <c r="F73" s="143"/>
      <c r="G73" s="143"/>
      <c r="H73" s="143"/>
      <c r="I73" s="143"/>
      <c r="J73" s="143"/>
      <c r="K73" s="143"/>
      <c r="L73" s="143"/>
    </row>
    <row r="74" spans="1:12" s="81" customFormat="1" ht="33" customHeight="1">
      <c r="A74" s="90"/>
      <c r="B74" s="123" t="s">
        <v>506</v>
      </c>
      <c r="C74" s="237"/>
      <c r="D74" s="237"/>
      <c r="E74" s="237"/>
      <c r="F74" s="237"/>
      <c r="G74" s="237"/>
      <c r="H74" s="237"/>
      <c r="I74" s="237"/>
      <c r="J74" s="237"/>
      <c r="K74" s="237"/>
      <c r="L74" s="237"/>
    </row>
    <row r="75" spans="1:12" s="81" customFormat="1" ht="33" customHeight="1">
      <c r="A75" s="90"/>
      <c r="B75" s="123" t="s">
        <v>507</v>
      </c>
      <c r="C75" s="237"/>
      <c r="D75" s="237"/>
      <c r="E75" s="237"/>
      <c r="F75" s="237"/>
      <c r="G75" s="237"/>
      <c r="H75" s="237"/>
      <c r="I75" s="237"/>
      <c r="J75" s="237"/>
      <c r="K75" s="237"/>
      <c r="L75" s="237"/>
    </row>
    <row r="76" spans="1:12" s="81" customFormat="1" ht="33" customHeight="1">
      <c r="A76" s="90"/>
      <c r="B76" s="123" t="s">
        <v>508</v>
      </c>
      <c r="C76" s="237"/>
      <c r="D76" s="237"/>
      <c r="E76" s="237"/>
      <c r="F76" s="237"/>
      <c r="G76" s="237"/>
      <c r="H76" s="237"/>
      <c r="I76" s="237"/>
      <c r="J76" s="237"/>
      <c r="K76" s="237"/>
      <c r="L76" s="237"/>
    </row>
    <row r="77" spans="1:12" s="81" customFormat="1" ht="33" customHeight="1">
      <c r="A77" s="90"/>
      <c r="B77" s="123" t="s">
        <v>509</v>
      </c>
      <c r="C77" s="237"/>
      <c r="D77" s="237"/>
      <c r="E77" s="237"/>
      <c r="F77" s="237"/>
      <c r="G77" s="237"/>
      <c r="H77" s="237"/>
      <c r="I77" s="237"/>
      <c r="J77" s="237"/>
      <c r="K77" s="237"/>
      <c r="L77" s="237"/>
    </row>
    <row r="78" spans="1:12" s="81" customFormat="1" ht="33" customHeight="1">
      <c r="A78" s="90"/>
      <c r="B78" s="123" t="s">
        <v>510</v>
      </c>
      <c r="C78" s="237"/>
      <c r="D78" s="237"/>
      <c r="E78" s="237"/>
      <c r="F78" s="237"/>
      <c r="G78" s="237"/>
      <c r="H78" s="237"/>
      <c r="I78" s="237"/>
      <c r="J78" s="237"/>
      <c r="K78" s="237"/>
      <c r="L78" s="237"/>
    </row>
    <row r="79" spans="1:12" s="81" customFormat="1" ht="33" customHeight="1">
      <c r="A79" s="90"/>
      <c r="B79" s="123" t="s">
        <v>511</v>
      </c>
      <c r="C79" s="237"/>
      <c r="D79" s="237"/>
      <c r="E79" s="237"/>
      <c r="F79" s="237"/>
      <c r="G79" s="237"/>
      <c r="H79" s="237"/>
      <c r="I79" s="237"/>
      <c r="J79" s="237"/>
      <c r="K79" s="237"/>
      <c r="L79" s="237"/>
    </row>
    <row r="80" spans="1:12" ht="20.100000000000001" customHeight="1">
      <c r="A80" s="156"/>
      <c r="B80" s="156"/>
      <c r="C80" s="139"/>
      <c r="D80" s="139"/>
      <c r="E80" s="139"/>
      <c r="F80" s="139"/>
    </row>
    <row r="81" spans="1:12" ht="20.100000000000001" customHeight="1">
      <c r="A81" s="156">
        <v>4.3</v>
      </c>
      <c r="B81" s="383" t="s">
        <v>712</v>
      </c>
      <c r="C81" s="139"/>
      <c r="D81" s="139"/>
      <c r="E81" s="139"/>
      <c r="F81" s="139"/>
      <c r="G81" s="1364"/>
      <c r="H81" s="1365"/>
      <c r="I81" s="1366"/>
    </row>
    <row r="82" spans="1:12" ht="24" customHeight="1">
      <c r="A82" s="156"/>
      <c r="B82" s="156"/>
      <c r="C82" s="139"/>
      <c r="D82" s="139"/>
      <c r="E82" s="139"/>
      <c r="F82" s="84"/>
      <c r="G82" s="141"/>
    </row>
    <row r="83" spans="1:12" ht="24" customHeight="1">
      <c r="A83" s="91" t="s">
        <v>485</v>
      </c>
      <c r="B83" s="880">
        <f>'Name of Bidder'!C35</f>
        <v>0</v>
      </c>
      <c r="C83" s="880"/>
      <c r="D83" s="880"/>
      <c r="E83" s="84"/>
      <c r="G83" s="141" t="s">
        <v>483</v>
      </c>
      <c r="H83" s="101">
        <f>'Name of Bidder'!C32</f>
        <v>0</v>
      </c>
      <c r="L83" s="101"/>
    </row>
    <row r="84" spans="1:12" ht="24" customHeight="1">
      <c r="A84" s="91" t="s">
        <v>486</v>
      </c>
      <c r="B84" s="828">
        <f>'Name of Bidder'!C36</f>
        <v>0</v>
      </c>
      <c r="C84" s="828"/>
      <c r="D84" s="828"/>
      <c r="E84" s="84"/>
      <c r="G84" s="141" t="s">
        <v>484</v>
      </c>
      <c r="H84" s="101">
        <f>'Name of Bidder'!C33</f>
        <v>0</v>
      </c>
    </row>
    <row r="85" spans="1:12" ht="24" customHeight="1">
      <c r="A85" s="84"/>
      <c r="B85" s="84"/>
      <c r="C85" s="84"/>
      <c r="D85" s="84"/>
      <c r="E85" s="84"/>
      <c r="F85" s="84"/>
      <c r="G85" s="141"/>
      <c r="H85" s="84"/>
    </row>
  </sheetData>
  <sheetProtection algorithmName="SHA-512" hashValue="rBKkLxv0No1fu2HD7aIqciNoyjs+yyKfm4CtHB8J7m+Qt3CtkWe59PX9tBSNDhcOp4aRN8Xfh5twM0xOPqcu/Q==" saltValue="Pk8wNIpigtTeuGrNuUWYkg==" spinCount="100000" sheet="1" objects="1" scenarios="1"/>
  <customSheetViews>
    <customSheetView guid="{0FC51CD5-DCF7-4595-9A9F-DDC9120F829F}"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1"/>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2"/>
      <headerFooter alignWithMargins="0">
        <oddFooter>&amp;R&amp;"Book Antiqua,Bold"&amp;8 Page &amp;P of &amp;N</oddFooter>
      </headerFooter>
    </customSheetView>
    <customSheetView guid="{9E668EC9-7875-454E-BDE6-15A2D20AC8D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3"/>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4"/>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5"/>
      <headerFooter alignWithMargins="0">
        <oddFooter>&amp;R&amp;"Book Antiqua,Bold"&amp;8 Page &amp;P of &amp;N</oddFooter>
      </headerFooter>
    </customSheetView>
    <customSheetView guid="{F34FCE55-6D7A-4595-AE80-79F81F8010EA}" scale="85" showPageBreaks="1" showGridLines="0" zeroValues="0" printArea="1" hiddenColumns="1" view="pageBreakPreview">
      <selection activeCell="B66" sqref="B66:D66"/>
      <rowBreaks count="3" manualBreakCount="3">
        <brk id="31" max="11" man="1"/>
        <brk id="57" max="11" man="1"/>
        <brk id="68"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5"/>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6"/>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17"/>
      <headerFooter alignWithMargins="0">
        <oddFooter>&amp;R&amp;"Book Antiqua,Bold"&amp;8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18"/>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20"/>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22"/>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23"/>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4"/>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E8F77A2D-E40A-4668-A8F2-3CE31C4AC520}"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36"/>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37"/>
      <headerFooter alignWithMargins="0">
        <oddFooter>&amp;R&amp;"Book Antiqua,Bold"&amp;8 Page &amp;P of &amp;N</oddFooter>
      </headerFooter>
    </customSheetView>
    <customSheetView guid="{24767711-6F0F-4960-B6A0-5D16317C52CA}"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38"/>
      <headerFooter alignWithMargins="0">
        <oddFooter>&amp;R&amp;"Book Antiqua,Bold"&amp;8 Page &amp;P of &amp;N</oddFooter>
      </headerFooter>
    </customSheetView>
    <customSheetView guid="{6C1F68FF-383D-48BB-B0E5-5F71EA481BD7}"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39"/>
      <headerFooter alignWithMargins="0">
        <oddFooter>&amp;R&amp;"Book Antiqua,Bold"&amp;8 Page &amp;P of &amp;N</oddFooter>
      </headerFooter>
    </customSheetView>
    <customSheetView guid="{70FB5D55-1DD3-4C31-AE80-FEFCEF8A40E9}"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40"/>
      <headerFooter alignWithMargins="0">
        <oddFooter>&amp;R&amp;"Book Antiqua,Bold"&amp;8 Page &amp;P of &amp;N</oddFooter>
      </headerFooter>
    </customSheetView>
  </customSheetViews>
  <mergeCells count="110">
    <mergeCell ref="A3:L3"/>
    <mergeCell ref="B9:F9"/>
    <mergeCell ref="A16:L16"/>
    <mergeCell ref="B10:F10"/>
    <mergeCell ref="B11:F11"/>
    <mergeCell ref="B18:L18"/>
    <mergeCell ref="B12:F12"/>
    <mergeCell ref="D28:L28"/>
    <mergeCell ref="B28:C28"/>
    <mergeCell ref="B26:L26"/>
    <mergeCell ref="B24:G24"/>
    <mergeCell ref="B23:G23"/>
    <mergeCell ref="B19:L19"/>
    <mergeCell ref="A8:F8"/>
    <mergeCell ref="A5:L5"/>
    <mergeCell ref="B20:G20"/>
    <mergeCell ref="H20:L20"/>
    <mergeCell ref="H22:L22"/>
    <mergeCell ref="B21:G21"/>
    <mergeCell ref="B22:G22"/>
    <mergeCell ref="I40:L40"/>
    <mergeCell ref="C40:F40"/>
    <mergeCell ref="G39:H39"/>
    <mergeCell ref="D31:L31"/>
    <mergeCell ref="D36:L36"/>
    <mergeCell ref="C39:F39"/>
    <mergeCell ref="B35:C35"/>
    <mergeCell ref="B36:C36"/>
    <mergeCell ref="D33:L33"/>
    <mergeCell ref="B34:C34"/>
    <mergeCell ref="D29:L29"/>
    <mergeCell ref="B29:C29"/>
    <mergeCell ref="D30:L30"/>
    <mergeCell ref="H21:L21"/>
    <mergeCell ref="H24:L24"/>
    <mergeCell ref="H23:L23"/>
    <mergeCell ref="B33:C33"/>
    <mergeCell ref="D32:L32"/>
    <mergeCell ref="B38:L38"/>
    <mergeCell ref="D34:L34"/>
    <mergeCell ref="D35:L35"/>
    <mergeCell ref="K49:L49"/>
    <mergeCell ref="I49:J49"/>
    <mergeCell ref="C46:F46"/>
    <mergeCell ref="G46:H46"/>
    <mergeCell ref="I46:J46"/>
    <mergeCell ref="C47:F47"/>
    <mergeCell ref="G47:H47"/>
    <mergeCell ref="C48:F48"/>
    <mergeCell ref="G48:H48"/>
    <mergeCell ref="B84:D84"/>
    <mergeCell ref="H72:L72"/>
    <mergeCell ref="B63:L63"/>
    <mergeCell ref="B83:D83"/>
    <mergeCell ref="B68:D68"/>
    <mergeCell ref="B64:D65"/>
    <mergeCell ref="E64:H65"/>
    <mergeCell ref="I64:L65"/>
    <mergeCell ref="C72:G72"/>
    <mergeCell ref="E67:H67"/>
    <mergeCell ref="I66:L66"/>
    <mergeCell ref="B67:D67"/>
    <mergeCell ref="H56:L56"/>
    <mergeCell ref="H57:L57"/>
    <mergeCell ref="H58:L58"/>
    <mergeCell ref="H59:L59"/>
    <mergeCell ref="B58:C58"/>
    <mergeCell ref="B59:C59"/>
    <mergeCell ref="G41:H41"/>
    <mergeCell ref="I39:L39"/>
    <mergeCell ref="K46:L46"/>
    <mergeCell ref="G40:H40"/>
    <mergeCell ref="I45:J45"/>
    <mergeCell ref="B44:L44"/>
    <mergeCell ref="B43:L43"/>
    <mergeCell ref="G45:H45"/>
    <mergeCell ref="I41:L41"/>
    <mergeCell ref="C45:F45"/>
    <mergeCell ref="K45:L45"/>
    <mergeCell ref="C41:F41"/>
    <mergeCell ref="C49:F49"/>
    <mergeCell ref="G49:H49"/>
    <mergeCell ref="I48:J48"/>
    <mergeCell ref="K47:L47"/>
    <mergeCell ref="K48:L48"/>
    <mergeCell ref="I47:J47"/>
    <mergeCell ref="D54:G54"/>
    <mergeCell ref="D55:G55"/>
    <mergeCell ref="D56:G56"/>
    <mergeCell ref="D57:G57"/>
    <mergeCell ref="D58:G58"/>
    <mergeCell ref="D59:G59"/>
    <mergeCell ref="G81:I81"/>
    <mergeCell ref="C50:F50"/>
    <mergeCell ref="K50:L50"/>
    <mergeCell ref="I50:J50"/>
    <mergeCell ref="G50:H50"/>
    <mergeCell ref="E68:H68"/>
    <mergeCell ref="E66:H66"/>
    <mergeCell ref="B66:D66"/>
    <mergeCell ref="I67:L67"/>
    <mergeCell ref="I68:L68"/>
    <mergeCell ref="B52:L52"/>
    <mergeCell ref="B53:L53"/>
    <mergeCell ref="B54:C54"/>
    <mergeCell ref="B55:C55"/>
    <mergeCell ref="B56:C56"/>
    <mergeCell ref="B57:C57"/>
    <mergeCell ref="H54:L54"/>
    <mergeCell ref="H55:L55"/>
  </mergeCells>
  <phoneticPr fontId="4" type="noConversion"/>
  <conditionalFormatting sqref="A86:L86">
    <cfRule type="expression" dxfId="10" priority="1" stopIfTrue="1">
      <formula>$Z$2&lt;1</formula>
    </cfRule>
  </conditionalFormatting>
  <dataValidations count="1">
    <dataValidation type="list" allowBlank="1" showInputMessage="1" showErrorMessage="1" error="Enter Yes or No from drop down menu." sqref="H23:L24" xr:uid="{00000000-0002-0000-1200-000000000000}">
      <formula1>"Yes, No"</formula1>
    </dataValidation>
  </dataValidations>
  <pageMargins left="0.42" right="0.34" top="0.57999999999999996" bottom="0.6" header="0.34" footer="0.35"/>
  <pageSetup scale="64" orientation="portrait" r:id="rId41"/>
  <headerFooter alignWithMargins="0">
    <oddFooter>&amp;R&amp;"Book Antiqua,Bold"&amp;8 Page &amp;P of &amp;N</oddFooter>
  </headerFooter>
  <rowBreaks count="2" manualBreakCount="2">
    <brk id="31" max="11" man="1"/>
    <brk id="68" max="11" man="1"/>
  </rowBreaks>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X25"/>
  <sheetViews>
    <sheetView showGridLines="0" showZeros="0" view="pageBreakPreview" zoomScale="85" zoomScaleSheetLayoutView="85" workbookViewId="0">
      <selection activeCell="L14" sqref="L14"/>
    </sheetView>
  </sheetViews>
  <sheetFormatPr defaultColWidth="9.140625" defaultRowHeight="15.75"/>
  <cols>
    <col min="1" max="1" width="22.28515625" style="81" customWidth="1"/>
    <col min="2" max="2" width="9.28515625" style="81" customWidth="1"/>
    <col min="3" max="3" width="8.5703125" style="81" customWidth="1"/>
    <col min="4" max="4" width="12.140625" style="81" customWidth="1"/>
    <col min="5" max="5" width="11.85546875" style="81" customWidth="1"/>
    <col min="6" max="6" width="6.140625" style="81" customWidth="1"/>
    <col min="7" max="7" width="12" style="81" customWidth="1"/>
    <col min="8" max="8" width="8.85546875" style="81" customWidth="1"/>
    <col min="9" max="9" width="7.42578125" style="84" customWidth="1"/>
    <col min="10" max="10" width="7.5703125" style="84" customWidth="1"/>
    <col min="11" max="16384" width="9.140625" style="84"/>
  </cols>
  <sheetData>
    <row r="1" spans="1:24" ht="22.5" customHeight="1">
      <c r="A1" s="367" t="str">
        <f>Cover!B3</f>
        <v xml:space="preserve">[Specification No.: CC/NT/W-GIS/DOM/A02/25/06430] </v>
      </c>
      <c r="B1" s="368"/>
      <c r="C1" s="368"/>
      <c r="D1" s="368"/>
      <c r="E1" s="368"/>
      <c r="F1" s="368"/>
      <c r="G1" s="368"/>
      <c r="H1" s="368"/>
      <c r="I1" s="368"/>
      <c r="J1" s="369" t="s">
        <v>476</v>
      </c>
    </row>
    <row r="2" spans="1:24" ht="16.5">
      <c r="A2" s="207"/>
      <c r="B2" s="207"/>
      <c r="C2" s="207"/>
      <c r="D2" s="207"/>
      <c r="E2" s="207"/>
      <c r="F2" s="207"/>
      <c r="G2" s="207"/>
      <c r="H2" s="207"/>
      <c r="I2" s="238"/>
      <c r="J2" s="238"/>
      <c r="X2" s="83" t="e">
        <f>#REF!</f>
        <v>#REF!</v>
      </c>
    </row>
    <row r="3" spans="1:24" ht="137.44999999999999" customHeight="1">
      <c r="A3" s="1161" t="str">
        <f>Cover!B2</f>
        <v>765kV GIS Substation package SS-148 for (a) Extn. of 765kV Bhuj-II PS associated with Augmentation of transformation capacity at Bhuj-II PS (GIS) and (b) Extn. of 765kV Bhuj-II PS associated with Provision of ICT Augmentation and Bus Reactor at Bhuj-II PS</v>
      </c>
      <c r="B3" s="1161"/>
      <c r="C3" s="1161"/>
      <c r="D3" s="1161"/>
      <c r="E3" s="1161"/>
      <c r="F3" s="1161"/>
      <c r="G3" s="1161"/>
      <c r="H3" s="1161"/>
      <c r="I3" s="1161"/>
      <c r="J3" s="1161"/>
    </row>
    <row r="4" spans="1:24" ht="21.75" customHeight="1">
      <c r="A4" s="827" t="s">
        <v>250</v>
      </c>
      <c r="B4" s="827"/>
      <c r="C4" s="827"/>
      <c r="D4" s="827"/>
      <c r="E4" s="827"/>
      <c r="F4" s="827"/>
      <c r="G4" s="827"/>
      <c r="H4" s="827"/>
      <c r="I4" s="827"/>
      <c r="J4" s="827"/>
    </row>
    <row r="5" spans="1:24" ht="15.95" customHeight="1">
      <c r="A5" s="90"/>
      <c r="H5" s="88"/>
      <c r="I5" s="89"/>
    </row>
    <row r="6" spans="1:24" ht="20.100000000000001" customHeight="1">
      <c r="A6" s="91" t="str">
        <f>'Attach 3(JV)'!A7:D7</f>
        <v>Bidder’s Name and Address :</v>
      </c>
      <c r="B6" s="101"/>
      <c r="F6" s="92" t="str">
        <f>'Attach 3(JV)'!E7</f>
        <v>To:</v>
      </c>
      <c r="I6" s="89"/>
    </row>
    <row r="7" spans="1:24" ht="18" customHeight="1">
      <c r="A7" s="825">
        <f>'Attach 3(JV)'!A8:D8</f>
        <v>0</v>
      </c>
      <c r="B7" s="825"/>
      <c r="C7" s="825"/>
      <c r="D7" s="825"/>
      <c r="E7" s="133"/>
      <c r="F7" s="110" t="str">
        <f>'Attach 3(JV)'!E8</f>
        <v>Contract Services</v>
      </c>
      <c r="I7" s="89"/>
    </row>
    <row r="8" spans="1:24">
      <c r="A8" s="89" t="s">
        <v>435</v>
      </c>
      <c r="B8" s="1177">
        <f>'Attach 3(JV)'!B9:D9</f>
        <v>0</v>
      </c>
      <c r="C8" s="1177"/>
      <c r="D8" s="1177"/>
      <c r="E8" s="239"/>
      <c r="F8" s="110" t="str">
        <f>'Attach 3(JV)'!E9</f>
        <v>Power Grid Corporation of India Ltd.,</v>
      </c>
      <c r="I8" s="89"/>
    </row>
    <row r="9" spans="1:24">
      <c r="A9" s="89" t="s">
        <v>437</v>
      </c>
      <c r="B9" s="1156">
        <f>'Attach 3(JV)'!B10:D10</f>
        <v>0</v>
      </c>
      <c r="C9" s="1156"/>
      <c r="D9" s="1156"/>
      <c r="E9" s="239"/>
      <c r="F9" s="110" t="str">
        <f>'Attach 3(JV)'!E10</f>
        <v>"Saudamini", Plot No. 2, Sector 29</v>
      </c>
      <c r="G9" s="84"/>
      <c r="I9" s="89"/>
    </row>
    <row r="10" spans="1:24">
      <c r="A10" s="98"/>
      <c r="B10" s="1156">
        <f>'Attach 3(JV)'!B11:D11</f>
        <v>0</v>
      </c>
      <c r="C10" s="1156"/>
      <c r="D10" s="1156"/>
      <c r="E10" s="239"/>
      <c r="F10" s="110" t="str">
        <f>'Attach 3(JV)'!E11</f>
        <v>Gurgaon (Haryana) - 122001</v>
      </c>
      <c r="G10" s="84"/>
      <c r="I10" s="89"/>
    </row>
    <row r="11" spans="1:24" hidden="1">
      <c r="A11" s="98"/>
      <c r="B11" s="1156">
        <f>'Attach 3(JV)'!B12:D12</f>
        <v>0</v>
      </c>
      <c r="C11" s="1156"/>
      <c r="D11" s="1156"/>
      <c r="E11" s="239"/>
      <c r="F11" s="239"/>
      <c r="G11" s="94"/>
      <c r="I11" s="89"/>
    </row>
    <row r="12" spans="1:24" hidden="1">
      <c r="A12" s="98"/>
      <c r="B12" s="1156"/>
      <c r="C12" s="1156"/>
      <c r="D12" s="1156"/>
      <c r="E12" s="239"/>
      <c r="F12" s="239"/>
      <c r="G12" s="94"/>
      <c r="I12" s="89"/>
    </row>
    <row r="13" spans="1:24">
      <c r="B13" s="239"/>
      <c r="C13" s="239"/>
      <c r="D13" s="239"/>
      <c r="E13" s="239"/>
      <c r="F13" s="239"/>
      <c r="G13" s="84"/>
    </row>
    <row r="14" spans="1:24" ht="198" customHeight="1">
      <c r="A14" s="1377" t="s">
        <v>197</v>
      </c>
      <c r="B14" s="1377"/>
      <c r="C14" s="1377"/>
      <c r="D14" s="1377"/>
      <c r="E14" s="1377"/>
      <c r="F14" s="1377"/>
      <c r="G14" s="1377"/>
      <c r="H14" s="1377"/>
      <c r="I14" s="1377"/>
      <c r="J14" s="1377"/>
    </row>
    <row r="15" spans="1:24" ht="80.25" customHeight="1">
      <c r="A15" s="242" t="s">
        <v>251</v>
      </c>
      <c r="B15" s="242" t="s">
        <v>433</v>
      </c>
      <c r="C15" s="1383" t="s">
        <v>252</v>
      </c>
      <c r="D15" s="1383"/>
      <c r="E15" s="1383"/>
      <c r="F15" s="1383"/>
      <c r="G15" s="242" t="s">
        <v>253</v>
      </c>
      <c r="H15" s="1383" t="s">
        <v>254</v>
      </c>
      <c r="I15" s="1383"/>
      <c r="J15" s="1383"/>
    </row>
    <row r="16" spans="1:24" ht="21" customHeight="1">
      <c r="A16" s="240"/>
      <c r="B16" s="240"/>
      <c r="C16" s="1380"/>
      <c r="D16" s="1380"/>
      <c r="E16" s="1380"/>
      <c r="F16" s="1380"/>
      <c r="G16" s="240"/>
      <c r="H16" s="1381"/>
      <c r="I16" s="1381"/>
      <c r="J16" s="1381"/>
    </row>
    <row r="17" spans="1:10" ht="21" customHeight="1">
      <c r="A17" s="240"/>
      <c r="B17" s="240"/>
      <c r="C17" s="1380"/>
      <c r="D17" s="1380"/>
      <c r="E17" s="1380"/>
      <c r="F17" s="1380"/>
      <c r="G17" s="240"/>
      <c r="H17" s="1381"/>
      <c r="I17" s="1381"/>
      <c r="J17" s="1381"/>
    </row>
    <row r="18" spans="1:10" ht="21" customHeight="1">
      <c r="A18" s="240"/>
      <c r="B18" s="240"/>
      <c r="C18" s="1380"/>
      <c r="D18" s="1380"/>
      <c r="E18" s="1380"/>
      <c r="F18" s="1380"/>
      <c r="G18" s="240"/>
      <c r="H18" s="1381"/>
      <c r="I18" s="1381"/>
      <c r="J18" s="1381"/>
    </row>
    <row r="19" spans="1:10" ht="21" customHeight="1">
      <c r="A19" s="240"/>
      <c r="B19" s="240"/>
      <c r="C19" s="1380"/>
      <c r="D19" s="1380"/>
      <c r="E19" s="1380"/>
      <c r="F19" s="1380"/>
      <c r="G19" s="240"/>
      <c r="H19" s="1381"/>
      <c r="I19" s="1381"/>
      <c r="J19" s="1381"/>
    </row>
    <row r="20" spans="1:10" ht="21" customHeight="1">
      <c r="A20" s="240"/>
      <c r="B20" s="240"/>
      <c r="C20" s="1380"/>
      <c r="D20" s="1380"/>
      <c r="E20" s="1380"/>
      <c r="F20" s="1380"/>
      <c r="G20" s="240"/>
      <c r="H20" s="1381"/>
      <c r="I20" s="1381"/>
      <c r="J20" s="1381"/>
    </row>
    <row r="21" spans="1:10" ht="21" customHeight="1">
      <c r="A21" s="240"/>
      <c r="B21" s="240"/>
      <c r="C21" s="1380"/>
      <c r="D21" s="1380"/>
      <c r="E21" s="1380"/>
      <c r="F21" s="1380"/>
      <c r="G21" s="240"/>
      <c r="H21" s="1381"/>
      <c r="I21" s="1381"/>
      <c r="J21" s="1381"/>
    </row>
    <row r="22" spans="1:10" ht="31.5" customHeight="1">
      <c r="A22" s="1382" t="s">
        <v>40</v>
      </c>
      <c r="B22" s="1382"/>
      <c r="C22" s="1382"/>
      <c r="D22" s="1382"/>
      <c r="E22" s="1382"/>
      <c r="F22" s="1382"/>
      <c r="G22" s="1382"/>
      <c r="H22" s="1382"/>
      <c r="I22" s="1382"/>
      <c r="J22" s="1382"/>
    </row>
    <row r="23" spans="1:10" ht="28.5" customHeight="1">
      <c r="A23" s="91" t="s">
        <v>485</v>
      </c>
      <c r="B23" s="880">
        <f>'Name of Bidder'!C35</f>
        <v>0</v>
      </c>
      <c r="C23" s="880"/>
      <c r="D23" s="241"/>
      <c r="E23" s="84"/>
      <c r="F23" s="828" t="s">
        <v>483</v>
      </c>
      <c r="G23" s="828"/>
      <c r="H23" s="828">
        <f>'Name of Bidder'!C32</f>
        <v>0</v>
      </c>
      <c r="I23" s="828"/>
      <c r="J23" s="828"/>
    </row>
    <row r="24" spans="1:10" ht="28.5" customHeight="1">
      <c r="A24" s="91" t="s">
        <v>486</v>
      </c>
      <c r="B24" s="828">
        <f>'Name of Bidder'!C36</f>
        <v>0</v>
      </c>
      <c r="C24" s="828"/>
      <c r="D24" s="101"/>
      <c r="E24" s="84"/>
      <c r="F24" s="828" t="s">
        <v>484</v>
      </c>
      <c r="G24" s="828"/>
      <c r="H24" s="828">
        <f>'Name of Bidder'!C33</f>
        <v>0</v>
      </c>
      <c r="I24" s="828"/>
      <c r="J24" s="828"/>
    </row>
    <row r="25" spans="1:10" ht="24" customHeight="1">
      <c r="A25" s="84"/>
      <c r="B25" s="84"/>
      <c r="C25" s="84"/>
      <c r="D25" s="84"/>
      <c r="E25" s="84"/>
      <c r="F25" s="84"/>
      <c r="G25" s="141"/>
      <c r="H25" s="84"/>
    </row>
  </sheetData>
  <sheetProtection algorithmName="SHA-512" hashValue="1HwEcgSrNBijBji6PCf4b+rcGACRSFaWI8hVpq7RVneoKKIFWP8rWj6o65WiBpYdxnhl7x0NA2evRDeXIlYgZQ==" saltValue="km9zTbs53UWOgZHsxh5MmQ==" spinCount="100000" sheet="1" objects="1" scenarios="1"/>
  <customSheetViews>
    <customSheetView guid="{0FC51CD5-DCF7-4595-9A9F-DDC9120F829F}"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1"/>
    </customSheetView>
    <customSheetView guid="{72E27F64-009C-4321-B742-209DBE340E6D}"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2"/>
    </customSheetView>
    <customSheetView guid="{9E668EC9-7875-454E-BDE6-15A2D20AC8D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
    </customSheetView>
    <customSheetView guid="{B07A37BF-D9F4-4586-9D27-CDE2FA2D122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4"/>
    </customSheetView>
    <customSheetView guid="{26C9F440-2701-423F-9FDB-7DFF079DC7F8}"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5"/>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6"/>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7"/>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8"/>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9"/>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10"/>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11"/>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12"/>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13"/>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4"/>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5"/>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6"/>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7"/>
      <headerFooter alignWithMargins="0"/>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8"/>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9"/>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20"/>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21"/>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22"/>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23"/>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4"/>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25"/>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26"/>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27"/>
    </customSheetView>
    <customSheetView guid="{E8F77A2D-E40A-4668-A8F2-3CE31C4AC520}"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28"/>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9"/>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30"/>
    </customSheetView>
    <customSheetView guid="{265106DA-0305-46BE-8A98-0935A189448A}"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31"/>
    </customSheetView>
    <customSheetView guid="{24767711-6F0F-4960-B6A0-5D16317C52CA}"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2"/>
    </customSheetView>
    <customSheetView guid="{6C1F68FF-383D-48BB-B0E5-5F71EA481BD7}"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3"/>
    </customSheetView>
    <customSheetView guid="{70FB5D55-1DD3-4C31-AE80-FEFCEF8A40E9}" scale="110" showPageBreaks="1" showGridLines="0" zeroValues="0" printArea="1" view="pageBreakPreview" topLeftCell="A4">
      <selection activeCell="A16" sqref="A16"/>
      <colBreaks count="1" manualBreakCount="1">
        <brk id="10" max="1048575" man="1"/>
      </colBreaks>
      <pageMargins left="0.56000000000000005" right="0.38" top="0.48" bottom="0.31" header="0.3" footer="0.21"/>
      <pageSetup scale="92" orientation="portrait" r:id="rId34"/>
    </customSheetView>
  </customSheetViews>
  <mergeCells count="30">
    <mergeCell ref="B8:D8"/>
    <mergeCell ref="A3:J3"/>
    <mergeCell ref="A4:J4"/>
    <mergeCell ref="A14:J14"/>
    <mergeCell ref="B9:D9"/>
    <mergeCell ref="B12:D12"/>
    <mergeCell ref="B11:D11"/>
    <mergeCell ref="B10:D10"/>
    <mergeCell ref="A7:D7"/>
    <mergeCell ref="C16:F16"/>
    <mergeCell ref="H16:J16"/>
    <mergeCell ref="H15:J15"/>
    <mergeCell ref="C21:F21"/>
    <mergeCell ref="C20:F20"/>
    <mergeCell ref="C19:F19"/>
    <mergeCell ref="C18:F18"/>
    <mergeCell ref="C15:F15"/>
    <mergeCell ref="H21:J21"/>
    <mergeCell ref="H20:J20"/>
    <mergeCell ref="H17:J17"/>
    <mergeCell ref="F24:G24"/>
    <mergeCell ref="F23:G23"/>
    <mergeCell ref="C17:F17"/>
    <mergeCell ref="H19:J19"/>
    <mergeCell ref="A22:J22"/>
    <mergeCell ref="B24:C24"/>
    <mergeCell ref="B23:C23"/>
    <mergeCell ref="H24:J24"/>
    <mergeCell ref="H23:J23"/>
    <mergeCell ref="H18:J18"/>
  </mergeCells>
  <phoneticPr fontId="18" type="noConversion"/>
  <conditionalFormatting sqref="A26:J26">
    <cfRule type="expression" dxfId="9" priority="2" stopIfTrue="1">
      <formula>$X$2&lt;1</formula>
    </cfRule>
  </conditionalFormatting>
  <pageMargins left="0.56000000000000005" right="0.38" top="0.48" bottom="0.31" header="0.3" footer="0.21"/>
  <pageSetup scale="92" orientation="portrait" r:id="rId35"/>
  <colBreaks count="1" manualBreakCount="1">
    <brk id="10" max="1048575" man="1"/>
  </colBreaks>
  <drawing r:id="rId3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P162"/>
  <sheetViews>
    <sheetView showZeros="0" view="pageBreakPreview" topLeftCell="A24" zoomScale="85" zoomScaleSheetLayoutView="85" workbookViewId="0">
      <selection activeCell="B103" sqref="B103:I103"/>
    </sheetView>
  </sheetViews>
  <sheetFormatPr defaultColWidth="9.140625" defaultRowHeight="15"/>
  <cols>
    <col min="1" max="1" width="10" style="208" customWidth="1"/>
    <col min="2" max="2" width="11.5703125" style="208" customWidth="1"/>
    <col min="3" max="3" width="10.85546875" style="208" customWidth="1"/>
    <col min="4" max="5" width="10.7109375" style="208" customWidth="1"/>
    <col min="6" max="6" width="11.5703125" style="208" customWidth="1"/>
    <col min="7" max="9" width="10.7109375" style="208" customWidth="1"/>
    <col min="10" max="10" width="9.140625" style="208"/>
    <col min="11" max="16" width="9.140625" style="208" hidden="1" customWidth="1"/>
    <col min="17" max="17" width="0" style="208" hidden="1" customWidth="1"/>
    <col min="18" max="18" width="10" style="208" bestFit="1" customWidth="1"/>
    <col min="19" max="16384" width="9.140625" style="208"/>
  </cols>
  <sheetData>
    <row r="1" spans="1:9" ht="27" customHeight="1">
      <c r="A1" s="1384" t="s">
        <v>647</v>
      </c>
      <c r="B1" s="1385"/>
      <c r="C1" s="1385"/>
      <c r="D1" s="1385"/>
      <c r="E1" s="1385"/>
      <c r="F1" s="1385"/>
      <c r="G1" s="1385"/>
      <c r="H1" s="1385"/>
      <c r="I1" s="1386"/>
    </row>
    <row r="2" spans="1:9" ht="31.5" customHeight="1">
      <c r="A2" s="209" t="s">
        <v>13</v>
      </c>
      <c r="B2" s="1387" t="s">
        <v>648</v>
      </c>
      <c r="C2" s="1387"/>
      <c r="D2" s="1387"/>
      <c r="E2" s="1387"/>
      <c r="F2" s="1387"/>
      <c r="G2" s="1387"/>
      <c r="H2" s="1387"/>
      <c r="I2" s="1388"/>
    </row>
    <row r="3" spans="1:9" ht="45" customHeight="1">
      <c r="A3" s="209" t="s">
        <v>14</v>
      </c>
      <c r="B3" s="1387" t="s">
        <v>649</v>
      </c>
      <c r="C3" s="1387"/>
      <c r="D3" s="1387"/>
      <c r="E3" s="1387"/>
      <c r="F3" s="1387"/>
      <c r="G3" s="1387"/>
      <c r="H3" s="1387"/>
      <c r="I3" s="1388"/>
    </row>
    <row r="4" spans="1:9" ht="36" customHeight="1">
      <c r="A4" s="209" t="s">
        <v>15</v>
      </c>
      <c r="B4" s="1387" t="s">
        <v>650</v>
      </c>
      <c r="C4" s="1387"/>
      <c r="D4" s="1387"/>
      <c r="E4" s="1387"/>
      <c r="F4" s="1387"/>
      <c r="G4" s="1387"/>
      <c r="H4" s="1387"/>
      <c r="I4" s="1388"/>
    </row>
    <row r="5" spans="1:9" ht="47.25" customHeight="1">
      <c r="A5" s="209" t="s">
        <v>17</v>
      </c>
      <c r="B5" s="1387" t="s">
        <v>18</v>
      </c>
      <c r="C5" s="1387"/>
      <c r="D5" s="1387"/>
      <c r="E5" s="1387"/>
      <c r="F5" s="1387"/>
      <c r="G5" s="1387"/>
      <c r="H5" s="1387"/>
      <c r="I5" s="1388"/>
    </row>
    <row r="6" spans="1:9" ht="19.5" customHeight="1">
      <c r="A6" s="210" t="s">
        <v>20</v>
      </c>
      <c r="B6" s="1389" t="s">
        <v>774</v>
      </c>
      <c r="C6" s="1389"/>
      <c r="D6" s="1389"/>
      <c r="E6" s="1389"/>
      <c r="F6" s="1389"/>
      <c r="G6" s="1389"/>
      <c r="H6" s="1389"/>
      <c r="I6" s="1390"/>
    </row>
    <row r="30" spans="1:11">
      <c r="K30" s="211">
        <f>'Name of Bidder'!C13</f>
        <v>0</v>
      </c>
    </row>
    <row r="31" spans="1:11">
      <c r="A31" s="212"/>
      <c r="B31" s="212"/>
      <c r="C31" s="212"/>
      <c r="D31" s="212"/>
      <c r="E31" s="212"/>
      <c r="F31" s="212"/>
      <c r="G31" s="212"/>
      <c r="H31" s="212"/>
      <c r="I31" s="212"/>
      <c r="J31" s="212"/>
      <c r="K31" s="213">
        <f>'Name of Bidder'!C14</f>
        <v>0</v>
      </c>
    </row>
    <row r="32" spans="1:11">
      <c r="A32" s="212"/>
      <c r="B32" s="212"/>
      <c r="C32" s="212"/>
      <c r="D32" s="212"/>
      <c r="E32" s="212"/>
      <c r="F32" s="212"/>
      <c r="G32" s="212"/>
      <c r="H32" s="212"/>
      <c r="I32" s="212"/>
      <c r="J32" s="212"/>
      <c r="K32" s="213">
        <f>'Name of Bidder'!C15</f>
        <v>0</v>
      </c>
    </row>
    <row r="33" spans="1:16">
      <c r="A33" s="212"/>
      <c r="B33" s="212"/>
      <c r="C33" s="212"/>
      <c r="D33" s="212"/>
      <c r="E33" s="212"/>
      <c r="F33" s="212"/>
      <c r="G33" s="212"/>
      <c r="H33" s="212"/>
      <c r="I33" s="212"/>
      <c r="J33" s="212"/>
      <c r="K33" s="213">
        <f>'Name of Bidder'!C16</f>
        <v>0</v>
      </c>
    </row>
    <row r="34" spans="1:16">
      <c r="A34" s="212"/>
      <c r="B34" s="212"/>
      <c r="C34" s="212"/>
      <c r="D34" s="212"/>
      <c r="E34" s="212"/>
      <c r="F34" s="212"/>
      <c r="G34" s="212"/>
      <c r="H34" s="212"/>
      <c r="I34" s="212"/>
      <c r="J34" s="212"/>
    </row>
    <row r="35" spans="1:16" ht="19.5" customHeight="1">
      <c r="A35" s="1391" t="s">
        <v>651</v>
      </c>
      <c r="B35" s="1391"/>
      <c r="C35" s="1391"/>
      <c r="D35" s="1391"/>
      <c r="E35" s="1391"/>
      <c r="F35" s="1391"/>
      <c r="G35" s="1391"/>
      <c r="H35" s="1391"/>
      <c r="I35" s="1391"/>
      <c r="J35" s="212"/>
    </row>
    <row r="36" spans="1:16">
      <c r="A36" s="1392" t="s">
        <v>205</v>
      </c>
      <c r="B36" s="1392"/>
      <c r="C36" s="1392"/>
      <c r="D36" s="1392"/>
      <c r="E36" s="1392"/>
      <c r="F36" s="1392"/>
      <c r="G36" s="1392"/>
      <c r="H36" s="1392"/>
      <c r="I36" s="1392"/>
      <c r="J36" s="212"/>
      <c r="K36" s="211">
        <f>'Name of Bidder'!C18</f>
        <v>0</v>
      </c>
      <c r="O36" s="213">
        <f>'Name of Bidder'!C23</f>
        <v>0</v>
      </c>
    </row>
    <row r="37" spans="1:16">
      <c r="A37" s="1393" t="s">
        <v>206</v>
      </c>
      <c r="B37" s="1393"/>
      <c r="C37" s="1393"/>
      <c r="D37" s="1393"/>
      <c r="E37" s="1393"/>
      <c r="F37" s="1393"/>
      <c r="G37" s="1393"/>
      <c r="H37" s="1393"/>
      <c r="I37" s="1393"/>
      <c r="J37" s="212"/>
      <c r="K37" s="211">
        <f>'Name of Bidder'!C19</f>
        <v>0</v>
      </c>
      <c r="O37" s="213">
        <f>'Name of Bidder'!C24</f>
        <v>0</v>
      </c>
    </row>
    <row r="38" spans="1:16" ht="48.6" customHeight="1">
      <c r="A38" s="1394" t="s">
        <v>606</v>
      </c>
      <c r="B38" s="1394"/>
      <c r="C38" s="1394"/>
      <c r="D38" s="1394"/>
      <c r="E38" s="1394"/>
      <c r="F38" s="1394"/>
      <c r="G38" s="1394"/>
      <c r="H38" s="1394"/>
      <c r="I38" s="1394"/>
      <c r="J38" s="212"/>
      <c r="K38" s="211">
        <f>'Name of Bidder'!C20</f>
        <v>0</v>
      </c>
      <c r="O38" s="213">
        <f>'Name of Bidder'!C25</f>
        <v>0</v>
      </c>
    </row>
    <row r="39" spans="1:16">
      <c r="A39" s="1393" t="s">
        <v>623</v>
      </c>
      <c r="B39" s="1393"/>
      <c r="C39" s="1393"/>
      <c r="D39" s="1393"/>
      <c r="E39" s="1393"/>
      <c r="F39" s="1393"/>
      <c r="G39" s="1393"/>
      <c r="H39" s="1393"/>
      <c r="I39" s="1393"/>
      <c r="J39" s="212"/>
      <c r="K39" s="211">
        <f>'Name of Bidder'!C21</f>
        <v>0</v>
      </c>
      <c r="O39" s="213">
        <f>'Name of Bidder'!C26</f>
        <v>0</v>
      </c>
    </row>
    <row r="40" spans="1:16">
      <c r="A40" s="1392" t="s">
        <v>207</v>
      </c>
      <c r="B40" s="1392"/>
      <c r="C40" s="1392"/>
      <c r="D40" s="1392"/>
      <c r="E40" s="1392"/>
      <c r="F40" s="1392"/>
      <c r="G40" s="1392"/>
      <c r="H40" s="1392"/>
      <c r="I40" s="1392"/>
      <c r="J40" s="212"/>
    </row>
    <row r="41" spans="1:16" ht="18.75" customHeight="1">
      <c r="A41" s="1393">
        <f>'Attach 3(JV)'!A8:D8</f>
        <v>0</v>
      </c>
      <c r="B41" s="1393"/>
      <c r="C41" s="1393"/>
      <c r="D41" s="1393"/>
      <c r="E41" s="1393"/>
      <c r="F41" s="1393"/>
      <c r="G41" s="1393"/>
      <c r="H41" s="1393"/>
      <c r="I41" s="1393"/>
      <c r="J41" s="212"/>
      <c r="K41" s="214">
        <f>'Name of Bidder'!F7</f>
        <v>1</v>
      </c>
      <c r="M41" s="213" t="s">
        <v>468</v>
      </c>
      <c r="P41" s="213" t="s">
        <v>466</v>
      </c>
    </row>
    <row r="42" spans="1:16" ht="41.25" customHeight="1">
      <c r="A42" s="1395" t="str">
        <f>IF(K41&lt;3,CONCATENATE(M41,P41,K31,P41,K32,P41,K33),IF(AND(K41=3,K42=1),CONCATENATE(M41,P41,K31,P41,K32,P41,K33,M42,K36,M41,P41,K37,P41,K38,P41,K39),IF(AND(K41=3,K42="2 or more"),CONCATENATE(M41,P41,K31,P41,K32,P41,K33,M42,K36,M41,K37,P41,K38,P41,K39,M42, O36,P41, M41,P41, O37,P41, O38, P41,O39),"")))</f>
        <v xml:space="preserve"> having its Registered Office at, 0, 0, 0</v>
      </c>
      <c r="B42" s="1395"/>
      <c r="C42" s="1395"/>
      <c r="D42" s="1395"/>
      <c r="E42" s="1395"/>
      <c r="F42" s="1395"/>
      <c r="G42" s="1395"/>
      <c r="H42" s="1395"/>
      <c r="I42" s="1395"/>
      <c r="J42" s="212"/>
      <c r="K42" s="214">
        <f>'Name of Bidder'!F9</f>
        <v>1</v>
      </c>
      <c r="M42" s="213" t="s">
        <v>467</v>
      </c>
    </row>
    <row r="43" spans="1:16" hidden="1">
      <c r="A43" s="1392" t="e">
        <f>IF(#REF! = "Individual Firm", " ", " and ")</f>
        <v>#REF!</v>
      </c>
      <c r="B43" s="1392"/>
      <c r="C43" s="1392"/>
      <c r="D43" s="1392"/>
      <c r="E43" s="1392"/>
      <c r="F43" s="1392"/>
      <c r="G43" s="1392"/>
      <c r="H43" s="1392"/>
      <c r="I43" s="1392"/>
      <c r="J43" s="212"/>
    </row>
    <row r="44" spans="1:16" hidden="1">
      <c r="A44" s="1392" t="e">
        <f xml:space="preserve"> IF(#REF!= "Individual Firm", "",#REF!)</f>
        <v>#REF!</v>
      </c>
      <c r="B44" s="1392"/>
      <c r="C44" s="1392"/>
      <c r="D44" s="1392"/>
      <c r="E44" s="1392"/>
      <c r="F44" s="1392"/>
      <c r="G44" s="1392"/>
      <c r="H44" s="1392"/>
      <c r="I44" s="1392"/>
      <c r="J44" s="212"/>
    </row>
    <row r="45" spans="1:16" ht="39.950000000000003" hidden="1" customHeight="1">
      <c r="A45" s="1394" t="e">
        <f>IF(#REF!= "Sole Bidder", "", "having its Registered Office at "&amp;IF(#REF!=1,#REF!&amp;" "&amp;#REF!&amp;" "&amp;#REF!,IF(#REF!=2,#REF!&amp;" &amp; "&amp;#REF!&amp;" "&amp;#REF!&amp;" and " &amp;#REF!&amp;" &amp; "&amp;#REF!&amp;" "&amp;#REF! &amp;IF(#REF!=2," respectively",""))))</f>
        <v>#REF!</v>
      </c>
      <c r="B45" s="1394"/>
      <c r="C45" s="1394"/>
      <c r="D45" s="1394"/>
      <c r="E45" s="1394"/>
      <c r="F45" s="1394"/>
      <c r="G45" s="1394"/>
      <c r="H45" s="1394"/>
      <c r="I45" s="1394"/>
      <c r="J45" s="212"/>
    </row>
    <row r="46" spans="1:16">
      <c r="A46" s="1392" t="s">
        <v>208</v>
      </c>
      <c r="B46" s="1392"/>
      <c r="C46" s="1392"/>
      <c r="D46" s="1392"/>
      <c r="E46" s="1392"/>
      <c r="F46" s="1392"/>
      <c r="G46" s="1392"/>
      <c r="H46" s="1392"/>
      <c r="I46" s="1392"/>
      <c r="J46" s="212"/>
    </row>
    <row r="47" spans="1:16">
      <c r="A47" s="1393" t="s">
        <v>209</v>
      </c>
      <c r="B47" s="1393"/>
      <c r="C47" s="1393"/>
      <c r="D47" s="1393"/>
      <c r="E47" s="1393"/>
      <c r="F47" s="1393"/>
      <c r="G47" s="1393"/>
      <c r="H47" s="1393"/>
      <c r="I47" s="1393"/>
      <c r="J47" s="212"/>
    </row>
    <row r="48" spans="1:16">
      <c r="A48" s="1393" t="s">
        <v>210</v>
      </c>
      <c r="B48" s="1393"/>
      <c r="C48" s="1393"/>
      <c r="D48" s="1393"/>
      <c r="E48" s="1393"/>
      <c r="F48" s="1393"/>
      <c r="G48" s="1393"/>
      <c r="H48" s="1393"/>
      <c r="I48" s="1393"/>
      <c r="J48" s="212"/>
    </row>
    <row r="49" spans="1:10" ht="118.9" customHeight="1">
      <c r="A49" s="1395" t="str">
        <f>"POWERGRID intends to award, under laid-down organisational procedures, contract(s) for " &amp;Cover!B2            &amp;        Cover!B3</f>
        <v xml:space="preserve">POWERGRID intends to award, under laid-down organisational procedures, contract(s) for 765kV GIS Substation package SS-148 for (a) Extn. of 765kV Bhuj-II PS associated with Augmentation of transformation capacity at Bhuj-II PS (GIS) and (b) Extn. of 765kV Bhuj-II PS associated with Provision of ICT Augmentation and Bus Reactor at Bhuj-II PS[Specification No.: CC/NT/W-GIS/DOM/A02/25/06430] </v>
      </c>
      <c r="B49" s="1395"/>
      <c r="C49" s="1395"/>
      <c r="D49" s="1395"/>
      <c r="E49" s="1395"/>
      <c r="F49" s="1395"/>
      <c r="G49" s="1395"/>
      <c r="H49" s="1395"/>
      <c r="I49" s="1395"/>
      <c r="J49" s="212"/>
    </row>
    <row r="50" spans="1:10" ht="40.5" customHeight="1">
      <c r="A50" s="1402" t="s">
        <v>652</v>
      </c>
      <c r="B50" s="1402"/>
      <c r="C50" s="1402"/>
      <c r="D50" s="1402"/>
      <c r="E50" s="1402"/>
      <c r="F50" s="1402"/>
      <c r="G50" s="1402"/>
      <c r="H50" s="1402"/>
      <c r="I50" s="1402"/>
      <c r="J50" s="212"/>
    </row>
    <row r="51" spans="1:10" ht="96" customHeight="1">
      <c r="A51" s="1402" t="s">
        <v>653</v>
      </c>
      <c r="B51" s="1402"/>
      <c r="C51" s="1402"/>
      <c r="D51" s="1402"/>
      <c r="E51" s="1402"/>
      <c r="F51" s="1402"/>
      <c r="G51" s="1402"/>
      <c r="H51" s="1402"/>
      <c r="I51" s="1402"/>
      <c r="J51" s="212"/>
    </row>
    <row r="52" spans="1:10" ht="21" customHeight="1">
      <c r="A52" s="1395" t="s">
        <v>211</v>
      </c>
      <c r="B52" s="1395"/>
      <c r="C52" s="1395"/>
      <c r="D52" s="1395"/>
      <c r="E52" s="1396" t="s">
        <v>211</v>
      </c>
      <c r="F52" s="1396"/>
      <c r="G52" s="1396"/>
      <c r="H52" s="1396"/>
      <c r="I52" s="1396"/>
      <c r="J52" s="212"/>
    </row>
    <row r="53" spans="1:10" ht="33" customHeight="1">
      <c r="A53" s="1397" t="s">
        <v>212</v>
      </c>
      <c r="B53" s="1397"/>
      <c r="C53" s="1397"/>
      <c r="D53" s="1397"/>
      <c r="E53" s="1398" t="s">
        <v>303</v>
      </c>
      <c r="F53" s="1398"/>
      <c r="G53" s="1398"/>
      <c r="H53" s="1398"/>
      <c r="I53" s="1398"/>
      <c r="J53" s="212"/>
    </row>
    <row r="54" spans="1:10" ht="22.5" customHeight="1">
      <c r="A54" s="216" t="s">
        <v>645</v>
      </c>
      <c r="B54" s="212"/>
      <c r="C54" s="212"/>
      <c r="D54" s="212"/>
      <c r="E54" s="212"/>
      <c r="F54" s="212"/>
      <c r="G54" s="212"/>
      <c r="H54" s="212"/>
      <c r="I54" s="217" t="s">
        <v>670</v>
      </c>
      <c r="J54" s="212"/>
    </row>
    <row r="55" spans="1:10" ht="22.5" customHeight="1">
      <c r="A55" s="1399" t="s">
        <v>654</v>
      </c>
      <c r="B55" s="1399"/>
      <c r="C55" s="1399"/>
      <c r="D55" s="1399"/>
      <c r="E55" s="1399"/>
      <c r="F55" s="1399"/>
      <c r="G55" s="1399"/>
      <c r="H55" s="1399"/>
      <c r="I55" s="1399"/>
    </row>
    <row r="56" spans="1:10" ht="51" customHeight="1">
      <c r="A56" s="1402" t="s">
        <v>655</v>
      </c>
      <c r="B56" s="1402"/>
      <c r="C56" s="1402"/>
      <c r="D56" s="1402"/>
      <c r="E56" s="1402"/>
      <c r="F56" s="1402"/>
      <c r="G56" s="1402"/>
      <c r="H56" s="1402"/>
      <c r="I56" s="1402"/>
    </row>
    <row r="57" spans="1:10" ht="35.25" customHeight="1">
      <c r="A57" s="1400" t="s">
        <v>1028</v>
      </c>
      <c r="B57" s="1400"/>
      <c r="C57" s="1400"/>
      <c r="D57" s="1400"/>
      <c r="E57" s="1400"/>
      <c r="F57" s="1400"/>
      <c r="G57" s="1400"/>
      <c r="H57" s="1400"/>
      <c r="I57" s="1400"/>
    </row>
    <row r="58" spans="1:10" ht="56.25" customHeight="1">
      <c r="A58" s="221">
        <v>1</v>
      </c>
      <c r="B58" s="1402" t="s">
        <v>656</v>
      </c>
      <c r="C58" s="1402"/>
      <c r="D58" s="1402"/>
      <c r="E58" s="1402"/>
      <c r="F58" s="1402"/>
      <c r="G58" s="1402"/>
      <c r="H58" s="1402"/>
      <c r="I58" s="1402"/>
    </row>
    <row r="59" spans="1:10" ht="51" customHeight="1">
      <c r="A59" s="221">
        <v>2</v>
      </c>
      <c r="B59" s="1402" t="s">
        <v>657</v>
      </c>
      <c r="C59" s="1402"/>
      <c r="D59" s="1402"/>
      <c r="E59" s="1402"/>
      <c r="F59" s="1402"/>
      <c r="G59" s="1402"/>
      <c r="H59" s="1402"/>
      <c r="I59" s="1402"/>
    </row>
    <row r="60" spans="1:10" ht="51.75" customHeight="1">
      <c r="A60" s="221">
        <v>3</v>
      </c>
      <c r="B60" s="1402" t="s">
        <v>658</v>
      </c>
      <c r="C60" s="1402"/>
      <c r="D60" s="1402"/>
      <c r="E60" s="1402"/>
      <c r="F60" s="1402"/>
      <c r="G60" s="1402"/>
      <c r="H60" s="1402"/>
      <c r="I60" s="1402"/>
    </row>
    <row r="61" spans="1:10" ht="69.75" customHeight="1">
      <c r="A61" s="221">
        <v>4</v>
      </c>
      <c r="B61" s="1402" t="s">
        <v>666</v>
      </c>
      <c r="C61" s="1402"/>
      <c r="D61" s="1402"/>
      <c r="E61" s="1402"/>
      <c r="F61" s="1402"/>
      <c r="G61" s="1402"/>
      <c r="H61" s="1402"/>
      <c r="I61" s="1402"/>
    </row>
    <row r="62" spans="1:10" ht="71.25" customHeight="1">
      <c r="A62" s="221">
        <v>5</v>
      </c>
      <c r="B62" s="1402" t="s">
        <v>665</v>
      </c>
      <c r="C62" s="1402"/>
      <c r="D62" s="1402"/>
      <c r="E62" s="1402"/>
      <c r="F62" s="1402"/>
      <c r="G62" s="1402"/>
      <c r="H62" s="1402"/>
      <c r="I62" s="1402"/>
    </row>
    <row r="63" spans="1:10" ht="66" customHeight="1">
      <c r="A63" s="221">
        <v>6</v>
      </c>
      <c r="B63" s="1402" t="s">
        <v>664</v>
      </c>
      <c r="C63" s="1402"/>
      <c r="D63" s="1402"/>
      <c r="E63" s="1402"/>
      <c r="F63" s="1402"/>
      <c r="G63" s="1402"/>
      <c r="H63" s="1402"/>
      <c r="I63" s="1402"/>
    </row>
    <row r="64" spans="1:10" ht="51.75" customHeight="1">
      <c r="A64" s="221">
        <v>7</v>
      </c>
      <c r="B64" s="1402" t="s">
        <v>663</v>
      </c>
      <c r="C64" s="1402"/>
      <c r="D64" s="1402"/>
      <c r="E64" s="1402"/>
      <c r="F64" s="1402"/>
      <c r="G64" s="1402"/>
      <c r="H64" s="1402"/>
      <c r="I64" s="1402"/>
    </row>
    <row r="65" spans="1:10" ht="72.75" customHeight="1">
      <c r="A65" s="221">
        <v>8</v>
      </c>
      <c r="B65" s="1402" t="s">
        <v>662</v>
      </c>
      <c r="C65" s="1402"/>
      <c r="D65" s="1402"/>
      <c r="E65" s="1402"/>
      <c r="F65" s="1402"/>
      <c r="G65" s="1402"/>
      <c r="H65" s="1402"/>
      <c r="I65" s="1402"/>
    </row>
    <row r="66" spans="1:10" ht="60" customHeight="1">
      <c r="A66" s="221">
        <v>9</v>
      </c>
      <c r="B66" s="1402" t="s">
        <v>661</v>
      </c>
      <c r="C66" s="1402"/>
      <c r="D66" s="1402"/>
      <c r="E66" s="1402"/>
      <c r="F66" s="1402"/>
      <c r="G66" s="1402"/>
      <c r="H66" s="1402"/>
      <c r="I66" s="1402"/>
    </row>
    <row r="67" spans="1:10" ht="87.75" customHeight="1">
      <c r="A67" s="221">
        <v>10</v>
      </c>
      <c r="B67" s="1402" t="s">
        <v>660</v>
      </c>
      <c r="C67" s="1402"/>
      <c r="D67" s="1402"/>
      <c r="E67" s="1402"/>
      <c r="F67" s="1402"/>
      <c r="G67" s="1402"/>
      <c r="H67" s="1402"/>
      <c r="I67" s="1402"/>
    </row>
    <row r="68" spans="1:10" ht="27.75" customHeight="1">
      <c r="A68" s="223">
        <v>11</v>
      </c>
      <c r="B68" s="1401" t="s">
        <v>659</v>
      </c>
      <c r="C68" s="1401"/>
      <c r="D68" s="1401"/>
      <c r="E68" s="1401"/>
      <c r="F68" s="1401"/>
      <c r="G68" s="1401"/>
      <c r="H68" s="1401"/>
      <c r="I68" s="1401"/>
    </row>
    <row r="69" spans="1:10" ht="44.25" customHeight="1">
      <c r="A69" s="1402" t="s">
        <v>667</v>
      </c>
      <c r="B69" s="1402"/>
      <c r="C69" s="1402"/>
      <c r="D69" s="1402"/>
      <c r="E69" s="1402"/>
      <c r="F69" s="1402"/>
      <c r="G69" s="1402"/>
      <c r="H69" s="1402"/>
      <c r="I69" s="1402"/>
    </row>
    <row r="70" spans="1:10" ht="109.5" customHeight="1">
      <c r="A70" s="221">
        <v>1</v>
      </c>
      <c r="B70" s="1402" t="s">
        <v>668</v>
      </c>
      <c r="C70" s="1402"/>
      <c r="D70" s="1402"/>
      <c r="E70" s="1402"/>
      <c r="F70" s="1402"/>
      <c r="G70" s="1402"/>
      <c r="H70" s="1402"/>
      <c r="I70" s="1402"/>
    </row>
    <row r="71" spans="1:10" ht="21" customHeight="1">
      <c r="A71" s="1395" t="s">
        <v>211</v>
      </c>
      <c r="B71" s="1395"/>
      <c r="C71" s="1395"/>
      <c r="D71" s="1395"/>
      <c r="E71" s="1396" t="s">
        <v>211</v>
      </c>
      <c r="F71" s="1396"/>
      <c r="G71" s="1396"/>
      <c r="H71" s="1396"/>
      <c r="I71" s="1396"/>
      <c r="J71" s="212"/>
    </row>
    <row r="72" spans="1:10" ht="33" customHeight="1">
      <c r="A72" s="1397" t="s">
        <v>212</v>
      </c>
      <c r="B72" s="1397"/>
      <c r="C72" s="1397"/>
      <c r="D72" s="1397"/>
      <c r="E72" s="1398" t="s">
        <v>303</v>
      </c>
      <c r="F72" s="1398"/>
      <c r="G72" s="1398"/>
      <c r="H72" s="1398"/>
      <c r="I72" s="1398"/>
      <c r="J72" s="212"/>
    </row>
    <row r="73" spans="1:10" ht="22.5" customHeight="1">
      <c r="A73" s="371" t="s">
        <v>645</v>
      </c>
      <c r="B73" s="372"/>
      <c r="C73" s="372"/>
      <c r="D73" s="372"/>
      <c r="E73" s="372"/>
      <c r="F73" s="372"/>
      <c r="G73" s="372"/>
      <c r="H73" s="372"/>
      <c r="I73" s="373" t="s">
        <v>669</v>
      </c>
      <c r="J73" s="212"/>
    </row>
    <row r="74" spans="1:10" ht="66.75" customHeight="1">
      <c r="A74" s="221">
        <v>2</v>
      </c>
      <c r="B74" s="1402" t="s">
        <v>671</v>
      </c>
      <c r="C74" s="1402"/>
      <c r="D74" s="1402"/>
      <c r="E74" s="1402"/>
      <c r="F74" s="1402"/>
      <c r="G74" s="1402"/>
      <c r="H74" s="1402"/>
      <c r="I74" s="1402"/>
    </row>
    <row r="75" spans="1:10" ht="56.25" customHeight="1">
      <c r="A75" s="221">
        <v>3</v>
      </c>
      <c r="B75" s="1402" t="s">
        <v>697</v>
      </c>
      <c r="C75" s="1402"/>
      <c r="D75" s="1402"/>
      <c r="E75" s="1402"/>
      <c r="F75" s="1402"/>
      <c r="G75" s="1402"/>
      <c r="H75" s="1402"/>
      <c r="I75" s="1402"/>
    </row>
    <row r="76" spans="1:10" ht="58.5" customHeight="1">
      <c r="A76" s="221">
        <v>4</v>
      </c>
      <c r="B76" s="1402" t="s">
        <v>696</v>
      </c>
      <c r="C76" s="1402"/>
      <c r="D76" s="1402"/>
      <c r="E76" s="1402"/>
      <c r="F76" s="1402"/>
      <c r="G76" s="1402"/>
      <c r="H76" s="1402"/>
      <c r="I76" s="1402"/>
    </row>
    <row r="77" spans="1:10" ht="54.75" customHeight="1">
      <c r="A77" s="221">
        <v>5</v>
      </c>
      <c r="B77" s="1402" t="s">
        <v>695</v>
      </c>
      <c r="C77" s="1402"/>
      <c r="D77" s="1402"/>
      <c r="E77" s="1402"/>
      <c r="F77" s="1402"/>
      <c r="G77" s="1402"/>
      <c r="H77" s="1402"/>
      <c r="I77" s="1402"/>
    </row>
    <row r="78" spans="1:10" ht="66.75" customHeight="1">
      <c r="A78" s="221">
        <v>6</v>
      </c>
      <c r="B78" s="1402" t="s">
        <v>694</v>
      </c>
      <c r="C78" s="1402"/>
      <c r="D78" s="1402"/>
      <c r="E78" s="1402"/>
      <c r="F78" s="1402"/>
      <c r="G78" s="1402"/>
      <c r="H78" s="1402"/>
      <c r="I78" s="1402"/>
    </row>
    <row r="79" spans="1:10" ht="84.75" customHeight="1">
      <c r="A79" s="221">
        <v>7</v>
      </c>
      <c r="B79" s="1402" t="s">
        <v>693</v>
      </c>
      <c r="C79" s="1402"/>
      <c r="D79" s="1402"/>
      <c r="E79" s="1402"/>
      <c r="F79" s="1402"/>
      <c r="G79" s="1402"/>
      <c r="H79" s="1402"/>
      <c r="I79" s="1402"/>
    </row>
    <row r="80" spans="1:10" ht="91.5" customHeight="1">
      <c r="A80" s="221">
        <v>8</v>
      </c>
      <c r="B80" s="1402" t="s">
        <v>692</v>
      </c>
      <c r="C80" s="1402"/>
      <c r="D80" s="1402"/>
      <c r="E80" s="1402"/>
      <c r="F80" s="1402"/>
      <c r="G80" s="1402"/>
      <c r="H80" s="1402"/>
      <c r="I80" s="1402"/>
    </row>
    <row r="81" spans="1:10" ht="82.5" customHeight="1">
      <c r="A81" s="221">
        <v>9</v>
      </c>
      <c r="B81" s="1402" t="s">
        <v>691</v>
      </c>
      <c r="C81" s="1402"/>
      <c r="D81" s="1402"/>
      <c r="E81" s="1402"/>
      <c r="F81" s="1402"/>
      <c r="G81" s="1402"/>
      <c r="H81" s="1402"/>
      <c r="I81" s="1402"/>
    </row>
    <row r="82" spans="1:10" ht="74.25" customHeight="1">
      <c r="A82" s="221">
        <v>10</v>
      </c>
      <c r="B82" s="1402" t="s">
        <v>690</v>
      </c>
      <c r="C82" s="1402"/>
      <c r="D82" s="1402"/>
      <c r="E82" s="1402"/>
      <c r="F82" s="1402"/>
      <c r="G82" s="1402"/>
      <c r="H82" s="1402"/>
      <c r="I82" s="1402"/>
    </row>
    <row r="83" spans="1:10" ht="56.25" customHeight="1">
      <c r="A83" s="221">
        <v>11</v>
      </c>
      <c r="B83" s="1402" t="s">
        <v>689</v>
      </c>
      <c r="C83" s="1402"/>
      <c r="D83" s="1402"/>
      <c r="E83" s="1402"/>
      <c r="F83" s="1402"/>
      <c r="G83" s="1402"/>
      <c r="H83" s="1402"/>
      <c r="I83" s="1402"/>
    </row>
    <row r="84" spans="1:10" ht="101.25" customHeight="1">
      <c r="A84" s="221">
        <v>12</v>
      </c>
      <c r="B84" s="1402" t="s">
        <v>688</v>
      </c>
      <c r="C84" s="1402"/>
      <c r="D84" s="1402"/>
      <c r="E84" s="1402"/>
      <c r="F84" s="1402"/>
      <c r="G84" s="1402"/>
      <c r="H84" s="1402"/>
      <c r="I84" s="1402"/>
    </row>
    <row r="85" spans="1:10" ht="73.5" customHeight="1">
      <c r="A85" s="221">
        <v>13</v>
      </c>
      <c r="B85" s="1402" t="s">
        <v>687</v>
      </c>
      <c r="C85" s="1402"/>
      <c r="D85" s="1402"/>
      <c r="E85" s="1402"/>
      <c r="F85" s="1402"/>
      <c r="G85" s="1402"/>
      <c r="H85" s="1402"/>
      <c r="I85" s="1402"/>
    </row>
    <row r="86" spans="1:10" ht="79.5" customHeight="1">
      <c r="A86" s="221">
        <v>14</v>
      </c>
      <c r="B86" s="1402" t="s">
        <v>686</v>
      </c>
      <c r="C86" s="1402"/>
      <c r="D86" s="1402"/>
      <c r="E86" s="1402"/>
      <c r="F86" s="1402"/>
      <c r="G86" s="1402"/>
      <c r="H86" s="1402"/>
      <c r="I86" s="1402"/>
    </row>
    <row r="87" spans="1:10" ht="21" customHeight="1">
      <c r="A87" s="1395" t="s">
        <v>211</v>
      </c>
      <c r="B87" s="1395"/>
      <c r="C87" s="1395"/>
      <c r="D87" s="1395"/>
      <c r="E87" s="1396" t="s">
        <v>211</v>
      </c>
      <c r="F87" s="1396"/>
      <c r="G87" s="1396"/>
      <c r="H87" s="1396"/>
      <c r="I87" s="1396"/>
      <c r="J87" s="212"/>
    </row>
    <row r="88" spans="1:10" ht="33" customHeight="1">
      <c r="A88" s="1397" t="s">
        <v>212</v>
      </c>
      <c r="B88" s="1397"/>
      <c r="C88" s="1397"/>
      <c r="D88" s="1397"/>
      <c r="E88" s="1398" t="s">
        <v>303</v>
      </c>
      <c r="F88" s="1398"/>
      <c r="G88" s="1398"/>
      <c r="H88" s="1398"/>
      <c r="I88" s="1398"/>
      <c r="J88" s="212"/>
    </row>
    <row r="89" spans="1:10" ht="22.5" customHeight="1">
      <c r="A89" s="371" t="s">
        <v>645</v>
      </c>
      <c r="B89" s="372"/>
      <c r="C89" s="372"/>
      <c r="D89" s="372"/>
      <c r="E89" s="372"/>
      <c r="F89" s="372"/>
      <c r="G89" s="372"/>
      <c r="H89" s="372"/>
      <c r="I89" s="373" t="s">
        <v>699</v>
      </c>
      <c r="J89" s="212"/>
    </row>
    <row r="90" spans="1:10" ht="104.25" customHeight="1">
      <c r="A90" s="221">
        <v>15</v>
      </c>
      <c r="B90" s="1402" t="s">
        <v>685</v>
      </c>
      <c r="C90" s="1402"/>
      <c r="D90" s="1402"/>
      <c r="E90" s="1402"/>
      <c r="F90" s="1402"/>
      <c r="G90" s="1402"/>
      <c r="H90" s="1402"/>
      <c r="I90" s="1402"/>
    </row>
    <row r="91" spans="1:10" ht="75.75" customHeight="1">
      <c r="A91" s="221">
        <v>16</v>
      </c>
      <c r="B91" s="1402" t="s">
        <v>684</v>
      </c>
      <c r="C91" s="1402"/>
      <c r="D91" s="1402"/>
      <c r="E91" s="1402"/>
      <c r="F91" s="1402"/>
      <c r="G91" s="1402"/>
      <c r="H91" s="1402"/>
      <c r="I91" s="1402"/>
    </row>
    <row r="92" spans="1:10" ht="105" customHeight="1">
      <c r="A92" s="221">
        <v>17</v>
      </c>
      <c r="B92" s="1402" t="s">
        <v>683</v>
      </c>
      <c r="C92" s="1402"/>
      <c r="D92" s="1402"/>
      <c r="E92" s="1402"/>
      <c r="F92" s="1402"/>
      <c r="G92" s="1402"/>
      <c r="H92" s="1402"/>
      <c r="I92" s="1402"/>
    </row>
    <row r="93" spans="1:10" ht="93" customHeight="1">
      <c r="A93" s="221">
        <v>18</v>
      </c>
      <c r="B93" s="1402" t="s">
        <v>682</v>
      </c>
      <c r="C93" s="1402"/>
      <c r="D93" s="1402"/>
      <c r="E93" s="1402"/>
      <c r="F93" s="1402"/>
      <c r="G93" s="1402"/>
      <c r="H93" s="1402"/>
      <c r="I93" s="1402"/>
    </row>
    <row r="94" spans="1:10" ht="90" customHeight="1">
      <c r="A94" s="221">
        <v>19</v>
      </c>
      <c r="B94" s="1402" t="s">
        <v>681</v>
      </c>
      <c r="C94" s="1402"/>
      <c r="D94" s="1402"/>
      <c r="E94" s="1402"/>
      <c r="F94" s="1402"/>
      <c r="G94" s="1402"/>
      <c r="H94" s="1402"/>
      <c r="I94" s="1402"/>
    </row>
    <row r="95" spans="1:10" ht="88.5" customHeight="1">
      <c r="A95" s="221">
        <v>20</v>
      </c>
      <c r="B95" s="1402" t="s">
        <v>907</v>
      </c>
      <c r="C95" s="1402"/>
      <c r="D95" s="1402"/>
      <c r="E95" s="1402"/>
      <c r="F95" s="1402"/>
      <c r="G95" s="1402"/>
      <c r="H95" s="1402"/>
      <c r="I95" s="1402"/>
    </row>
    <row r="96" spans="1:10" ht="25.5" customHeight="1">
      <c r="A96" s="1401" t="s">
        <v>672</v>
      </c>
      <c r="B96" s="1401"/>
      <c r="C96" s="1401"/>
      <c r="D96" s="1401"/>
      <c r="E96" s="1401"/>
      <c r="F96" s="1401"/>
      <c r="G96" s="1401"/>
      <c r="H96" s="1401"/>
      <c r="I96" s="1401"/>
    </row>
    <row r="97" spans="1:10" ht="39" customHeight="1">
      <c r="A97" s="221">
        <v>1</v>
      </c>
      <c r="B97" s="1402" t="s">
        <v>74</v>
      </c>
      <c r="C97" s="1402"/>
      <c r="D97" s="1402"/>
      <c r="E97" s="1402"/>
      <c r="F97" s="1402"/>
      <c r="G97" s="1402"/>
      <c r="H97" s="1402"/>
      <c r="I97" s="1402"/>
    </row>
    <row r="98" spans="1:10" ht="51" customHeight="1">
      <c r="A98" s="221">
        <v>2</v>
      </c>
      <c r="B98" s="1402" t="s">
        <v>675</v>
      </c>
      <c r="C98" s="1402"/>
      <c r="D98" s="1402"/>
      <c r="E98" s="1402"/>
      <c r="F98" s="1402"/>
      <c r="G98" s="1402"/>
      <c r="H98" s="1402"/>
      <c r="I98" s="1402"/>
    </row>
    <row r="99" spans="1:10" ht="18.75" customHeight="1">
      <c r="A99" s="1401" t="s">
        <v>673</v>
      </c>
      <c r="B99" s="1401"/>
      <c r="C99" s="1401"/>
      <c r="D99" s="1401"/>
      <c r="E99" s="1401"/>
      <c r="F99" s="1401"/>
      <c r="G99" s="1401"/>
      <c r="H99" s="1401"/>
      <c r="I99" s="1401"/>
    </row>
    <row r="100" spans="1:10" ht="55.5" customHeight="1">
      <c r="A100" s="1404" t="s">
        <v>674</v>
      </c>
      <c r="B100" s="1404"/>
      <c r="C100" s="1404"/>
      <c r="D100" s="1404"/>
      <c r="E100" s="1404"/>
      <c r="F100" s="1404"/>
      <c r="G100" s="1404"/>
      <c r="H100" s="1404"/>
      <c r="I100" s="1404"/>
    </row>
    <row r="101" spans="1:10" ht="21" customHeight="1">
      <c r="A101" s="1401" t="s">
        <v>676</v>
      </c>
      <c r="B101" s="1401"/>
      <c r="C101" s="1401"/>
      <c r="D101" s="1401"/>
      <c r="E101" s="1401"/>
      <c r="F101" s="1401"/>
      <c r="G101" s="1401"/>
      <c r="H101" s="1401"/>
      <c r="I101" s="1401"/>
    </row>
    <row r="102" spans="1:10" ht="8.1" customHeight="1">
      <c r="A102" s="219"/>
    </row>
    <row r="103" spans="1:10" ht="69" customHeight="1">
      <c r="A103" s="220">
        <v>1</v>
      </c>
      <c r="B103" s="1395" t="s">
        <v>1037</v>
      </c>
      <c r="C103" s="1395"/>
      <c r="D103" s="1395"/>
      <c r="E103" s="1395"/>
      <c r="F103" s="1395"/>
      <c r="G103" s="1395"/>
      <c r="H103" s="1395"/>
      <c r="I103" s="1395"/>
    </row>
    <row r="104" spans="1:10" ht="62.25" customHeight="1">
      <c r="A104" s="220">
        <v>2</v>
      </c>
      <c r="B104" s="1395" t="s">
        <v>677</v>
      </c>
      <c r="C104" s="1395"/>
      <c r="D104" s="1395"/>
      <c r="E104" s="1395"/>
      <c r="F104" s="1395"/>
      <c r="G104" s="1395"/>
      <c r="H104" s="1395"/>
      <c r="I104" s="1395"/>
    </row>
    <row r="105" spans="1:10" ht="21" customHeight="1">
      <c r="A105" s="1395" t="s">
        <v>211</v>
      </c>
      <c r="B105" s="1395"/>
      <c r="C105" s="1395"/>
      <c r="D105" s="1395"/>
      <c r="E105" s="1396" t="s">
        <v>211</v>
      </c>
      <c r="F105" s="1396"/>
      <c r="G105" s="1396"/>
      <c r="H105" s="1396"/>
      <c r="I105" s="1396"/>
      <c r="J105" s="212"/>
    </row>
    <row r="106" spans="1:10" ht="33" customHeight="1">
      <c r="A106" s="1397" t="s">
        <v>212</v>
      </c>
      <c r="B106" s="1397"/>
      <c r="C106" s="1397"/>
      <c r="D106" s="1397"/>
      <c r="E106" s="1398" t="s">
        <v>303</v>
      </c>
      <c r="F106" s="1398"/>
      <c r="G106" s="1398"/>
      <c r="H106" s="1398"/>
      <c r="I106" s="1398"/>
      <c r="J106" s="212"/>
    </row>
    <row r="107" spans="1:10" ht="22.5" customHeight="1">
      <c r="A107" s="371" t="s">
        <v>645</v>
      </c>
      <c r="B107" s="372"/>
      <c r="C107" s="372"/>
      <c r="D107" s="372"/>
      <c r="E107" s="372"/>
      <c r="F107" s="372"/>
      <c r="G107" s="372"/>
      <c r="H107" s="372"/>
      <c r="I107" s="373" t="s">
        <v>700</v>
      </c>
      <c r="J107" s="212"/>
    </row>
    <row r="108" spans="1:10" ht="55.5" customHeight="1">
      <c r="A108" s="220">
        <v>3</v>
      </c>
      <c r="B108" s="1395" t="s">
        <v>680</v>
      </c>
      <c r="C108" s="1395"/>
      <c r="D108" s="1395"/>
      <c r="E108" s="1395"/>
      <c r="F108" s="1395"/>
      <c r="G108" s="1395"/>
      <c r="H108" s="1395"/>
      <c r="I108" s="1395"/>
    </row>
    <row r="109" spans="1:10" ht="51" customHeight="1">
      <c r="A109" s="220">
        <v>4</v>
      </c>
      <c r="B109" s="1395" t="s">
        <v>679</v>
      </c>
      <c r="C109" s="1395"/>
      <c r="D109" s="1395"/>
      <c r="E109" s="1395"/>
      <c r="F109" s="1395"/>
      <c r="G109" s="1395"/>
      <c r="H109" s="1395"/>
      <c r="I109" s="1395"/>
    </row>
    <row r="110" spans="1:10" ht="60" customHeight="1">
      <c r="A110" s="220">
        <v>5</v>
      </c>
      <c r="B110" s="1395" t="s">
        <v>678</v>
      </c>
      <c r="C110" s="1395"/>
      <c r="D110" s="1395"/>
      <c r="E110" s="1395"/>
      <c r="F110" s="1395"/>
      <c r="G110" s="1395"/>
      <c r="H110" s="1395"/>
      <c r="I110" s="1395"/>
    </row>
    <row r="111" spans="1:10">
      <c r="A111" s="218"/>
    </row>
    <row r="112" spans="1:10" ht="21.95" customHeight="1">
      <c r="B112" s="215"/>
      <c r="F112" s="215"/>
    </row>
    <row r="113" spans="2:9" ht="21.95" customHeight="1">
      <c r="B113" s="221" t="s">
        <v>8</v>
      </c>
      <c r="C113" s="221"/>
      <c r="D113" s="221"/>
      <c r="E113" s="221"/>
      <c r="F113" s="221" t="s">
        <v>8</v>
      </c>
      <c r="G113" s="221"/>
      <c r="H113" s="221"/>
      <c r="I113" s="221"/>
    </row>
    <row r="114" spans="2:9" ht="39.75" customHeight="1">
      <c r="B114" s="1403" t="s">
        <v>212</v>
      </c>
      <c r="C114" s="1403"/>
      <c r="D114" s="1403"/>
      <c r="E114" s="1403"/>
      <c r="F114" s="1403" t="s">
        <v>303</v>
      </c>
      <c r="G114" s="1403"/>
      <c r="H114" s="1403"/>
      <c r="I114" s="1403"/>
    </row>
    <row r="115" spans="2:9" ht="21.95" customHeight="1">
      <c r="B115" s="222"/>
      <c r="C115" s="218"/>
      <c r="D115" s="218"/>
      <c r="E115" s="218"/>
      <c r="F115" s="223"/>
      <c r="G115" s="223"/>
      <c r="H115" s="223"/>
      <c r="I115" s="223"/>
    </row>
    <row r="116" spans="2:9" ht="21.95" customHeight="1">
      <c r="B116" s="1395" t="s">
        <v>9</v>
      </c>
      <c r="C116" s="1395"/>
      <c r="D116" s="1395"/>
      <c r="E116" s="1395"/>
      <c r="F116" s="1395" t="s">
        <v>9</v>
      </c>
      <c r="G116" s="1395"/>
      <c r="H116" s="1395"/>
      <c r="I116" s="1395"/>
    </row>
    <row r="117" spans="2:9" ht="21.95" customHeight="1">
      <c r="B117" s="215"/>
      <c r="C117" s="218"/>
      <c r="D117" s="218"/>
      <c r="E117" s="218"/>
      <c r="F117" s="215"/>
      <c r="G117" s="218"/>
      <c r="H117" s="218"/>
      <c r="I117" s="218"/>
    </row>
    <row r="118" spans="2:9" ht="21.95" customHeight="1">
      <c r="B118" s="215"/>
      <c r="C118" s="218"/>
      <c r="D118" s="218"/>
      <c r="E118" s="218"/>
      <c r="F118" s="215"/>
      <c r="G118" s="218"/>
      <c r="H118" s="218"/>
      <c r="I118" s="218"/>
    </row>
    <row r="119" spans="2:9" ht="21.95" customHeight="1">
      <c r="B119" s="212" t="s">
        <v>10</v>
      </c>
      <c r="C119" s="374"/>
      <c r="D119" s="226"/>
      <c r="E119" s="226"/>
      <c r="F119" s="212" t="s">
        <v>10</v>
      </c>
      <c r="G119" s="374"/>
      <c r="H119" s="226"/>
      <c r="I119" s="226"/>
    </row>
    <row r="120" spans="2:9" ht="21.95" customHeight="1">
      <c r="B120" s="212" t="s">
        <v>484</v>
      </c>
      <c r="C120" s="224"/>
      <c r="D120" s="226"/>
      <c r="E120" s="226"/>
      <c r="F120" s="212" t="s">
        <v>484</v>
      </c>
      <c r="G120" s="224"/>
      <c r="H120" s="226"/>
      <c r="I120" s="226"/>
    </row>
    <row r="121" spans="2:9" ht="21.95" customHeight="1">
      <c r="B121" s="1395" t="s">
        <v>11</v>
      </c>
      <c r="C121" s="1395"/>
      <c r="D121" s="1395"/>
      <c r="E121" s="1395"/>
      <c r="F121" s="1395" t="s">
        <v>11</v>
      </c>
      <c r="G121" s="1395"/>
      <c r="H121" s="1395"/>
      <c r="I121" s="1395"/>
    </row>
    <row r="122" spans="2:9" ht="21.95" customHeight="1">
      <c r="B122" s="212" t="s">
        <v>698</v>
      </c>
      <c r="F122" s="212" t="s">
        <v>698</v>
      </c>
    </row>
    <row r="123" spans="2:9" ht="21.95" customHeight="1">
      <c r="C123" s="226"/>
      <c r="D123" s="226"/>
      <c r="E123" s="226"/>
      <c r="F123" s="212"/>
      <c r="G123" s="375"/>
      <c r="H123" s="375"/>
      <c r="I123" s="375"/>
    </row>
    <row r="124" spans="2:9" ht="21.95" customHeight="1">
      <c r="B124" s="212"/>
      <c r="C124" s="226"/>
      <c r="D124" s="226"/>
      <c r="E124" s="226"/>
      <c r="F124" s="212"/>
      <c r="G124" s="225"/>
      <c r="H124" s="225"/>
      <c r="I124" s="225"/>
    </row>
    <row r="125" spans="2:9" ht="21.95" customHeight="1">
      <c r="C125" s="225"/>
      <c r="D125" s="225"/>
      <c r="E125" s="225"/>
      <c r="G125" s="225"/>
      <c r="H125" s="225"/>
      <c r="I125" s="225"/>
    </row>
    <row r="126" spans="2:9" ht="21.95" customHeight="1">
      <c r="B126" s="1395" t="s">
        <v>87</v>
      </c>
      <c r="C126" s="1395"/>
      <c r="D126" s="1395"/>
      <c r="E126" s="1395"/>
      <c r="F126" s="1395" t="s">
        <v>87</v>
      </c>
      <c r="G126" s="1395"/>
      <c r="H126" s="1395"/>
      <c r="I126" s="1395"/>
    </row>
    <row r="127" spans="2:9" ht="21.95" customHeight="1">
      <c r="B127" s="212" t="s">
        <v>698</v>
      </c>
      <c r="F127" s="212" t="s">
        <v>698</v>
      </c>
    </row>
    <row r="128" spans="2:9" ht="21.95" customHeight="1">
      <c r="B128" s="212"/>
      <c r="C128" s="226"/>
      <c r="D128" s="226"/>
      <c r="E128" s="226"/>
      <c r="F128" s="212"/>
      <c r="G128" s="226"/>
      <c r="H128" s="226"/>
      <c r="I128" s="226"/>
    </row>
    <row r="129" spans="2:9" ht="21.95" customHeight="1">
      <c r="B129" s="212"/>
      <c r="C129" s="226"/>
      <c r="D129" s="226"/>
      <c r="E129" s="226"/>
      <c r="F129" s="212"/>
      <c r="G129" s="226"/>
      <c r="H129" s="226"/>
      <c r="I129" s="226"/>
    </row>
    <row r="130" spans="2:9" ht="21.95" customHeight="1">
      <c r="B130" s="212"/>
      <c r="C130" s="226"/>
      <c r="D130" s="226"/>
      <c r="E130" s="226"/>
      <c r="F130" s="212"/>
      <c r="G130" s="226"/>
      <c r="H130" s="226"/>
      <c r="I130" s="226"/>
    </row>
    <row r="131" spans="2:9" ht="21.95" customHeight="1">
      <c r="B131" s="212"/>
      <c r="C131" s="212"/>
      <c r="D131" s="212"/>
      <c r="E131" s="212"/>
      <c r="F131" s="212"/>
    </row>
    <row r="132" spans="2:9" ht="21.95" customHeight="1">
      <c r="B132" s="212"/>
      <c r="C132" s="212"/>
      <c r="D132" s="212"/>
      <c r="E132" s="212"/>
      <c r="F132" s="212"/>
    </row>
    <row r="133" spans="2:9" ht="21.95" customHeight="1">
      <c r="B133" s="212"/>
      <c r="C133" s="212"/>
      <c r="D133" s="212"/>
      <c r="E133" s="212"/>
      <c r="F133" s="212"/>
    </row>
    <row r="134" spans="2:9" ht="21.95" customHeight="1">
      <c r="B134" s="212"/>
      <c r="C134" s="212"/>
      <c r="D134" s="212"/>
      <c r="E134" s="212"/>
      <c r="F134" s="212"/>
    </row>
    <row r="135" spans="2:9" ht="21.95" customHeight="1">
      <c r="B135" s="212"/>
      <c r="C135" s="212"/>
      <c r="D135" s="212"/>
      <c r="E135" s="212"/>
      <c r="F135" s="212"/>
    </row>
    <row r="136" spans="2:9" ht="21.95" customHeight="1">
      <c r="B136" s="212"/>
      <c r="C136" s="212"/>
      <c r="D136" s="212"/>
      <c r="E136" s="212"/>
      <c r="F136" s="212"/>
    </row>
    <row r="137" spans="2:9" ht="21.95" customHeight="1">
      <c r="B137" s="212"/>
      <c r="C137" s="212"/>
      <c r="D137" s="212"/>
      <c r="E137" s="212"/>
      <c r="F137" s="212"/>
    </row>
    <row r="138" spans="2:9" ht="21.95" customHeight="1">
      <c r="B138" s="212"/>
      <c r="C138" s="212"/>
      <c r="D138" s="212"/>
      <c r="E138" s="212"/>
      <c r="F138" s="212"/>
    </row>
    <row r="139" spans="2:9" ht="21.95" customHeight="1">
      <c r="B139" s="212"/>
      <c r="C139" s="212"/>
      <c r="D139" s="212"/>
      <c r="E139" s="212"/>
      <c r="F139" s="212"/>
    </row>
    <row r="140" spans="2:9" ht="21.95" customHeight="1">
      <c r="B140" s="212"/>
      <c r="C140" s="212"/>
      <c r="D140" s="212"/>
      <c r="E140" s="212"/>
      <c r="F140" s="212"/>
    </row>
    <row r="141" spans="2:9" ht="21.95" customHeight="1">
      <c r="B141" s="212"/>
      <c r="C141" s="212"/>
      <c r="D141" s="212"/>
      <c r="E141" s="212"/>
      <c r="F141" s="212"/>
    </row>
    <row r="142" spans="2:9" ht="21.95" customHeight="1">
      <c r="B142" s="212"/>
      <c r="C142" s="212"/>
      <c r="D142" s="212"/>
      <c r="E142" s="212"/>
      <c r="F142" s="212"/>
    </row>
    <row r="143" spans="2:9" ht="21.95" customHeight="1">
      <c r="B143" s="212"/>
      <c r="C143" s="212"/>
      <c r="D143" s="212"/>
      <c r="E143" s="212"/>
      <c r="F143" s="212"/>
    </row>
    <row r="144" spans="2:9" ht="21.95" customHeight="1">
      <c r="B144" s="212"/>
      <c r="C144" s="212"/>
      <c r="D144" s="212"/>
      <c r="E144" s="212"/>
      <c r="F144" s="212"/>
    </row>
    <row r="145" spans="1:9" ht="21.95" customHeight="1">
      <c r="B145" s="212"/>
      <c r="C145" s="212"/>
      <c r="D145" s="212"/>
      <c r="E145" s="212"/>
      <c r="F145" s="212"/>
    </row>
    <row r="146" spans="1:9" ht="21.95" customHeight="1">
      <c r="B146" s="212"/>
      <c r="C146" s="212"/>
      <c r="D146" s="212"/>
      <c r="E146" s="212"/>
      <c r="F146" s="212"/>
    </row>
    <row r="147" spans="1:9" ht="21.95" customHeight="1">
      <c r="A147" s="225"/>
      <c r="B147" s="226"/>
      <c r="C147" s="226"/>
      <c r="D147" s="226"/>
      <c r="E147" s="226"/>
      <c r="F147" s="226"/>
      <c r="G147" s="225"/>
      <c r="H147" s="225"/>
      <c r="I147" s="225"/>
    </row>
    <row r="148" spans="1:9" ht="21.95" customHeight="1">
      <c r="A148" s="216" t="s">
        <v>645</v>
      </c>
      <c r="B148" s="212"/>
      <c r="C148" s="212"/>
      <c r="D148" s="212"/>
      <c r="E148" s="212"/>
      <c r="F148" s="212"/>
      <c r="G148" s="212"/>
      <c r="H148" s="212"/>
      <c r="I148" s="217" t="s">
        <v>701</v>
      </c>
    </row>
    <row r="149" spans="1:9" ht="21.95" customHeight="1">
      <c r="B149" s="212"/>
      <c r="C149" s="212"/>
      <c r="D149" s="212"/>
      <c r="E149" s="212"/>
      <c r="F149" s="212"/>
    </row>
    <row r="150" spans="1:9" ht="21.95" customHeight="1">
      <c r="B150" s="212"/>
      <c r="C150" s="212"/>
      <c r="D150" s="212"/>
      <c r="E150" s="212"/>
      <c r="F150" s="212"/>
    </row>
    <row r="151" spans="1:9" ht="21.95" customHeight="1">
      <c r="B151" s="212"/>
      <c r="C151" s="212"/>
      <c r="D151" s="212"/>
      <c r="E151" s="212"/>
      <c r="F151" s="212"/>
    </row>
    <row r="152" spans="1:9" ht="21.95" customHeight="1">
      <c r="B152" s="212"/>
      <c r="C152" s="212"/>
      <c r="D152" s="212"/>
      <c r="E152" s="212"/>
      <c r="F152" s="212"/>
    </row>
    <row r="153" spans="1:9" ht="21.95" customHeight="1">
      <c r="B153" s="212"/>
      <c r="C153" s="212"/>
      <c r="D153" s="212"/>
      <c r="E153" s="212"/>
      <c r="F153" s="212"/>
    </row>
    <row r="154" spans="1:9" ht="21.95" customHeight="1">
      <c r="B154" s="212"/>
      <c r="C154" s="212"/>
      <c r="D154" s="212"/>
      <c r="E154" s="212"/>
      <c r="F154" s="212"/>
    </row>
    <row r="155" spans="1:9" ht="21.95" customHeight="1">
      <c r="B155" s="212"/>
      <c r="C155" s="212"/>
      <c r="D155" s="212"/>
      <c r="E155" s="212"/>
      <c r="F155" s="212"/>
    </row>
    <row r="156" spans="1:9" ht="21.95" customHeight="1">
      <c r="B156" s="212"/>
      <c r="C156" s="212"/>
      <c r="D156" s="212"/>
      <c r="E156" s="212"/>
      <c r="F156" s="212"/>
    </row>
    <row r="157" spans="1:9" ht="21.95" customHeight="1">
      <c r="B157" s="212"/>
      <c r="C157" s="212"/>
      <c r="D157" s="212"/>
      <c r="E157" s="212"/>
      <c r="F157" s="212"/>
    </row>
    <row r="158" spans="1:9" ht="21.95" customHeight="1">
      <c r="B158" s="212"/>
      <c r="C158" s="212"/>
      <c r="D158" s="212"/>
      <c r="E158" s="212"/>
      <c r="F158" s="212"/>
    </row>
    <row r="159" spans="1:9" ht="21.95" customHeight="1">
      <c r="B159" s="212"/>
      <c r="C159" s="212"/>
      <c r="D159" s="212"/>
      <c r="E159" s="212"/>
      <c r="F159" s="212"/>
    </row>
    <row r="160" spans="1:9" ht="21.95" customHeight="1">
      <c r="B160" s="212"/>
      <c r="C160" s="212"/>
      <c r="D160" s="212"/>
      <c r="E160" s="212"/>
      <c r="F160" s="212"/>
    </row>
    <row r="162" spans="10:10">
      <c r="J162" s="212"/>
    </row>
  </sheetData>
  <sheetProtection algorithmName="SHA-512" hashValue="WG72pFlBTTcc7LZaG9pVtqh3Pu6T2OeRrn1enW4YJzUTmNYYn5ZQDjNuzZ3VTCSpFKNP1FdgTX+Ke1sKtq3q3Q==" saltValue="yuDwQ2cRXW+96IIEQ4B5NQ==" spinCount="100000" sheet="1" objects="1" scenarios="1"/>
  <customSheetViews>
    <customSheetView guid="{0FC51CD5-DCF7-4595-9A9F-DDC9120F829F}"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
      <headerFooter alignWithMargins="0"/>
    </customSheetView>
    <customSheetView guid="{72E27F64-009C-4321-B742-209DBE340E6D}"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
      <headerFooter alignWithMargins="0"/>
    </customSheetView>
    <customSheetView guid="{9E668EC9-7875-454E-BDE6-15A2D20AC8D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3"/>
      <headerFooter alignWithMargins="0"/>
    </customSheetView>
    <customSheetView guid="{B07A37BF-D9F4-4586-9D27-CDE2FA2D122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4"/>
      <headerFooter alignWithMargins="0"/>
    </customSheetView>
    <customSheetView guid="{26C9F440-2701-423F-9FDB-7DFF079DC7F8}"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5"/>
      <headerFooter alignWithMargins="0"/>
    </customSheetView>
    <customSheetView guid="{F34FCE55-6D7A-4595-AE80-79F81F8010EA}" showPageBreaks="1" zeroValues="0" printArea="1" hiddenRows="1" hiddenColumns="1" view="pageBreakPreview" topLeftCell="A13">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7"/>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0"/>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2"/>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3"/>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E8F77A2D-E40A-4668-A8F2-3CE31C4AC520}" showPageBreaks="1" zeroValues="0" printArea="1" hiddenRows="1" hiddenColumns="1" view="pageBreakPreview">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18"/>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9"/>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20"/>
      <headerFooter alignWithMargins="0"/>
    </customSheetView>
    <customSheetView guid="{265106DA-0305-46BE-8A98-0935A189448A}"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1"/>
      <headerFooter alignWithMargins="0"/>
    </customSheetView>
    <customSheetView guid="{24767711-6F0F-4960-B6A0-5D16317C52CA}" scale="120" showPageBreaks="1" zeroValues="0" printArea="1" hiddenRows="1" hiddenColumns="1" view="pageBreakPreview" topLeftCell="A27">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2"/>
      <headerFooter alignWithMargins="0"/>
    </customSheetView>
    <customSheetView guid="{6C1F68FF-383D-48BB-B0E5-5F71EA481BD7}" scale="120" showPageBreaks="1" zeroValues="0" printArea="1" hiddenRows="1" hiddenColumns="1" view="pageBreakPreview" topLeftCell="A19">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3"/>
      <headerFooter alignWithMargins="0"/>
    </customSheetView>
    <customSheetView guid="{70FB5D55-1DD3-4C31-AE80-FEFCEF8A40E9}" scale="120" showPageBreaks="1" zeroValues="0" printArea="1" hiddenRows="1" hiddenColumns="1" view="pageBreakPreview" topLeftCell="A53">
      <selection activeCell="B59" sqref="B59:I5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4"/>
      <headerFooter alignWithMargins="0"/>
    </customSheetView>
  </customSheetViews>
  <mergeCells count="93">
    <mergeCell ref="B104:I104"/>
    <mergeCell ref="B108:I108"/>
    <mergeCell ref="B109:I109"/>
    <mergeCell ref="B110:I110"/>
    <mergeCell ref="F121:I121"/>
    <mergeCell ref="A105:D105"/>
    <mergeCell ref="E105:I105"/>
    <mergeCell ref="A106:D106"/>
    <mergeCell ref="E106:I106"/>
    <mergeCell ref="B121:E121"/>
    <mergeCell ref="F116:I116"/>
    <mergeCell ref="B97:I97"/>
    <mergeCell ref="B98:I98"/>
    <mergeCell ref="A96:I96"/>
    <mergeCell ref="A99:I99"/>
    <mergeCell ref="A100:I100"/>
    <mergeCell ref="B92:I92"/>
    <mergeCell ref="B93:I93"/>
    <mergeCell ref="B94:I94"/>
    <mergeCell ref="B95:I95"/>
    <mergeCell ref="B82:I82"/>
    <mergeCell ref="B83:I83"/>
    <mergeCell ref="B84:I84"/>
    <mergeCell ref="B85:I85"/>
    <mergeCell ref="B86:I86"/>
    <mergeCell ref="B90:I90"/>
    <mergeCell ref="A87:D87"/>
    <mergeCell ref="E87:I87"/>
    <mergeCell ref="A88:D88"/>
    <mergeCell ref="E88:I88"/>
    <mergeCell ref="B91:I91"/>
    <mergeCell ref="B77:I77"/>
    <mergeCell ref="B78:I78"/>
    <mergeCell ref="B79:I79"/>
    <mergeCell ref="B80:I80"/>
    <mergeCell ref="B81:I81"/>
    <mergeCell ref="B126:E126"/>
    <mergeCell ref="F126:I126"/>
    <mergeCell ref="A50:I50"/>
    <mergeCell ref="A51:I51"/>
    <mergeCell ref="A56:I56"/>
    <mergeCell ref="B59:I59"/>
    <mergeCell ref="B58:I58"/>
    <mergeCell ref="B114:E114"/>
    <mergeCell ref="F114:I114"/>
    <mergeCell ref="B116:E116"/>
    <mergeCell ref="B64:I64"/>
    <mergeCell ref="B65:I65"/>
    <mergeCell ref="B66:I66"/>
    <mergeCell ref="B67:I67"/>
    <mergeCell ref="B68:I68"/>
    <mergeCell ref="B74:I74"/>
    <mergeCell ref="A55:I55"/>
    <mergeCell ref="A57:I57"/>
    <mergeCell ref="A101:I101"/>
    <mergeCell ref="B103:I103"/>
    <mergeCell ref="B60:I60"/>
    <mergeCell ref="B61:I61"/>
    <mergeCell ref="B62:I62"/>
    <mergeCell ref="B63:I63"/>
    <mergeCell ref="B75:I75"/>
    <mergeCell ref="B70:I70"/>
    <mergeCell ref="A69:I69"/>
    <mergeCell ref="A71:D71"/>
    <mergeCell ref="E71:I71"/>
    <mergeCell ref="A72:D72"/>
    <mergeCell ref="E72:I72"/>
    <mergeCell ref="B76:I76"/>
    <mergeCell ref="A49:I49"/>
    <mergeCell ref="A52:D52"/>
    <mergeCell ref="E52:I52"/>
    <mergeCell ref="A53:D53"/>
    <mergeCell ref="E53:I53"/>
    <mergeCell ref="A44:I44"/>
    <mergeCell ref="A45:I45"/>
    <mergeCell ref="A46:I46"/>
    <mergeCell ref="A47:I47"/>
    <mergeCell ref="A48:I48"/>
    <mergeCell ref="A39:I39"/>
    <mergeCell ref="A40:I40"/>
    <mergeCell ref="A41:I41"/>
    <mergeCell ref="A42:I42"/>
    <mergeCell ref="A43:I43"/>
    <mergeCell ref="B6:I6"/>
    <mergeCell ref="A35:I35"/>
    <mergeCell ref="A36:I36"/>
    <mergeCell ref="A37:I37"/>
    <mergeCell ref="A38:I38"/>
    <mergeCell ref="A1:I1"/>
    <mergeCell ref="B2:I2"/>
    <mergeCell ref="B3:I3"/>
    <mergeCell ref="B4:I4"/>
    <mergeCell ref="B5:I5"/>
  </mergeCells>
  <printOptions horizontalCentered="1"/>
  <pageMargins left="0.59" right="0.42" top="0.52" bottom="0.41" header="0.27" footer="0.28000000000000003"/>
  <pageSetup paperSize="9" scale="77" fitToHeight="5" orientation="portrait" r:id="rId25"/>
  <headerFooter alignWithMargins="0"/>
  <rowBreaks count="3" manualBreakCount="3">
    <brk id="54" max="8" man="1"/>
    <brk id="73" max="8" man="1"/>
    <brk id="89" max="8" man="1"/>
  </rowBreaks>
  <drawing r:id="rId2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pageSetUpPr fitToPage="1"/>
  </sheetPr>
  <dimension ref="A1:J27"/>
  <sheetViews>
    <sheetView showGridLines="0" showZeros="0" view="pageBreakPreview" topLeftCell="A8" zoomScale="85" zoomScaleSheetLayoutView="85" workbookViewId="0">
      <selection activeCell="B21" sqref="B21:J21"/>
    </sheetView>
  </sheetViews>
  <sheetFormatPr defaultColWidth="9.140625" defaultRowHeight="15.75"/>
  <cols>
    <col min="1" max="1" width="12" style="84" customWidth="1"/>
    <col min="2" max="6" width="9.140625" style="84"/>
    <col min="7" max="7" width="18.7109375" style="84" customWidth="1"/>
    <col min="8" max="9" width="9.140625" style="84"/>
    <col min="10" max="10" width="36.28515625" style="84" customWidth="1"/>
    <col min="11" max="16384" width="9.140625" style="84"/>
  </cols>
  <sheetData>
    <row r="1" spans="1:10" ht="27.75" customHeight="1">
      <c r="A1" s="1410" t="str">
        <f>Cover!B3</f>
        <v xml:space="preserve">[Specification No.: CC/NT/W-GIS/DOM/A02/25/06430] </v>
      </c>
      <c r="B1" s="1410"/>
      <c r="C1" s="1410"/>
      <c r="D1" s="1410"/>
      <c r="E1" s="1410"/>
      <c r="F1" s="1410"/>
      <c r="G1" s="1410"/>
      <c r="H1" s="367"/>
      <c r="I1" s="1405" t="s">
        <v>731</v>
      </c>
      <c r="J1" s="1405"/>
    </row>
    <row r="2" spans="1:10" ht="16.5">
      <c r="A2" s="244"/>
      <c r="B2" s="244"/>
      <c r="C2" s="244"/>
      <c r="D2" s="244"/>
      <c r="E2" s="244"/>
      <c r="F2" s="244"/>
      <c r="G2" s="244"/>
      <c r="H2" s="244"/>
      <c r="I2" s="244"/>
      <c r="J2" s="244"/>
    </row>
    <row r="3" spans="1:10" ht="69" customHeight="1">
      <c r="A3" s="1406" t="str">
        <f>Cover!B2</f>
        <v>765kV GIS Substation package SS-148 for (a) Extn. of 765kV Bhuj-II PS associated with Augmentation of transformation capacity at Bhuj-II PS (GIS) and (b) Extn. of 765kV Bhuj-II PS associated with Provision of ICT Augmentation and Bus Reactor at Bhuj-II PS</v>
      </c>
      <c r="B3" s="1406"/>
      <c r="C3" s="1406"/>
      <c r="D3" s="1406"/>
      <c r="E3" s="1406"/>
      <c r="F3" s="1406"/>
      <c r="G3" s="1406"/>
      <c r="H3" s="1406"/>
      <c r="I3" s="1406"/>
      <c r="J3" s="1406"/>
    </row>
    <row r="5" spans="1:10" ht="26.25" customHeight="1">
      <c r="A5" s="1407" t="s">
        <v>419</v>
      </c>
      <c r="B5" s="1407"/>
      <c r="C5" s="1407"/>
      <c r="D5" s="1407"/>
      <c r="E5" s="1407"/>
      <c r="F5" s="1407"/>
      <c r="G5" s="1407"/>
      <c r="H5" s="1407"/>
      <c r="I5" s="1407"/>
      <c r="J5" s="1407"/>
    </row>
    <row r="7" spans="1:10">
      <c r="A7" s="84" t="str">
        <f>'Attach 3(JV)'!A7:D7</f>
        <v>Bidder’s Name and Address :</v>
      </c>
      <c r="G7" s="121" t="str">
        <f>'Attach 3(JV)'!E7</f>
        <v>To:</v>
      </c>
    </row>
    <row r="8" spans="1:10">
      <c r="A8" s="121">
        <f>'Attach 3(JV)'!A8:D8</f>
        <v>0</v>
      </c>
      <c r="G8" s="84" t="str">
        <f>'Attach 3(JV)'!E8</f>
        <v>Contract Services</v>
      </c>
    </row>
    <row r="9" spans="1:10">
      <c r="A9" s="89" t="s">
        <v>435</v>
      </c>
      <c r="B9" s="1408">
        <f>'Attach 3(JV)'!B9:D9</f>
        <v>0</v>
      </c>
      <c r="C9" s="1408"/>
      <c r="D9" s="1408"/>
      <c r="E9" s="1408"/>
      <c r="F9" s="1408"/>
      <c r="G9" s="84" t="str">
        <f>'Attach 3(JV)'!E9</f>
        <v>Power Grid Corporation of India Ltd.,</v>
      </c>
    </row>
    <row r="10" spans="1:10">
      <c r="A10" s="89" t="s">
        <v>437</v>
      </c>
      <c r="B10" s="1409">
        <f>'Attach 3(JV)'!B10:D10</f>
        <v>0</v>
      </c>
      <c r="C10" s="1409"/>
      <c r="D10" s="1409"/>
      <c r="E10" s="1409"/>
      <c r="F10" s="1409"/>
      <c r="G10" s="84" t="str">
        <f>'Attach 3(JV)'!E10</f>
        <v>"Saudamini", Plot No. 2, Sector 29</v>
      </c>
    </row>
    <row r="11" spans="1:10">
      <c r="B11" s="1409">
        <f>'Attach 3(JV)'!B11:D11</f>
        <v>0</v>
      </c>
      <c r="C11" s="1409"/>
      <c r="D11" s="1409"/>
      <c r="E11" s="1409"/>
      <c r="F11" s="1409"/>
      <c r="G11" s="84" t="str">
        <f>'Attach 3(JV)'!E11</f>
        <v>Gurgaon (Haryana) - 122001</v>
      </c>
    </row>
    <row r="12" spans="1:10" hidden="1">
      <c r="B12" s="1409">
        <f>'Attach 3(JV)'!B12:D12</f>
        <v>0</v>
      </c>
      <c r="C12" s="1409"/>
      <c r="D12" s="1409"/>
      <c r="E12" s="1409"/>
      <c r="F12" s="1409"/>
    </row>
    <row r="13" spans="1:10" hidden="1"/>
    <row r="14" spans="1:10">
      <c r="A14" s="84" t="s">
        <v>243</v>
      </c>
    </row>
    <row r="16" spans="1:10" ht="48" customHeight="1">
      <c r="A16" s="913" t="s">
        <v>36</v>
      </c>
      <c r="B16" s="913"/>
      <c r="C16" s="913"/>
      <c r="D16" s="913"/>
      <c r="E16" s="913"/>
      <c r="F16" s="913"/>
      <c r="G16" s="913"/>
      <c r="H16" s="913"/>
      <c r="I16" s="913"/>
      <c r="J16" s="913"/>
    </row>
    <row r="17" spans="1:10">
      <c r="A17" s="243"/>
      <c r="B17" s="243"/>
      <c r="C17" s="243"/>
      <c r="D17" s="243"/>
      <c r="E17" s="243"/>
      <c r="F17" s="243"/>
      <c r="G17" s="243"/>
      <c r="H17" s="243"/>
      <c r="I17" s="243"/>
      <c r="J17" s="243"/>
    </row>
    <row r="18" spans="1:10" ht="54.75" customHeight="1">
      <c r="A18" s="913" t="s">
        <v>609</v>
      </c>
      <c r="B18" s="913"/>
      <c r="C18" s="913"/>
      <c r="D18" s="913"/>
      <c r="E18" s="913"/>
      <c r="F18" s="913"/>
      <c r="G18" s="913"/>
      <c r="H18" s="913"/>
      <c r="I18" s="913"/>
      <c r="J18" s="913"/>
    </row>
    <row r="19" spans="1:10">
      <c r="A19" s="243"/>
      <c r="B19" s="243"/>
      <c r="C19" s="243"/>
      <c r="D19" s="243"/>
      <c r="E19" s="243"/>
      <c r="F19" s="243"/>
      <c r="G19" s="243"/>
      <c r="H19" s="243"/>
      <c r="I19" s="243"/>
      <c r="J19" s="243"/>
    </row>
    <row r="20" spans="1:10" ht="43.5" customHeight="1">
      <c r="A20" s="111" t="s">
        <v>95</v>
      </c>
      <c r="B20" s="913" t="s">
        <v>39</v>
      </c>
      <c r="C20" s="913"/>
      <c r="D20" s="913"/>
      <c r="E20" s="913"/>
      <c r="F20" s="913"/>
      <c r="G20" s="913"/>
      <c r="H20" s="913"/>
      <c r="I20" s="913"/>
      <c r="J20" s="913"/>
    </row>
    <row r="21" spans="1:10" ht="69" customHeight="1">
      <c r="A21" s="111" t="s">
        <v>103</v>
      </c>
      <c r="B21" s="913" t="s">
        <v>37</v>
      </c>
      <c r="C21" s="913"/>
      <c r="D21" s="913"/>
      <c r="E21" s="913"/>
      <c r="F21" s="913"/>
      <c r="G21" s="913"/>
      <c r="H21" s="913"/>
      <c r="I21" s="913"/>
      <c r="J21" s="913"/>
    </row>
    <row r="23" spans="1:10" ht="82.5" customHeight="1">
      <c r="A23" s="913" t="s">
        <v>38</v>
      </c>
      <c r="B23" s="913"/>
      <c r="C23" s="913"/>
      <c r="D23" s="913"/>
      <c r="E23" s="913"/>
      <c r="F23" s="913"/>
      <c r="G23" s="913"/>
      <c r="H23" s="913"/>
      <c r="I23" s="913"/>
      <c r="J23" s="913"/>
    </row>
    <row r="25" spans="1:10">
      <c r="A25" s="121" t="str">
        <f>'Name of Bidder'!B35</f>
        <v xml:space="preserve">Date     </v>
      </c>
      <c r="B25" s="1411">
        <f>'Name of Bidder'!C35</f>
        <v>0</v>
      </c>
      <c r="C25" s="1411"/>
      <c r="F25" s="1408" t="str">
        <f>'Name of Bidder'!B32</f>
        <v xml:space="preserve">Printed Name </v>
      </c>
      <c r="G25" s="1408"/>
      <c r="H25" s="1408">
        <f>'Name of Bidder'!C32</f>
        <v>0</v>
      </c>
      <c r="I25" s="1408"/>
      <c r="J25" s="1408"/>
    </row>
    <row r="26" spans="1:10">
      <c r="A26" s="121"/>
      <c r="F26" s="121"/>
      <c r="G26" s="121"/>
    </row>
    <row r="27" spans="1:10">
      <c r="A27" s="121" t="str">
        <f>'Name of Bidder'!B36</f>
        <v xml:space="preserve">Place     </v>
      </c>
      <c r="B27" s="1408">
        <f>'Name of Bidder'!C36</f>
        <v>0</v>
      </c>
      <c r="C27" s="1408"/>
      <c r="F27" s="1408" t="str">
        <f>'Name of Bidder'!B33</f>
        <v>Designation</v>
      </c>
      <c r="G27" s="1408"/>
      <c r="H27" s="1408">
        <f>'Name of Bidder'!C33</f>
        <v>0</v>
      </c>
      <c r="I27" s="1408"/>
      <c r="J27" s="1408"/>
    </row>
  </sheetData>
  <sheetProtection algorithmName="SHA-512" hashValue="4wCE+oKzgi8v58npk6SpM7xJ4fZEcNn8dOuazYAXUN3ESnqC2YBfQHcAdSD3GlOmWU0dpiFMHwwcxg4Ol8OYhw==" saltValue="sfRAtodb5/yNHMiHjiiukQ==" spinCount="100000" sheet="1" objects="1" scenarios="1"/>
  <customSheetViews>
    <customSheetView guid="{0FC51CD5-DCF7-4595-9A9F-DDC9120F829F}" showPageBreaks="1" showGridLines="0" zeroValues="0" printArea="1" view="pageBreakPreview">
      <selection activeCell="R12" sqref="R12"/>
      <pageMargins left="0.75" right="0.45" top="0.7" bottom="0.56999999999999995" header="0.34" footer="0.31"/>
      <pageSetup scale="96" orientation="portrait" r:id="rId1"/>
      <headerFooter alignWithMargins="0"/>
    </customSheetView>
    <customSheetView guid="{72E27F64-009C-4321-B742-209DBE340E6D}" showPageBreaks="1" showGridLines="0" zeroValues="0" printArea="1" view="pageBreakPreview">
      <selection activeCell="R12" sqref="R12"/>
      <pageMargins left="0.75" right="0.45" top="0.7" bottom="0.56999999999999995" header="0.34" footer="0.31"/>
      <pageSetup scale="96" orientation="portrait" r:id="rId2"/>
      <headerFooter alignWithMargins="0"/>
    </customSheetView>
    <customSheetView guid="{9E668EC9-7875-454E-BDE6-15A2D20AC8D2}" scale="90" showPageBreaks="1" showGridLines="0" zeroValues="0" printArea="1" view="pageBreakPreview">
      <selection activeCell="A5" sqref="A5:J5"/>
      <pageMargins left="0.75" right="0.45" top="0.7" bottom="0.56999999999999995" header="0.34" footer="0.31"/>
      <pageSetup scale="96" orientation="portrait" r:id="rId3"/>
      <headerFooter alignWithMargins="0"/>
    </customSheetView>
    <customSheetView guid="{B07A37BF-D9F4-4586-9D27-CDE2FA2D1222}" scale="90" showPageBreaks="1" showGridLines="0" zeroValues="0" printArea="1" view="pageBreakPreview">
      <selection activeCell="A5" sqref="A5:J5"/>
      <pageMargins left="0.75" right="0.45" top="0.7" bottom="0.56999999999999995" header="0.34" footer="0.31"/>
      <pageSetup scale="96" orientation="portrait" r:id="rId4"/>
      <headerFooter alignWithMargins="0"/>
    </customSheetView>
    <customSheetView guid="{26C9F440-2701-423F-9FDB-7DFF079DC7F8}" scale="90" showPageBreaks="1" showGridLines="0" zeroValues="0" printArea="1" view="pageBreakPreview">
      <selection activeCell="A5" sqref="A5:J5"/>
      <pageMargins left="0.75" right="0.45" top="0.7" bottom="0.56999999999999995" header="0.34" footer="0.31"/>
      <pageSetup scale="96" orientation="portrait" r:id="rId5"/>
      <headerFooter alignWithMargins="0"/>
    </customSheetView>
    <customSheetView guid="{F34FCE55-6D7A-4595-AE80-79F81F8010EA}" scale="90" showPageBreaks="1" showGridLines="0" zeroValues="0" printArea="1" view="pageBreakPreview">
      <selection activeCell="H17" sqref="H17"/>
      <pageMargins left="0.75" right="0.45" top="0.7" bottom="0.56999999999999995" header="0.34" footer="0.31"/>
      <pageSetup scale="96" orientation="portrait" r:id="rId6"/>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7"/>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8"/>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9"/>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10"/>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11"/>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12"/>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13"/>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14"/>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15"/>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6"/>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7"/>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8"/>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9"/>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20"/>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21"/>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22"/>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23"/>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24"/>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25"/>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26"/>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27"/>
      <headerFooter alignWithMargins="0"/>
    </customSheetView>
    <customSheetView guid="{E8F77A2D-E40A-4668-A8F2-3CE31C4AC520}" scale="90" showPageBreaks="1" showGridLines="0" zeroValues="0" printArea="1" view="pageBreakPreview" topLeftCell="A11">
      <selection activeCell="H17" sqref="H17"/>
      <pageMargins left="0.75" right="0.45" top="0.7" bottom="0.56999999999999995" header="0.34" footer="0.31"/>
      <pageSetup scale="96" orientation="portrait" r:id="rId28"/>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29"/>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30"/>
      <headerFooter alignWithMargins="0"/>
    </customSheetView>
    <customSheetView guid="{265106DA-0305-46BE-8A98-0935A189448A}" scale="90" showPageBreaks="1" showGridLines="0" zeroValues="0" printArea="1" view="pageBreakPreview">
      <selection activeCell="A5" sqref="A5:J5"/>
      <pageMargins left="0.75" right="0.45" top="0.7" bottom="0.56999999999999995" header="0.34" footer="0.31"/>
      <pageSetup scale="96" orientation="portrait" r:id="rId31"/>
      <headerFooter alignWithMargins="0"/>
    </customSheetView>
    <customSheetView guid="{24767711-6F0F-4960-B6A0-5D16317C52CA}" showPageBreaks="1" showGridLines="0" zeroValues="0" printArea="1" view="pageBreakPreview">
      <selection activeCell="R12" sqref="R12"/>
      <pageMargins left="0.75" right="0.45" top="0.7" bottom="0.56999999999999995" header="0.34" footer="0.31"/>
      <pageSetup scale="96" orientation="portrait" r:id="rId32"/>
      <headerFooter alignWithMargins="0"/>
    </customSheetView>
    <customSheetView guid="{6C1F68FF-383D-48BB-B0E5-5F71EA481BD7}" showPageBreaks="1" showGridLines="0" zeroValues="0" printArea="1" view="pageBreakPreview" topLeftCell="A16">
      <selection activeCell="R12" sqref="R12"/>
      <pageMargins left="0.75" right="0.45" top="0.7" bottom="0.56999999999999995" header="0.34" footer="0.31"/>
      <pageSetup scale="96" orientation="portrait" r:id="rId33"/>
      <headerFooter alignWithMargins="0"/>
    </customSheetView>
    <customSheetView guid="{70FB5D55-1DD3-4C31-AE80-FEFCEF8A40E9}" showPageBreaks="1" showGridLines="0" zeroValues="0" printArea="1" view="pageBreakPreview" topLeftCell="A13">
      <selection activeCell="R12" sqref="R12"/>
      <pageMargins left="0.75" right="0.45" top="0.7" bottom="0.56999999999999995" header="0.34" footer="0.31"/>
      <pageSetup scale="96" orientation="portrait" r:id="rId34"/>
      <headerFooter alignWithMargins="0"/>
    </customSheetView>
  </customSheetViews>
  <mergeCells count="19">
    <mergeCell ref="A23:J23"/>
    <mergeCell ref="B21:J21"/>
    <mergeCell ref="B20:J20"/>
    <mergeCell ref="B27:C27"/>
    <mergeCell ref="B25:C25"/>
    <mergeCell ref="F27:G27"/>
    <mergeCell ref="F25:G25"/>
    <mergeCell ref="H27:J27"/>
    <mergeCell ref="H25:J25"/>
    <mergeCell ref="I1:J1"/>
    <mergeCell ref="A3:J3"/>
    <mergeCell ref="A5:J5"/>
    <mergeCell ref="A16:J16"/>
    <mergeCell ref="A18:J18"/>
    <mergeCell ref="B9:F9"/>
    <mergeCell ref="B12:F12"/>
    <mergeCell ref="B11:F11"/>
    <mergeCell ref="B10:F10"/>
    <mergeCell ref="A1:G1"/>
  </mergeCells>
  <phoneticPr fontId="25" type="noConversion"/>
  <pageMargins left="0.75" right="0.45" top="0.7" bottom="0.56999999999999995" header="0.34" footer="0.31"/>
  <pageSetup scale="79" fitToHeight="0" orientation="portrait" r:id="rId35"/>
  <headerFooter alignWithMargins="0"/>
  <ignoredErrors>
    <ignoredError sqref="B25" unlockedFormula="1"/>
  </ignoredErrors>
  <drawing r:id="rId3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J23"/>
  <sheetViews>
    <sheetView topLeftCell="A17" workbookViewId="0">
      <selection activeCell="A19" sqref="A19"/>
    </sheetView>
  </sheetViews>
  <sheetFormatPr defaultColWidth="9.140625" defaultRowHeight="15.75"/>
  <cols>
    <col min="1" max="1" width="12" style="84" customWidth="1"/>
    <col min="2" max="9" width="9.140625" style="84"/>
    <col min="10" max="10" width="19" style="84" customWidth="1"/>
    <col min="11" max="16384" width="9.140625" style="84"/>
  </cols>
  <sheetData>
    <row r="1" spans="1:10" ht="27.75" customHeight="1">
      <c r="A1" s="1410" t="str">
        <f>Cover!B3</f>
        <v xml:space="preserve">[Specification No.: CC/NT/W-GIS/DOM/A02/25/06430] </v>
      </c>
      <c r="B1" s="1410"/>
      <c r="C1" s="1410"/>
      <c r="D1" s="1410"/>
      <c r="E1" s="1410"/>
      <c r="F1" s="1410"/>
      <c r="G1" s="1410"/>
      <c r="H1" s="367"/>
      <c r="I1" s="1405" t="s">
        <v>736</v>
      </c>
      <c r="J1" s="1405"/>
    </row>
    <row r="2" spans="1:10" ht="16.5">
      <c r="A2" s="244"/>
      <c r="B2" s="244"/>
      <c r="C2" s="244"/>
      <c r="D2" s="244"/>
      <c r="E2" s="244"/>
      <c r="F2" s="244"/>
      <c r="G2" s="244"/>
      <c r="H2" s="244"/>
      <c r="I2" s="244"/>
      <c r="J2" s="244"/>
    </row>
    <row r="3" spans="1:10" ht="126.75" customHeight="1">
      <c r="A3" s="1412" t="str">
        <f>Cover!B2</f>
        <v>765kV GIS Substation package SS-148 for (a) Extn. of 765kV Bhuj-II PS associated with Augmentation of transformation capacity at Bhuj-II PS (GIS) and (b) Extn. of 765kV Bhuj-II PS associated with Provision of ICT Augmentation and Bus Reactor at Bhuj-II PS</v>
      </c>
      <c r="B3" s="1412"/>
      <c r="C3" s="1412"/>
      <c r="D3" s="1412"/>
      <c r="E3" s="1412"/>
      <c r="F3" s="1412"/>
      <c r="G3" s="1412"/>
      <c r="H3" s="1412"/>
      <c r="I3" s="1412"/>
      <c r="J3" s="1412"/>
    </row>
    <row r="5" spans="1:10" ht="75.75" customHeight="1">
      <c r="A5" s="1413" t="s">
        <v>747</v>
      </c>
      <c r="B5" s="1413"/>
      <c r="C5" s="1413"/>
      <c r="D5" s="1413"/>
      <c r="E5" s="1413"/>
      <c r="F5" s="1413"/>
      <c r="G5" s="1413"/>
      <c r="H5" s="1413"/>
      <c r="I5" s="1413"/>
      <c r="J5" s="1413"/>
    </row>
    <row r="7" spans="1:10">
      <c r="A7" s="84" t="str">
        <f>'Attach 3(JV)'!A7:D7</f>
        <v>Bidder’s Name and Address :</v>
      </c>
      <c r="G7" s="121" t="str">
        <f>'Attach 3(JV)'!E7</f>
        <v>To:</v>
      </c>
    </row>
    <row r="8" spans="1:10">
      <c r="A8" s="121">
        <f>'Attach 3(JV)'!A8:D8</f>
        <v>0</v>
      </c>
      <c r="G8" s="84" t="str">
        <f>'Attach 3(JV)'!E8</f>
        <v>Contract Services</v>
      </c>
    </row>
    <row r="9" spans="1:10">
      <c r="A9" s="89" t="s">
        <v>435</v>
      </c>
      <c r="B9" s="1408">
        <f>'Attach 3(JV)'!B9:D9</f>
        <v>0</v>
      </c>
      <c r="C9" s="1408"/>
      <c r="D9" s="1408"/>
      <c r="E9" s="1408"/>
      <c r="F9" s="1408"/>
      <c r="G9" s="84" t="str">
        <f>'Attach 3(JV)'!E9</f>
        <v>Power Grid Corporation of India Ltd.,</v>
      </c>
    </row>
    <row r="10" spans="1:10">
      <c r="A10" s="89" t="s">
        <v>437</v>
      </c>
      <c r="B10" s="1409">
        <f>'Attach 3(JV)'!B10:D10</f>
        <v>0</v>
      </c>
      <c r="C10" s="1409"/>
      <c r="D10" s="1409"/>
      <c r="E10" s="1409"/>
      <c r="F10" s="1409"/>
      <c r="G10" s="84" t="str">
        <f>'Attach 3(JV)'!E10</f>
        <v>"Saudamini", Plot No. 2, Sector 29</v>
      </c>
    </row>
    <row r="11" spans="1:10">
      <c r="B11" s="1409">
        <f>'Attach 3(JV)'!B11:D11</f>
        <v>0</v>
      </c>
      <c r="C11" s="1409"/>
      <c r="D11" s="1409"/>
      <c r="E11" s="1409"/>
      <c r="F11" s="1409"/>
      <c r="G11" s="84" t="str">
        <f>'Attach 3(JV)'!E11</f>
        <v>Gurgaon (Haryana) - 122001</v>
      </c>
    </row>
    <row r="12" spans="1:10">
      <c r="B12" s="1409">
        <f>'Attach 3(JV)'!B12:D12</f>
        <v>0</v>
      </c>
      <c r="C12" s="1409"/>
      <c r="D12" s="1409"/>
      <c r="E12" s="1409"/>
      <c r="F12" s="1409"/>
    </row>
    <row r="14" spans="1:10">
      <c r="A14" s="84" t="s">
        <v>243</v>
      </c>
    </row>
    <row r="16" spans="1:10" ht="78" customHeight="1">
      <c r="A16" s="913" t="s">
        <v>745</v>
      </c>
      <c r="B16" s="913"/>
      <c r="C16" s="913"/>
      <c r="D16" s="913"/>
      <c r="E16" s="913"/>
      <c r="F16" s="913"/>
      <c r="G16" s="913"/>
      <c r="H16" s="913"/>
      <c r="I16" s="913"/>
      <c r="J16" s="913"/>
    </row>
    <row r="17" spans="1:10" ht="66" customHeight="1">
      <c r="A17" s="913" t="s">
        <v>746</v>
      </c>
      <c r="B17" s="913"/>
      <c r="C17" s="913"/>
      <c r="D17" s="913"/>
      <c r="E17" s="913"/>
      <c r="F17" s="913"/>
      <c r="G17" s="913"/>
      <c r="H17" s="913"/>
      <c r="I17" s="913"/>
      <c r="J17" s="913"/>
    </row>
    <row r="18" spans="1:10" ht="58.5" customHeight="1">
      <c r="A18" s="913" t="s">
        <v>737</v>
      </c>
      <c r="B18" s="913"/>
      <c r="C18" s="913"/>
      <c r="D18" s="913"/>
      <c r="E18" s="913"/>
      <c r="F18" s="913"/>
      <c r="G18" s="913"/>
      <c r="H18" s="913"/>
      <c r="I18" s="913"/>
      <c r="J18" s="913"/>
    </row>
    <row r="19" spans="1:10" ht="26.25" customHeight="1">
      <c r="A19" s="121" t="s">
        <v>734</v>
      </c>
    </row>
    <row r="20" spans="1:10" ht="26.25" customHeight="1"/>
    <row r="21" spans="1:10">
      <c r="A21" s="121" t="str">
        <f>'Name of Bidder'!B35</f>
        <v xml:space="preserve">Date     </v>
      </c>
      <c r="B21" s="1411">
        <f>'Name of Bidder'!C35</f>
        <v>0</v>
      </c>
      <c r="C21" s="1411"/>
      <c r="F21" s="1408" t="str">
        <f>'Name of Bidder'!B32</f>
        <v xml:space="preserve">Printed Name </v>
      </c>
      <c r="G21" s="1408"/>
      <c r="H21" s="1408">
        <f>'Name of Bidder'!C32</f>
        <v>0</v>
      </c>
      <c r="I21" s="1408"/>
      <c r="J21" s="1408"/>
    </row>
    <row r="22" spans="1:10">
      <c r="A22" s="121"/>
      <c r="F22" s="121"/>
      <c r="G22" s="121"/>
    </row>
    <row r="23" spans="1:10">
      <c r="A23" s="121" t="str">
        <f>'Name of Bidder'!B36</f>
        <v xml:space="preserve">Place     </v>
      </c>
      <c r="B23" s="1408">
        <f>'Name of Bidder'!C36</f>
        <v>0</v>
      </c>
      <c r="C23" s="1408"/>
      <c r="F23" s="1408" t="str">
        <f>'Name of Bidder'!B33</f>
        <v>Designation</v>
      </c>
      <c r="G23" s="1408"/>
      <c r="H23" s="1408">
        <f>'Name of Bidder'!C33</f>
        <v>0</v>
      </c>
      <c r="I23" s="1408"/>
      <c r="J23" s="1408"/>
    </row>
  </sheetData>
  <customSheetViews>
    <customSheetView guid="{0FC51CD5-DCF7-4595-9A9F-DDC9120F829F}" state="hidden" topLeftCell="A17">
      <selection activeCell="A19" sqref="A19"/>
      <pageMargins left="0.7" right="0.7" top="0.75" bottom="0.75" header="0.3" footer="0.3"/>
      <pageSetup paperSize="9" scale="85" orientation="portrait" r:id="rId1"/>
    </customSheetView>
    <customSheetView guid="{72E27F64-009C-4321-B742-209DBE340E6D}" state="hidden" topLeftCell="A17">
      <selection activeCell="A19" sqref="A19"/>
      <pageMargins left="0.7" right="0.7" top="0.75" bottom="0.75" header="0.3" footer="0.3"/>
      <pageSetup paperSize="9" scale="85" orientation="portrait" r:id="rId2"/>
    </customSheetView>
    <customSheetView guid="{9E668EC9-7875-454E-BDE6-15A2D20AC8D2}" state="hidden" topLeftCell="A17">
      <selection activeCell="A19" sqref="A19"/>
      <pageMargins left="0.7" right="0.7" top="0.75" bottom="0.75" header="0.3" footer="0.3"/>
      <pageSetup paperSize="9" scale="85" orientation="portrait" r:id="rId3"/>
    </customSheetView>
    <customSheetView guid="{B07A37BF-D9F4-4586-9D27-CDE2FA2D1222}" state="hidden" topLeftCell="A17">
      <selection activeCell="A19" sqref="A19"/>
      <pageMargins left="0.7" right="0.7" top="0.75" bottom="0.75" header="0.3" footer="0.3"/>
      <pageSetup paperSize="9" scale="85" orientation="portrait" r:id="rId4"/>
    </customSheetView>
    <customSheetView guid="{26C9F440-2701-423F-9FDB-7DFF079DC7F8}" state="hidden" topLeftCell="A17">
      <selection activeCell="A19" sqref="A19"/>
      <pageMargins left="0.7" right="0.7" top="0.75" bottom="0.75" header="0.3" footer="0.3"/>
      <pageSetup paperSize="9" scale="85" orientation="portrait" r:id="rId5"/>
    </customSheetView>
    <customSheetView guid="{F34FCE55-6D7A-4595-AE80-79F81F8010EA}" state="hidden" topLeftCell="A17">
      <selection activeCell="A19" sqref="A19"/>
      <pageMargins left="0.7" right="0.7" top="0.75" bottom="0.75" header="0.3" footer="0.3"/>
      <pageSetup paperSize="9" scale="85" orientation="portrait" r:id="rId6"/>
    </customSheetView>
    <customSheetView guid="{10C5F276-B641-4058-B015-CD9DBF21498B}" state="hidden" topLeftCell="A17">
      <selection activeCell="A19" sqref="A19"/>
      <pageMargins left="0.7" right="0.7" top="0.75" bottom="0.75" header="0.3" footer="0.3"/>
      <pageSetup paperSize="9" scale="85" orientation="portrait" r:id="rId7"/>
    </customSheetView>
    <customSheetView guid="{728AEB16-F9CD-4198-B4E9-2E28A5E42262}" topLeftCell="A7">
      <selection activeCell="E6" sqref="E6"/>
      <pageMargins left="0.7" right="0.7" top="0.75" bottom="0.75" header="0.3" footer="0.3"/>
      <pageSetup paperSize="9" scale="85" orientation="portrait" r:id="rId8"/>
    </customSheetView>
    <customSheetView guid="{564AA8DD-E850-4E6F-BA1D-8F79D1361145}" topLeftCell="A2">
      <selection activeCell="H10" sqref="H10"/>
      <pageMargins left="0.7" right="0.7" top="0.75" bottom="0.75" header="0.3" footer="0.3"/>
      <pageSetup paperSize="9" scale="85" orientation="portrait" r:id="rId9"/>
    </customSheetView>
    <customSheetView guid="{6FD3A41D-DEEE-48F5-96DB-6021F0BEBAF6}" topLeftCell="A16">
      <selection activeCell="H10" sqref="H10"/>
      <pageMargins left="0.7" right="0.7" top="0.75" bottom="0.75" header="0.3" footer="0.3"/>
      <pageSetup paperSize="9" scale="85" orientation="portrait" r:id="rId10"/>
    </customSheetView>
    <customSheetView guid="{30E57F47-2338-458C-930A-44F048960490}" state="hidden" topLeftCell="A17">
      <selection activeCell="A19" sqref="A19"/>
      <pageMargins left="0.7" right="0.7" top="0.75" bottom="0.75" header="0.3" footer="0.3"/>
      <pageSetup paperSize="9" scale="85" orientation="portrait" r:id="rId11"/>
    </customSheetView>
    <customSheetView guid="{9EDBA9B2-46ED-415A-B10B-329571C4D4AF}" state="hidden" topLeftCell="A17">
      <selection activeCell="A19" sqref="A19"/>
      <pageMargins left="0.7" right="0.7" top="0.75" bottom="0.75" header="0.3" footer="0.3"/>
      <pageSetup paperSize="9" scale="85" orientation="portrait" r:id="rId12"/>
    </customSheetView>
    <customSheetView guid="{E8F77A2D-E40A-4668-A8F2-3CE31C4AC520}" state="hidden" topLeftCell="A17">
      <selection activeCell="A19" sqref="A19"/>
      <pageMargins left="0.7" right="0.7" top="0.75" bottom="0.75" header="0.3" footer="0.3"/>
      <pageSetup paperSize="9" scale="85" orientation="portrait" r:id="rId13"/>
    </customSheetView>
    <customSheetView guid="{42E95D05-5FE4-4BDE-99D8-8A5175191762}" state="hidden" topLeftCell="A17">
      <selection activeCell="A19" sqref="A19"/>
      <pageMargins left="0.7" right="0.7" top="0.75" bottom="0.75" header="0.3" footer="0.3"/>
      <pageSetup paperSize="9" scale="85" orientation="portrait" r:id="rId14"/>
    </customSheetView>
    <customSheetView guid="{906C1F80-87B7-4777-98E9-010D55358499}" state="hidden" topLeftCell="A17">
      <selection activeCell="A19" sqref="A19"/>
      <pageMargins left="0.7" right="0.7" top="0.75" bottom="0.75" header="0.3" footer="0.3"/>
      <pageSetup paperSize="9" scale="85" orientation="portrait" r:id="rId15"/>
    </customSheetView>
    <customSheetView guid="{265106DA-0305-46BE-8A98-0935A189448A}" state="hidden" topLeftCell="A17">
      <selection activeCell="A19" sqref="A19"/>
      <pageMargins left="0.7" right="0.7" top="0.75" bottom="0.75" header="0.3" footer="0.3"/>
      <pageSetup paperSize="9" scale="85" orientation="portrait" r:id="rId16"/>
    </customSheetView>
    <customSheetView guid="{24767711-6F0F-4960-B6A0-5D16317C52CA}" state="hidden" topLeftCell="A17">
      <selection activeCell="A19" sqref="A19"/>
      <pageMargins left="0.7" right="0.7" top="0.75" bottom="0.75" header="0.3" footer="0.3"/>
      <pageSetup paperSize="9" scale="85" orientation="portrait" r:id="rId17"/>
    </customSheetView>
    <customSheetView guid="{6C1F68FF-383D-48BB-B0E5-5F71EA481BD7}" state="hidden" topLeftCell="A17">
      <selection activeCell="A19" sqref="A19"/>
      <pageMargins left="0.7" right="0.7" top="0.75" bottom="0.75" header="0.3" footer="0.3"/>
      <pageSetup paperSize="9" scale="85" orientation="portrait" r:id="rId18"/>
    </customSheetView>
    <customSheetView guid="{70FB5D55-1DD3-4C31-AE80-FEFCEF8A40E9}" state="hidden" topLeftCell="A17">
      <selection activeCell="A19" sqref="A19"/>
      <pageMargins left="0.7" right="0.7" top="0.75" bottom="0.75" header="0.3" footer="0.3"/>
      <pageSetup paperSize="9" scale="85" orientation="portrait" r:id="rId19"/>
    </customSheetView>
  </customSheetViews>
  <mergeCells count="17">
    <mergeCell ref="B23:C23"/>
    <mergeCell ref="F23:G23"/>
    <mergeCell ref="H23:J23"/>
    <mergeCell ref="B11:F11"/>
    <mergeCell ref="B12:F12"/>
    <mergeCell ref="A16:J16"/>
    <mergeCell ref="A18:J18"/>
    <mergeCell ref="B21:C21"/>
    <mergeCell ref="F21:G21"/>
    <mergeCell ref="H21:J21"/>
    <mergeCell ref="A17:J17"/>
    <mergeCell ref="B10:F10"/>
    <mergeCell ref="A1:G1"/>
    <mergeCell ref="I1:J1"/>
    <mergeCell ref="A3:J3"/>
    <mergeCell ref="A5:J5"/>
    <mergeCell ref="B9:F9"/>
  </mergeCells>
  <pageMargins left="0.7" right="0.7" top="0.75" bottom="0.75" header="0.3" footer="0.3"/>
  <pageSetup paperSize="9" scale="85" orientation="portrait" r:id="rId20"/>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J28"/>
  <sheetViews>
    <sheetView showGridLines="0" showZeros="0" view="pageBreakPreview" topLeftCell="A22" zoomScale="115" zoomScaleSheetLayoutView="115" workbookViewId="0">
      <selection activeCell="A24" sqref="A24:F24"/>
    </sheetView>
  </sheetViews>
  <sheetFormatPr defaultColWidth="9.140625" defaultRowHeight="15.75"/>
  <cols>
    <col min="1" max="1" width="12" style="84" customWidth="1"/>
    <col min="2" max="9" width="9.140625" style="84"/>
    <col min="10" max="10" width="16.140625" style="84" customWidth="1"/>
    <col min="11" max="16384" width="9.140625" style="84"/>
  </cols>
  <sheetData>
    <row r="1" spans="1:10" ht="27.75" customHeight="1">
      <c r="A1" s="1410" t="str">
        <f>Cover!B3</f>
        <v xml:space="preserve">[Specification No.: CC/NT/W-GIS/DOM/A02/25/06430] </v>
      </c>
      <c r="B1" s="1410"/>
      <c r="C1" s="1410"/>
      <c r="D1" s="1410"/>
      <c r="E1" s="1410"/>
      <c r="F1" s="1410"/>
      <c r="G1" s="1410"/>
      <c r="H1" s="367" t="s">
        <v>735</v>
      </c>
      <c r="I1" s="367"/>
      <c r="J1" s="367"/>
    </row>
    <row r="2" spans="1:10" ht="16.5">
      <c r="A2" s="244"/>
      <c r="B2" s="244"/>
      <c r="C2" s="244"/>
      <c r="D2" s="244"/>
      <c r="E2" s="244"/>
      <c r="F2" s="244"/>
      <c r="G2" s="244"/>
      <c r="H2" s="244"/>
      <c r="I2" s="244"/>
      <c r="J2" s="244"/>
    </row>
    <row r="3" spans="1:10" ht="112.5" customHeight="1">
      <c r="A3" s="1412" t="str">
        <f>Cover!B2</f>
        <v>765kV GIS Substation package SS-148 for (a) Extn. of 765kV Bhuj-II PS associated with Augmentation of transformation capacity at Bhuj-II PS (GIS) and (b) Extn. of 765kV Bhuj-II PS associated with Provision of ICT Augmentation and Bus Reactor at Bhuj-II PS</v>
      </c>
      <c r="B3" s="1412"/>
      <c r="C3" s="1412"/>
      <c r="D3" s="1412"/>
      <c r="E3" s="1412"/>
      <c r="F3" s="1412"/>
      <c r="G3" s="1412"/>
      <c r="H3" s="1412"/>
      <c r="I3" s="1412"/>
      <c r="J3" s="1412"/>
    </row>
    <row r="5" spans="1:10" ht="67.5" customHeight="1">
      <c r="A5" s="1415" t="s">
        <v>748</v>
      </c>
      <c r="B5" s="1415"/>
      <c r="C5" s="1415"/>
      <c r="D5" s="1415"/>
      <c r="E5" s="1415"/>
      <c r="F5" s="1415"/>
      <c r="G5" s="1415"/>
      <c r="H5" s="1415"/>
      <c r="I5" s="1415"/>
      <c r="J5" s="1415"/>
    </row>
    <row r="7" spans="1:10">
      <c r="A7" s="84" t="str">
        <f>'Attach 3(JV)'!A7:D7</f>
        <v>Bidder’s Name and Address :</v>
      </c>
      <c r="G7" s="121" t="str">
        <f>'Attach 3(JV)'!E7</f>
        <v>To:</v>
      </c>
    </row>
    <row r="8" spans="1:10">
      <c r="A8" s="121">
        <f>'Attach 3(JV)'!A8:D8</f>
        <v>0</v>
      </c>
      <c r="G8" s="84" t="str">
        <f>'Attach 3(JV)'!E8</f>
        <v>Contract Services</v>
      </c>
    </row>
    <row r="9" spans="1:10">
      <c r="A9" s="89" t="s">
        <v>435</v>
      </c>
      <c r="B9" s="1408">
        <f>'Attach 3(JV)'!B9:D9</f>
        <v>0</v>
      </c>
      <c r="C9" s="1408"/>
      <c r="D9" s="1408"/>
      <c r="E9" s="1408"/>
      <c r="F9" s="1408"/>
      <c r="G9" s="84" t="str">
        <f>'Attach 3(JV)'!E9</f>
        <v>Power Grid Corporation of India Ltd.,</v>
      </c>
    </row>
    <row r="10" spans="1:10">
      <c r="A10" s="89" t="s">
        <v>437</v>
      </c>
      <c r="B10" s="1409">
        <f>'Attach 3(JV)'!B10:D10</f>
        <v>0</v>
      </c>
      <c r="C10" s="1409"/>
      <c r="D10" s="1409"/>
      <c r="E10" s="1409"/>
      <c r="F10" s="1409"/>
      <c r="G10" s="84" t="str">
        <f>'Attach 3(JV)'!E10</f>
        <v>"Saudamini", Plot No. 2, Sector 29</v>
      </c>
    </row>
    <row r="11" spans="1:10">
      <c r="B11" s="1409">
        <f>'Attach 3(JV)'!B11:D11</f>
        <v>0</v>
      </c>
      <c r="C11" s="1409"/>
      <c r="D11" s="1409"/>
      <c r="E11" s="1409"/>
      <c r="F11" s="1409"/>
      <c r="G11" s="84" t="str">
        <f>'Attach 3(JV)'!E11</f>
        <v>Gurgaon (Haryana) - 122001</v>
      </c>
    </row>
    <row r="12" spans="1:10">
      <c r="B12" s="1409">
        <f>'Attach 3(JV)'!B12:D12</f>
        <v>0</v>
      </c>
      <c r="C12" s="1409"/>
      <c r="D12" s="1409"/>
      <c r="E12" s="1409"/>
      <c r="F12" s="1409"/>
    </row>
    <row r="14" spans="1:10">
      <c r="A14" s="84" t="s">
        <v>243</v>
      </c>
    </row>
    <row r="16" spans="1:10" ht="101.25" customHeight="1">
      <c r="A16" s="1414" t="s">
        <v>749</v>
      </c>
      <c r="B16" s="1414"/>
      <c r="C16" s="1414"/>
      <c r="D16" s="1414"/>
      <c r="E16" s="1414"/>
      <c r="F16" s="1414"/>
      <c r="G16" s="1414"/>
      <c r="H16" s="1414"/>
      <c r="I16" s="1414"/>
      <c r="J16" s="1414"/>
    </row>
    <row r="17" spans="1:10" ht="33" customHeight="1">
      <c r="A17" s="1416"/>
      <c r="B17" s="1417"/>
      <c r="C17" s="1417"/>
      <c r="D17" s="1417"/>
      <c r="E17" s="1417"/>
      <c r="F17" s="1417"/>
      <c r="G17" s="1417"/>
      <c r="H17" s="1417"/>
      <c r="I17" s="1417"/>
      <c r="J17" s="1418"/>
    </row>
    <row r="18" spans="1:10" ht="66.75" customHeight="1">
      <c r="A18" s="1419" t="s">
        <v>752</v>
      </c>
      <c r="B18" s="1414"/>
      <c r="C18" s="1414"/>
      <c r="D18" s="1414"/>
      <c r="E18" s="1414"/>
      <c r="F18" s="1414"/>
      <c r="G18" s="1414"/>
      <c r="H18" s="1414"/>
      <c r="I18" s="1414"/>
      <c r="J18" s="1414"/>
    </row>
    <row r="19" spans="1:10" ht="51" customHeight="1">
      <c r="A19" s="1414" t="s">
        <v>739</v>
      </c>
      <c r="B19" s="1414"/>
      <c r="C19" s="1414"/>
      <c r="D19" s="1414"/>
      <c r="E19" s="1414"/>
      <c r="F19" s="1414"/>
      <c r="G19" s="1414"/>
      <c r="H19" s="1414"/>
      <c r="I19" s="1414"/>
      <c r="J19" s="1414"/>
    </row>
    <row r="20" spans="1:10" ht="33" customHeight="1">
      <c r="A20" s="1414" t="s">
        <v>738</v>
      </c>
      <c r="B20" s="1414"/>
      <c r="C20" s="1414"/>
      <c r="D20" s="1414"/>
      <c r="E20" s="1414"/>
      <c r="F20" s="1414"/>
      <c r="G20" s="1414"/>
      <c r="H20" s="1414"/>
      <c r="I20" s="1414"/>
      <c r="J20" s="1414"/>
    </row>
    <row r="21" spans="1:10" ht="51" customHeight="1">
      <c r="A21" s="1414" t="s">
        <v>740</v>
      </c>
      <c r="B21" s="1414"/>
      <c r="C21" s="1414"/>
      <c r="D21" s="1414"/>
      <c r="E21" s="1414"/>
      <c r="F21" s="1414"/>
      <c r="G21" s="1414"/>
      <c r="H21" s="1414"/>
      <c r="I21" s="1414"/>
      <c r="J21" s="1414"/>
    </row>
    <row r="22" spans="1:10" ht="51" customHeight="1">
      <c r="A22" s="1414" t="s">
        <v>741</v>
      </c>
      <c r="B22" s="1414"/>
      <c r="C22" s="1414"/>
      <c r="D22" s="1414"/>
      <c r="E22" s="1414"/>
      <c r="F22" s="1414"/>
      <c r="G22" s="1414"/>
      <c r="H22" s="1414"/>
      <c r="I22" s="1414"/>
      <c r="J22" s="1414"/>
    </row>
    <row r="23" spans="1:10" ht="51" customHeight="1">
      <c r="A23" s="1414" t="s">
        <v>742</v>
      </c>
      <c r="B23" s="1414"/>
      <c r="C23" s="1414"/>
      <c r="D23" s="1414"/>
      <c r="E23" s="1414"/>
      <c r="F23" s="1414"/>
      <c r="G23" s="1414"/>
      <c r="H23" s="1414"/>
      <c r="I23" s="1414"/>
      <c r="J23" s="1414"/>
    </row>
    <row r="24" spans="1:10" ht="13.5" customHeight="1">
      <c r="A24" s="1408" t="s">
        <v>734</v>
      </c>
      <c r="B24" s="1408"/>
      <c r="C24" s="1408"/>
      <c r="D24" s="1408"/>
      <c r="E24" s="1408"/>
      <c r="F24" s="1408"/>
    </row>
    <row r="25" spans="1:10" ht="13.5" customHeight="1"/>
    <row r="26" spans="1:10">
      <c r="A26" s="121" t="str">
        <f>'Name of Bidder'!B35</f>
        <v xml:space="preserve">Date     </v>
      </c>
      <c r="B26" s="1411">
        <f>'Name of Bidder'!C35</f>
        <v>0</v>
      </c>
      <c r="C26" s="1411"/>
      <c r="F26" s="1408" t="str">
        <f>'Name of Bidder'!B32</f>
        <v xml:space="preserve">Printed Name </v>
      </c>
      <c r="G26" s="1408"/>
      <c r="H26" s="1408">
        <f>'Name of Bidder'!C32</f>
        <v>0</v>
      </c>
      <c r="I26" s="1408"/>
      <c r="J26" s="1408"/>
    </row>
    <row r="27" spans="1:10">
      <c r="A27" s="121"/>
      <c r="F27" s="121"/>
      <c r="G27" s="121"/>
    </row>
    <row r="28" spans="1:10">
      <c r="A28" s="121" t="str">
        <f>'Name of Bidder'!B36</f>
        <v xml:space="preserve">Place     </v>
      </c>
      <c r="B28" s="1408">
        <f>'Name of Bidder'!C36</f>
        <v>0</v>
      </c>
      <c r="C28" s="1408"/>
      <c r="F28" s="1408" t="str">
        <f>'Name of Bidder'!B33</f>
        <v>Designation</v>
      </c>
      <c r="G28" s="1408"/>
      <c r="H28" s="1408">
        <f>'Name of Bidder'!C33</f>
        <v>0</v>
      </c>
      <c r="I28" s="1408"/>
      <c r="J28" s="1408"/>
    </row>
  </sheetData>
  <customSheetViews>
    <customSheetView guid="{0FC51CD5-DCF7-4595-9A9F-DDC9120F829F}"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72E27F64-009C-4321-B742-209DBE340E6D}"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9E668EC9-7875-454E-BDE6-15A2D20AC8D2}"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26C9F440-2701-423F-9FDB-7DFF079DC7F8}"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6"/>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7"/>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8"/>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9"/>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10"/>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11"/>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12"/>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13"/>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265106DA-0305-46BE-8A98-0935A189448A}"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24767711-6F0F-4960-B6A0-5D16317C52CA}"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6C1F68FF-383D-48BB-B0E5-5F71EA481BD7}"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 guid="{70FB5D55-1DD3-4C31-AE80-FEFCEF8A40E9}" scale="115" showPageBreaks="1" showGridLines="0" zeroValues="0" printArea="1" state="hidden" view="pageBreakPreview" topLeftCell="A22">
      <selection activeCell="A24" sqref="A24:F24"/>
      <pageMargins left="0.75" right="0.45" top="0.7" bottom="0.56999999999999995" header="0.34" footer="0.31"/>
      <pageSetup scale="101" orientation="portrait" r:id="rId20"/>
      <headerFooter alignWithMargins="0"/>
    </customSheetView>
  </customSheetViews>
  <mergeCells count="22">
    <mergeCell ref="B28:C28"/>
    <mergeCell ref="F28:G28"/>
    <mergeCell ref="H28:J28"/>
    <mergeCell ref="A21:J21"/>
    <mergeCell ref="A22:J22"/>
    <mergeCell ref="A24:F24"/>
    <mergeCell ref="A20:J20"/>
    <mergeCell ref="B26:C26"/>
    <mergeCell ref="F26:G26"/>
    <mergeCell ref="H26:J26"/>
    <mergeCell ref="A1:G1"/>
    <mergeCell ref="A3:J3"/>
    <mergeCell ref="A5:J5"/>
    <mergeCell ref="B9:F9"/>
    <mergeCell ref="B10:F10"/>
    <mergeCell ref="A23:J23"/>
    <mergeCell ref="A17:J17"/>
    <mergeCell ref="B11:F11"/>
    <mergeCell ref="B12:F12"/>
    <mergeCell ref="A16:J16"/>
    <mergeCell ref="A19:J19"/>
    <mergeCell ref="A18:J18"/>
  </mergeCells>
  <pageMargins left="0.75" right="0.45" top="0.7" bottom="0.56999999999999995" header="0.34" footer="0.31"/>
  <pageSetup scale="101" orientation="portrait" r:id="rId21"/>
  <headerFooter alignWithMargins="0"/>
  <drawing r:id="rId2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2:AW172"/>
  <sheetViews>
    <sheetView showGridLines="0" showZeros="0" view="pageBreakPreview" topLeftCell="A139" zoomScaleSheetLayoutView="100" workbookViewId="0">
      <selection activeCell="AP41" sqref="AP41"/>
    </sheetView>
  </sheetViews>
  <sheetFormatPr defaultColWidth="9.140625" defaultRowHeight="15.75"/>
  <cols>
    <col min="1" max="1" width="10.7109375" style="245" customWidth="1"/>
    <col min="2" max="2" width="13.5703125" style="248" customWidth="1"/>
    <col min="3" max="3" width="14.7109375" style="245" customWidth="1"/>
    <col min="4" max="4" width="30.140625" style="245" customWidth="1"/>
    <col min="5" max="5" width="29.7109375" style="245" customWidth="1"/>
    <col min="6" max="6" width="47.42578125" style="245" customWidth="1"/>
    <col min="7" max="7" width="12.85546875" style="245" hidden="1" customWidth="1"/>
    <col min="8" max="8" width="14.5703125" style="245" hidden="1" customWidth="1"/>
    <col min="9" max="9" width="14.140625" style="246" hidden="1" customWidth="1"/>
    <col min="10" max="10" width="13.140625" style="246" hidden="1" customWidth="1"/>
    <col min="11" max="11" width="8.85546875" style="246" hidden="1" customWidth="1"/>
    <col min="12" max="25" width="9.140625" style="246" hidden="1" customWidth="1"/>
    <col min="26" max="26" width="22.140625" style="246" hidden="1" customWidth="1"/>
    <col min="27" max="27" width="15.85546875" style="246" hidden="1" customWidth="1"/>
    <col min="28" max="28" width="20" style="246" hidden="1" customWidth="1"/>
    <col min="29" max="29" width="13.85546875" style="246" hidden="1" customWidth="1"/>
    <col min="30" max="30" width="9.140625" style="246" hidden="1" customWidth="1"/>
    <col min="31" max="31" width="9.140625" style="247" hidden="1" customWidth="1"/>
    <col min="32" max="32" width="13.7109375" style="247" hidden="1" customWidth="1"/>
    <col min="33" max="35" width="9.140625" style="246" hidden="1" customWidth="1"/>
    <col min="36" max="36" width="10.42578125" style="246" hidden="1" customWidth="1"/>
    <col min="37" max="37" width="9.140625" style="246" hidden="1" customWidth="1"/>
    <col min="38" max="38" width="18.7109375" style="246" hidden="1" customWidth="1"/>
    <col min="39" max="39" width="13.140625" style="246" hidden="1" customWidth="1"/>
    <col min="40" max="40" width="14.140625" style="246" hidden="1" customWidth="1"/>
    <col min="41" max="41" width="16.5703125" style="246" customWidth="1"/>
    <col min="42" max="42" width="19.7109375" style="246" customWidth="1"/>
    <col min="43" max="44" width="9.140625" style="246" customWidth="1"/>
    <col min="45" max="49" width="9.140625" style="246" hidden="1" customWidth="1"/>
    <col min="50" max="65" width="9.140625" style="246" customWidth="1"/>
    <col min="66" max="16384" width="9.140625" style="246"/>
  </cols>
  <sheetData>
    <row r="2" spans="1:13" ht="21" customHeight="1">
      <c r="B2" s="1447" t="s">
        <v>556</v>
      </c>
      <c r="C2" s="1448"/>
      <c r="D2" s="1448"/>
      <c r="E2" s="1448"/>
      <c r="F2" s="1449"/>
    </row>
    <row r="3" spans="1:13" ht="20.25" customHeight="1"/>
    <row r="4" spans="1:13" ht="20.25" customHeight="1"/>
    <row r="5" spans="1:13" ht="16.5" customHeight="1">
      <c r="A5" s="247">
        <v>1</v>
      </c>
      <c r="B5" s="248" t="s">
        <v>557</v>
      </c>
      <c r="M5" s="247"/>
    </row>
    <row r="6" spans="1:13" ht="17.25" customHeight="1">
      <c r="B6" s="249"/>
      <c r="C6" s="246"/>
      <c r="G6" s="250">
        <v>1</v>
      </c>
      <c r="M6" s="247"/>
    </row>
    <row r="7" spans="1:13" ht="20.25" customHeight="1">
      <c r="D7" s="252"/>
      <c r="E7" s="1450"/>
      <c r="F7" s="1450"/>
      <c r="M7" s="247" t="s">
        <v>722</v>
      </c>
    </row>
    <row r="8" spans="1:13" ht="23.25" customHeight="1">
      <c r="A8" s="247">
        <v>1</v>
      </c>
      <c r="B8" s="1451" t="s">
        <v>558</v>
      </c>
      <c r="C8" s="1451"/>
      <c r="D8" s="1451"/>
      <c r="M8" s="247"/>
    </row>
    <row r="9" spans="1:13" ht="20.25" customHeight="1">
      <c r="A9" s="247"/>
    </row>
    <row r="10" spans="1:13" ht="20.25" customHeight="1">
      <c r="A10" s="247"/>
      <c r="B10" s="1454" t="s">
        <v>559</v>
      </c>
      <c r="C10" s="1454"/>
      <c r="D10" s="1454"/>
    </row>
    <row r="11" spans="1:13" ht="21.75" customHeight="1">
      <c r="A11" s="247"/>
      <c r="B11" s="1454"/>
      <c r="C11" s="1454"/>
      <c r="D11" s="1454"/>
    </row>
    <row r="12" spans="1:13" ht="77.25" customHeight="1">
      <c r="A12" s="247"/>
      <c r="B12" s="1455"/>
      <c r="C12" s="1455"/>
      <c r="D12" s="1455"/>
      <c r="E12" s="798" t="s">
        <v>560</v>
      </c>
      <c r="F12" s="254"/>
      <c r="H12" s="247"/>
    </row>
    <row r="13" spans="1:13" ht="24" customHeight="1">
      <c r="A13" s="247"/>
      <c r="B13" s="255"/>
      <c r="C13" s="255"/>
      <c r="D13" s="255"/>
      <c r="E13" s="253"/>
      <c r="H13" s="247"/>
    </row>
    <row r="14" spans="1:13" ht="22.5" hidden="1" customHeight="1">
      <c r="A14" s="247"/>
    </row>
    <row r="15" spans="1:13" ht="22.5" hidden="1" customHeight="1">
      <c r="A15" s="247"/>
      <c r="B15" s="1440"/>
      <c r="C15" s="1441"/>
      <c r="D15" s="256"/>
      <c r="E15" s="1456"/>
      <c r="F15" s="1457"/>
    </row>
    <row r="16" spans="1:13" ht="22.5" hidden="1" customHeight="1">
      <c r="A16" s="247"/>
      <c r="C16" s="248"/>
      <c r="E16" s="248"/>
      <c r="F16" s="248"/>
    </row>
    <row r="17" spans="1:40" ht="22.5" hidden="1" customHeight="1">
      <c r="A17" s="247"/>
      <c r="B17" s="257"/>
      <c r="C17" s="258"/>
      <c r="D17" s="259"/>
      <c r="E17" s="1436"/>
      <c r="F17" s="1436"/>
    </row>
    <row r="18" spans="1:40" ht="22.5" hidden="1" customHeight="1">
      <c r="A18" s="247"/>
      <c r="C18" s="260"/>
      <c r="D18" s="261"/>
      <c r="E18" s="262"/>
      <c r="F18" s="262"/>
    </row>
    <row r="19" spans="1:40" ht="22.5" hidden="1" customHeight="1">
      <c r="A19" s="247"/>
      <c r="B19" s="1440"/>
      <c r="C19" s="1441"/>
      <c r="D19" s="256"/>
      <c r="E19" s="263"/>
    </row>
    <row r="20" spans="1:40" ht="21.75" customHeight="1"/>
    <row r="21" spans="1:40" ht="69" hidden="1" customHeight="1">
      <c r="A21" s="247" t="s">
        <v>636</v>
      </c>
      <c r="B21" s="1437" t="s">
        <v>635</v>
      </c>
      <c r="C21" s="1438"/>
      <c r="D21" s="1439"/>
      <c r="E21" s="1436" t="s">
        <v>889</v>
      </c>
      <c r="F21" s="1436"/>
    </row>
    <row r="22" spans="1:40" s="328" customFormat="1" hidden="1">
      <c r="A22" s="326"/>
      <c r="B22" s="327" t="s">
        <v>637</v>
      </c>
      <c r="C22" s="326"/>
      <c r="D22" s="326"/>
      <c r="E22" s="326"/>
      <c r="F22" s="326"/>
      <c r="G22" s="326"/>
      <c r="H22" s="326"/>
      <c r="AE22" s="329"/>
      <c r="AF22" s="329"/>
    </row>
    <row r="24" spans="1:40" ht="19.5" customHeight="1">
      <c r="A24" s="264" t="str">
        <f>Cover!B3</f>
        <v xml:space="preserve">[Specification No.: CC/NT/W-GIS/DOM/A02/25/06430] </v>
      </c>
      <c r="B24" s="264"/>
      <c r="C24" s="261"/>
      <c r="D24" s="261"/>
      <c r="E24" s="261"/>
      <c r="F24" s="571" t="s">
        <v>1050</v>
      </c>
      <c r="AE24" s="251">
        <v>1</v>
      </c>
      <c r="AF24" s="251" t="s">
        <v>496</v>
      </c>
      <c r="AI24" s="247">
        <v>1</v>
      </c>
      <c r="AJ24" s="246" t="s">
        <v>497</v>
      </c>
      <c r="AM24" s="265">
        <v>1</v>
      </c>
      <c r="AN24" s="265" t="s">
        <v>395</v>
      </c>
    </row>
    <row r="25" spans="1:40">
      <c r="B25" s="245"/>
      <c r="AE25" s="251">
        <v>2</v>
      </c>
      <c r="AF25" s="251" t="s">
        <v>380</v>
      </c>
      <c r="AI25" s="247">
        <v>2</v>
      </c>
      <c r="AJ25" s="246" t="s">
        <v>381</v>
      </c>
      <c r="AM25" s="265">
        <v>2</v>
      </c>
      <c r="AN25" s="265" t="s">
        <v>396</v>
      </c>
    </row>
    <row r="26" spans="1:40" ht="19.5" customHeight="1">
      <c r="A26" s="1452" t="s">
        <v>477</v>
      </c>
      <c r="B26" s="1452"/>
      <c r="C26" s="1452"/>
      <c r="D26" s="1452"/>
      <c r="E26" s="1452"/>
      <c r="F26" s="1452"/>
      <c r="AE26" s="251">
        <v>3</v>
      </c>
      <c r="AF26" s="251" t="s">
        <v>382</v>
      </c>
      <c r="AI26" s="247">
        <v>3</v>
      </c>
      <c r="AJ26" s="246" t="s">
        <v>383</v>
      </c>
      <c r="AM26" s="266">
        <v>3</v>
      </c>
      <c r="AN26" s="266" t="s">
        <v>397</v>
      </c>
    </row>
    <row r="27" spans="1:40" ht="18" customHeight="1">
      <c r="A27" s="267"/>
      <c r="B27" s="267"/>
      <c r="C27" s="267"/>
      <c r="D27" s="267"/>
      <c r="E27" s="267"/>
      <c r="F27" s="267"/>
      <c r="AE27" s="251">
        <v>4</v>
      </c>
      <c r="AF27" s="251" t="s">
        <v>384</v>
      </c>
      <c r="AI27" s="247">
        <v>4</v>
      </c>
      <c r="AJ27" s="246" t="s">
        <v>385</v>
      </c>
      <c r="AM27" s="265">
        <v>4</v>
      </c>
      <c r="AN27" s="265" t="s">
        <v>398</v>
      </c>
    </row>
    <row r="28" spans="1:40" ht="18" customHeight="1">
      <c r="A28" s="248" t="s">
        <v>703</v>
      </c>
      <c r="C28" s="1453"/>
      <c r="D28" s="1453"/>
      <c r="E28" s="1453"/>
      <c r="F28" s="1453"/>
      <c r="AE28" s="251">
        <v>5</v>
      </c>
      <c r="AF28" s="251" t="s">
        <v>384</v>
      </c>
      <c r="AI28" s="247">
        <v>5</v>
      </c>
      <c r="AJ28" s="246" t="s">
        <v>386</v>
      </c>
      <c r="AM28" s="265">
        <v>5</v>
      </c>
      <c r="AN28" s="265" t="s">
        <v>399</v>
      </c>
    </row>
    <row r="29" spans="1:40" ht="18" customHeight="1">
      <c r="A29" s="248"/>
      <c r="C29" s="248"/>
      <c r="D29" s="248"/>
      <c r="E29" s="248"/>
      <c r="F29" s="248"/>
      <c r="AE29" s="251">
        <v>6</v>
      </c>
      <c r="AF29" s="251" t="s">
        <v>384</v>
      </c>
      <c r="AI29" s="247"/>
      <c r="AM29" s="265">
        <v>6</v>
      </c>
      <c r="AN29" s="265" t="s">
        <v>400</v>
      </c>
    </row>
    <row r="30" spans="1:40" ht="18" customHeight="1">
      <c r="A30" s="248" t="s">
        <v>485</v>
      </c>
      <c r="B30" s="1434">
        <f>'Name of Bidder'!C35</f>
        <v>0</v>
      </c>
      <c r="C30" s="1434"/>
      <c r="AE30" s="251">
        <v>7</v>
      </c>
      <c r="AF30" s="251" t="s">
        <v>384</v>
      </c>
      <c r="AG30" s="268">
        <f>DAY(B30)</f>
        <v>0</v>
      </c>
      <c r="AI30" s="247">
        <v>6</v>
      </c>
      <c r="AJ30" s="246" t="s">
        <v>387</v>
      </c>
      <c r="AM30" s="265">
        <v>7</v>
      </c>
      <c r="AN30" s="265" t="s">
        <v>401</v>
      </c>
    </row>
    <row r="31" spans="1:40" ht="18" customHeight="1">
      <c r="A31" s="248"/>
      <c r="B31" s="269"/>
      <c r="C31" s="269"/>
      <c r="AE31" s="251">
        <v>8</v>
      </c>
      <c r="AF31" s="251" t="s">
        <v>384</v>
      </c>
      <c r="AG31" s="268">
        <f>MONTH(B30)</f>
        <v>1</v>
      </c>
      <c r="AI31" s="247">
        <v>7</v>
      </c>
      <c r="AJ31" s="246" t="s">
        <v>388</v>
      </c>
      <c r="AM31" s="265">
        <v>8</v>
      </c>
      <c r="AN31" s="265" t="s">
        <v>402</v>
      </c>
    </row>
    <row r="32" spans="1:40" ht="18" customHeight="1">
      <c r="A32" s="110" t="str">
        <f>'Attach 3(JV)'!E7</f>
        <v>To:</v>
      </c>
      <c r="B32" s="270"/>
      <c r="F32" s="271"/>
      <c r="AE32" s="251">
        <v>9</v>
      </c>
      <c r="AF32" s="251" t="s">
        <v>384</v>
      </c>
      <c r="AG32" s="268" t="str">
        <f>LOOKUP(AG31,AI24:AI36,AJ24:AJ36)</f>
        <v>January</v>
      </c>
      <c r="AI32" s="247">
        <v>8</v>
      </c>
      <c r="AJ32" s="246" t="s">
        <v>389</v>
      </c>
      <c r="AM32" s="265">
        <v>9</v>
      </c>
      <c r="AN32" s="265" t="s">
        <v>403</v>
      </c>
    </row>
    <row r="33" spans="1:45" ht="18" customHeight="1">
      <c r="A33" s="110" t="str">
        <f>'Attach 3(JV)'!E8</f>
        <v>Contract Services</v>
      </c>
      <c r="B33" s="272"/>
      <c r="F33" s="271"/>
      <c r="AE33" s="251">
        <v>10</v>
      </c>
      <c r="AF33" s="251" t="s">
        <v>384</v>
      </c>
      <c r="AG33" s="268">
        <f>YEAR(B30)</f>
        <v>1900</v>
      </c>
      <c r="AI33" s="247">
        <v>9</v>
      </c>
      <c r="AJ33" s="246" t="s">
        <v>390</v>
      </c>
      <c r="AM33" s="265">
        <v>10</v>
      </c>
      <c r="AN33" s="265" t="s">
        <v>404</v>
      </c>
    </row>
    <row r="34" spans="1:45" ht="18" customHeight="1">
      <c r="A34" s="110" t="str">
        <f>'Attach 3(JV)'!E9</f>
        <v>Power Grid Corporation of India Ltd.,</v>
      </c>
      <c r="B34" s="272"/>
      <c r="F34" s="271"/>
      <c r="AE34" s="251">
        <v>11</v>
      </c>
      <c r="AF34" s="251" t="s">
        <v>384</v>
      </c>
      <c r="AI34" s="247">
        <v>10</v>
      </c>
      <c r="AJ34" s="246" t="s">
        <v>391</v>
      </c>
      <c r="AM34" s="265">
        <v>11</v>
      </c>
      <c r="AN34" s="265" t="s">
        <v>405</v>
      </c>
    </row>
    <row r="35" spans="1:45" ht="18" customHeight="1">
      <c r="A35" s="110" t="str">
        <f>'Attach 3(JV)'!E10</f>
        <v>"Saudamini", Plot No. 2, Sector 29</v>
      </c>
      <c r="B35" s="272"/>
      <c r="F35" s="271"/>
      <c r="AE35" s="251">
        <v>12</v>
      </c>
      <c r="AF35" s="251" t="s">
        <v>384</v>
      </c>
      <c r="AI35" s="247">
        <v>11</v>
      </c>
      <c r="AJ35" s="246" t="s">
        <v>392</v>
      </c>
      <c r="AM35" s="265">
        <v>12</v>
      </c>
      <c r="AN35" s="265" t="s">
        <v>406</v>
      </c>
    </row>
    <row r="36" spans="1:45" ht="18" customHeight="1" thickBot="1">
      <c r="A36" s="110" t="str">
        <f>'Attach 3(JV)'!E11</f>
        <v>Gurgaon (Haryana) - 122001</v>
      </c>
      <c r="B36" s="272"/>
      <c r="F36" s="271"/>
      <c r="AE36" s="251">
        <v>13</v>
      </c>
      <c r="AF36" s="251" t="s">
        <v>384</v>
      </c>
      <c r="AI36" s="247">
        <v>12</v>
      </c>
      <c r="AJ36" s="246" t="s">
        <v>393</v>
      </c>
      <c r="AM36" s="265">
        <v>13</v>
      </c>
      <c r="AN36" s="265" t="s">
        <v>407</v>
      </c>
    </row>
    <row r="37" spans="1:45" ht="18" customHeight="1" thickBot="1">
      <c r="A37" s="272"/>
      <c r="B37" s="272"/>
      <c r="F37" s="271"/>
      <c r="AE37" s="251">
        <v>14</v>
      </c>
      <c r="AF37" s="251" t="s">
        <v>384</v>
      </c>
      <c r="AL37" s="273" t="str">
        <f>IF(ISERROR(LOOKUP(E19,AM24:AM43,AN24:AN43)), "Zero", LOOKUP(E19,AM24:AM43,AN24:AN43))</f>
        <v>Zero</v>
      </c>
      <c r="AM37" s="265">
        <v>14</v>
      </c>
      <c r="AN37" s="265" t="s">
        <v>408</v>
      </c>
    </row>
    <row r="38" spans="1:45" ht="15.75" customHeight="1" thickBot="1">
      <c r="A38" s="248"/>
      <c r="F38" s="271"/>
      <c r="AE38" s="251">
        <v>15</v>
      </c>
      <c r="AF38" s="251" t="s">
        <v>384</v>
      </c>
      <c r="AL38" s="274" t="str">
        <f>IF(J45 &gt; 9, "("&amp;E19&amp;")", "("&amp;E19&amp;")")</f>
        <v>()</v>
      </c>
      <c r="AM38" s="275">
        <v>15</v>
      </c>
      <c r="AN38" s="265" t="s">
        <v>409</v>
      </c>
    </row>
    <row r="39" spans="1:45" ht="83.25" customHeight="1">
      <c r="A39" s="276" t="s">
        <v>415</v>
      </c>
      <c r="B39" s="277"/>
      <c r="C39" s="1435" t="str">
        <f>Cover!B2&amp;" "&amp;Cover!B3</f>
        <v xml:space="preserve">765kV GIS Substation package SS-148 for (a) Extn. of 765kV Bhuj-II PS associated with Augmentation of transformation capacity at Bhuj-II PS (GIS) and (b) Extn. of 765kV Bhuj-II PS associated with Provision of ICT Augmentation and Bus Reactor at Bhuj-II PS [Specification No.: CC/NT/W-GIS/DOM/A02/25/06430] </v>
      </c>
      <c r="D39" s="1435"/>
      <c r="E39" s="1435"/>
      <c r="F39" s="1435"/>
      <c r="L39" s="278"/>
      <c r="M39" s="279"/>
      <c r="N39" s="279"/>
      <c r="Q39" s="280"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251">
        <v>16</v>
      </c>
      <c r="AF39" s="251" t="s">
        <v>384</v>
      </c>
      <c r="AM39" s="265">
        <v>16</v>
      </c>
      <c r="AN39" s="265" t="s">
        <v>410</v>
      </c>
    </row>
    <row r="40" spans="1:45" ht="24.75" customHeight="1" thickBot="1">
      <c r="A40" s="245" t="s">
        <v>32</v>
      </c>
      <c r="B40" s="245"/>
      <c r="C40" s="271"/>
      <c r="D40" s="271"/>
      <c r="E40" s="271"/>
      <c r="F40" s="271"/>
      <c r="G40" s="1430"/>
      <c r="H40" s="1430"/>
      <c r="I40" s="1430"/>
      <c r="K40" s="281"/>
      <c r="L40" s="278"/>
      <c r="M40" s="279"/>
      <c r="N40" s="279"/>
      <c r="AE40" s="251">
        <v>17</v>
      </c>
      <c r="AF40" s="251" t="s">
        <v>384</v>
      </c>
      <c r="AM40" s="265">
        <v>17</v>
      </c>
      <c r="AN40" s="265" t="s">
        <v>411</v>
      </c>
      <c r="AR40" s="1425"/>
      <c r="AS40" s="1425"/>
    </row>
    <row r="41" spans="1:45" ht="162.75" customHeight="1">
      <c r="A41" s="277">
        <v>1</v>
      </c>
      <c r="B41" s="1421"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422"/>
      <c r="D41" s="1422"/>
      <c r="E41" s="1422"/>
      <c r="F41" s="1422"/>
      <c r="G41" s="247"/>
      <c r="H41" s="1420"/>
      <c r="I41" s="1420"/>
      <c r="L41" s="278"/>
      <c r="M41" s="279"/>
      <c r="N41" s="279"/>
      <c r="Z41" s="282"/>
      <c r="AA41" s="283"/>
      <c r="AB41" s="424" t="s">
        <v>24</v>
      </c>
      <c r="AC41" s="284">
        <f>Cover!G22</f>
        <v>0</v>
      </c>
      <c r="AE41" s="251">
        <v>18</v>
      </c>
      <c r="AF41" s="251" t="s">
        <v>384</v>
      </c>
      <c r="AM41" s="265">
        <v>18</v>
      </c>
      <c r="AN41" s="265" t="s">
        <v>412</v>
      </c>
    </row>
    <row r="42" spans="1:45" ht="48" customHeight="1">
      <c r="A42" s="387">
        <v>1.1000000000000001</v>
      </c>
      <c r="B42" s="1442" t="s">
        <v>776</v>
      </c>
      <c r="C42" s="1443"/>
      <c r="D42" s="1443"/>
      <c r="E42" s="1443"/>
      <c r="F42" s="1443"/>
      <c r="L42" s="278"/>
      <c r="M42" s="279"/>
      <c r="N42" s="279"/>
      <c r="AB42" s="425"/>
      <c r="AE42" s="251">
        <v>19</v>
      </c>
      <c r="AF42" s="251" t="s">
        <v>384</v>
      </c>
      <c r="AM42" s="265">
        <v>19</v>
      </c>
      <c r="AN42" s="265" t="s">
        <v>413</v>
      </c>
    </row>
    <row r="43" spans="1:45" s="245" customFormat="1" ht="32.25" customHeight="1">
      <c r="A43" s="285">
        <v>2</v>
      </c>
      <c r="B43" s="1442" t="s">
        <v>25</v>
      </c>
      <c r="C43" s="1442"/>
      <c r="D43" s="1442"/>
      <c r="E43" s="1442"/>
      <c r="F43" s="1442"/>
      <c r="L43" s="278"/>
      <c r="M43" s="279"/>
      <c r="N43" s="279"/>
      <c r="AB43" s="425"/>
      <c r="AE43" s="251">
        <v>20</v>
      </c>
      <c r="AF43" s="251" t="s">
        <v>384</v>
      </c>
      <c r="AM43" s="265">
        <v>20</v>
      </c>
      <c r="AN43" s="265" t="s">
        <v>414</v>
      </c>
    </row>
    <row r="44" spans="1:45" ht="33" customHeight="1">
      <c r="A44" s="277">
        <v>2.1</v>
      </c>
      <c r="B44" s="1422" t="s">
        <v>561</v>
      </c>
      <c r="C44" s="1422"/>
      <c r="D44" s="1422"/>
      <c r="E44" s="1422"/>
      <c r="F44" s="1422"/>
      <c r="G44" s="286"/>
      <c r="H44" s="286"/>
      <c r="I44" s="286"/>
      <c r="J44" s="286"/>
      <c r="L44" s="278"/>
      <c r="M44" s="287"/>
      <c r="N44" s="279"/>
      <c r="AB44" s="425"/>
      <c r="AE44" s="251">
        <v>21</v>
      </c>
      <c r="AF44" s="251" t="s">
        <v>496</v>
      </c>
      <c r="AM44" s="288"/>
      <c r="AN44" s="288"/>
    </row>
    <row r="45" spans="1:45" s="729" customFormat="1" ht="27" customHeight="1">
      <c r="A45" s="731" t="s">
        <v>445</v>
      </c>
      <c r="B45" s="1444" t="s">
        <v>562</v>
      </c>
      <c r="C45" s="1444"/>
      <c r="D45" s="1445" t="s">
        <v>1041</v>
      </c>
      <c r="E45" s="1445"/>
      <c r="F45" s="1445"/>
      <c r="G45" s="732"/>
      <c r="H45" s="732"/>
      <c r="I45" s="300"/>
      <c r="J45" s="300"/>
      <c r="L45" s="733"/>
      <c r="M45" s="730"/>
      <c r="N45" s="730"/>
      <c r="Z45" s="734" t="s">
        <v>416</v>
      </c>
      <c r="AB45" s="735"/>
      <c r="AE45" s="736">
        <v>22</v>
      </c>
      <c r="AF45" s="736" t="s">
        <v>384</v>
      </c>
      <c r="AM45" s="737"/>
      <c r="AN45" s="737"/>
    </row>
    <row r="46" spans="1:45" ht="46.9" hidden="1" customHeight="1">
      <c r="A46" s="289"/>
      <c r="B46" s="290"/>
      <c r="C46" s="290"/>
      <c r="D46" s="1431"/>
      <c r="E46" s="1432"/>
      <c r="F46" s="722"/>
      <c r="G46" s="291"/>
      <c r="H46" s="291"/>
      <c r="I46" s="292"/>
      <c r="J46" s="292"/>
      <c r="L46" s="278"/>
      <c r="M46" s="279"/>
      <c r="N46" s="279"/>
      <c r="Z46" s="89"/>
      <c r="AB46" s="526"/>
      <c r="AF46" s="251"/>
      <c r="AM46" s="297"/>
      <c r="AN46" s="288"/>
      <c r="AO46" s="1428"/>
      <c r="AP46" s="1429"/>
    </row>
    <row r="47" spans="1:45" ht="45.6" hidden="1" customHeight="1">
      <c r="A47" s="289"/>
      <c r="B47" s="290"/>
      <c r="C47" s="290"/>
      <c r="D47" s="1426"/>
      <c r="E47" s="1426"/>
      <c r="F47" s="1426"/>
      <c r="G47" s="1427"/>
      <c r="H47" s="1427"/>
      <c r="I47" s="292"/>
      <c r="J47" s="292"/>
      <c r="L47" s="278"/>
      <c r="M47" s="279"/>
      <c r="N47" s="279"/>
      <c r="Z47" s="89" t="s">
        <v>417</v>
      </c>
      <c r="AB47" s="526"/>
      <c r="AF47" s="251"/>
      <c r="AM47" s="297"/>
      <c r="AN47" s="288"/>
      <c r="AO47" s="1428"/>
      <c r="AP47" s="1429"/>
    </row>
    <row r="48" spans="1:45" ht="31.9" hidden="1" customHeight="1">
      <c r="A48" s="289"/>
      <c r="B48" s="290"/>
      <c r="C48" s="290"/>
      <c r="D48" s="1433"/>
      <c r="E48" s="1433"/>
      <c r="F48" s="723"/>
      <c r="G48" s="291"/>
      <c r="H48" s="291"/>
      <c r="I48" s="292"/>
      <c r="J48" s="292"/>
      <c r="L48" s="278"/>
      <c r="M48" s="279"/>
      <c r="N48" s="279"/>
      <c r="Z48" s="89" t="s">
        <v>418</v>
      </c>
      <c r="AB48" s="526"/>
      <c r="AF48" s="251"/>
      <c r="AM48" s="297"/>
      <c r="AN48" s="288"/>
    </row>
    <row r="49" spans="1:40" ht="57" hidden="1" customHeight="1">
      <c r="A49" s="289"/>
      <c r="B49" s="1424"/>
      <c r="C49" s="1424"/>
      <c r="D49" s="1426"/>
      <c r="E49" s="1426"/>
      <c r="F49" s="1426"/>
      <c r="G49" s="282"/>
      <c r="H49" s="294"/>
      <c r="I49" s="294"/>
      <c r="J49" s="294"/>
      <c r="K49" s="294"/>
      <c r="M49" s="278"/>
      <c r="N49" s="279"/>
      <c r="O49" s="279"/>
      <c r="AA49" s="293"/>
      <c r="AE49" s="251"/>
      <c r="AF49" s="251"/>
      <c r="AM49" s="288"/>
      <c r="AN49" s="288"/>
    </row>
    <row r="50" spans="1:40" ht="152.25" customHeight="1" thickBot="1">
      <c r="A50" s="289" t="s">
        <v>446</v>
      </c>
      <c r="B50" s="1424" t="s">
        <v>563</v>
      </c>
      <c r="C50" s="1424" t="s">
        <v>563</v>
      </c>
      <c r="D50" s="1421" t="s">
        <v>893</v>
      </c>
      <c r="E50" s="1422" t="s">
        <v>302</v>
      </c>
      <c r="F50" s="1422"/>
      <c r="G50" s="282"/>
      <c r="H50" s="294"/>
      <c r="I50" s="294"/>
      <c r="J50" s="294"/>
      <c r="K50" s="294"/>
      <c r="M50" s="278"/>
      <c r="N50" s="279"/>
      <c r="O50" s="279"/>
      <c r="Z50" s="246" t="s">
        <v>241</v>
      </c>
      <c r="AA50" s="293"/>
      <c r="AE50" s="251">
        <v>23</v>
      </c>
      <c r="AF50" s="251" t="s">
        <v>384</v>
      </c>
      <c r="AM50" s="288"/>
      <c r="AN50" s="288"/>
    </row>
    <row r="51" spans="1:40" ht="82.5" customHeight="1" thickBot="1">
      <c r="A51" s="289" t="s">
        <v>447</v>
      </c>
      <c r="B51" s="1424" t="s">
        <v>564</v>
      </c>
      <c r="C51" s="1424"/>
      <c r="D51" s="1421" t="s">
        <v>607</v>
      </c>
      <c r="E51" s="1446"/>
      <c r="F51" s="1446"/>
      <c r="L51" s="278"/>
      <c r="M51" s="279"/>
      <c r="N51" s="279"/>
      <c r="Z51" s="293"/>
      <c r="AB51" s="295"/>
      <c r="AE51" s="251">
        <v>24</v>
      </c>
      <c r="AF51" s="251" t="s">
        <v>384</v>
      </c>
      <c r="AM51" s="288"/>
      <c r="AN51" s="288"/>
    </row>
    <row r="52" spans="1:40" ht="66.75" customHeight="1">
      <c r="A52" s="289"/>
      <c r="B52" s="290"/>
      <c r="C52" s="290"/>
      <c r="D52" s="1421" t="s">
        <v>608</v>
      </c>
      <c r="E52" s="1446"/>
      <c r="F52" s="1446"/>
      <c r="L52" s="278"/>
      <c r="M52" s="279"/>
      <c r="N52" s="279"/>
      <c r="Z52" s="293"/>
      <c r="AB52" s="296"/>
      <c r="AE52" s="251"/>
      <c r="AF52" s="251"/>
      <c r="AM52" s="297"/>
      <c r="AN52" s="297"/>
    </row>
    <row r="53" spans="1:40" ht="123" customHeight="1">
      <c r="A53" s="289" t="s">
        <v>448</v>
      </c>
      <c r="B53" s="1424" t="s">
        <v>565</v>
      </c>
      <c r="C53" s="1424"/>
      <c r="D53" s="1421" t="s">
        <v>429</v>
      </c>
      <c r="E53" s="1423"/>
      <c r="F53" s="1423"/>
      <c r="L53" s="287"/>
      <c r="M53" s="279"/>
      <c r="N53" s="279"/>
      <c r="Z53" s="293"/>
      <c r="AB53" s="296"/>
      <c r="AE53" s="251">
        <v>25</v>
      </c>
      <c r="AF53" s="251" t="s">
        <v>384</v>
      </c>
    </row>
    <row r="54" spans="1:40" ht="66" customHeight="1">
      <c r="A54" s="289" t="s">
        <v>34</v>
      </c>
      <c r="B54" s="1424" t="s">
        <v>566</v>
      </c>
      <c r="C54" s="1424"/>
      <c r="D54" s="1421" t="s">
        <v>26</v>
      </c>
      <c r="E54" s="1423"/>
      <c r="F54" s="1423"/>
      <c r="L54" s="287"/>
      <c r="M54" s="279"/>
      <c r="N54" s="279"/>
      <c r="AB54" s="296"/>
      <c r="AE54" s="251">
        <v>26</v>
      </c>
      <c r="AF54" s="251" t="s">
        <v>384</v>
      </c>
    </row>
    <row r="55" spans="1:40" ht="101.25" customHeight="1">
      <c r="A55" s="289" t="s">
        <v>35</v>
      </c>
      <c r="B55" s="1424" t="s">
        <v>632</v>
      </c>
      <c r="C55" s="1424"/>
      <c r="D55" s="1421" t="s">
        <v>633</v>
      </c>
      <c r="E55" s="1423"/>
      <c r="F55" s="1423"/>
      <c r="L55" s="287"/>
      <c r="M55" s="279"/>
      <c r="N55" s="279"/>
      <c r="AB55" s="296"/>
      <c r="AE55" s="251"/>
      <c r="AF55" s="251"/>
    </row>
    <row r="56" spans="1:40" ht="118.5" customHeight="1">
      <c r="A56" s="289" t="s">
        <v>568</v>
      </c>
      <c r="B56" s="1424" t="s">
        <v>567</v>
      </c>
      <c r="C56" s="1424"/>
      <c r="D56" s="1421" t="s">
        <v>301</v>
      </c>
      <c r="E56" s="1423"/>
      <c r="F56" s="1423"/>
      <c r="L56" s="287"/>
      <c r="M56" s="279"/>
      <c r="N56" s="279"/>
      <c r="AB56" s="296"/>
      <c r="AE56" s="251">
        <v>27</v>
      </c>
      <c r="AF56" s="251" t="s">
        <v>384</v>
      </c>
    </row>
    <row r="57" spans="1:40" ht="66.75" customHeight="1">
      <c r="A57" s="289" t="s">
        <v>570</v>
      </c>
      <c r="B57" s="1424" t="s">
        <v>569</v>
      </c>
      <c r="C57" s="1424"/>
      <c r="D57" s="1421" t="s">
        <v>779</v>
      </c>
      <c r="E57" s="1423"/>
      <c r="F57" s="1423"/>
      <c r="L57" s="287"/>
      <c r="M57" s="279"/>
      <c r="N57" s="279"/>
      <c r="AB57" s="296"/>
      <c r="AE57" s="251">
        <v>28</v>
      </c>
      <c r="AF57" s="251" t="s">
        <v>384</v>
      </c>
    </row>
    <row r="58" spans="1:40" ht="21.75" customHeight="1">
      <c r="A58" s="289" t="s">
        <v>95</v>
      </c>
      <c r="B58" s="1424" t="s">
        <v>571</v>
      </c>
      <c r="C58" s="1424"/>
      <c r="D58" s="1421" t="s">
        <v>572</v>
      </c>
      <c r="E58" s="1423"/>
      <c r="F58" s="1423"/>
      <c r="L58" s="287"/>
      <c r="M58" s="279"/>
      <c r="N58" s="279"/>
      <c r="AB58" s="296"/>
      <c r="AE58" s="251">
        <v>29</v>
      </c>
      <c r="AF58" s="251" t="s">
        <v>384</v>
      </c>
    </row>
    <row r="59" spans="1:40" ht="21.75" customHeight="1">
      <c r="A59" s="289" t="s">
        <v>575</v>
      </c>
      <c r="B59" s="1424" t="s">
        <v>573</v>
      </c>
      <c r="C59" s="1424"/>
      <c r="D59" s="1421" t="s">
        <v>574</v>
      </c>
      <c r="E59" s="1423"/>
      <c r="F59" s="1423"/>
      <c r="L59" s="287"/>
      <c r="M59" s="279"/>
      <c r="N59" s="279"/>
    </row>
    <row r="60" spans="1:40" ht="22.5" customHeight="1">
      <c r="A60" s="289" t="s">
        <v>578</v>
      </c>
      <c r="B60" s="1424" t="s">
        <v>576</v>
      </c>
      <c r="C60" s="1424"/>
      <c r="D60" s="1421" t="s">
        <v>577</v>
      </c>
      <c r="E60" s="1421"/>
      <c r="F60" s="1421"/>
      <c r="L60" s="287"/>
      <c r="M60" s="279"/>
      <c r="N60" s="279"/>
    </row>
    <row r="61" spans="1:40" ht="24" customHeight="1">
      <c r="A61" s="289" t="s">
        <v>581</v>
      </c>
      <c r="B61" s="1424" t="s">
        <v>579</v>
      </c>
      <c r="C61" s="1424"/>
      <c r="D61" s="1421" t="s">
        <v>580</v>
      </c>
      <c r="E61" s="1421"/>
      <c r="F61" s="1421"/>
      <c r="L61" s="287"/>
      <c r="M61" s="279"/>
      <c r="N61" s="279"/>
    </row>
    <row r="62" spans="1:40" ht="35.25" customHeight="1">
      <c r="A62" s="289" t="s">
        <v>584</v>
      </c>
      <c r="B62" s="1424" t="s">
        <v>582</v>
      </c>
      <c r="C62" s="1424"/>
      <c r="D62" s="1421" t="s">
        <v>583</v>
      </c>
      <c r="E62" s="1421"/>
      <c r="F62" s="1421"/>
      <c r="L62" s="287"/>
      <c r="M62" s="279"/>
      <c r="N62" s="279"/>
    </row>
    <row r="63" spans="1:40" ht="20.25" customHeight="1">
      <c r="A63" s="289" t="s">
        <v>587</v>
      </c>
      <c r="B63" s="1424" t="s">
        <v>585</v>
      </c>
      <c r="C63" s="1424"/>
      <c r="D63" s="1421" t="s">
        <v>586</v>
      </c>
      <c r="E63" s="1421"/>
      <c r="F63" s="1421"/>
      <c r="L63" s="287"/>
      <c r="M63" s="279"/>
      <c r="N63" s="279"/>
    </row>
    <row r="64" spans="1:40" ht="33" customHeight="1">
      <c r="A64" s="289" t="s">
        <v>589</v>
      </c>
      <c r="B64" s="1424" t="s">
        <v>588</v>
      </c>
      <c r="C64" s="1424"/>
      <c r="D64" s="1421" t="s">
        <v>430</v>
      </c>
      <c r="E64" s="1421"/>
      <c r="F64" s="1421"/>
      <c r="L64" s="287"/>
      <c r="M64" s="279"/>
      <c r="N64" s="279"/>
    </row>
    <row r="65" spans="1:32" ht="62.25" customHeight="1">
      <c r="A65" s="289" t="s">
        <v>591</v>
      </c>
      <c r="B65" s="1424" t="s">
        <v>590</v>
      </c>
      <c r="C65" s="1424"/>
      <c r="D65" s="1421" t="s">
        <v>867</v>
      </c>
      <c r="E65" s="1423"/>
      <c r="F65" s="1423"/>
      <c r="L65" s="287"/>
      <c r="M65" s="279"/>
      <c r="N65" s="279"/>
    </row>
    <row r="66" spans="1:32" ht="24" customHeight="1">
      <c r="A66" s="289" t="s">
        <v>594</v>
      </c>
      <c r="B66" s="1424" t="s">
        <v>592</v>
      </c>
      <c r="C66" s="1424"/>
      <c r="D66" s="1421" t="s">
        <v>593</v>
      </c>
      <c r="E66" s="1423"/>
      <c r="F66" s="1423"/>
      <c r="L66" s="287"/>
      <c r="M66" s="279"/>
      <c r="N66" s="279"/>
    </row>
    <row r="67" spans="1:32" ht="25.5" customHeight="1">
      <c r="A67" s="289" t="s">
        <v>596</v>
      </c>
      <c r="B67" s="1424" t="s">
        <v>595</v>
      </c>
      <c r="C67" s="1424"/>
      <c r="D67" s="1421" t="s">
        <v>473</v>
      </c>
      <c r="E67" s="1423"/>
      <c r="F67" s="1423"/>
      <c r="L67" s="287"/>
      <c r="M67" s="279"/>
      <c r="N67" s="279"/>
    </row>
    <row r="68" spans="1:32" ht="22.5" customHeight="1">
      <c r="A68" s="289" t="s">
        <v>126</v>
      </c>
      <c r="B68" s="1424" t="s">
        <v>597</v>
      </c>
      <c r="C68" s="1424"/>
      <c r="D68" s="1421" t="s">
        <v>713</v>
      </c>
      <c r="E68" s="1421"/>
      <c r="F68" s="1421"/>
      <c r="L68" s="287"/>
      <c r="M68" s="279"/>
      <c r="N68" s="279"/>
    </row>
    <row r="69" spans="1:32" ht="33.75" customHeight="1">
      <c r="A69" s="289" t="s">
        <v>474</v>
      </c>
      <c r="B69" s="1424" t="s">
        <v>127</v>
      </c>
      <c r="C69" s="1424"/>
      <c r="D69" s="1421" t="s">
        <v>131</v>
      </c>
      <c r="E69" s="1421"/>
      <c r="F69" s="1421"/>
      <c r="L69" s="287"/>
      <c r="M69" s="279"/>
      <c r="N69" s="279"/>
    </row>
    <row r="70" spans="1:32" ht="61.5" customHeight="1">
      <c r="A70" s="289" t="s">
        <v>634</v>
      </c>
      <c r="B70" s="1424" t="s">
        <v>132</v>
      </c>
      <c r="C70" s="1424"/>
      <c r="D70" s="1421" t="s">
        <v>724</v>
      </c>
      <c r="E70" s="1421"/>
      <c r="F70" s="1421"/>
      <c r="L70" s="287"/>
      <c r="M70" s="279"/>
      <c r="N70" s="279"/>
    </row>
    <row r="71" spans="1:32" ht="47.45" customHeight="1">
      <c r="A71" s="289" t="s">
        <v>234</v>
      </c>
      <c r="B71" s="1424" t="s">
        <v>646</v>
      </c>
      <c r="C71" s="1424"/>
      <c r="D71" s="1454" t="s">
        <v>919</v>
      </c>
      <c r="E71" s="1454"/>
      <c r="F71" s="1454"/>
      <c r="L71" s="278"/>
      <c r="M71" s="279"/>
      <c r="N71" s="279"/>
    </row>
    <row r="72" spans="1:32" ht="100.15" customHeight="1">
      <c r="A72" s="289" t="s">
        <v>733</v>
      </c>
      <c r="B72" s="1424" t="s">
        <v>723</v>
      </c>
      <c r="C72" s="1424"/>
      <c r="D72" s="1454" t="s">
        <v>920</v>
      </c>
      <c r="E72" s="1454"/>
      <c r="F72" s="1454"/>
      <c r="L72" s="278"/>
      <c r="M72" s="279"/>
      <c r="N72" s="279"/>
    </row>
    <row r="73" spans="1:32" ht="57" customHeight="1">
      <c r="A73" s="289" t="s">
        <v>239</v>
      </c>
      <c r="B73" s="1424" t="s">
        <v>865</v>
      </c>
      <c r="C73" s="1424"/>
      <c r="D73" s="1421" t="s">
        <v>931</v>
      </c>
      <c r="E73" s="1421"/>
      <c r="F73" s="1421"/>
      <c r="L73" s="287"/>
      <c r="M73" s="279"/>
      <c r="N73" s="279"/>
    </row>
    <row r="74" spans="1:32" ht="45" customHeight="1">
      <c r="A74" s="289" t="s">
        <v>888</v>
      </c>
      <c r="B74" s="1424" t="s">
        <v>866</v>
      </c>
      <c r="C74" s="1424"/>
      <c r="D74" s="1421" t="s">
        <v>901</v>
      </c>
      <c r="E74" s="1421"/>
      <c r="F74" s="1421"/>
      <c r="L74" s="287"/>
      <c r="M74" s="279"/>
      <c r="N74" s="279"/>
    </row>
    <row r="75" spans="1:32" ht="48" customHeight="1">
      <c r="A75" s="289" t="s">
        <v>899</v>
      </c>
      <c r="B75" s="1424" t="s">
        <v>902</v>
      </c>
      <c r="C75" s="1424"/>
      <c r="D75" s="1421" t="s">
        <v>906</v>
      </c>
      <c r="E75" s="1421"/>
      <c r="F75" s="1421"/>
      <c r="L75" s="278"/>
      <c r="M75" s="279"/>
      <c r="N75" s="279"/>
    </row>
    <row r="76" spans="1:32" ht="48" customHeight="1">
      <c r="A76" s="289" t="s">
        <v>900</v>
      </c>
      <c r="B76" s="1424" t="s">
        <v>903</v>
      </c>
      <c r="C76" s="1424"/>
      <c r="D76" s="1421" t="s">
        <v>1034</v>
      </c>
      <c r="E76" s="1421"/>
      <c r="F76" s="1421"/>
      <c r="L76" s="278"/>
      <c r="M76" s="279"/>
      <c r="N76" s="279"/>
    </row>
    <row r="77" spans="1:32" ht="48" customHeight="1">
      <c r="A77" s="289" t="s">
        <v>932</v>
      </c>
      <c r="B77" s="1424" t="s">
        <v>904</v>
      </c>
      <c r="C77" s="1424"/>
      <c r="D77" s="1421" t="s">
        <v>1035</v>
      </c>
      <c r="E77" s="1421"/>
      <c r="F77" s="1421"/>
      <c r="L77" s="278"/>
      <c r="M77" s="279"/>
      <c r="N77" s="279"/>
    </row>
    <row r="78" spans="1:32" ht="60" customHeight="1">
      <c r="A78" s="289" t="s">
        <v>933</v>
      </c>
      <c r="B78" s="1424" t="s">
        <v>905</v>
      </c>
      <c r="C78" s="1424"/>
      <c r="D78" s="1454" t="s">
        <v>918</v>
      </c>
      <c r="E78" s="1454"/>
      <c r="F78" s="1454"/>
      <c r="L78" s="278"/>
      <c r="M78" s="279"/>
      <c r="N78" s="279"/>
    </row>
    <row r="79" spans="1:32" ht="21.75" customHeight="1">
      <c r="A79" s="289" t="s">
        <v>934</v>
      </c>
      <c r="B79" s="1424" t="s">
        <v>924</v>
      </c>
      <c r="C79" s="1424"/>
      <c r="D79" s="1454" t="s">
        <v>1036</v>
      </c>
      <c r="E79" s="1454"/>
      <c r="F79" s="1454"/>
      <c r="L79" s="278"/>
      <c r="M79" s="279"/>
      <c r="N79" s="279"/>
    </row>
    <row r="80" spans="1:32" s="729" customFormat="1" ht="30" customHeight="1">
      <c r="A80" s="289" t="s">
        <v>1042</v>
      </c>
      <c r="B80" s="1424" t="s">
        <v>1043</v>
      </c>
      <c r="C80" s="1424"/>
      <c r="D80" s="1454" t="s">
        <v>1044</v>
      </c>
      <c r="E80" s="1454"/>
      <c r="F80" s="1454"/>
      <c r="G80" s="728"/>
      <c r="H80" s="728"/>
      <c r="L80" s="733"/>
      <c r="M80" s="730"/>
      <c r="N80" s="730"/>
      <c r="AE80" s="267"/>
      <c r="AF80" s="267"/>
    </row>
    <row r="81" spans="1:32" s="729" customFormat="1" ht="30" customHeight="1">
      <c r="A81" s="289" t="s">
        <v>1048</v>
      </c>
      <c r="B81" s="1424" t="s">
        <v>1047</v>
      </c>
      <c r="C81" s="1424"/>
      <c r="D81" s="1454" t="s">
        <v>1049</v>
      </c>
      <c r="E81" s="1454"/>
      <c r="F81" s="1454"/>
      <c r="G81" s="728"/>
      <c r="H81" s="728"/>
      <c r="L81" s="733"/>
      <c r="M81" s="730"/>
      <c r="N81" s="730"/>
      <c r="AE81" s="267"/>
      <c r="AF81" s="267"/>
    </row>
    <row r="82" spans="1:32" s="729" customFormat="1" ht="36.75" customHeight="1">
      <c r="A82" s="289" t="s">
        <v>1123</v>
      </c>
      <c r="B82" s="1424" t="s">
        <v>1124</v>
      </c>
      <c r="C82" s="1424"/>
      <c r="D82" s="1454" t="s">
        <v>1125</v>
      </c>
      <c r="E82" s="1454"/>
      <c r="F82" s="1454"/>
      <c r="G82" s="728"/>
      <c r="H82" s="728"/>
      <c r="L82" s="733"/>
      <c r="M82" s="730"/>
      <c r="N82" s="730"/>
      <c r="AE82" s="267"/>
      <c r="AF82" s="267"/>
    </row>
    <row r="83" spans="1:32" ht="18" customHeight="1">
      <c r="A83" s="289"/>
      <c r="B83" s="1424"/>
      <c r="C83" s="1424"/>
      <c r="D83" s="1473"/>
      <c r="E83" s="1473"/>
      <c r="F83" s="1473"/>
      <c r="L83" s="278"/>
      <c r="M83" s="279"/>
      <c r="N83" s="279"/>
    </row>
    <row r="84" spans="1:32" ht="12.75" customHeight="1">
      <c r="A84" s="289"/>
      <c r="B84" s="1424"/>
      <c r="C84" s="1424"/>
      <c r="D84" s="1473"/>
      <c r="E84" s="1473"/>
      <c r="F84" s="1473"/>
      <c r="L84" s="278"/>
      <c r="M84" s="279"/>
      <c r="N84" s="279"/>
    </row>
    <row r="85" spans="1:32" ht="78.75" customHeight="1">
      <c r="A85" s="298">
        <v>3</v>
      </c>
      <c r="B85" s="1421" t="s">
        <v>244</v>
      </c>
      <c r="C85" s="1421"/>
      <c r="D85" s="1421"/>
      <c r="E85" s="1421"/>
      <c r="F85" s="1421"/>
      <c r="L85" s="279"/>
      <c r="M85" s="279"/>
      <c r="N85" s="287"/>
    </row>
    <row r="86" spans="1:32" ht="93.75" customHeight="1">
      <c r="A86" s="299">
        <v>3.1</v>
      </c>
      <c r="B86" s="1421" t="s">
        <v>420</v>
      </c>
      <c r="C86" s="1421"/>
      <c r="D86" s="1421"/>
      <c r="E86" s="1421"/>
      <c r="F86" s="1421"/>
      <c r="L86" s="279"/>
      <c r="M86" s="279"/>
      <c r="N86" s="279"/>
    </row>
    <row r="87" spans="1:32" ht="79.5" customHeight="1">
      <c r="A87" s="299">
        <v>3.2</v>
      </c>
      <c r="B87" s="1421" t="s">
        <v>1040</v>
      </c>
      <c r="C87" s="1421"/>
      <c r="D87" s="1421"/>
      <c r="E87" s="1421"/>
      <c r="F87" s="1421"/>
      <c r="L87" s="279"/>
      <c r="M87" s="279"/>
      <c r="N87" s="279"/>
    </row>
    <row r="88" spans="1:32" ht="72" customHeight="1">
      <c r="A88" s="277">
        <v>4</v>
      </c>
      <c r="B88" s="1421" t="s">
        <v>890</v>
      </c>
      <c r="C88" s="1421"/>
      <c r="D88" s="1421"/>
      <c r="E88" s="1421"/>
      <c r="F88" s="1421"/>
      <c r="H88" s="300"/>
      <c r="L88" s="279"/>
      <c r="M88" s="279"/>
      <c r="N88" s="279"/>
    </row>
    <row r="89" spans="1:32" ht="52.5" customHeight="1">
      <c r="A89" s="299">
        <v>4.0999999999999996</v>
      </c>
      <c r="B89" s="1421" t="s">
        <v>725</v>
      </c>
      <c r="C89" s="1421"/>
      <c r="D89" s="1421"/>
      <c r="E89" s="1421"/>
      <c r="F89" s="1421"/>
      <c r="L89" s="279"/>
      <c r="M89" s="279"/>
      <c r="N89" s="279"/>
    </row>
    <row r="90" spans="1:32" ht="22.5" customHeight="1">
      <c r="A90" s="299"/>
      <c r="B90" s="246"/>
      <c r="C90" s="246"/>
      <c r="D90" s="246"/>
      <c r="E90" s="246"/>
      <c r="F90" s="246"/>
      <c r="L90" s="279"/>
      <c r="M90" s="279"/>
      <c r="N90" s="279"/>
    </row>
    <row r="91" spans="1:32" ht="104.25" customHeight="1">
      <c r="A91" s="299">
        <v>4.2</v>
      </c>
      <c r="B91" s="1421" t="s">
        <v>891</v>
      </c>
      <c r="C91" s="1421"/>
      <c r="D91" s="1421"/>
      <c r="E91" s="1421"/>
      <c r="F91" s="1421"/>
      <c r="L91" s="279"/>
      <c r="M91" s="279"/>
      <c r="N91" s="279"/>
    </row>
    <row r="92" spans="1:32" ht="14.25" customHeight="1">
      <c r="A92" s="299"/>
      <c r="B92" s="1421"/>
      <c r="C92" s="1421"/>
      <c r="D92" s="1421"/>
      <c r="E92" s="1421"/>
      <c r="F92" s="1421"/>
      <c r="L92" s="279"/>
      <c r="M92" s="279"/>
      <c r="N92" s="279"/>
    </row>
    <row r="93" spans="1:32" ht="21.75" customHeight="1">
      <c r="A93" s="301">
        <v>5</v>
      </c>
      <c r="B93" s="1464" t="s">
        <v>33</v>
      </c>
      <c r="C93" s="1464"/>
      <c r="D93" s="1464"/>
      <c r="E93" s="1464"/>
      <c r="F93" s="1464"/>
      <c r="L93" s="279"/>
      <c r="M93" s="279"/>
      <c r="N93" s="279"/>
    </row>
    <row r="94" spans="1:32" s="245" customFormat="1" ht="16.5" hidden="1" customHeight="1">
      <c r="A94" s="248"/>
      <c r="B94" s="1461"/>
      <c r="C94" s="1461"/>
      <c r="D94" s="1461"/>
      <c r="E94" s="1461"/>
      <c r="F94" s="1461"/>
      <c r="H94" s="248"/>
      <c r="AE94" s="247"/>
      <c r="AF94" s="247"/>
    </row>
    <row r="95" spans="1:32" ht="16.5" hidden="1" customHeight="1">
      <c r="A95" s="299"/>
      <c r="B95" s="1421"/>
      <c r="C95" s="1421"/>
      <c r="D95" s="1421"/>
      <c r="E95" s="1421"/>
      <c r="F95" s="1421"/>
      <c r="L95" s="279"/>
      <c r="M95" s="279"/>
      <c r="N95" s="279"/>
    </row>
    <row r="96" spans="1:32" ht="10.5" hidden="1" customHeight="1">
      <c r="A96" s="299"/>
      <c r="B96" s="1421"/>
      <c r="C96" s="1421"/>
      <c r="D96" s="1421"/>
      <c r="E96" s="1421"/>
      <c r="F96" s="1421"/>
      <c r="L96" s="279"/>
      <c r="M96" s="279"/>
      <c r="N96" s="279"/>
    </row>
    <row r="97" spans="1:26" ht="12" hidden="1" customHeight="1">
      <c r="A97" s="302"/>
      <c r="B97" s="1421"/>
      <c r="C97" s="1421"/>
      <c r="D97" s="1421"/>
      <c r="E97" s="1421"/>
      <c r="F97" s="1421"/>
      <c r="G97" s="297"/>
      <c r="H97" s="1451"/>
      <c r="I97" s="1451"/>
      <c r="K97" s="297"/>
      <c r="L97" s="279"/>
      <c r="M97" s="279"/>
      <c r="N97" s="279"/>
      <c r="Z97" s="303" t="s">
        <v>523</v>
      </c>
    </row>
    <row r="98" spans="1:26" ht="17.25" customHeight="1">
      <c r="A98" s="299"/>
      <c r="B98" s="1421"/>
      <c r="C98" s="1421"/>
      <c r="D98" s="1421"/>
      <c r="E98" s="1421"/>
      <c r="F98" s="1421"/>
      <c r="L98" s="279"/>
      <c r="M98" s="279"/>
      <c r="N98" s="279"/>
    </row>
    <row r="99" spans="1:26" ht="232.5" customHeight="1">
      <c r="A99" s="299">
        <v>5.0999999999999996</v>
      </c>
      <c r="B99" s="1421" t="s">
        <v>892</v>
      </c>
      <c r="C99" s="1421"/>
      <c r="D99" s="1421"/>
      <c r="E99" s="1421"/>
      <c r="F99" s="1421"/>
      <c r="L99" s="279"/>
      <c r="M99" s="279"/>
      <c r="N99" s="279"/>
    </row>
    <row r="100" spans="1:26" ht="16.5" customHeight="1">
      <c r="A100" s="299"/>
      <c r="B100" s="1421"/>
      <c r="C100" s="1421"/>
      <c r="D100" s="1421"/>
      <c r="E100" s="1421"/>
      <c r="F100" s="1421"/>
      <c r="L100" s="279"/>
      <c r="M100" s="279"/>
      <c r="N100" s="279"/>
    </row>
    <row r="101" spans="1:26" ht="39.6" customHeight="1">
      <c r="A101" s="277">
        <v>6</v>
      </c>
      <c r="B101" s="1454" t="s">
        <v>133</v>
      </c>
      <c r="C101" s="1454"/>
      <c r="D101" s="1454"/>
      <c r="E101" s="1454"/>
      <c r="F101" s="1454"/>
      <c r="L101" s="279"/>
      <c r="M101" s="279"/>
      <c r="N101" s="279"/>
    </row>
    <row r="102" spans="1:26" ht="12.75" customHeight="1">
      <c r="A102" s="304"/>
      <c r="B102" s="1454"/>
      <c r="C102" s="1454"/>
      <c r="D102" s="1454"/>
      <c r="E102" s="1454"/>
      <c r="F102" s="1454"/>
      <c r="L102" s="279"/>
      <c r="M102" s="279"/>
      <c r="N102" s="279"/>
    </row>
    <row r="103" spans="1:26" ht="23.25" customHeight="1">
      <c r="A103" s="304" t="s">
        <v>445</v>
      </c>
      <c r="B103" s="1454" t="s">
        <v>134</v>
      </c>
      <c r="C103" s="1454"/>
      <c r="D103" s="1454" t="s">
        <v>1031</v>
      </c>
      <c r="E103" s="1454"/>
      <c r="F103" s="1454"/>
      <c r="L103" s="279"/>
      <c r="M103" s="279"/>
      <c r="N103" s="279"/>
    </row>
    <row r="104" spans="1:26" ht="30" customHeight="1">
      <c r="A104" s="304" t="s">
        <v>446</v>
      </c>
      <c r="B104" s="1454" t="s">
        <v>135</v>
      </c>
      <c r="C104" s="1454"/>
      <c r="D104" s="1454" t="s">
        <v>136</v>
      </c>
      <c r="E104" s="1454"/>
      <c r="F104" s="1454"/>
      <c r="L104" s="279"/>
      <c r="M104" s="279"/>
      <c r="N104" s="279"/>
    </row>
    <row r="105" spans="1:26" ht="27.75" customHeight="1">
      <c r="A105" s="304" t="s">
        <v>447</v>
      </c>
      <c r="B105" s="1459" t="s">
        <v>729</v>
      </c>
      <c r="C105" s="1459"/>
      <c r="D105" s="1458" t="s">
        <v>730</v>
      </c>
      <c r="E105" s="1458"/>
      <c r="F105" s="1458"/>
      <c r="L105" s="279"/>
      <c r="M105" s="279"/>
      <c r="N105" s="279"/>
    </row>
    <row r="106" spans="1:26" ht="42" customHeight="1">
      <c r="A106" s="304" t="s">
        <v>448</v>
      </c>
      <c r="B106" s="1454" t="s">
        <v>137</v>
      </c>
      <c r="C106" s="1454"/>
      <c r="D106" s="1454" t="s">
        <v>138</v>
      </c>
      <c r="E106" s="1454"/>
      <c r="F106" s="1454"/>
      <c r="L106" s="279"/>
      <c r="M106" s="279"/>
      <c r="N106" s="279"/>
    </row>
    <row r="107" spans="1:26" ht="24" customHeight="1">
      <c r="A107" s="304" t="s">
        <v>34</v>
      </c>
      <c r="B107" s="1454" t="s">
        <v>139</v>
      </c>
      <c r="C107" s="1454"/>
      <c r="D107" s="1454" t="s">
        <v>140</v>
      </c>
      <c r="E107" s="1454"/>
      <c r="F107" s="1454"/>
      <c r="L107" s="279"/>
      <c r="M107" s="279"/>
      <c r="N107" s="279"/>
    </row>
    <row r="108" spans="1:26" ht="21" customHeight="1">
      <c r="A108" s="304" t="s">
        <v>35</v>
      </c>
      <c r="B108" s="1454" t="s">
        <v>141</v>
      </c>
      <c r="C108" s="1454"/>
      <c r="D108" s="1454" t="s">
        <v>142</v>
      </c>
      <c r="E108" s="1454"/>
      <c r="F108" s="1454"/>
      <c r="L108" s="279"/>
      <c r="M108" s="279"/>
      <c r="N108" s="279"/>
    </row>
    <row r="109" spans="1:26" ht="21" customHeight="1">
      <c r="A109" s="304" t="s">
        <v>568</v>
      </c>
      <c r="B109" s="1454" t="s">
        <v>143</v>
      </c>
      <c r="C109" s="1454"/>
      <c r="D109" s="1454" t="s">
        <v>144</v>
      </c>
      <c r="E109" s="1454"/>
      <c r="F109" s="1454"/>
      <c r="L109" s="279"/>
      <c r="M109" s="279"/>
      <c r="N109" s="279"/>
    </row>
    <row r="110" spans="1:26" ht="22.5" customHeight="1">
      <c r="A110" s="304" t="s">
        <v>570</v>
      </c>
      <c r="B110" s="1454" t="s">
        <v>145</v>
      </c>
      <c r="C110" s="1454"/>
      <c r="D110" s="1454" t="s">
        <v>146</v>
      </c>
      <c r="E110" s="1454"/>
      <c r="F110" s="1454"/>
      <c r="L110" s="279"/>
      <c r="M110" s="279"/>
      <c r="N110" s="279"/>
    </row>
    <row r="111" spans="1:26" ht="24" customHeight="1">
      <c r="A111" s="304" t="s">
        <v>95</v>
      </c>
      <c r="B111" s="1454" t="s">
        <v>147</v>
      </c>
      <c r="C111" s="1454"/>
      <c r="D111" s="1454" t="s">
        <v>148</v>
      </c>
      <c r="E111" s="1454"/>
      <c r="F111" s="1454"/>
      <c r="L111" s="279"/>
      <c r="M111" s="279"/>
      <c r="N111" s="279"/>
    </row>
    <row r="112" spans="1:26" ht="22.5" customHeight="1">
      <c r="A112" s="304" t="s">
        <v>575</v>
      </c>
      <c r="B112" s="1454" t="s">
        <v>149</v>
      </c>
      <c r="C112" s="1454"/>
      <c r="D112" s="1454" t="s">
        <v>150</v>
      </c>
      <c r="E112" s="1454"/>
      <c r="F112" s="1454"/>
      <c r="L112" s="279"/>
      <c r="M112" s="279"/>
      <c r="N112" s="279"/>
    </row>
    <row r="113" spans="1:48" ht="23.25" customHeight="1">
      <c r="A113" s="304" t="s">
        <v>578</v>
      </c>
      <c r="B113" s="1454" t="s">
        <v>151</v>
      </c>
      <c r="C113" s="1454"/>
      <c r="D113" s="1454" t="s">
        <v>152</v>
      </c>
      <c r="E113" s="1454"/>
      <c r="F113" s="1454"/>
      <c r="L113" s="279"/>
      <c r="M113" s="279"/>
      <c r="N113" s="279"/>
    </row>
    <row r="114" spans="1:48" ht="21" customHeight="1">
      <c r="A114" s="304" t="s">
        <v>581</v>
      </c>
      <c r="B114" s="1454" t="s">
        <v>153</v>
      </c>
      <c r="C114" s="1454"/>
      <c r="D114" s="1454" t="s">
        <v>154</v>
      </c>
      <c r="E114" s="1454"/>
      <c r="F114" s="1454"/>
      <c r="L114" s="279"/>
      <c r="M114" s="279"/>
      <c r="N114" s="279"/>
    </row>
    <row r="115" spans="1:48" ht="22.5" customHeight="1">
      <c r="A115" s="304" t="s">
        <v>584</v>
      </c>
      <c r="B115" s="1454" t="s">
        <v>155</v>
      </c>
      <c r="C115" s="1454"/>
      <c r="D115" s="1454" t="s">
        <v>156</v>
      </c>
      <c r="E115" s="1454"/>
      <c r="F115" s="1454"/>
      <c r="L115" s="279"/>
      <c r="M115" s="279"/>
      <c r="N115" s="279"/>
    </row>
    <row r="116" spans="1:48" s="729" customFormat="1" ht="22.5" customHeight="1">
      <c r="A116" s="727" t="s">
        <v>587</v>
      </c>
      <c r="B116" s="1473" t="s">
        <v>1033</v>
      </c>
      <c r="C116" s="1473"/>
      <c r="D116" s="1473" t="s">
        <v>1032</v>
      </c>
      <c r="E116" s="1473"/>
      <c r="F116" s="1473"/>
      <c r="G116" s="728"/>
      <c r="H116" s="728"/>
      <c r="L116" s="730"/>
      <c r="M116" s="730"/>
      <c r="N116" s="730"/>
      <c r="AE116" s="267"/>
      <c r="AF116" s="267"/>
    </row>
    <row r="117" spans="1:48" ht="44.25" customHeight="1">
      <c r="A117" s="304" t="s">
        <v>589</v>
      </c>
      <c r="B117" s="1454" t="s">
        <v>157</v>
      </c>
      <c r="C117" s="1454"/>
      <c r="D117" s="1454" t="s">
        <v>158</v>
      </c>
      <c r="E117" s="1454"/>
      <c r="F117" s="1454"/>
      <c r="L117" s="279"/>
      <c r="M117" s="279"/>
      <c r="N117" s="279"/>
    </row>
    <row r="118" spans="1:48" ht="45" customHeight="1">
      <c r="A118" s="277"/>
      <c r="B118" s="1421" t="s">
        <v>159</v>
      </c>
      <c r="C118" s="1421"/>
      <c r="D118" s="1421"/>
      <c r="E118" s="1421"/>
      <c r="F118" s="1421"/>
      <c r="L118" s="279"/>
      <c r="M118" s="279"/>
      <c r="N118" s="279"/>
    </row>
    <row r="119" spans="1:48" ht="52.5" customHeight="1">
      <c r="A119" s="277">
        <v>7</v>
      </c>
      <c r="B119" s="1421" t="s">
        <v>160</v>
      </c>
      <c r="C119" s="1421"/>
      <c r="D119" s="1421"/>
      <c r="E119" s="1421"/>
      <c r="F119" s="1421"/>
      <c r="L119" s="279"/>
      <c r="M119" s="279"/>
      <c r="N119" s="279"/>
    </row>
    <row r="120" spans="1:48" ht="30" customHeight="1">
      <c r="A120" s="277"/>
      <c r="B120" s="246"/>
      <c r="C120" s="246"/>
      <c r="D120" s="246"/>
      <c r="E120" s="246"/>
      <c r="F120" s="246"/>
      <c r="L120" s="279"/>
      <c r="M120" s="279"/>
      <c r="N120" s="279"/>
    </row>
    <row r="121" spans="1:48" ht="61.5" customHeight="1">
      <c r="A121" s="277">
        <v>8</v>
      </c>
      <c r="B121" s="1421" t="s">
        <v>199</v>
      </c>
      <c r="C121" s="1421"/>
      <c r="D121" s="1421"/>
      <c r="E121" s="1421"/>
      <c r="F121" s="1421"/>
      <c r="L121" s="279"/>
      <c r="M121" s="279"/>
      <c r="N121" s="279"/>
    </row>
    <row r="122" spans="1:48" ht="69.75" customHeight="1">
      <c r="A122" s="277">
        <v>9</v>
      </c>
      <c r="B122" s="1421" t="s">
        <v>1029</v>
      </c>
      <c r="C122" s="1421"/>
      <c r="D122" s="1421"/>
      <c r="E122" s="1421"/>
      <c r="F122" s="1421"/>
      <c r="L122" s="279"/>
      <c r="M122" s="279"/>
      <c r="N122" s="279"/>
    </row>
    <row r="123" spans="1:48" ht="68.25" customHeight="1">
      <c r="A123" s="277">
        <v>10</v>
      </c>
      <c r="B123" s="1421" t="s">
        <v>494</v>
      </c>
      <c r="C123" s="1421"/>
      <c r="D123" s="1421"/>
      <c r="E123" s="1421"/>
      <c r="F123" s="1421"/>
      <c r="L123" s="279"/>
      <c r="M123" s="279"/>
      <c r="N123" s="279"/>
    </row>
    <row r="124" spans="1:48" ht="32.25" customHeight="1">
      <c r="A124" s="277">
        <v>11</v>
      </c>
      <c r="B124" s="1421" t="s">
        <v>495</v>
      </c>
      <c r="C124" s="1421"/>
      <c r="D124" s="1421"/>
      <c r="E124" s="1421"/>
      <c r="F124" s="1421"/>
      <c r="L124" s="279"/>
      <c r="M124" s="279"/>
      <c r="N124" s="279"/>
    </row>
    <row r="125" spans="1:48" ht="69" customHeight="1">
      <c r="A125" s="277" t="s">
        <v>631</v>
      </c>
      <c r="B125" s="1474" t="s">
        <v>464</v>
      </c>
      <c r="C125" s="1474"/>
      <c r="D125" s="1474"/>
      <c r="E125" s="1474"/>
      <c r="F125" s="1474"/>
      <c r="L125" s="279"/>
      <c r="M125" s="279"/>
      <c r="N125" s="279"/>
      <c r="AS125" s="305">
        <f>'Name of Bidder'!F7</f>
        <v>1</v>
      </c>
    </row>
    <row r="126" spans="1:48" ht="53.25" customHeight="1">
      <c r="A126" s="277">
        <v>13</v>
      </c>
      <c r="B126" s="1421" t="str">
        <f>"We are a Micro and Small Enterprise (MSE) registered with " &amp; 'Name of Bidder'!C11 &amp; ", a designated Authority of GoI under the Public Procurement Policy for MSEs order 2012 Notification dated 01/06/2020 ,26/06/2020 and 19/01/2022  read in conjunction with related notifications issued from time to time for such enterprises."</f>
        <v>We are a Micro and Small Enterprise (MSE) registered with , a designated Authority of GoI under the Public Procurement Policy for MSEs order 2012 Notification dated 01/06/2020 ,26/06/2020 and 19/01/2022  read in conjunction with related notifications issued from time to time for such enterprises.</v>
      </c>
      <c r="C126" s="1421"/>
      <c r="D126" s="1421"/>
      <c r="E126" s="1421"/>
      <c r="F126" s="1421"/>
      <c r="L126" s="279"/>
      <c r="M126" s="279"/>
      <c r="N126" s="279"/>
      <c r="AS126" s="305"/>
      <c r="AT126" s="246">
        <f>'Name of Bidder'!C10</f>
        <v>0</v>
      </c>
      <c r="AU126" s="246">
        <f>IF(AT126="No",1,2)</f>
        <v>2</v>
      </c>
      <c r="AV126" s="246">
        <f>AU126</f>
        <v>2</v>
      </c>
    </row>
    <row r="127" spans="1:48" ht="94.5" customHeight="1">
      <c r="A127" s="277">
        <v>13</v>
      </c>
      <c r="B127" s="1474" t="s">
        <v>161</v>
      </c>
      <c r="C127" s="1474"/>
      <c r="D127" s="1474"/>
      <c r="E127" s="1474"/>
      <c r="F127" s="1474"/>
      <c r="L127" s="279"/>
      <c r="M127" s="279"/>
      <c r="N127" s="279"/>
    </row>
    <row r="128" spans="1:48" ht="17.25" customHeight="1">
      <c r="B128" s="306"/>
      <c r="C128" s="307"/>
      <c r="D128" s="307"/>
      <c r="E128" s="308"/>
      <c r="F128" s="308"/>
    </row>
    <row r="129" spans="1:32" ht="19.5" customHeight="1">
      <c r="B129" s="309" t="s">
        <v>162</v>
      </c>
      <c r="C129" s="310"/>
      <c r="D129" s="311"/>
      <c r="E129" s="311"/>
      <c r="F129" s="311"/>
    </row>
    <row r="130" spans="1:32" ht="16.5" customHeight="1">
      <c r="B130" s="309"/>
      <c r="C130" s="310"/>
      <c r="D130" s="311"/>
      <c r="E130" s="311"/>
      <c r="F130" s="311"/>
    </row>
    <row r="131" spans="1:32" ht="21" customHeight="1">
      <c r="B131" s="312"/>
      <c r="C131" s="311"/>
      <c r="D131" s="311"/>
      <c r="E131" s="309"/>
      <c r="F131" s="313" t="s">
        <v>394</v>
      </c>
    </row>
    <row r="132" spans="1:32" ht="15.75" customHeight="1">
      <c r="B132" s="312"/>
      <c r="C132" s="311"/>
      <c r="D132" s="311"/>
      <c r="E132" s="309"/>
      <c r="F132" s="313"/>
    </row>
    <row r="133" spans="1:32" ht="21" customHeight="1">
      <c r="B133" s="312"/>
      <c r="C133" s="311"/>
      <c r="E133" s="1462" t="str">
        <f>"For and on behalf of : "&amp;'Attach 3(JV)'!A8</f>
        <v>For and on behalf of : 0</v>
      </c>
      <c r="F133" s="1462"/>
    </row>
    <row r="134" spans="1:32" ht="15.75" customHeight="1">
      <c r="A134" s="246"/>
      <c r="B134" s="246"/>
      <c r="C134" s="314"/>
      <c r="D134" s="246"/>
      <c r="E134" s="315"/>
      <c r="F134" s="248"/>
    </row>
    <row r="135" spans="1:32" ht="38.25" customHeight="1">
      <c r="A135" s="248" t="s">
        <v>228</v>
      </c>
      <c r="B135" s="1465">
        <f>'Name of Bidder'!C35</f>
        <v>0</v>
      </c>
      <c r="C135" s="1465"/>
      <c r="D135" s="316" t="s">
        <v>164</v>
      </c>
      <c r="E135" s="316"/>
      <c r="F135" s="249">
        <f>'Name of Bidder'!C32</f>
        <v>0</v>
      </c>
    </row>
    <row r="136" spans="1:32" ht="18.75" customHeight="1">
      <c r="A136" s="248" t="s">
        <v>163</v>
      </c>
      <c r="B136" s="1434">
        <f>'Name of Bidder'!C36</f>
        <v>0</v>
      </c>
      <c r="C136" s="1434"/>
      <c r="D136" s="1463" t="s">
        <v>484</v>
      </c>
      <c r="E136" s="1463"/>
      <c r="F136" s="249">
        <f>'Name of Bidder'!C33</f>
        <v>0</v>
      </c>
    </row>
    <row r="137" spans="1:32" s="245" customFormat="1" ht="18.75" customHeight="1">
      <c r="F137" s="249"/>
      <c r="AE137" s="247"/>
      <c r="AF137" s="247"/>
    </row>
    <row r="138" spans="1:32" ht="15.75" customHeight="1">
      <c r="B138" s="245"/>
      <c r="D138" s="246"/>
      <c r="E138" s="315"/>
    </row>
    <row r="139" spans="1:32" s="245" customFormat="1" ht="18.75" customHeight="1">
      <c r="A139" s="317" t="s">
        <v>165</v>
      </c>
      <c r="B139" s="318"/>
      <c r="C139" s="319"/>
      <c r="D139" s="309"/>
      <c r="E139" s="313"/>
      <c r="F139" s="309"/>
      <c r="H139" s="248"/>
      <c r="AE139" s="247"/>
      <c r="AF139" s="247"/>
    </row>
    <row r="140" spans="1:32" s="245" customFormat="1" ht="18.75" customHeight="1">
      <c r="A140" s="1466" t="s">
        <v>65</v>
      </c>
      <c r="B140" s="1466"/>
      <c r="C140" s="1466"/>
      <c r="D140" s="1469"/>
      <c r="E140" s="1469"/>
      <c r="F140" s="1469"/>
      <c r="H140" s="248"/>
      <c r="AE140" s="247"/>
      <c r="AF140" s="247"/>
    </row>
    <row r="141" spans="1:32" s="245" customFormat="1" ht="18.75" customHeight="1">
      <c r="A141" s="1471"/>
      <c r="B141" s="1471"/>
      <c r="C141" s="1471"/>
      <c r="D141" s="320"/>
      <c r="E141" s="320"/>
      <c r="F141" s="320"/>
      <c r="H141" s="248"/>
      <c r="AE141" s="247"/>
      <c r="AF141" s="247"/>
    </row>
    <row r="142" spans="1:32" s="245" customFormat="1" ht="18.75" customHeight="1">
      <c r="A142" s="1467"/>
      <c r="B142" s="1467"/>
      <c r="C142" s="1467"/>
      <c r="D142" s="320"/>
      <c r="E142" s="320"/>
      <c r="F142" s="320"/>
      <c r="H142" s="248"/>
      <c r="AE142" s="247"/>
      <c r="AF142" s="247"/>
    </row>
    <row r="143" spans="1:32" s="245" customFormat="1" ht="18.75" customHeight="1">
      <c r="A143" s="1468" t="s">
        <v>66</v>
      </c>
      <c r="B143" s="1468"/>
      <c r="C143" s="1468"/>
      <c r="D143" s="1469"/>
      <c r="E143" s="1469"/>
      <c r="F143" s="1469"/>
      <c r="H143" s="248"/>
      <c r="AE143" s="247"/>
      <c r="AF143" s="247"/>
    </row>
    <row r="144" spans="1:32" s="245" customFormat="1" ht="18.75" customHeight="1">
      <c r="A144" s="1468" t="s">
        <v>248</v>
      </c>
      <c r="B144" s="1468"/>
      <c r="C144" s="1468"/>
      <c r="D144" s="1470"/>
      <c r="E144" s="1470"/>
      <c r="F144" s="1470"/>
      <c r="H144" s="248"/>
      <c r="AE144" s="247"/>
      <c r="AF144" s="247"/>
    </row>
    <row r="145" spans="1:32" s="245" customFormat="1" ht="18.75" customHeight="1">
      <c r="A145" s="1468" t="s">
        <v>67</v>
      </c>
      <c r="B145" s="1468"/>
      <c r="C145" s="1468"/>
      <c r="D145" s="1469"/>
      <c r="E145" s="1469"/>
      <c r="F145" s="1469"/>
      <c r="H145" s="248"/>
      <c r="AE145" s="247"/>
      <c r="AF145" s="247"/>
    </row>
    <row r="146" spans="1:32" s="245" customFormat="1" ht="18.75" customHeight="1">
      <c r="A146" s="1466" t="s">
        <v>68</v>
      </c>
      <c r="B146" s="1466"/>
      <c r="C146" s="1466"/>
      <c r="D146" s="320"/>
      <c r="E146" s="320"/>
      <c r="F146" s="320"/>
      <c r="H146" s="248"/>
      <c r="AE146" s="247"/>
      <c r="AF146" s="247"/>
    </row>
    <row r="147" spans="1:32" s="245" customFormat="1" ht="18.75" customHeight="1">
      <c r="A147" s="1471"/>
      <c r="B147" s="1471"/>
      <c r="C147" s="1471"/>
      <c r="D147" s="320"/>
      <c r="E147" s="320"/>
      <c r="F147" s="320"/>
      <c r="H147" s="248"/>
      <c r="AE147" s="247"/>
      <c r="AF147" s="247"/>
    </row>
    <row r="148" spans="1:32" s="245" customFormat="1" ht="18.75" customHeight="1">
      <c r="A148" s="1467"/>
      <c r="B148" s="1467"/>
      <c r="C148" s="1467"/>
      <c r="D148" s="1469"/>
      <c r="E148" s="1469"/>
      <c r="F148" s="1469"/>
      <c r="H148" s="248"/>
      <c r="AE148" s="247"/>
      <c r="AF148" s="247"/>
    </row>
    <row r="149" spans="1:32" s="245" customFormat="1" ht="24" customHeight="1">
      <c r="A149" s="317"/>
      <c r="B149" s="317"/>
      <c r="C149" s="317"/>
      <c r="D149" s="321"/>
      <c r="E149" s="321"/>
      <c r="F149" s="321"/>
      <c r="H149" s="248"/>
      <c r="AE149" s="247"/>
      <c r="AF149" s="247"/>
    </row>
    <row r="150" spans="1:32" s="245" customFormat="1" ht="24" customHeight="1">
      <c r="A150" s="315"/>
      <c r="B150" s="1451"/>
      <c r="C150" s="1451"/>
      <c r="D150" s="1451"/>
      <c r="E150" s="1451"/>
      <c r="F150" s="1451"/>
      <c r="H150" s="248"/>
      <c r="AE150" s="247"/>
      <c r="AF150" s="247"/>
    </row>
    <row r="151" spans="1:32" s="245" customFormat="1" ht="21" customHeight="1">
      <c r="A151" s="289"/>
      <c r="B151" s="1472"/>
      <c r="C151" s="1472"/>
      <c r="D151" s="1472"/>
      <c r="E151" s="1472"/>
      <c r="F151" s="1472"/>
      <c r="H151" s="248"/>
      <c r="AE151" s="247"/>
      <c r="AF151" s="247"/>
    </row>
    <row r="152" spans="1:32" s="245" customFormat="1" ht="24" hidden="1" customHeight="1">
      <c r="A152" s="289"/>
      <c r="B152" s="1454"/>
      <c r="C152" s="1454"/>
      <c r="D152" s="1454"/>
      <c r="E152" s="1454"/>
      <c r="F152" s="1454"/>
      <c r="H152" s="248"/>
      <c r="AE152" s="247"/>
      <c r="AF152" s="247"/>
    </row>
    <row r="153" spans="1:32" ht="51" customHeight="1">
      <c r="A153" s="289"/>
      <c r="B153" s="1454"/>
      <c r="C153" s="1454"/>
      <c r="D153" s="1454"/>
      <c r="E153" s="1454"/>
      <c r="F153" s="1454"/>
    </row>
    <row r="154" spans="1:32" ht="46.5" customHeight="1">
      <c r="A154" s="289"/>
      <c r="B154" s="1454"/>
      <c r="C154" s="1454"/>
      <c r="D154" s="1454"/>
      <c r="E154" s="1454"/>
      <c r="F154" s="1454"/>
    </row>
    <row r="155" spans="1:32" ht="15.75" customHeight="1">
      <c r="A155" s="248"/>
      <c r="B155" s="255"/>
      <c r="C155" s="252"/>
      <c r="D155" s="252"/>
      <c r="E155" s="252"/>
      <c r="F155" s="252"/>
    </row>
    <row r="156" spans="1:32" ht="30.75" customHeight="1">
      <c r="A156" s="1460"/>
      <c r="B156" s="1460"/>
      <c r="C156" s="1460"/>
      <c r="D156" s="1460"/>
      <c r="E156" s="1460"/>
      <c r="F156" s="1460"/>
    </row>
    <row r="157" spans="1:32" ht="24" customHeight="1">
      <c r="A157" s="248"/>
    </row>
    <row r="158" spans="1:32" ht="24" customHeight="1">
      <c r="A158" s="248"/>
    </row>
    <row r="159" spans="1:32" ht="24" customHeight="1">
      <c r="A159" s="248"/>
    </row>
    <row r="160" spans="1:32" ht="24" customHeight="1">
      <c r="A160" s="248"/>
    </row>
    <row r="161" spans="1:1" ht="24" customHeight="1">
      <c r="A161" s="248"/>
    </row>
    <row r="162" spans="1:1" ht="24" customHeight="1">
      <c r="A162" s="248"/>
    </row>
    <row r="163" spans="1:1" ht="24" customHeight="1">
      <c r="A163" s="248"/>
    </row>
    <row r="164" spans="1:1" ht="24" customHeight="1">
      <c r="A164" s="248"/>
    </row>
    <row r="165" spans="1:1" ht="24" customHeight="1"/>
    <row r="166" spans="1:1" ht="24" customHeight="1"/>
    <row r="167" spans="1:1" ht="24" customHeight="1"/>
    <row r="168" spans="1:1" ht="24" customHeight="1"/>
    <row r="169" spans="1:1" ht="24" customHeight="1"/>
    <row r="170" spans="1:1" ht="24" customHeight="1"/>
    <row r="171" spans="1:1" ht="24" customHeight="1"/>
    <row r="172" spans="1:1" ht="24" customHeight="1"/>
  </sheetData>
  <sheetProtection algorithmName="SHA-512" hashValue="X5v8MofuiE9c/U6N0xS14r3xufxjcg/1jJnn/yUjllQL3J/k4N13FR9j+ECwJ5k+cNzyPOvvWu2GB20uzCmzqw==" saltValue="VkkKa5fTA8AWKp4EQfmv2A==" spinCount="100000" sheet="1" objects="1" scenarios="1"/>
  <customSheetViews>
    <customSheetView guid="{0FC51CD5-DCF7-4595-9A9F-DDC9120F829F}"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1"/>
      <headerFooter alignWithMargins="0">
        <oddFooter>&amp;R&amp;"Arial,Bold"&amp;11Page &amp;P of &amp;N</oddFooter>
      </headerFooter>
    </customSheetView>
    <customSheetView guid="{72E27F64-009C-4321-B742-209DBE340E6D}"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2"/>
      <headerFooter alignWithMargins="0">
        <oddFooter>&amp;R&amp;"Arial,Bold"&amp;11Page &amp;P of &amp;N</oddFooter>
      </headerFooter>
    </customSheetView>
    <customSheetView guid="{9E668EC9-7875-454E-BDE6-15A2D20AC8D2}" scale="90" showPageBreaks="1" showGridLines="0" zeroValues="0" printArea="1" hiddenRows="1" hiddenColumns="1" view="pageBreakPreview" topLeftCell="A45">
      <selection activeCell="AO47" sqref="AO47"/>
      <rowBreaks count="1" manualBreakCount="1">
        <brk id="86" max="16383" man="1"/>
      </rowBreaks>
      <pageMargins left="0.76" right="0.25" top="0.61" bottom="0.45" header="0.35" footer="0.26"/>
      <pageSetup scale="67" fitToHeight="3" orientation="portrait" r:id="rId3"/>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75">
      <selection activeCell="AO47" sqref="AO47"/>
      <rowBreaks count="1" manualBreakCount="1">
        <brk id="86" max="16383" man="1"/>
      </rowBreaks>
      <pageMargins left="0.76" right="0.25" top="0.61" bottom="0.45" header="0.35" footer="0.26"/>
      <pageSetup scale="67" fitToHeight="3" orientation="portrait" r:id="rId4"/>
      <headerFooter alignWithMargins="0">
        <oddFooter>&amp;R&amp;"Arial,Bold"&amp;11Page &amp;P of &amp;N</oddFooter>
      </headerFooter>
    </customSheetView>
    <customSheetView guid="{26C9F440-2701-423F-9FDB-7DFF079DC7F8}" scale="90" showPageBreaks="1" showGridLines="0" zeroValues="0" printArea="1" hiddenRows="1" hiddenColumns="1" view="pageBreakPreview" topLeftCell="A71">
      <selection activeCell="AO47" sqref="AO47"/>
      <rowBreaks count="1" manualBreakCount="1">
        <brk id="86" max="16383" man="1"/>
      </rowBreaks>
      <pageMargins left="0.76" right="0.25" top="0.61" bottom="0.45" header="0.35" footer="0.26"/>
      <pageSetup scale="67" fitToHeight="3" orientation="portrait" r:id="rId5"/>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selection activeCell="E19" sqref="E19"/>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6"/>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7"/>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8"/>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9"/>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0"/>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1"/>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2"/>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21"/>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2"/>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3"/>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4"/>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5"/>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6"/>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6">
      <selection activeCell="C28" sqref="C28:F28"/>
      <rowBreaks count="6" manualBreakCount="6">
        <brk id="47" max="5" man="1"/>
        <brk id="61" max="5" man="1"/>
        <brk id="76" max="5" man="1"/>
        <brk id="82" max="5" man="1"/>
        <brk id="90" max="5" man="1"/>
        <brk id="120"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30"/>
      <headerFooter alignWithMargins="0">
        <oddFooter>&amp;R&amp;"Arial,Bold"&amp;11Page &amp;P of &amp;N</oddFooter>
      </headerFooter>
    </customSheetView>
    <customSheetView guid="{265106DA-0305-46BE-8A98-0935A189448A}" scale="90" showPageBreaks="1" showGridLines="0" zeroValues="0" printArea="1" hiddenRows="1" hiddenColumns="1" view="pageBreakPreview">
      <selection activeCell="B12" sqref="B12:D12"/>
      <rowBreaks count="1" manualBreakCount="1">
        <brk id="86" max="16383" man="1"/>
      </rowBreaks>
      <pageMargins left="0.76" right="0.25" top="0.61" bottom="0.45" header="0.35" footer="0.26"/>
      <pageSetup scale="68" fitToHeight="3" orientation="portrait" r:id="rId31"/>
      <headerFooter alignWithMargins="0">
        <oddFooter>&amp;R&amp;"Arial,Bold"&amp;11Page &amp;P of &amp;N</oddFooter>
      </headerFooter>
    </customSheetView>
    <customSheetView guid="{24767711-6F0F-4960-B6A0-5D16317C52CA}" showPageBreaks="1" showGridLines="0" zeroValues="0" printArea="1" hiddenRows="1" hiddenColumns="1" view="pageBreakPreview" topLeftCell="A118">
      <selection activeCell="D134" sqref="D134:F134"/>
      <rowBreaks count="1" manualBreakCount="1">
        <brk id="87" max="16383" man="1"/>
      </rowBreaks>
      <pageMargins left="0.76" right="0.25" top="0.61" bottom="0.45" header="0.35" footer="0.26"/>
      <pageSetup scale="67" fitToHeight="3" orientation="portrait" r:id="rId32"/>
      <headerFooter alignWithMargins="0">
        <oddFooter>&amp;R&amp;"Arial,Bold"&amp;11Page &amp;P of &amp;N</oddFooter>
      </headerFooter>
    </customSheetView>
    <customSheetView guid="{6C1F68FF-383D-48BB-B0E5-5F71EA481BD7}" showPageBreaks="1" showGridLines="0" zeroValues="0" printArea="1" hiddenRows="1" hiddenColumns="1" view="pageBreakPreview">
      <selection activeCell="D134" sqref="D134:F134"/>
      <rowBreaks count="1" manualBreakCount="1">
        <brk id="87" max="16383" man="1"/>
      </rowBreaks>
      <pageMargins left="0.76" right="0.25" top="0.61" bottom="0.45" header="0.35" footer="0.26"/>
      <pageSetup scale="67" fitToHeight="3" orientation="portrait" r:id="rId33"/>
      <headerFooter alignWithMargins="0">
        <oddFooter>&amp;R&amp;"Arial,Bold"&amp;11Page &amp;P of &amp;N</oddFooter>
      </headerFooter>
    </customSheetView>
    <customSheetView guid="{70FB5D55-1DD3-4C31-AE80-FEFCEF8A40E9}" scale="90" showPageBreaks="1" showGridLines="0" zeroValues="0" printArea="1" hiddenRows="1" hiddenColumns="1" view="pageBreakPreview" topLeftCell="A108">
      <selection activeCell="D135" sqref="D135:F135"/>
      <rowBreaks count="1" manualBreakCount="1">
        <brk id="88" max="16383" man="1"/>
      </rowBreaks>
      <pageMargins left="0.76" right="0.25" top="0.61" bottom="0.45" header="0.35" footer="0.26"/>
      <pageSetup scale="67" fitToHeight="3" orientation="portrait" r:id="rId34"/>
      <headerFooter alignWithMargins="0">
        <oddFooter>&amp;R&amp;"Arial,Bold"&amp;11Page &amp;P of &amp;N</oddFooter>
      </headerFooter>
    </customSheetView>
  </customSheetViews>
  <mergeCells count="182">
    <mergeCell ref="B115:C115"/>
    <mergeCell ref="D115:F115"/>
    <mergeCell ref="B78:C78"/>
    <mergeCell ref="D78:F78"/>
    <mergeCell ref="B127:F127"/>
    <mergeCell ref="B125:F125"/>
    <mergeCell ref="D112:F112"/>
    <mergeCell ref="B119:F119"/>
    <mergeCell ref="B121:F121"/>
    <mergeCell ref="B124:F124"/>
    <mergeCell ref="D116:F116"/>
    <mergeCell ref="D113:F113"/>
    <mergeCell ref="B117:C117"/>
    <mergeCell ref="D117:F117"/>
    <mergeCell ref="B122:F122"/>
    <mergeCell ref="B123:F123"/>
    <mergeCell ref="B112:C112"/>
    <mergeCell ref="B114:C114"/>
    <mergeCell ref="D114:F114"/>
    <mergeCell ref="B113:C113"/>
    <mergeCell ref="B116:C116"/>
    <mergeCell ref="B118:F118"/>
    <mergeCell ref="B79:C79"/>
    <mergeCell ref="D79:F79"/>
    <mergeCell ref="D109:F109"/>
    <mergeCell ref="B111:C111"/>
    <mergeCell ref="B106:C106"/>
    <mergeCell ref="D106:F106"/>
    <mergeCell ref="D111:F111"/>
    <mergeCell ref="B86:F86"/>
    <mergeCell ref="D75:F75"/>
    <mergeCell ref="B74:C74"/>
    <mergeCell ref="D84:F84"/>
    <mergeCell ref="B83:C83"/>
    <mergeCell ref="D83:F83"/>
    <mergeCell ref="B84:C84"/>
    <mergeCell ref="D81:F81"/>
    <mergeCell ref="B80:C80"/>
    <mergeCell ref="D80:F80"/>
    <mergeCell ref="B82:C82"/>
    <mergeCell ref="D82:F82"/>
    <mergeCell ref="A140:C140"/>
    <mergeCell ref="A142:C142"/>
    <mergeCell ref="A143:C143"/>
    <mergeCell ref="D143:F143"/>
    <mergeCell ref="A144:C144"/>
    <mergeCell ref="D144:F144"/>
    <mergeCell ref="A141:C141"/>
    <mergeCell ref="D140:F140"/>
    <mergeCell ref="B154:F154"/>
    <mergeCell ref="D145:F145"/>
    <mergeCell ref="A146:C146"/>
    <mergeCell ref="A147:C147"/>
    <mergeCell ref="A148:C148"/>
    <mergeCell ref="A145:C145"/>
    <mergeCell ref="D148:F148"/>
    <mergeCell ref="B150:F150"/>
    <mergeCell ref="B151:F151"/>
    <mergeCell ref="B153:F153"/>
    <mergeCell ref="B152:F152"/>
    <mergeCell ref="A156:F156"/>
    <mergeCell ref="B87:F87"/>
    <mergeCell ref="D103:F103"/>
    <mergeCell ref="B104:C104"/>
    <mergeCell ref="D104:F104"/>
    <mergeCell ref="B92:F92"/>
    <mergeCell ref="B94:F94"/>
    <mergeCell ref="B88:F88"/>
    <mergeCell ref="B108:C108"/>
    <mergeCell ref="D108:F108"/>
    <mergeCell ref="B107:C107"/>
    <mergeCell ref="D107:F107"/>
    <mergeCell ref="B109:C109"/>
    <mergeCell ref="B110:C110"/>
    <mergeCell ref="D110:F110"/>
    <mergeCell ref="E133:F133"/>
    <mergeCell ref="B136:C136"/>
    <mergeCell ref="D136:E136"/>
    <mergeCell ref="B89:F89"/>
    <mergeCell ref="B95:F95"/>
    <mergeCell ref="B91:F91"/>
    <mergeCell ref="B93:F93"/>
    <mergeCell ref="B96:F96"/>
    <mergeCell ref="B135:C135"/>
    <mergeCell ref="H97:I97"/>
    <mergeCell ref="B98:F98"/>
    <mergeCell ref="B99:F99"/>
    <mergeCell ref="B100:F100"/>
    <mergeCell ref="B97:F97"/>
    <mergeCell ref="D105:F105"/>
    <mergeCell ref="B101:F101"/>
    <mergeCell ref="B102:F102"/>
    <mergeCell ref="B105:C105"/>
    <mergeCell ref="B103:C103"/>
    <mergeCell ref="D70:F70"/>
    <mergeCell ref="B69:C69"/>
    <mergeCell ref="B73:C73"/>
    <mergeCell ref="D71:F71"/>
    <mergeCell ref="B66:C66"/>
    <mergeCell ref="D66:F66"/>
    <mergeCell ref="B67:C67"/>
    <mergeCell ref="D68:F68"/>
    <mergeCell ref="B81:C81"/>
    <mergeCell ref="B70:C70"/>
    <mergeCell ref="D69:F69"/>
    <mergeCell ref="B71:C71"/>
    <mergeCell ref="B77:C77"/>
    <mergeCell ref="D73:F73"/>
    <mergeCell ref="B76:C76"/>
    <mergeCell ref="D77:F77"/>
    <mergeCell ref="B75:C75"/>
    <mergeCell ref="D76:F76"/>
    <mergeCell ref="D72:F72"/>
    <mergeCell ref="D64:F64"/>
    <mergeCell ref="B62:C62"/>
    <mergeCell ref="D62:F62"/>
    <mergeCell ref="D67:F67"/>
    <mergeCell ref="D65:F65"/>
    <mergeCell ref="B63:C63"/>
    <mergeCell ref="D63:F63"/>
    <mergeCell ref="B65:C65"/>
    <mergeCell ref="B68:C68"/>
    <mergeCell ref="B64:C64"/>
    <mergeCell ref="D56:F56"/>
    <mergeCell ref="B53:C53"/>
    <mergeCell ref="D55:F55"/>
    <mergeCell ref="B57:C57"/>
    <mergeCell ref="D57:F57"/>
    <mergeCell ref="B61:C61"/>
    <mergeCell ref="D61:F61"/>
    <mergeCell ref="B59:C59"/>
    <mergeCell ref="D59:F59"/>
    <mergeCell ref="B60:C60"/>
    <mergeCell ref="D60:F60"/>
    <mergeCell ref="B2:F2"/>
    <mergeCell ref="E7:F7"/>
    <mergeCell ref="B8:D8"/>
    <mergeCell ref="A26:F26"/>
    <mergeCell ref="C28:F28"/>
    <mergeCell ref="B15:C15"/>
    <mergeCell ref="B10:D11"/>
    <mergeCell ref="B12:D12"/>
    <mergeCell ref="E15:F15"/>
    <mergeCell ref="E17:F17"/>
    <mergeCell ref="B30:C30"/>
    <mergeCell ref="C39:F39"/>
    <mergeCell ref="E21:F21"/>
    <mergeCell ref="B21:D21"/>
    <mergeCell ref="B19:C19"/>
    <mergeCell ref="B126:F126"/>
    <mergeCell ref="B85:F85"/>
    <mergeCell ref="B72:C72"/>
    <mergeCell ref="D74:F74"/>
    <mergeCell ref="D50:F50"/>
    <mergeCell ref="B54:C54"/>
    <mergeCell ref="B42:F42"/>
    <mergeCell ref="B43:F43"/>
    <mergeCell ref="B44:F44"/>
    <mergeCell ref="B45:C45"/>
    <mergeCell ref="D45:F45"/>
    <mergeCell ref="B50:C50"/>
    <mergeCell ref="B51:C51"/>
    <mergeCell ref="D51:F51"/>
    <mergeCell ref="B58:C58"/>
    <mergeCell ref="D54:F54"/>
    <mergeCell ref="D58:F58"/>
    <mergeCell ref="D52:F52"/>
    <mergeCell ref="B56:C56"/>
    <mergeCell ref="H41:I41"/>
    <mergeCell ref="B41:F41"/>
    <mergeCell ref="D53:F53"/>
    <mergeCell ref="B55:C55"/>
    <mergeCell ref="AR40:AS40"/>
    <mergeCell ref="D47:F47"/>
    <mergeCell ref="G47:H47"/>
    <mergeCell ref="AO46:AP46"/>
    <mergeCell ref="G40:I40"/>
    <mergeCell ref="AO47:AP47"/>
    <mergeCell ref="D46:E46"/>
    <mergeCell ref="D48:E48"/>
    <mergeCell ref="B49:C49"/>
    <mergeCell ref="D49:F49"/>
  </mergeCells>
  <phoneticPr fontId="18" type="noConversion"/>
  <conditionalFormatting sqref="A95">
    <cfRule type="expression" dxfId="8" priority="38" stopIfTrue="1">
      <formula>G6=1</formula>
    </cfRule>
  </conditionalFormatting>
  <conditionalFormatting sqref="B92:F92 B95:F98">
    <cfRule type="expression" dxfId="7" priority="35" stopIfTrue="1">
      <formula>$G$6=1</formula>
    </cfRule>
  </conditionalFormatting>
  <conditionalFormatting sqref="B99:F100">
    <cfRule type="expression" dxfId="6" priority="59" stopIfTrue="1">
      <formula>$G$6=2</formula>
    </cfRule>
  </conditionalFormatting>
  <conditionalFormatting sqref="B126:F126">
    <cfRule type="expression" dxfId="5" priority="3" stopIfTrue="1">
      <formula>$AV$126&lt;2</formula>
    </cfRule>
  </conditionalFormatting>
  <conditionalFormatting sqref="D48">
    <cfRule type="expression" dxfId="4" priority="1" stopIfTrue="1">
      <formula>$L$93=1</formula>
    </cfRule>
  </conditionalFormatting>
  <conditionalFormatting sqref="D52:F52 B125:F125">
    <cfRule type="expression" dxfId="3" priority="72" stopIfTrue="1">
      <formula>$AS$125&lt;2</formula>
    </cfRule>
  </conditionalFormatting>
  <conditionalFormatting sqref="E7:F7">
    <cfRule type="expression" dxfId="2" priority="45" stopIfTrue="1">
      <formula>G6=2</formula>
    </cfRule>
  </conditionalFormatting>
  <conditionalFormatting sqref="F46">
    <cfRule type="expression" dxfId="1" priority="2" stopIfTrue="1">
      <formula>$L$93=1</formula>
    </cfRule>
  </conditionalFormatting>
  <conditionalFormatting sqref="H97:I97">
    <cfRule type="expression" dxfId="0" priority="47" stopIfTrue="1">
      <formula>H88=3</formula>
    </cfRule>
  </conditionalFormatting>
  <dataValidations count="5">
    <dataValidation type="whole" allowBlank="1" showInputMessage="1" showErrorMessage="1" error="Enter numeric figure between 1 to 20 only !" sqref="J45:J48" xr:uid="{00000000-0002-0000-1900-000000000000}">
      <formula1>1</formula1>
      <formula2>20</formula2>
    </dataValidation>
    <dataValidation type="whole" allowBlank="1" showInputMessage="1" showErrorMessage="1" error="Enter numeric figure only !" sqref="I45:I48" xr:uid="{00000000-0002-0000-1900-000001000000}">
      <formula1>0</formula1>
      <formula2>990000000</formula2>
    </dataValidation>
    <dataValidation type="whole" operator="greaterThan" allowBlank="1" showInputMessage="1" showErrorMessage="1" error="Please insert value in numerals." sqref="E19 E17:F17" xr:uid="{00000000-0002-0000-1900-000002000000}">
      <formula1>0</formula1>
    </dataValidation>
    <dataValidation type="whole" allowBlank="1" showInputMessage="1" showErrorMessage="1" error="Enter numeric figure only !" prompt="Enter the Bid Security Amount in Figures" sqref="AP47" xr:uid="{00000000-0002-0000-1900-000003000000}">
      <formula1>0</formula1>
      <formula2>990000000</formula2>
    </dataValidation>
    <dataValidation type="list" allowBlank="1" showInputMessage="1" showErrorMessage="1" sqref="F15 E15:E16" xr:uid="{00000000-0002-0000-1900-000004000000}">
      <formula1>$Z$45:$Z$53</formula1>
    </dataValidation>
  </dataValidations>
  <pageMargins left="0.76" right="0.25" top="0.61" bottom="0.45" header="0.35" footer="0.26"/>
  <pageSetup scale="67" fitToHeight="3" orientation="portrait" r:id="rId35"/>
  <headerFooter alignWithMargins="0">
    <oddFooter>&amp;R&amp;"Arial,Bold"&amp;11Page &amp;P of &amp;N</oddFooter>
  </headerFooter>
  <rowBreaks count="1" manualBreakCount="1">
    <brk id="92" max="16383" man="1"/>
  </rowBreaks>
  <ignoredErrors>
    <ignoredError sqref="B41" emptyCellReference="1"/>
  </ignoredErrors>
  <drawing r:id="rId36"/>
  <legacyDrawing r:id="rId37"/>
  <mc:AlternateContent xmlns:mc="http://schemas.openxmlformats.org/markup-compatibility/2006">
    <mc:Choice Requires="x14">
      <controls>
        <mc:AlternateContent xmlns:mc="http://schemas.openxmlformats.org/markup-compatibility/2006">
          <mc:Choice Requires="x14">
            <control shapeId="62465" r:id="rId38" name="Option Button 1">
              <controlPr locked="0" defaultSize="0" autoFill="0" autoLine="0" autoPict="0" altText="Domestic Bidder">
                <anchor moveWithCells="1">
                  <from>
                    <xdr:col>1</xdr:col>
                    <xdr:colOff>38100</xdr:colOff>
                    <xdr:row>5</xdr:row>
                    <xdr:rowOff>38100</xdr:rowOff>
                  </from>
                  <to>
                    <xdr:col>2</xdr:col>
                    <xdr:colOff>247650</xdr:colOff>
                    <xdr:row>6</xdr:row>
                    <xdr:rowOff>57150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AA235"/>
  <sheetViews>
    <sheetView view="pageBreakPreview" topLeftCell="A156"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D2" s="6"/>
      <c r="F2" s="5"/>
      <c r="I2" s="6"/>
      <c r="K2" s="5"/>
      <c r="N2" s="6"/>
      <c r="P2" s="5"/>
      <c r="S2" s="6"/>
      <c r="U2" s="7" t="s">
        <v>119</v>
      </c>
    </row>
    <row r="3" spans="1:27" ht="13.5" hidden="1" thickBot="1">
      <c r="A3" s="1482">
        <v>155885</v>
      </c>
      <c r="B3" s="1483"/>
      <c r="C3" s="8"/>
      <c r="D3" s="9"/>
      <c r="E3" s="8"/>
      <c r="F3" s="1482">
        <v>4960</v>
      </c>
      <c r="G3" s="1483"/>
      <c r="H3" s="8"/>
      <c r="I3" s="9"/>
      <c r="K3" s="1482">
        <v>10352</v>
      </c>
      <c r="L3" s="1483"/>
      <c r="M3" s="8"/>
      <c r="N3" s="9"/>
      <c r="P3" s="1482">
        <v>691647</v>
      </c>
      <c r="Q3" s="1483"/>
      <c r="R3" s="8"/>
      <c r="S3" s="9"/>
      <c r="U3" s="7" t="s">
        <v>120</v>
      </c>
    </row>
    <row r="4" spans="1:27" hidden="1">
      <c r="A4" s="1477"/>
      <c r="B4" s="1478"/>
      <c r="C4" s="8"/>
      <c r="D4" s="9"/>
      <c r="E4" s="8"/>
      <c r="F4" s="10"/>
      <c r="G4" s="8"/>
      <c r="H4" s="8"/>
      <c r="I4" s="9"/>
      <c r="K4" s="10"/>
      <c r="L4" s="8"/>
      <c r="M4" s="8"/>
      <c r="N4" s="9"/>
      <c r="P4" s="10"/>
      <c r="Q4" s="8"/>
      <c r="R4" s="8"/>
      <c r="S4" s="9"/>
      <c r="U4" s="7" t="s">
        <v>121</v>
      </c>
    </row>
    <row r="5" spans="1:27" hidden="1">
      <c r="A5" s="10"/>
      <c r="B5" s="11"/>
      <c r="C5" s="11"/>
      <c r="D5" s="12"/>
      <c r="E5" s="11"/>
      <c r="F5" s="10"/>
      <c r="G5" s="11"/>
      <c r="H5" s="11"/>
      <c r="I5" s="12"/>
      <c r="K5" s="10"/>
      <c r="L5" s="11"/>
      <c r="M5" s="11"/>
      <c r="N5" s="12"/>
      <c r="P5" s="10"/>
      <c r="Q5" s="11"/>
      <c r="R5" s="11"/>
      <c r="S5" s="12"/>
      <c r="U5" s="7" t="s">
        <v>166</v>
      </c>
    </row>
    <row r="6" spans="1:27" ht="51.75" hidden="1" customHeight="1" thickBot="1">
      <c r="A6" s="1479" t="str">
        <f>IF(OR((A3&gt;9999999999),(A3&lt;0)),"Invalid Entry - More than 1000 crore OR -ve value",IF(A3=0, "",+CONCATENATE(U2,B13,D13,B12,D12,B11,D11,B10,D10,B9,D9,B8," Only")))</f>
        <v>USD One Lac Fifty Five Thousand Eight Hundred Eighty Five Only</v>
      </c>
      <c r="B6" s="1480"/>
      <c r="C6" s="1480"/>
      <c r="D6" s="1481"/>
      <c r="E6" s="13"/>
      <c r="F6" s="1479" t="str">
        <f>IF(OR((F3&gt;9999999999),(F3&lt;0)),"Invalid Entry - More than 1000 crore OR -ve value",IF(F3=0, "",+CONCATENATE(U3, G13,I13,G12,I12,G11,I11,G10,I10,G9,I9,G8," Only")))</f>
        <v>EURO Four Thousand Nine Hundred Sixty Only</v>
      </c>
      <c r="G6" s="1480"/>
      <c r="H6" s="1480"/>
      <c r="I6" s="1481"/>
      <c r="J6" s="13"/>
      <c r="K6" s="1479" t="str">
        <f>IF(OR((K3&gt;9999999999),(K3&lt;0)),"Invalid Entry - More than 1000 crore OR -ve value",IF(K3=0, "",+CONCATENATE(U4, L13,N13,L12,N12,L11,N11,L10,N10,L9,N9,L8," Only")))</f>
        <v>RMB Ten Thousand Three Hundred Fifty Two Only</v>
      </c>
      <c r="L6" s="1480"/>
      <c r="M6" s="1480"/>
      <c r="N6" s="1481"/>
      <c r="P6" s="1479" t="str">
        <f>IF(OR((P3&gt;9999999999),(P3&lt;0)),"Invalid Entry - More than 1000 crore OR -ve value",IF(P3=0, "",+CONCATENATE(U5, Q13,S13,Q12,S12,Q11,S11,Q10,S10,Q9,S9,Q8," Only")))</f>
        <v>INR Six Lac Ninety One Thousand Six Hundred Forty Seven Only</v>
      </c>
      <c r="Q6" s="1480"/>
      <c r="R6" s="1480"/>
      <c r="S6" s="1481"/>
      <c r="U6" s="1484" t="str">
        <f>VLOOKUP(1,T30:Y45,6,FALSE)</f>
        <v>USD 155885/- + EURO 4960/- + RMB 10352/- + INR 691647/-</v>
      </c>
      <c r="V6" s="1484"/>
      <c r="W6" s="1484"/>
      <c r="X6" s="1484"/>
      <c r="Y6" s="1484"/>
      <c r="Z6" s="1484"/>
      <c r="AA6" s="1484"/>
    </row>
    <row r="7" spans="1:27" ht="70.5" hidden="1" customHeight="1" thickBot="1">
      <c r="A7" s="10"/>
      <c r="B7" s="11"/>
      <c r="C7" s="11"/>
      <c r="D7" s="12"/>
      <c r="E7" s="11"/>
      <c r="F7" s="10"/>
      <c r="G7" s="11"/>
      <c r="H7" s="11"/>
      <c r="I7" s="12"/>
      <c r="K7" s="10"/>
      <c r="L7" s="11"/>
      <c r="M7" s="11"/>
      <c r="N7" s="12"/>
      <c r="P7" s="10"/>
      <c r="Q7" s="11"/>
      <c r="R7" s="11"/>
      <c r="S7" s="12"/>
      <c r="U7" s="1485" t="str">
        <f>VLOOKUP(1,T10:Y25,6,FALSE)</f>
        <v>USD One Lac Fifty Five Thousand Eight Hundred Eighty Five Only plus EURO Four Thousand Nine Hundred Sixty Only plus RMB Ten Thousand Three Hundred Fifty Two Only plus INR Six Lac Ninety One Thousand Six Hundred Forty Seven Only</v>
      </c>
      <c r="V7" s="1486"/>
      <c r="W7" s="1486"/>
      <c r="X7" s="1486"/>
      <c r="Y7" s="1486"/>
      <c r="Z7" s="1486"/>
      <c r="AA7" s="1487"/>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167</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70</v>
      </c>
      <c r="C15" s="11"/>
      <c r="D15" s="12"/>
      <c r="E15" s="11"/>
      <c r="F15" s="22">
        <v>1</v>
      </c>
      <c r="G15" s="23" t="s">
        <v>70</v>
      </c>
      <c r="H15" s="11"/>
      <c r="I15" s="12"/>
      <c r="K15" s="22">
        <v>1</v>
      </c>
      <c r="L15" s="23" t="s">
        <v>70</v>
      </c>
      <c r="M15" s="11"/>
      <c r="N15" s="12"/>
      <c r="P15" s="22">
        <v>1</v>
      </c>
      <c r="Q15" s="23" t="s">
        <v>70</v>
      </c>
      <c r="R15" s="11"/>
      <c r="S15" s="12"/>
      <c r="T15" s="16">
        <f t="shared" si="4"/>
        <v>0</v>
      </c>
      <c r="U15" s="1">
        <v>0</v>
      </c>
      <c r="V15" s="1">
        <v>1</v>
      </c>
      <c r="W15" s="1">
        <v>0</v>
      </c>
      <c r="X15" s="1">
        <v>1</v>
      </c>
      <c r="Y15" s="18" t="str">
        <f>IF(AND($A$3=0,$F$3&gt;0,$K$3=0,$P$3&gt;0),$F$6&amp;$AA$10&amp;$P$6, "")</f>
        <v/>
      </c>
    </row>
    <row r="16" spans="1:27" hidden="1">
      <c r="A16" s="22">
        <v>2</v>
      </c>
      <c r="B16" s="23" t="s">
        <v>71</v>
      </c>
      <c r="C16" s="11"/>
      <c r="D16" s="12"/>
      <c r="E16" s="11"/>
      <c r="F16" s="22">
        <v>2</v>
      </c>
      <c r="G16" s="23" t="s">
        <v>71</v>
      </c>
      <c r="H16" s="11"/>
      <c r="I16" s="12"/>
      <c r="K16" s="22">
        <v>2</v>
      </c>
      <c r="L16" s="23" t="s">
        <v>71</v>
      </c>
      <c r="M16" s="11"/>
      <c r="N16" s="12"/>
      <c r="P16" s="22">
        <v>2</v>
      </c>
      <c r="Q16" s="23" t="s">
        <v>71</v>
      </c>
      <c r="R16" s="11"/>
      <c r="S16" s="12"/>
      <c r="T16" s="16">
        <f t="shared" si="4"/>
        <v>0</v>
      </c>
      <c r="U16" s="1">
        <v>0</v>
      </c>
      <c r="V16" s="1">
        <v>1</v>
      </c>
      <c r="W16" s="1">
        <v>1</v>
      </c>
      <c r="X16" s="1">
        <v>0</v>
      </c>
      <c r="Y16" s="18" t="str">
        <f>IF(AND($A$3=0,$F$3&gt;0,$K$3&gt;0,$P$3=0),$F$6&amp;$AA$10&amp;$K$6, "")</f>
        <v/>
      </c>
    </row>
    <row r="17" spans="1:27" hidden="1">
      <c r="A17" s="22">
        <v>3</v>
      </c>
      <c r="B17" s="23" t="s">
        <v>72</v>
      </c>
      <c r="C17" s="11"/>
      <c r="D17" s="12"/>
      <c r="E17" s="11"/>
      <c r="F17" s="22">
        <v>3</v>
      </c>
      <c r="G17" s="23" t="s">
        <v>72</v>
      </c>
      <c r="H17" s="11"/>
      <c r="I17" s="12"/>
      <c r="K17" s="22">
        <v>3</v>
      </c>
      <c r="L17" s="23" t="s">
        <v>72</v>
      </c>
      <c r="M17" s="11"/>
      <c r="N17" s="12"/>
      <c r="P17" s="22">
        <v>3</v>
      </c>
      <c r="Q17" s="23" t="s">
        <v>72</v>
      </c>
      <c r="R17" s="11"/>
      <c r="S17" s="12"/>
      <c r="T17" s="16">
        <f t="shared" si="4"/>
        <v>0</v>
      </c>
      <c r="U17" s="1">
        <v>0</v>
      </c>
      <c r="V17" s="1">
        <v>1</v>
      </c>
      <c r="W17" s="1">
        <v>1</v>
      </c>
      <c r="X17" s="1">
        <v>1</v>
      </c>
      <c r="Y17" s="24" t="str">
        <f>IF(AND($A$3=0,$F$3&gt;0,$K$3&gt;0,$P$3&gt;0),$F$6&amp;$AA$10&amp;$K$6&amp;$AA$10&amp;$P$6, "")</f>
        <v/>
      </c>
    </row>
    <row r="18" spans="1:27" hidden="1">
      <c r="A18" s="22">
        <v>4</v>
      </c>
      <c r="B18" s="23" t="s">
        <v>524</v>
      </c>
      <c r="C18" s="11"/>
      <c r="D18" s="12"/>
      <c r="E18" s="11"/>
      <c r="F18" s="22">
        <v>4</v>
      </c>
      <c r="G18" s="23" t="s">
        <v>524</v>
      </c>
      <c r="H18" s="11"/>
      <c r="I18" s="12"/>
      <c r="K18" s="22">
        <v>4</v>
      </c>
      <c r="L18" s="23" t="s">
        <v>524</v>
      </c>
      <c r="M18" s="11"/>
      <c r="N18" s="12"/>
      <c r="P18" s="22">
        <v>4</v>
      </c>
      <c r="Q18" s="23" t="s">
        <v>524</v>
      </c>
      <c r="R18" s="11"/>
      <c r="S18" s="12"/>
      <c r="T18" s="16">
        <f t="shared" si="4"/>
        <v>0</v>
      </c>
      <c r="U18" s="1">
        <v>1</v>
      </c>
      <c r="V18" s="1">
        <v>0</v>
      </c>
      <c r="W18" s="1">
        <v>0</v>
      </c>
      <c r="X18" s="1">
        <v>0</v>
      </c>
      <c r="Y18" s="17" t="str">
        <f>IF(AND($A$3&gt;0,$F$3=0,$K$3=0,$P$3=0), $A$6, "")</f>
        <v/>
      </c>
    </row>
    <row r="19" spans="1:27" hidden="1">
      <c r="A19" s="22">
        <v>5</v>
      </c>
      <c r="B19" s="23" t="s">
        <v>525</v>
      </c>
      <c r="C19" s="11"/>
      <c r="D19" s="12"/>
      <c r="E19" s="11"/>
      <c r="F19" s="22">
        <v>5</v>
      </c>
      <c r="G19" s="23" t="s">
        <v>525</v>
      </c>
      <c r="H19" s="11"/>
      <c r="I19" s="12"/>
      <c r="K19" s="22">
        <v>5</v>
      </c>
      <c r="L19" s="23" t="s">
        <v>525</v>
      </c>
      <c r="M19" s="11"/>
      <c r="N19" s="12"/>
      <c r="P19" s="22">
        <v>5</v>
      </c>
      <c r="Q19" s="23" t="s">
        <v>525</v>
      </c>
      <c r="R19" s="11"/>
      <c r="S19" s="12"/>
      <c r="T19" s="16">
        <f t="shared" si="4"/>
        <v>0</v>
      </c>
      <c r="U19" s="1">
        <v>1</v>
      </c>
      <c r="V19" s="1">
        <v>0</v>
      </c>
      <c r="W19" s="1">
        <v>0</v>
      </c>
      <c r="X19" s="1">
        <v>1</v>
      </c>
      <c r="Y19" s="18" t="str">
        <f>IF(AND($A$3&gt;0,$F$3=0,$K$3=0,$P$3&gt;0),$A$6&amp;$AA$10&amp;$P$6, "")</f>
        <v/>
      </c>
    </row>
    <row r="20" spans="1:27" hidden="1">
      <c r="A20" s="22">
        <v>6</v>
      </c>
      <c r="B20" s="23" t="s">
        <v>526</v>
      </c>
      <c r="C20" s="11"/>
      <c r="D20" s="12"/>
      <c r="E20" s="11"/>
      <c r="F20" s="22">
        <v>6</v>
      </c>
      <c r="G20" s="23" t="s">
        <v>526</v>
      </c>
      <c r="H20" s="11"/>
      <c r="I20" s="12"/>
      <c r="K20" s="22">
        <v>6</v>
      </c>
      <c r="L20" s="23" t="s">
        <v>526</v>
      </c>
      <c r="M20" s="11"/>
      <c r="N20" s="12"/>
      <c r="P20" s="22">
        <v>6</v>
      </c>
      <c r="Q20" s="23" t="s">
        <v>526</v>
      </c>
      <c r="R20" s="11"/>
      <c r="S20" s="12"/>
      <c r="T20" s="16">
        <f t="shared" si="4"/>
        <v>0</v>
      </c>
      <c r="U20" s="1">
        <v>1</v>
      </c>
      <c r="V20" s="1">
        <v>0</v>
      </c>
      <c r="W20" s="1">
        <v>1</v>
      </c>
      <c r="X20" s="1">
        <v>0</v>
      </c>
      <c r="Y20" s="18" t="str">
        <f>IF(AND($A$3&gt;0,$F$3=0,$K$3&gt;0,$P$3=0),$A$6&amp;$AA$10&amp;$K$6, "")</f>
        <v/>
      </c>
    </row>
    <row r="21" spans="1:27" hidden="1">
      <c r="A21" s="22">
        <v>7</v>
      </c>
      <c r="B21" s="23" t="s">
        <v>527</v>
      </c>
      <c r="C21" s="11"/>
      <c r="D21" s="12"/>
      <c r="E21" s="11"/>
      <c r="F21" s="22">
        <v>7</v>
      </c>
      <c r="G21" s="23" t="s">
        <v>527</v>
      </c>
      <c r="H21" s="11"/>
      <c r="I21" s="12"/>
      <c r="K21" s="22">
        <v>7</v>
      </c>
      <c r="L21" s="23" t="s">
        <v>527</v>
      </c>
      <c r="M21" s="11"/>
      <c r="N21" s="12"/>
      <c r="P21" s="22">
        <v>7</v>
      </c>
      <c r="Q21" s="23" t="s">
        <v>527</v>
      </c>
      <c r="R21" s="11"/>
      <c r="S21" s="12"/>
      <c r="T21" s="16">
        <f t="shared" si="4"/>
        <v>0</v>
      </c>
      <c r="U21" s="1">
        <v>1</v>
      </c>
      <c r="V21" s="1">
        <v>0</v>
      </c>
      <c r="W21" s="1">
        <v>1</v>
      </c>
      <c r="X21" s="1">
        <v>1</v>
      </c>
      <c r="Y21" s="18" t="str">
        <f>IF(AND($A$3&gt;0,$F$3=0,$K$3&gt;0,$P$3&gt;0),$A$6&amp;$AA$10&amp;$K$6&amp;$AA$10&amp;$P$6, "")</f>
        <v/>
      </c>
    </row>
    <row r="22" spans="1:27" hidden="1">
      <c r="A22" s="22">
        <v>8</v>
      </c>
      <c r="B22" s="23" t="s">
        <v>528</v>
      </c>
      <c r="C22" s="11"/>
      <c r="D22" s="12"/>
      <c r="E22" s="11"/>
      <c r="F22" s="22">
        <v>8</v>
      </c>
      <c r="G22" s="23" t="s">
        <v>528</v>
      </c>
      <c r="H22" s="11"/>
      <c r="I22" s="12"/>
      <c r="K22" s="22">
        <v>8</v>
      </c>
      <c r="L22" s="23" t="s">
        <v>528</v>
      </c>
      <c r="M22" s="11"/>
      <c r="N22" s="12"/>
      <c r="P22" s="22">
        <v>8</v>
      </c>
      <c r="Q22" s="23" t="s">
        <v>528</v>
      </c>
      <c r="R22" s="11"/>
      <c r="S22" s="12"/>
      <c r="T22" s="16">
        <f t="shared" si="4"/>
        <v>0</v>
      </c>
      <c r="U22" s="1">
        <v>1</v>
      </c>
      <c r="V22" s="1">
        <v>1</v>
      </c>
      <c r="W22" s="1">
        <v>0</v>
      </c>
      <c r="X22" s="1">
        <v>0</v>
      </c>
      <c r="Y22" s="18" t="str">
        <f>IF(AND($A$3&gt;0,$F$3&gt;0,$K$3=0,$P$3=0),$A$6&amp;$AA$10&amp;$F$6, "")</f>
        <v/>
      </c>
    </row>
    <row r="23" spans="1:27" hidden="1">
      <c r="A23" s="22">
        <v>9</v>
      </c>
      <c r="B23" s="23" t="s">
        <v>529</v>
      </c>
      <c r="C23" s="11"/>
      <c r="D23" s="12"/>
      <c r="E23" s="11"/>
      <c r="F23" s="22">
        <v>9</v>
      </c>
      <c r="G23" s="23" t="s">
        <v>529</v>
      </c>
      <c r="H23" s="11"/>
      <c r="I23" s="12"/>
      <c r="K23" s="22">
        <v>9</v>
      </c>
      <c r="L23" s="23" t="s">
        <v>529</v>
      </c>
      <c r="M23" s="11"/>
      <c r="N23" s="12"/>
      <c r="P23" s="22">
        <v>9</v>
      </c>
      <c r="Q23" s="23" t="s">
        <v>529</v>
      </c>
      <c r="R23" s="11"/>
      <c r="S23" s="12"/>
      <c r="T23" s="16">
        <f t="shared" si="4"/>
        <v>0</v>
      </c>
      <c r="U23" s="1">
        <v>1</v>
      </c>
      <c r="V23" s="1">
        <v>1</v>
      </c>
      <c r="W23" s="1">
        <v>0</v>
      </c>
      <c r="X23" s="1">
        <v>1</v>
      </c>
      <c r="Y23" s="18" t="str">
        <f>IF(AND($A$3&gt;0,$F$3&gt;0,$K$3=0,$P$3&gt;0),$A$6&amp;$AA$10&amp;$F$6&amp;$AA$10&amp;$P$6, "")</f>
        <v/>
      </c>
    </row>
    <row r="24" spans="1:27" hidden="1">
      <c r="A24" s="22">
        <v>10</v>
      </c>
      <c r="B24" s="23" t="s">
        <v>530</v>
      </c>
      <c r="C24" s="11"/>
      <c r="D24" s="12"/>
      <c r="E24" s="11"/>
      <c r="F24" s="22">
        <v>10</v>
      </c>
      <c r="G24" s="23" t="s">
        <v>530</v>
      </c>
      <c r="H24" s="11"/>
      <c r="I24" s="12"/>
      <c r="K24" s="22">
        <v>10</v>
      </c>
      <c r="L24" s="23" t="s">
        <v>530</v>
      </c>
      <c r="M24" s="11"/>
      <c r="N24" s="12"/>
      <c r="P24" s="22">
        <v>10</v>
      </c>
      <c r="Q24" s="23" t="s">
        <v>530</v>
      </c>
      <c r="R24" s="11"/>
      <c r="S24" s="12"/>
      <c r="T24" s="16">
        <f t="shared" si="4"/>
        <v>0</v>
      </c>
      <c r="U24" s="1">
        <v>1</v>
      </c>
      <c r="V24" s="1">
        <v>1</v>
      </c>
      <c r="W24" s="1">
        <v>1</v>
      </c>
      <c r="X24" s="1">
        <v>0</v>
      </c>
      <c r="Y24" s="18" t="str">
        <f>IF(AND($A$3&gt;0,$F$3&gt;0,$K$3&gt;0,$P$3=0),$A$6&amp;$AA$10&amp;$F$6&amp;$AA$10&amp;$K$6, "")</f>
        <v/>
      </c>
    </row>
    <row r="25" spans="1:27" hidden="1">
      <c r="A25" s="22">
        <v>11</v>
      </c>
      <c r="B25" s="23" t="s">
        <v>531</v>
      </c>
      <c r="C25" s="11"/>
      <c r="D25" s="12"/>
      <c r="E25" s="11"/>
      <c r="F25" s="22">
        <v>11</v>
      </c>
      <c r="G25" s="23" t="s">
        <v>531</v>
      </c>
      <c r="H25" s="11"/>
      <c r="I25" s="12"/>
      <c r="K25" s="22">
        <v>11</v>
      </c>
      <c r="L25" s="23" t="s">
        <v>531</v>
      </c>
      <c r="M25" s="11"/>
      <c r="N25" s="12"/>
      <c r="P25" s="22">
        <v>11</v>
      </c>
      <c r="Q25" s="23" t="s">
        <v>531</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532</v>
      </c>
      <c r="C26" s="11"/>
      <c r="D26" s="12"/>
      <c r="E26" s="11"/>
      <c r="F26" s="22">
        <v>12</v>
      </c>
      <c r="G26" s="23" t="s">
        <v>532</v>
      </c>
      <c r="H26" s="11"/>
      <c r="I26" s="12"/>
      <c r="K26" s="22">
        <v>12</v>
      </c>
      <c r="L26" s="23" t="s">
        <v>532</v>
      </c>
      <c r="M26" s="11"/>
      <c r="N26" s="12"/>
      <c r="P26" s="22">
        <v>12</v>
      </c>
      <c r="Q26" s="23" t="s">
        <v>532</v>
      </c>
      <c r="R26" s="11"/>
      <c r="S26" s="12"/>
    </row>
    <row r="27" spans="1:27" hidden="1">
      <c r="A27" s="22">
        <v>13</v>
      </c>
      <c r="B27" s="23" t="s">
        <v>533</v>
      </c>
      <c r="C27" s="11"/>
      <c r="D27" s="12"/>
      <c r="E27" s="11"/>
      <c r="F27" s="22">
        <v>13</v>
      </c>
      <c r="G27" s="23" t="s">
        <v>533</v>
      </c>
      <c r="H27" s="11"/>
      <c r="I27" s="12"/>
      <c r="K27" s="22">
        <v>13</v>
      </c>
      <c r="L27" s="23" t="s">
        <v>533</v>
      </c>
      <c r="M27" s="11"/>
      <c r="N27" s="12"/>
      <c r="P27" s="22">
        <v>13</v>
      </c>
      <c r="Q27" s="23" t="s">
        <v>533</v>
      </c>
      <c r="R27" s="11"/>
      <c r="S27" s="12"/>
    </row>
    <row r="28" spans="1:27" hidden="1">
      <c r="A28" s="22">
        <v>14</v>
      </c>
      <c r="B28" s="23" t="s">
        <v>534</v>
      </c>
      <c r="C28" s="11"/>
      <c r="D28" s="12"/>
      <c r="E28" s="11"/>
      <c r="F28" s="22">
        <v>14</v>
      </c>
      <c r="G28" s="23" t="s">
        <v>534</v>
      </c>
      <c r="H28" s="11"/>
      <c r="I28" s="12"/>
      <c r="K28" s="22">
        <v>14</v>
      </c>
      <c r="L28" s="23" t="s">
        <v>534</v>
      </c>
      <c r="M28" s="11"/>
      <c r="N28" s="12"/>
      <c r="P28" s="22">
        <v>14</v>
      </c>
      <c r="Q28" s="23" t="s">
        <v>534</v>
      </c>
      <c r="R28" s="11"/>
      <c r="S28" s="12"/>
    </row>
    <row r="29" spans="1:27" hidden="1">
      <c r="A29" s="22">
        <v>15</v>
      </c>
      <c r="B29" s="23" t="s">
        <v>535</v>
      </c>
      <c r="C29" s="11"/>
      <c r="D29" s="12"/>
      <c r="E29" s="11"/>
      <c r="F29" s="22">
        <v>15</v>
      </c>
      <c r="G29" s="23" t="s">
        <v>535</v>
      </c>
      <c r="H29" s="11"/>
      <c r="I29" s="12"/>
      <c r="K29" s="22">
        <v>15</v>
      </c>
      <c r="L29" s="23" t="s">
        <v>535</v>
      </c>
      <c r="M29" s="11"/>
      <c r="N29" s="12"/>
      <c r="P29" s="22">
        <v>15</v>
      </c>
      <c r="Q29" s="23" t="s">
        <v>535</v>
      </c>
      <c r="R29" s="11"/>
      <c r="S29" s="12"/>
    </row>
    <row r="30" spans="1:27" hidden="1">
      <c r="A30" s="22">
        <v>16</v>
      </c>
      <c r="B30" s="23" t="s">
        <v>536</v>
      </c>
      <c r="C30" s="11"/>
      <c r="D30" s="12"/>
      <c r="E30" s="11"/>
      <c r="F30" s="22">
        <v>16</v>
      </c>
      <c r="G30" s="23" t="s">
        <v>536</v>
      </c>
      <c r="H30" s="11"/>
      <c r="I30" s="12"/>
      <c r="K30" s="22">
        <v>16</v>
      </c>
      <c r="L30" s="23" t="s">
        <v>536</v>
      </c>
      <c r="M30" s="11"/>
      <c r="N30" s="12"/>
      <c r="P30" s="22">
        <v>16</v>
      </c>
      <c r="Q30" s="23" t="s">
        <v>536</v>
      </c>
      <c r="R30" s="11"/>
      <c r="S30" s="12"/>
      <c r="T30" s="16">
        <f>IF(Y30="",0, 1)</f>
        <v>0</v>
      </c>
      <c r="U30" s="1">
        <v>0</v>
      </c>
      <c r="V30" s="1">
        <v>0</v>
      </c>
      <c r="W30" s="1">
        <v>0</v>
      </c>
      <c r="X30" s="1">
        <v>0</v>
      </c>
      <c r="Y30" s="17" t="str">
        <f>IF(AND($A$3=0,$F$3=0,$K$3=0,$P$3=0)," 0/-", "")</f>
        <v/>
      </c>
      <c r="AA30" s="1" t="s">
        <v>168</v>
      </c>
    </row>
    <row r="31" spans="1:27" hidden="1">
      <c r="A31" s="22">
        <v>17</v>
      </c>
      <c r="B31" s="23" t="s">
        <v>537</v>
      </c>
      <c r="C31" s="11"/>
      <c r="D31" s="12"/>
      <c r="E31" s="11"/>
      <c r="F31" s="22">
        <v>17</v>
      </c>
      <c r="G31" s="23" t="s">
        <v>537</v>
      </c>
      <c r="H31" s="11"/>
      <c r="I31" s="12"/>
      <c r="K31" s="22">
        <v>17</v>
      </c>
      <c r="L31" s="23" t="s">
        <v>537</v>
      </c>
      <c r="M31" s="11"/>
      <c r="N31" s="12"/>
      <c r="P31" s="22">
        <v>17</v>
      </c>
      <c r="Q31" s="23" t="s">
        <v>537</v>
      </c>
      <c r="R31" s="11"/>
      <c r="S31" s="12"/>
      <c r="T31" s="16">
        <f t="shared" ref="T31:T45" si="5">IF(Y31="",0, 1)</f>
        <v>0</v>
      </c>
      <c r="U31" s="1">
        <v>0</v>
      </c>
      <c r="V31" s="1">
        <v>0</v>
      </c>
      <c r="W31" s="1">
        <v>0</v>
      </c>
      <c r="X31" s="1">
        <v>1</v>
      </c>
      <c r="Y31" s="18" t="str">
        <f>IF(AND($A$3=0,$F$3=0,$K$3=0,$P$3&gt;0),$U$5&amp;$P$3&amp;$AA$32, "")</f>
        <v/>
      </c>
      <c r="AA31" s="1" t="s">
        <v>169</v>
      </c>
    </row>
    <row r="32" spans="1:27" hidden="1">
      <c r="A32" s="22">
        <v>18</v>
      </c>
      <c r="B32" s="23" t="s">
        <v>538</v>
      </c>
      <c r="C32" s="11"/>
      <c r="D32" s="12"/>
      <c r="E32" s="11"/>
      <c r="F32" s="22">
        <v>18</v>
      </c>
      <c r="G32" s="23" t="s">
        <v>538</v>
      </c>
      <c r="H32" s="11"/>
      <c r="I32" s="12"/>
      <c r="K32" s="22">
        <v>18</v>
      </c>
      <c r="L32" s="23" t="s">
        <v>538</v>
      </c>
      <c r="M32" s="11"/>
      <c r="N32" s="12"/>
      <c r="P32" s="22">
        <v>18</v>
      </c>
      <c r="Q32" s="23" t="s">
        <v>538</v>
      </c>
      <c r="R32" s="11"/>
      <c r="S32" s="12"/>
      <c r="T32" s="16">
        <f t="shared" si="5"/>
        <v>0</v>
      </c>
      <c r="U32" s="1">
        <v>0</v>
      </c>
      <c r="V32" s="1">
        <v>0</v>
      </c>
      <c r="W32" s="1">
        <v>1</v>
      </c>
      <c r="X32" s="1">
        <v>0</v>
      </c>
      <c r="Y32" s="18" t="str">
        <f>IF(AND($A$3=0,$F$3=0,$K$3&gt;0,$P$3=0),$U$4&amp;$K$3&amp;$AA$32, "")</f>
        <v/>
      </c>
      <c r="AA32" s="1" t="s">
        <v>170</v>
      </c>
    </row>
    <row r="33" spans="1:25" hidden="1">
      <c r="A33" s="22">
        <v>19</v>
      </c>
      <c r="B33" s="23" t="s">
        <v>539</v>
      </c>
      <c r="C33" s="11"/>
      <c r="D33" s="12"/>
      <c r="E33" s="11"/>
      <c r="F33" s="22">
        <v>19</v>
      </c>
      <c r="G33" s="23" t="s">
        <v>539</v>
      </c>
      <c r="H33" s="11"/>
      <c r="I33" s="12"/>
      <c r="K33" s="22">
        <v>19</v>
      </c>
      <c r="L33" s="23" t="s">
        <v>539</v>
      </c>
      <c r="M33" s="11"/>
      <c r="N33" s="12"/>
      <c r="P33" s="22">
        <v>19</v>
      </c>
      <c r="Q33" s="23" t="s">
        <v>539</v>
      </c>
      <c r="R33" s="11"/>
      <c r="S33" s="12"/>
      <c r="T33" s="16">
        <f t="shared" si="5"/>
        <v>0</v>
      </c>
      <c r="U33" s="1">
        <v>0</v>
      </c>
      <c r="V33" s="1">
        <v>0</v>
      </c>
      <c r="W33" s="1">
        <v>1</v>
      </c>
      <c r="X33" s="1">
        <v>1</v>
      </c>
      <c r="Y33" s="18" t="str">
        <f>IF(AND($A$3=0,$F$3=0,$K$3&gt;0,$P$3&gt;0),$U$4&amp;$K$3&amp;$AA$31&amp;$U$5&amp;$P$3&amp;$AA$32, "")</f>
        <v/>
      </c>
    </row>
    <row r="34" spans="1:25" hidden="1">
      <c r="A34" s="22">
        <v>20</v>
      </c>
      <c r="B34" s="23" t="s">
        <v>540</v>
      </c>
      <c r="C34" s="11"/>
      <c r="D34" s="12"/>
      <c r="E34" s="11"/>
      <c r="F34" s="22">
        <v>20</v>
      </c>
      <c r="G34" s="23" t="s">
        <v>540</v>
      </c>
      <c r="H34" s="11"/>
      <c r="I34" s="12"/>
      <c r="K34" s="22">
        <v>20</v>
      </c>
      <c r="L34" s="23" t="s">
        <v>540</v>
      </c>
      <c r="M34" s="11"/>
      <c r="N34" s="12"/>
      <c r="P34" s="22">
        <v>20</v>
      </c>
      <c r="Q34" s="23" t="s">
        <v>540</v>
      </c>
      <c r="R34" s="11"/>
      <c r="S34" s="12"/>
      <c r="T34" s="16">
        <f t="shared" si="5"/>
        <v>0</v>
      </c>
      <c r="U34" s="1">
        <v>0</v>
      </c>
      <c r="V34" s="1">
        <v>1</v>
      </c>
      <c r="W34" s="1">
        <v>0</v>
      </c>
      <c r="X34" s="1">
        <v>0</v>
      </c>
      <c r="Y34" s="18" t="str">
        <f>IF(AND($A$3=0,$F$3&gt;0,$K$3=0,$P$3=0),$U$3&amp;$F$3&amp;$AA$32, "")</f>
        <v/>
      </c>
    </row>
    <row r="35" spans="1:25" hidden="1">
      <c r="A35" s="22">
        <v>21</v>
      </c>
      <c r="B35" s="23" t="s">
        <v>541</v>
      </c>
      <c r="C35" s="11"/>
      <c r="D35" s="12"/>
      <c r="E35" s="11"/>
      <c r="F35" s="22">
        <v>21</v>
      </c>
      <c r="G35" s="23" t="s">
        <v>541</v>
      </c>
      <c r="H35" s="11"/>
      <c r="I35" s="12"/>
      <c r="K35" s="22">
        <v>21</v>
      </c>
      <c r="L35" s="23" t="s">
        <v>541</v>
      </c>
      <c r="M35" s="11"/>
      <c r="N35" s="12"/>
      <c r="P35" s="22">
        <v>21</v>
      </c>
      <c r="Q35" s="23" t="s">
        <v>541</v>
      </c>
      <c r="R35" s="11"/>
      <c r="S35" s="12"/>
      <c r="T35" s="16">
        <f t="shared" si="5"/>
        <v>0</v>
      </c>
      <c r="U35" s="1">
        <v>0</v>
      </c>
      <c r="V35" s="1">
        <v>1</v>
      </c>
      <c r="W35" s="1">
        <v>0</v>
      </c>
      <c r="X35" s="1">
        <v>1</v>
      </c>
      <c r="Y35" s="18" t="str">
        <f>IF(AND($A$3=0,$F$3&gt;0,$K$3=0,$P$3&gt;0),$U$3&amp;$F$3&amp;$AA$31&amp;$U$5&amp;$P$3&amp;$AA$32, "")</f>
        <v/>
      </c>
    </row>
    <row r="36" spans="1:25" hidden="1">
      <c r="A36" s="22">
        <v>22</v>
      </c>
      <c r="B36" s="23" t="s">
        <v>542</v>
      </c>
      <c r="C36" s="11"/>
      <c r="D36" s="12"/>
      <c r="E36" s="11"/>
      <c r="F36" s="22">
        <v>22</v>
      </c>
      <c r="G36" s="23" t="s">
        <v>542</v>
      </c>
      <c r="H36" s="11"/>
      <c r="I36" s="12"/>
      <c r="K36" s="22">
        <v>22</v>
      </c>
      <c r="L36" s="23" t="s">
        <v>542</v>
      </c>
      <c r="M36" s="11"/>
      <c r="N36" s="12"/>
      <c r="P36" s="22">
        <v>22</v>
      </c>
      <c r="Q36" s="23" t="s">
        <v>542</v>
      </c>
      <c r="R36" s="11"/>
      <c r="S36" s="12"/>
      <c r="T36" s="16">
        <f t="shared" si="5"/>
        <v>0</v>
      </c>
      <c r="U36" s="1">
        <v>0</v>
      </c>
      <c r="V36" s="1">
        <v>1</v>
      </c>
      <c r="W36" s="1">
        <v>1</v>
      </c>
      <c r="X36" s="1">
        <v>0</v>
      </c>
      <c r="Y36" s="18" t="str">
        <f>IF(AND($A$3=0,$F$3&gt;0,$K$3&gt;0,$P$3=0),$U$3&amp;$F$3&amp;$AA$31&amp;$U$4&amp;$K$3, "")</f>
        <v/>
      </c>
    </row>
    <row r="37" spans="1:25" hidden="1">
      <c r="A37" s="22">
        <v>23</v>
      </c>
      <c r="B37" s="23" t="s">
        <v>543</v>
      </c>
      <c r="C37" s="11"/>
      <c r="D37" s="12"/>
      <c r="E37" s="11"/>
      <c r="F37" s="22">
        <v>23</v>
      </c>
      <c r="G37" s="23" t="s">
        <v>543</v>
      </c>
      <c r="H37" s="11"/>
      <c r="I37" s="12"/>
      <c r="K37" s="22">
        <v>23</v>
      </c>
      <c r="L37" s="23" t="s">
        <v>543</v>
      </c>
      <c r="M37" s="11"/>
      <c r="N37" s="12"/>
      <c r="P37" s="22">
        <v>23</v>
      </c>
      <c r="Q37" s="23" t="s">
        <v>543</v>
      </c>
      <c r="R37" s="11"/>
      <c r="S37" s="12"/>
      <c r="T37" s="16">
        <f t="shared" si="5"/>
        <v>0</v>
      </c>
      <c r="U37" s="1">
        <v>0</v>
      </c>
      <c r="V37" s="1">
        <v>1</v>
      </c>
      <c r="W37" s="1">
        <v>1</v>
      </c>
      <c r="X37" s="1">
        <v>1</v>
      </c>
      <c r="Y37" s="24" t="str">
        <f>IF(AND($A$3=0,$F$3&gt;0,$K$3&gt;0,$P$3&gt;0),$U$3&amp;$F$3&amp;$AA$31&amp;$U$4&amp;$K$3&amp;$AA$31&amp;$U$5&amp;$P$3&amp;$AA$32, "")</f>
        <v/>
      </c>
    </row>
    <row r="38" spans="1:25" hidden="1">
      <c r="A38" s="22">
        <v>24</v>
      </c>
      <c r="B38" s="23" t="s">
        <v>544</v>
      </c>
      <c r="C38" s="11"/>
      <c r="D38" s="12"/>
      <c r="E38" s="11"/>
      <c r="F38" s="22">
        <v>24</v>
      </c>
      <c r="G38" s="23" t="s">
        <v>544</v>
      </c>
      <c r="H38" s="11"/>
      <c r="I38" s="12"/>
      <c r="K38" s="22">
        <v>24</v>
      </c>
      <c r="L38" s="23" t="s">
        <v>544</v>
      </c>
      <c r="M38" s="11"/>
      <c r="N38" s="12"/>
      <c r="P38" s="22">
        <v>24</v>
      </c>
      <c r="Q38" s="23" t="s">
        <v>544</v>
      </c>
      <c r="R38" s="11"/>
      <c r="S38" s="12"/>
      <c r="T38" s="16">
        <f t="shared" si="5"/>
        <v>0</v>
      </c>
      <c r="U38" s="1">
        <v>1</v>
      </c>
      <c r="V38" s="1">
        <v>0</v>
      </c>
      <c r="W38" s="1">
        <v>0</v>
      </c>
      <c r="X38" s="1">
        <v>0</v>
      </c>
      <c r="Y38" s="17" t="str">
        <f>IF(AND($A$3&gt;0,$F$3=0,$K$3=0,$P$3=0), $U$2&amp;$A$3&amp;$AA$32, "")</f>
        <v/>
      </c>
    </row>
    <row r="39" spans="1:25" hidden="1">
      <c r="A39" s="22">
        <v>25</v>
      </c>
      <c r="B39" s="23" t="s">
        <v>545</v>
      </c>
      <c r="C39" s="11"/>
      <c r="D39" s="12"/>
      <c r="E39" s="11"/>
      <c r="F39" s="22">
        <v>25</v>
      </c>
      <c r="G39" s="23" t="s">
        <v>545</v>
      </c>
      <c r="H39" s="11"/>
      <c r="I39" s="12"/>
      <c r="K39" s="22">
        <v>25</v>
      </c>
      <c r="L39" s="23" t="s">
        <v>545</v>
      </c>
      <c r="M39" s="11"/>
      <c r="N39" s="12"/>
      <c r="P39" s="22">
        <v>25</v>
      </c>
      <c r="Q39" s="23" t="s">
        <v>545</v>
      </c>
      <c r="R39" s="11"/>
      <c r="S39" s="12"/>
      <c r="T39" s="16">
        <f t="shared" si="5"/>
        <v>0</v>
      </c>
      <c r="U39" s="1">
        <v>1</v>
      </c>
      <c r="V39" s="1">
        <v>0</v>
      </c>
      <c r="W39" s="1">
        <v>0</v>
      </c>
      <c r="X39" s="1">
        <v>1</v>
      </c>
      <c r="Y39" s="18" t="str">
        <f>IF(AND($A$3&gt;0,$F$3=0,$K$3=0,$P$3&gt;0),$U$2&amp;$A$3&amp;$AA$31&amp;$U$5&amp;$P$3&amp;$AA$32, "")</f>
        <v/>
      </c>
    </row>
    <row r="40" spans="1:25" hidden="1">
      <c r="A40" s="22">
        <v>26</v>
      </c>
      <c r="B40" s="23" t="s">
        <v>546</v>
      </c>
      <c r="C40" s="11"/>
      <c r="D40" s="12"/>
      <c r="E40" s="11"/>
      <c r="F40" s="22">
        <v>26</v>
      </c>
      <c r="G40" s="23" t="s">
        <v>546</v>
      </c>
      <c r="H40" s="11"/>
      <c r="I40" s="12"/>
      <c r="K40" s="22">
        <v>26</v>
      </c>
      <c r="L40" s="23" t="s">
        <v>546</v>
      </c>
      <c r="M40" s="11"/>
      <c r="N40" s="12"/>
      <c r="P40" s="22">
        <v>26</v>
      </c>
      <c r="Q40" s="23" t="s">
        <v>546</v>
      </c>
      <c r="R40" s="11"/>
      <c r="S40" s="12"/>
      <c r="T40" s="16">
        <f t="shared" si="5"/>
        <v>0</v>
      </c>
      <c r="U40" s="1">
        <v>1</v>
      </c>
      <c r="V40" s="1">
        <v>0</v>
      </c>
      <c r="W40" s="1">
        <v>1</v>
      </c>
      <c r="X40" s="1">
        <v>0</v>
      </c>
      <c r="Y40" s="18" t="str">
        <f>IF(AND($A$3&gt;0,$F$3=0,$K$3&gt;0,$P$3=0),$U$2&amp;$A$3&amp;$AA$31&amp;$U$4&amp;$K$3, "")</f>
        <v/>
      </c>
    </row>
    <row r="41" spans="1:25" hidden="1">
      <c r="A41" s="22">
        <v>27</v>
      </c>
      <c r="B41" s="23" t="s">
        <v>547</v>
      </c>
      <c r="C41" s="11"/>
      <c r="D41" s="12"/>
      <c r="E41" s="11"/>
      <c r="F41" s="22">
        <v>27</v>
      </c>
      <c r="G41" s="23" t="s">
        <v>547</v>
      </c>
      <c r="H41" s="11"/>
      <c r="I41" s="12"/>
      <c r="K41" s="22">
        <v>27</v>
      </c>
      <c r="L41" s="23" t="s">
        <v>547</v>
      </c>
      <c r="M41" s="11"/>
      <c r="N41" s="12"/>
      <c r="P41" s="22">
        <v>27</v>
      </c>
      <c r="Q41" s="23" t="s">
        <v>547</v>
      </c>
      <c r="R41" s="11"/>
      <c r="S41" s="12"/>
      <c r="T41" s="16">
        <f t="shared" si="5"/>
        <v>0</v>
      </c>
      <c r="U41" s="1">
        <v>1</v>
      </c>
      <c r="V41" s="1">
        <v>0</v>
      </c>
      <c r="W41" s="1">
        <v>1</v>
      </c>
      <c r="X41" s="1">
        <v>1</v>
      </c>
      <c r="Y41" s="18" t="str">
        <f>IF(AND($A$3&gt;0,$F$3=0,$K$3&gt;0,$P$3&gt;0),$U$2&amp;$A$3&amp;$AA$31&amp;$U$4&amp;$K$3&amp;$AA$31&amp;$U$5&amp;$P$3&amp;$AA$32, "")</f>
        <v/>
      </c>
    </row>
    <row r="42" spans="1:25" hidden="1">
      <c r="A42" s="22">
        <v>28</v>
      </c>
      <c r="B42" s="23" t="s">
        <v>548</v>
      </c>
      <c r="C42" s="11"/>
      <c r="D42" s="12"/>
      <c r="E42" s="11"/>
      <c r="F42" s="22">
        <v>28</v>
      </c>
      <c r="G42" s="23" t="s">
        <v>548</v>
      </c>
      <c r="H42" s="11"/>
      <c r="I42" s="12"/>
      <c r="K42" s="22">
        <v>28</v>
      </c>
      <c r="L42" s="23" t="s">
        <v>548</v>
      </c>
      <c r="M42" s="11"/>
      <c r="N42" s="12"/>
      <c r="P42" s="22">
        <v>28</v>
      </c>
      <c r="Q42" s="23" t="s">
        <v>548</v>
      </c>
      <c r="R42" s="11"/>
      <c r="S42" s="12"/>
      <c r="T42" s="16">
        <f t="shared" si="5"/>
        <v>0</v>
      </c>
      <c r="U42" s="1">
        <v>1</v>
      </c>
      <c r="V42" s="1">
        <v>1</v>
      </c>
      <c r="W42" s="1">
        <v>0</v>
      </c>
      <c r="X42" s="1">
        <v>0</v>
      </c>
      <c r="Y42" s="18" t="str">
        <f>IF(AND($A$3&gt;0,$F$3&gt;0,$K$3=0,$P$3=0),$U$2&amp;$A$3&amp;$AA$31&amp;$U$3&amp;$F$3, "")</f>
        <v/>
      </c>
    </row>
    <row r="43" spans="1:25" hidden="1">
      <c r="A43" s="22">
        <v>29</v>
      </c>
      <c r="B43" s="23" t="s">
        <v>549</v>
      </c>
      <c r="C43" s="11"/>
      <c r="D43" s="12"/>
      <c r="E43" s="11"/>
      <c r="F43" s="22">
        <v>29</v>
      </c>
      <c r="G43" s="23" t="s">
        <v>549</v>
      </c>
      <c r="H43" s="11"/>
      <c r="I43" s="12"/>
      <c r="K43" s="22">
        <v>29</v>
      </c>
      <c r="L43" s="23" t="s">
        <v>549</v>
      </c>
      <c r="M43" s="11"/>
      <c r="N43" s="12"/>
      <c r="P43" s="22">
        <v>29</v>
      </c>
      <c r="Q43" s="23" t="s">
        <v>549</v>
      </c>
      <c r="R43" s="11"/>
      <c r="S43" s="12"/>
      <c r="T43" s="16">
        <f t="shared" si="5"/>
        <v>0</v>
      </c>
      <c r="U43" s="1">
        <v>1</v>
      </c>
      <c r="V43" s="1">
        <v>1</v>
      </c>
      <c r="W43" s="1">
        <v>0</v>
      </c>
      <c r="X43" s="1">
        <v>1</v>
      </c>
      <c r="Y43" s="18" t="str">
        <f>IF(AND($A$3&gt;0,$F$3&gt;0,$K$3=0,$P$3&gt;0),$U$2&amp;$A$3&amp;$AA$31&amp;$U$3&amp;$F$3&amp;$AA$31&amp;$U$5&amp;$P$3&amp;$AA$32, "")</f>
        <v/>
      </c>
    </row>
    <row r="44" spans="1:25" hidden="1">
      <c r="A44" s="22">
        <v>30</v>
      </c>
      <c r="B44" s="23" t="s">
        <v>550</v>
      </c>
      <c r="C44" s="11"/>
      <c r="D44" s="12"/>
      <c r="E44" s="11"/>
      <c r="F44" s="22">
        <v>30</v>
      </c>
      <c r="G44" s="23" t="s">
        <v>550</v>
      </c>
      <c r="H44" s="11"/>
      <c r="I44" s="12"/>
      <c r="K44" s="22">
        <v>30</v>
      </c>
      <c r="L44" s="23" t="s">
        <v>550</v>
      </c>
      <c r="M44" s="11"/>
      <c r="N44" s="12"/>
      <c r="P44" s="22">
        <v>30</v>
      </c>
      <c r="Q44" s="23" t="s">
        <v>550</v>
      </c>
      <c r="R44" s="11"/>
      <c r="S44" s="12"/>
      <c r="T44" s="16">
        <f t="shared" si="5"/>
        <v>0</v>
      </c>
      <c r="U44" s="1">
        <v>1</v>
      </c>
      <c r="V44" s="1">
        <v>1</v>
      </c>
      <c r="W44" s="1">
        <v>1</v>
      </c>
      <c r="X44" s="1">
        <v>0</v>
      </c>
      <c r="Y44" s="18" t="str">
        <f>IF(AND($A$3&gt;0,$F$3&gt;0,$K$3&gt;0,$P$3=0),$U$2&amp;$A$3&amp;$AA$31&amp;$U$3&amp;$F$3&amp;$AA$31&amp;$U$4&amp;$K$3, "")</f>
        <v/>
      </c>
    </row>
    <row r="45" spans="1:25" hidden="1">
      <c r="A45" s="22">
        <v>31</v>
      </c>
      <c r="B45" s="23" t="s">
        <v>551</v>
      </c>
      <c r="C45" s="11"/>
      <c r="D45" s="12"/>
      <c r="E45" s="11"/>
      <c r="F45" s="22">
        <v>31</v>
      </c>
      <c r="G45" s="23" t="s">
        <v>551</v>
      </c>
      <c r="H45" s="11"/>
      <c r="I45" s="12"/>
      <c r="K45" s="22">
        <v>31</v>
      </c>
      <c r="L45" s="23" t="s">
        <v>551</v>
      </c>
      <c r="M45" s="11"/>
      <c r="N45" s="12"/>
      <c r="P45" s="22">
        <v>31</v>
      </c>
      <c r="Q45" s="23" t="s">
        <v>551</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552</v>
      </c>
      <c r="C46" s="11"/>
      <c r="D46" s="12"/>
      <c r="E46" s="11"/>
      <c r="F46" s="22">
        <v>32</v>
      </c>
      <c r="G46" s="23" t="s">
        <v>552</v>
      </c>
      <c r="H46" s="11"/>
      <c r="I46" s="12"/>
      <c r="K46" s="22">
        <v>32</v>
      </c>
      <c r="L46" s="23" t="s">
        <v>552</v>
      </c>
      <c r="M46" s="11"/>
      <c r="N46" s="12"/>
      <c r="P46" s="22">
        <v>32</v>
      </c>
      <c r="Q46" s="23" t="s">
        <v>552</v>
      </c>
      <c r="R46" s="11"/>
      <c r="S46" s="12"/>
    </row>
    <row r="47" spans="1:25" hidden="1">
      <c r="A47" s="22">
        <v>33</v>
      </c>
      <c r="B47" s="23" t="s">
        <v>553</v>
      </c>
      <c r="C47" s="11"/>
      <c r="D47" s="12"/>
      <c r="E47" s="11"/>
      <c r="F47" s="22">
        <v>33</v>
      </c>
      <c r="G47" s="23" t="s">
        <v>553</v>
      </c>
      <c r="H47" s="11"/>
      <c r="I47" s="12"/>
      <c r="K47" s="22">
        <v>33</v>
      </c>
      <c r="L47" s="23" t="s">
        <v>553</v>
      </c>
      <c r="M47" s="11"/>
      <c r="N47" s="12"/>
      <c r="P47" s="22">
        <v>33</v>
      </c>
      <c r="Q47" s="23" t="s">
        <v>553</v>
      </c>
      <c r="R47" s="11"/>
      <c r="S47" s="12"/>
    </row>
    <row r="48" spans="1:25" hidden="1">
      <c r="A48" s="22">
        <v>34</v>
      </c>
      <c r="B48" s="23" t="s">
        <v>554</v>
      </c>
      <c r="C48" s="11"/>
      <c r="D48" s="12"/>
      <c r="E48" s="11"/>
      <c r="F48" s="22">
        <v>34</v>
      </c>
      <c r="G48" s="23" t="s">
        <v>554</v>
      </c>
      <c r="H48" s="11"/>
      <c r="I48" s="12"/>
      <c r="K48" s="22">
        <v>34</v>
      </c>
      <c r="L48" s="23" t="s">
        <v>554</v>
      </c>
      <c r="M48" s="11"/>
      <c r="N48" s="12"/>
      <c r="P48" s="22">
        <v>34</v>
      </c>
      <c r="Q48" s="23" t="s">
        <v>554</v>
      </c>
      <c r="R48" s="11"/>
      <c r="S48" s="12"/>
    </row>
    <row r="49" spans="1:19" hidden="1">
      <c r="A49" s="22">
        <v>35</v>
      </c>
      <c r="B49" s="23" t="s">
        <v>171</v>
      </c>
      <c r="C49" s="11"/>
      <c r="D49" s="12"/>
      <c r="E49" s="11"/>
      <c r="F49" s="22">
        <v>35</v>
      </c>
      <c r="G49" s="23" t="s">
        <v>171</v>
      </c>
      <c r="H49" s="11"/>
      <c r="I49" s="12"/>
      <c r="K49" s="22">
        <v>35</v>
      </c>
      <c r="L49" s="23" t="s">
        <v>171</v>
      </c>
      <c r="M49" s="11"/>
      <c r="N49" s="12"/>
      <c r="P49" s="22">
        <v>35</v>
      </c>
      <c r="Q49" s="23" t="s">
        <v>171</v>
      </c>
      <c r="R49" s="11"/>
      <c r="S49" s="12"/>
    </row>
    <row r="50" spans="1:19" hidden="1">
      <c r="A50" s="22">
        <v>36</v>
      </c>
      <c r="B50" s="23" t="s">
        <v>555</v>
      </c>
      <c r="C50" s="11"/>
      <c r="D50" s="12"/>
      <c r="E50" s="11"/>
      <c r="F50" s="22">
        <v>36</v>
      </c>
      <c r="G50" s="23" t="s">
        <v>555</v>
      </c>
      <c r="H50" s="11"/>
      <c r="I50" s="12"/>
      <c r="K50" s="22">
        <v>36</v>
      </c>
      <c r="L50" s="23" t="s">
        <v>555</v>
      </c>
      <c r="M50" s="11"/>
      <c r="N50" s="12"/>
      <c r="P50" s="22">
        <v>36</v>
      </c>
      <c r="Q50" s="23" t="s">
        <v>555</v>
      </c>
      <c r="R50" s="11"/>
      <c r="S50" s="12"/>
    </row>
    <row r="51" spans="1:19" hidden="1">
      <c r="A51" s="22">
        <v>37</v>
      </c>
      <c r="B51" s="23" t="s">
        <v>316</v>
      </c>
      <c r="C51" s="11"/>
      <c r="D51" s="12"/>
      <c r="E51" s="11"/>
      <c r="F51" s="22">
        <v>37</v>
      </c>
      <c r="G51" s="23" t="s">
        <v>316</v>
      </c>
      <c r="H51" s="11"/>
      <c r="I51" s="12"/>
      <c r="K51" s="22">
        <v>37</v>
      </c>
      <c r="L51" s="23" t="s">
        <v>316</v>
      </c>
      <c r="M51" s="11"/>
      <c r="N51" s="12"/>
      <c r="P51" s="22">
        <v>37</v>
      </c>
      <c r="Q51" s="23" t="s">
        <v>316</v>
      </c>
      <c r="R51" s="11"/>
      <c r="S51" s="12"/>
    </row>
    <row r="52" spans="1:19" hidden="1">
      <c r="A52" s="22">
        <v>38</v>
      </c>
      <c r="B52" s="23" t="s">
        <v>317</v>
      </c>
      <c r="C52" s="11"/>
      <c r="D52" s="12"/>
      <c r="E52" s="11"/>
      <c r="F52" s="22">
        <v>38</v>
      </c>
      <c r="G52" s="23" t="s">
        <v>317</v>
      </c>
      <c r="H52" s="11"/>
      <c r="I52" s="12"/>
      <c r="K52" s="22">
        <v>38</v>
      </c>
      <c r="L52" s="23" t="s">
        <v>317</v>
      </c>
      <c r="M52" s="11"/>
      <c r="N52" s="12"/>
      <c r="P52" s="22">
        <v>38</v>
      </c>
      <c r="Q52" s="23" t="s">
        <v>317</v>
      </c>
      <c r="R52" s="11"/>
      <c r="S52" s="12"/>
    </row>
    <row r="53" spans="1:19" hidden="1">
      <c r="A53" s="22">
        <v>39</v>
      </c>
      <c r="B53" s="23" t="s">
        <v>318</v>
      </c>
      <c r="C53" s="11"/>
      <c r="D53" s="12"/>
      <c r="E53" s="11"/>
      <c r="F53" s="22">
        <v>39</v>
      </c>
      <c r="G53" s="23" t="s">
        <v>318</v>
      </c>
      <c r="H53" s="11"/>
      <c r="I53" s="12"/>
      <c r="K53" s="22">
        <v>39</v>
      </c>
      <c r="L53" s="23" t="s">
        <v>318</v>
      </c>
      <c r="M53" s="11"/>
      <c r="N53" s="12"/>
      <c r="P53" s="22">
        <v>39</v>
      </c>
      <c r="Q53" s="23" t="s">
        <v>318</v>
      </c>
      <c r="R53" s="11"/>
      <c r="S53" s="12"/>
    </row>
    <row r="54" spans="1:19" hidden="1">
      <c r="A54" s="22">
        <v>40</v>
      </c>
      <c r="B54" s="23" t="s">
        <v>319</v>
      </c>
      <c r="C54" s="11"/>
      <c r="D54" s="12"/>
      <c r="E54" s="11"/>
      <c r="F54" s="22">
        <v>40</v>
      </c>
      <c r="G54" s="23" t="s">
        <v>319</v>
      </c>
      <c r="H54" s="11"/>
      <c r="I54" s="12"/>
      <c r="K54" s="22">
        <v>40</v>
      </c>
      <c r="L54" s="23" t="s">
        <v>319</v>
      </c>
      <c r="M54" s="11"/>
      <c r="N54" s="12"/>
      <c r="P54" s="22">
        <v>40</v>
      </c>
      <c r="Q54" s="23" t="s">
        <v>319</v>
      </c>
      <c r="R54" s="11"/>
      <c r="S54" s="12"/>
    </row>
    <row r="55" spans="1:19" hidden="1">
      <c r="A55" s="22">
        <v>41</v>
      </c>
      <c r="B55" s="23" t="s">
        <v>320</v>
      </c>
      <c r="C55" s="11"/>
      <c r="D55" s="12"/>
      <c r="E55" s="11"/>
      <c r="F55" s="22">
        <v>41</v>
      </c>
      <c r="G55" s="23" t="s">
        <v>320</v>
      </c>
      <c r="H55" s="11"/>
      <c r="I55" s="12"/>
      <c r="K55" s="22">
        <v>41</v>
      </c>
      <c r="L55" s="23" t="s">
        <v>320</v>
      </c>
      <c r="M55" s="11"/>
      <c r="N55" s="12"/>
      <c r="P55" s="22">
        <v>41</v>
      </c>
      <c r="Q55" s="23" t="s">
        <v>320</v>
      </c>
      <c r="R55" s="11"/>
      <c r="S55" s="12"/>
    </row>
    <row r="56" spans="1:19" hidden="1">
      <c r="A56" s="22">
        <v>42</v>
      </c>
      <c r="B56" s="23" t="s">
        <v>321</v>
      </c>
      <c r="C56" s="11"/>
      <c r="D56" s="12"/>
      <c r="E56" s="11"/>
      <c r="F56" s="22">
        <v>42</v>
      </c>
      <c r="G56" s="23" t="s">
        <v>321</v>
      </c>
      <c r="H56" s="11"/>
      <c r="I56" s="12"/>
      <c r="K56" s="22">
        <v>42</v>
      </c>
      <c r="L56" s="23" t="s">
        <v>321</v>
      </c>
      <c r="M56" s="11"/>
      <c r="N56" s="12"/>
      <c r="P56" s="22">
        <v>42</v>
      </c>
      <c r="Q56" s="23" t="s">
        <v>321</v>
      </c>
      <c r="R56" s="11"/>
      <c r="S56" s="12"/>
    </row>
    <row r="57" spans="1:19" hidden="1">
      <c r="A57" s="22">
        <v>43</v>
      </c>
      <c r="B57" s="23" t="s">
        <v>322</v>
      </c>
      <c r="C57" s="11"/>
      <c r="D57" s="12"/>
      <c r="E57" s="11"/>
      <c r="F57" s="22">
        <v>43</v>
      </c>
      <c r="G57" s="23" t="s">
        <v>322</v>
      </c>
      <c r="H57" s="11"/>
      <c r="I57" s="12"/>
      <c r="K57" s="22">
        <v>43</v>
      </c>
      <c r="L57" s="23" t="s">
        <v>322</v>
      </c>
      <c r="M57" s="11"/>
      <c r="N57" s="12"/>
      <c r="P57" s="22">
        <v>43</v>
      </c>
      <c r="Q57" s="23" t="s">
        <v>322</v>
      </c>
      <c r="R57" s="11"/>
      <c r="S57" s="12"/>
    </row>
    <row r="58" spans="1:19" hidden="1">
      <c r="A58" s="22">
        <v>44</v>
      </c>
      <c r="B58" s="23" t="s">
        <v>323</v>
      </c>
      <c r="C58" s="11"/>
      <c r="D58" s="12"/>
      <c r="E58" s="11"/>
      <c r="F58" s="22">
        <v>44</v>
      </c>
      <c r="G58" s="23" t="s">
        <v>323</v>
      </c>
      <c r="H58" s="11"/>
      <c r="I58" s="12"/>
      <c r="K58" s="22">
        <v>44</v>
      </c>
      <c r="L58" s="23" t="s">
        <v>323</v>
      </c>
      <c r="M58" s="11"/>
      <c r="N58" s="12"/>
      <c r="P58" s="22">
        <v>44</v>
      </c>
      <c r="Q58" s="23" t="s">
        <v>323</v>
      </c>
      <c r="R58" s="11"/>
      <c r="S58" s="12"/>
    </row>
    <row r="59" spans="1:19" hidden="1">
      <c r="A59" s="22">
        <v>45</v>
      </c>
      <c r="B59" s="23" t="s">
        <v>324</v>
      </c>
      <c r="C59" s="11"/>
      <c r="D59" s="12"/>
      <c r="E59" s="11"/>
      <c r="F59" s="22">
        <v>45</v>
      </c>
      <c r="G59" s="23" t="s">
        <v>324</v>
      </c>
      <c r="H59" s="11"/>
      <c r="I59" s="12"/>
      <c r="K59" s="22">
        <v>45</v>
      </c>
      <c r="L59" s="23" t="s">
        <v>324</v>
      </c>
      <c r="M59" s="11"/>
      <c r="N59" s="12"/>
      <c r="P59" s="22">
        <v>45</v>
      </c>
      <c r="Q59" s="23" t="s">
        <v>324</v>
      </c>
      <c r="R59" s="11"/>
      <c r="S59" s="12"/>
    </row>
    <row r="60" spans="1:19" hidden="1">
      <c r="A60" s="22">
        <v>46</v>
      </c>
      <c r="B60" s="23" t="s">
        <v>325</v>
      </c>
      <c r="C60" s="11"/>
      <c r="D60" s="12"/>
      <c r="E60" s="11"/>
      <c r="F60" s="22">
        <v>46</v>
      </c>
      <c r="G60" s="23" t="s">
        <v>325</v>
      </c>
      <c r="H60" s="11"/>
      <c r="I60" s="12"/>
      <c r="K60" s="22">
        <v>46</v>
      </c>
      <c r="L60" s="23" t="s">
        <v>325</v>
      </c>
      <c r="M60" s="11"/>
      <c r="N60" s="12"/>
      <c r="P60" s="22">
        <v>46</v>
      </c>
      <c r="Q60" s="23" t="s">
        <v>325</v>
      </c>
      <c r="R60" s="11"/>
      <c r="S60" s="12"/>
    </row>
    <row r="61" spans="1:19" hidden="1">
      <c r="A61" s="22">
        <v>47</v>
      </c>
      <c r="B61" s="23" t="s">
        <v>326</v>
      </c>
      <c r="C61" s="11"/>
      <c r="D61" s="12"/>
      <c r="E61" s="11"/>
      <c r="F61" s="22">
        <v>47</v>
      </c>
      <c r="G61" s="23" t="s">
        <v>326</v>
      </c>
      <c r="H61" s="11"/>
      <c r="I61" s="12"/>
      <c r="K61" s="22">
        <v>47</v>
      </c>
      <c r="L61" s="23" t="s">
        <v>326</v>
      </c>
      <c r="M61" s="11"/>
      <c r="N61" s="12"/>
      <c r="P61" s="22">
        <v>47</v>
      </c>
      <c r="Q61" s="23" t="s">
        <v>326</v>
      </c>
      <c r="R61" s="11"/>
      <c r="S61" s="12"/>
    </row>
    <row r="62" spans="1:19" hidden="1">
      <c r="A62" s="22">
        <v>48</v>
      </c>
      <c r="B62" s="23" t="s">
        <v>327</v>
      </c>
      <c r="C62" s="11"/>
      <c r="D62" s="12"/>
      <c r="E62" s="11"/>
      <c r="F62" s="22">
        <v>48</v>
      </c>
      <c r="G62" s="23" t="s">
        <v>327</v>
      </c>
      <c r="H62" s="11"/>
      <c r="I62" s="12"/>
      <c r="K62" s="22">
        <v>48</v>
      </c>
      <c r="L62" s="23" t="s">
        <v>327</v>
      </c>
      <c r="M62" s="11"/>
      <c r="N62" s="12"/>
      <c r="P62" s="22">
        <v>48</v>
      </c>
      <c r="Q62" s="23" t="s">
        <v>327</v>
      </c>
      <c r="R62" s="11"/>
      <c r="S62" s="12"/>
    </row>
    <row r="63" spans="1:19" hidden="1">
      <c r="A63" s="22">
        <v>49</v>
      </c>
      <c r="B63" s="23" t="s">
        <v>328</v>
      </c>
      <c r="C63" s="11"/>
      <c r="D63" s="12"/>
      <c r="E63" s="11"/>
      <c r="F63" s="22">
        <v>49</v>
      </c>
      <c r="G63" s="23" t="s">
        <v>328</v>
      </c>
      <c r="H63" s="11"/>
      <c r="I63" s="12"/>
      <c r="K63" s="22">
        <v>49</v>
      </c>
      <c r="L63" s="23" t="s">
        <v>328</v>
      </c>
      <c r="M63" s="11"/>
      <c r="N63" s="12"/>
      <c r="P63" s="22">
        <v>49</v>
      </c>
      <c r="Q63" s="23" t="s">
        <v>328</v>
      </c>
      <c r="R63" s="11"/>
      <c r="S63" s="12"/>
    </row>
    <row r="64" spans="1:19" hidden="1">
      <c r="A64" s="22">
        <v>50</v>
      </c>
      <c r="B64" s="23" t="s">
        <v>329</v>
      </c>
      <c r="C64" s="11"/>
      <c r="D64" s="12"/>
      <c r="E64" s="11"/>
      <c r="F64" s="22">
        <v>50</v>
      </c>
      <c r="G64" s="23" t="s">
        <v>329</v>
      </c>
      <c r="H64" s="11"/>
      <c r="I64" s="12"/>
      <c r="K64" s="22">
        <v>50</v>
      </c>
      <c r="L64" s="23" t="s">
        <v>329</v>
      </c>
      <c r="M64" s="11"/>
      <c r="N64" s="12"/>
      <c r="P64" s="22">
        <v>50</v>
      </c>
      <c r="Q64" s="23" t="s">
        <v>329</v>
      </c>
      <c r="R64" s="11"/>
      <c r="S64" s="12"/>
    </row>
    <row r="65" spans="1:19" hidden="1">
      <c r="A65" s="22">
        <v>51</v>
      </c>
      <c r="B65" s="23" t="s">
        <v>330</v>
      </c>
      <c r="C65" s="11"/>
      <c r="D65" s="12"/>
      <c r="E65" s="11"/>
      <c r="F65" s="22">
        <v>51</v>
      </c>
      <c r="G65" s="23" t="s">
        <v>330</v>
      </c>
      <c r="H65" s="11"/>
      <c r="I65" s="12"/>
      <c r="K65" s="22">
        <v>51</v>
      </c>
      <c r="L65" s="23" t="s">
        <v>330</v>
      </c>
      <c r="M65" s="11"/>
      <c r="N65" s="12"/>
      <c r="P65" s="22">
        <v>51</v>
      </c>
      <c r="Q65" s="23" t="s">
        <v>330</v>
      </c>
      <c r="R65" s="11"/>
      <c r="S65" s="12"/>
    </row>
    <row r="66" spans="1:19" hidden="1">
      <c r="A66" s="22">
        <v>52</v>
      </c>
      <c r="B66" s="23" t="s">
        <v>331</v>
      </c>
      <c r="C66" s="11"/>
      <c r="D66" s="12"/>
      <c r="E66" s="11"/>
      <c r="F66" s="22">
        <v>52</v>
      </c>
      <c r="G66" s="23" t="s">
        <v>331</v>
      </c>
      <c r="H66" s="11"/>
      <c r="I66" s="12"/>
      <c r="K66" s="22">
        <v>52</v>
      </c>
      <c r="L66" s="23" t="s">
        <v>331</v>
      </c>
      <c r="M66" s="11"/>
      <c r="N66" s="12"/>
      <c r="P66" s="22">
        <v>52</v>
      </c>
      <c r="Q66" s="23" t="s">
        <v>331</v>
      </c>
      <c r="R66" s="11"/>
      <c r="S66" s="12"/>
    </row>
    <row r="67" spans="1:19" hidden="1">
      <c r="A67" s="22">
        <v>53</v>
      </c>
      <c r="B67" s="23" t="s">
        <v>332</v>
      </c>
      <c r="C67" s="11"/>
      <c r="D67" s="12"/>
      <c r="E67" s="11"/>
      <c r="F67" s="22">
        <v>53</v>
      </c>
      <c r="G67" s="23" t="s">
        <v>332</v>
      </c>
      <c r="H67" s="11"/>
      <c r="I67" s="12"/>
      <c r="K67" s="22">
        <v>53</v>
      </c>
      <c r="L67" s="23" t="s">
        <v>332</v>
      </c>
      <c r="M67" s="11"/>
      <c r="N67" s="12"/>
      <c r="P67" s="22">
        <v>53</v>
      </c>
      <c r="Q67" s="23" t="s">
        <v>332</v>
      </c>
      <c r="R67" s="11"/>
      <c r="S67" s="12"/>
    </row>
    <row r="68" spans="1:19" hidden="1">
      <c r="A68" s="22">
        <v>54</v>
      </c>
      <c r="B68" s="23" t="s">
        <v>333</v>
      </c>
      <c r="C68" s="11"/>
      <c r="D68" s="12"/>
      <c r="E68" s="11"/>
      <c r="F68" s="22">
        <v>54</v>
      </c>
      <c r="G68" s="23" t="s">
        <v>333</v>
      </c>
      <c r="H68" s="11"/>
      <c r="I68" s="12"/>
      <c r="K68" s="22">
        <v>54</v>
      </c>
      <c r="L68" s="23" t="s">
        <v>333</v>
      </c>
      <c r="M68" s="11"/>
      <c r="N68" s="12"/>
      <c r="P68" s="22">
        <v>54</v>
      </c>
      <c r="Q68" s="23" t="s">
        <v>333</v>
      </c>
      <c r="R68" s="11"/>
      <c r="S68" s="12"/>
    </row>
    <row r="69" spans="1:19" hidden="1">
      <c r="A69" s="22">
        <v>55</v>
      </c>
      <c r="B69" s="23" t="s">
        <v>334</v>
      </c>
      <c r="C69" s="11"/>
      <c r="D69" s="12"/>
      <c r="E69" s="11"/>
      <c r="F69" s="22">
        <v>55</v>
      </c>
      <c r="G69" s="23" t="s">
        <v>334</v>
      </c>
      <c r="H69" s="11"/>
      <c r="I69" s="12"/>
      <c r="K69" s="22">
        <v>55</v>
      </c>
      <c r="L69" s="23" t="s">
        <v>334</v>
      </c>
      <c r="M69" s="11"/>
      <c r="N69" s="12"/>
      <c r="P69" s="22">
        <v>55</v>
      </c>
      <c r="Q69" s="23" t="s">
        <v>334</v>
      </c>
      <c r="R69" s="11"/>
      <c r="S69" s="12"/>
    </row>
    <row r="70" spans="1:19" hidden="1">
      <c r="A70" s="22">
        <v>56</v>
      </c>
      <c r="B70" s="23" t="s">
        <v>335</v>
      </c>
      <c r="C70" s="11"/>
      <c r="D70" s="12"/>
      <c r="E70" s="11"/>
      <c r="F70" s="22">
        <v>56</v>
      </c>
      <c r="G70" s="23" t="s">
        <v>335</v>
      </c>
      <c r="H70" s="11"/>
      <c r="I70" s="12"/>
      <c r="K70" s="22">
        <v>56</v>
      </c>
      <c r="L70" s="23" t="s">
        <v>335</v>
      </c>
      <c r="M70" s="11"/>
      <c r="N70" s="12"/>
      <c r="P70" s="22">
        <v>56</v>
      </c>
      <c r="Q70" s="23" t="s">
        <v>335</v>
      </c>
      <c r="R70" s="11"/>
      <c r="S70" s="12"/>
    </row>
    <row r="71" spans="1:19" hidden="1">
      <c r="A71" s="22">
        <v>57</v>
      </c>
      <c r="B71" s="23" t="s">
        <v>336</v>
      </c>
      <c r="C71" s="11"/>
      <c r="D71" s="12"/>
      <c r="E71" s="11"/>
      <c r="F71" s="22">
        <v>57</v>
      </c>
      <c r="G71" s="23" t="s">
        <v>336</v>
      </c>
      <c r="H71" s="11"/>
      <c r="I71" s="12"/>
      <c r="K71" s="22">
        <v>57</v>
      </c>
      <c r="L71" s="23" t="s">
        <v>336</v>
      </c>
      <c r="M71" s="11"/>
      <c r="N71" s="12"/>
      <c r="P71" s="22">
        <v>57</v>
      </c>
      <c r="Q71" s="23" t="s">
        <v>336</v>
      </c>
      <c r="R71" s="11"/>
      <c r="S71" s="12"/>
    </row>
    <row r="72" spans="1:19" hidden="1">
      <c r="A72" s="22">
        <v>58</v>
      </c>
      <c r="B72" s="23" t="s">
        <v>337</v>
      </c>
      <c r="C72" s="11"/>
      <c r="D72" s="12"/>
      <c r="E72" s="11"/>
      <c r="F72" s="22">
        <v>58</v>
      </c>
      <c r="G72" s="23" t="s">
        <v>337</v>
      </c>
      <c r="H72" s="11"/>
      <c r="I72" s="12"/>
      <c r="K72" s="22">
        <v>58</v>
      </c>
      <c r="L72" s="23" t="s">
        <v>337</v>
      </c>
      <c r="M72" s="11"/>
      <c r="N72" s="12"/>
      <c r="P72" s="22">
        <v>58</v>
      </c>
      <c r="Q72" s="23" t="s">
        <v>337</v>
      </c>
      <c r="R72" s="11"/>
      <c r="S72" s="12"/>
    </row>
    <row r="73" spans="1:19" hidden="1">
      <c r="A73" s="22">
        <v>59</v>
      </c>
      <c r="B73" s="23" t="s">
        <v>338</v>
      </c>
      <c r="C73" s="11"/>
      <c r="D73" s="12"/>
      <c r="E73" s="11"/>
      <c r="F73" s="22">
        <v>59</v>
      </c>
      <c r="G73" s="23" t="s">
        <v>338</v>
      </c>
      <c r="H73" s="11"/>
      <c r="I73" s="12"/>
      <c r="K73" s="22">
        <v>59</v>
      </c>
      <c r="L73" s="23" t="s">
        <v>338</v>
      </c>
      <c r="M73" s="11"/>
      <c r="N73" s="12"/>
      <c r="P73" s="22">
        <v>59</v>
      </c>
      <c r="Q73" s="23" t="s">
        <v>338</v>
      </c>
      <c r="R73" s="11"/>
      <c r="S73" s="12"/>
    </row>
    <row r="74" spans="1:19" hidden="1">
      <c r="A74" s="22">
        <v>60</v>
      </c>
      <c r="B74" s="23" t="s">
        <v>339</v>
      </c>
      <c r="C74" s="11"/>
      <c r="D74" s="12"/>
      <c r="E74" s="11"/>
      <c r="F74" s="22">
        <v>60</v>
      </c>
      <c r="G74" s="23" t="s">
        <v>339</v>
      </c>
      <c r="H74" s="11"/>
      <c r="I74" s="12"/>
      <c r="K74" s="22">
        <v>60</v>
      </c>
      <c r="L74" s="23" t="s">
        <v>339</v>
      </c>
      <c r="M74" s="11"/>
      <c r="N74" s="12"/>
      <c r="P74" s="22">
        <v>60</v>
      </c>
      <c r="Q74" s="23" t="s">
        <v>339</v>
      </c>
      <c r="R74" s="11"/>
      <c r="S74" s="12"/>
    </row>
    <row r="75" spans="1:19" hidden="1">
      <c r="A75" s="22">
        <v>61</v>
      </c>
      <c r="B75" s="23" t="s">
        <v>340</v>
      </c>
      <c r="C75" s="11"/>
      <c r="D75" s="12"/>
      <c r="E75" s="11"/>
      <c r="F75" s="22">
        <v>61</v>
      </c>
      <c r="G75" s="23" t="s">
        <v>340</v>
      </c>
      <c r="H75" s="11"/>
      <c r="I75" s="12"/>
      <c r="K75" s="22">
        <v>61</v>
      </c>
      <c r="L75" s="23" t="s">
        <v>340</v>
      </c>
      <c r="M75" s="11"/>
      <c r="N75" s="12"/>
      <c r="P75" s="22">
        <v>61</v>
      </c>
      <c r="Q75" s="23" t="s">
        <v>340</v>
      </c>
      <c r="R75" s="11"/>
      <c r="S75" s="12"/>
    </row>
    <row r="76" spans="1:19" hidden="1">
      <c r="A76" s="22">
        <v>62</v>
      </c>
      <c r="B76" s="23" t="s">
        <v>341</v>
      </c>
      <c r="C76" s="11"/>
      <c r="D76" s="12"/>
      <c r="E76" s="11"/>
      <c r="F76" s="22">
        <v>62</v>
      </c>
      <c r="G76" s="23" t="s">
        <v>341</v>
      </c>
      <c r="H76" s="11"/>
      <c r="I76" s="12"/>
      <c r="K76" s="22">
        <v>62</v>
      </c>
      <c r="L76" s="23" t="s">
        <v>341</v>
      </c>
      <c r="M76" s="11"/>
      <c r="N76" s="12"/>
      <c r="P76" s="22">
        <v>62</v>
      </c>
      <c r="Q76" s="23" t="s">
        <v>341</v>
      </c>
      <c r="R76" s="11"/>
      <c r="S76" s="12"/>
    </row>
    <row r="77" spans="1:19" hidden="1">
      <c r="A77" s="22">
        <v>63</v>
      </c>
      <c r="B77" s="23" t="s">
        <v>342</v>
      </c>
      <c r="C77" s="11"/>
      <c r="D77" s="12"/>
      <c r="E77" s="11"/>
      <c r="F77" s="22">
        <v>63</v>
      </c>
      <c r="G77" s="23" t="s">
        <v>342</v>
      </c>
      <c r="H77" s="11"/>
      <c r="I77" s="12"/>
      <c r="K77" s="22">
        <v>63</v>
      </c>
      <c r="L77" s="23" t="s">
        <v>342</v>
      </c>
      <c r="M77" s="11"/>
      <c r="N77" s="12"/>
      <c r="P77" s="22">
        <v>63</v>
      </c>
      <c r="Q77" s="23" t="s">
        <v>342</v>
      </c>
      <c r="R77" s="11"/>
      <c r="S77" s="12"/>
    </row>
    <row r="78" spans="1:19" hidden="1">
      <c r="A78" s="22">
        <v>64</v>
      </c>
      <c r="B78" s="23" t="s">
        <v>343</v>
      </c>
      <c r="C78" s="11"/>
      <c r="D78" s="12"/>
      <c r="E78" s="11"/>
      <c r="F78" s="22">
        <v>64</v>
      </c>
      <c r="G78" s="23" t="s">
        <v>343</v>
      </c>
      <c r="H78" s="11"/>
      <c r="I78" s="12"/>
      <c r="K78" s="22">
        <v>64</v>
      </c>
      <c r="L78" s="23" t="s">
        <v>343</v>
      </c>
      <c r="M78" s="11"/>
      <c r="N78" s="12"/>
      <c r="P78" s="22">
        <v>64</v>
      </c>
      <c r="Q78" s="23" t="s">
        <v>343</v>
      </c>
      <c r="R78" s="11"/>
      <c r="S78" s="12"/>
    </row>
    <row r="79" spans="1:19" hidden="1">
      <c r="A79" s="22">
        <v>65</v>
      </c>
      <c r="B79" s="23" t="s">
        <v>344</v>
      </c>
      <c r="C79" s="11"/>
      <c r="D79" s="12"/>
      <c r="E79" s="11"/>
      <c r="F79" s="22">
        <v>65</v>
      </c>
      <c r="G79" s="23" t="s">
        <v>344</v>
      </c>
      <c r="H79" s="11"/>
      <c r="I79" s="12"/>
      <c r="K79" s="22">
        <v>65</v>
      </c>
      <c r="L79" s="23" t="s">
        <v>344</v>
      </c>
      <c r="M79" s="11"/>
      <c r="N79" s="12"/>
      <c r="P79" s="22">
        <v>65</v>
      </c>
      <c r="Q79" s="23" t="s">
        <v>344</v>
      </c>
      <c r="R79" s="11"/>
      <c r="S79" s="12"/>
    </row>
    <row r="80" spans="1:19" hidden="1">
      <c r="A80" s="22">
        <v>66</v>
      </c>
      <c r="B80" s="23" t="s">
        <v>345</v>
      </c>
      <c r="C80" s="11"/>
      <c r="D80" s="12"/>
      <c r="E80" s="11"/>
      <c r="F80" s="22">
        <v>66</v>
      </c>
      <c r="G80" s="23" t="s">
        <v>345</v>
      </c>
      <c r="H80" s="11"/>
      <c r="I80" s="12"/>
      <c r="K80" s="22">
        <v>66</v>
      </c>
      <c r="L80" s="23" t="s">
        <v>345</v>
      </c>
      <c r="M80" s="11"/>
      <c r="N80" s="12"/>
      <c r="P80" s="22">
        <v>66</v>
      </c>
      <c r="Q80" s="23" t="s">
        <v>345</v>
      </c>
      <c r="R80" s="11"/>
      <c r="S80" s="12"/>
    </row>
    <row r="81" spans="1:19" hidden="1">
      <c r="A81" s="22">
        <v>67</v>
      </c>
      <c r="B81" s="23" t="s">
        <v>346</v>
      </c>
      <c r="C81" s="11"/>
      <c r="D81" s="12"/>
      <c r="E81" s="11"/>
      <c r="F81" s="22">
        <v>67</v>
      </c>
      <c r="G81" s="23" t="s">
        <v>346</v>
      </c>
      <c r="H81" s="11"/>
      <c r="I81" s="12"/>
      <c r="K81" s="22">
        <v>67</v>
      </c>
      <c r="L81" s="23" t="s">
        <v>346</v>
      </c>
      <c r="M81" s="11"/>
      <c r="N81" s="12"/>
      <c r="P81" s="22">
        <v>67</v>
      </c>
      <c r="Q81" s="23" t="s">
        <v>346</v>
      </c>
      <c r="R81" s="11"/>
      <c r="S81" s="12"/>
    </row>
    <row r="82" spans="1:19" hidden="1">
      <c r="A82" s="22">
        <v>68</v>
      </c>
      <c r="B82" s="23" t="s">
        <v>347</v>
      </c>
      <c r="C82" s="11"/>
      <c r="D82" s="12"/>
      <c r="E82" s="11"/>
      <c r="F82" s="22">
        <v>68</v>
      </c>
      <c r="G82" s="23" t="s">
        <v>347</v>
      </c>
      <c r="H82" s="11"/>
      <c r="I82" s="12"/>
      <c r="K82" s="22">
        <v>68</v>
      </c>
      <c r="L82" s="23" t="s">
        <v>347</v>
      </c>
      <c r="M82" s="11"/>
      <c r="N82" s="12"/>
      <c r="P82" s="22">
        <v>68</v>
      </c>
      <c r="Q82" s="23" t="s">
        <v>347</v>
      </c>
      <c r="R82" s="11"/>
      <c r="S82" s="12"/>
    </row>
    <row r="83" spans="1:19" hidden="1">
      <c r="A83" s="22">
        <v>69</v>
      </c>
      <c r="B83" s="23" t="s">
        <v>348</v>
      </c>
      <c r="C83" s="11"/>
      <c r="D83" s="12"/>
      <c r="E83" s="11"/>
      <c r="F83" s="22">
        <v>69</v>
      </c>
      <c r="G83" s="23" t="s">
        <v>348</v>
      </c>
      <c r="H83" s="11"/>
      <c r="I83" s="12"/>
      <c r="K83" s="22">
        <v>69</v>
      </c>
      <c r="L83" s="23" t="s">
        <v>348</v>
      </c>
      <c r="M83" s="11"/>
      <c r="N83" s="12"/>
      <c r="P83" s="22">
        <v>69</v>
      </c>
      <c r="Q83" s="23" t="s">
        <v>348</v>
      </c>
      <c r="R83" s="11"/>
      <c r="S83" s="12"/>
    </row>
    <row r="84" spans="1:19" hidden="1">
      <c r="A84" s="22">
        <v>70</v>
      </c>
      <c r="B84" s="23" t="s">
        <v>349</v>
      </c>
      <c r="C84" s="11"/>
      <c r="D84" s="12"/>
      <c r="E84" s="11"/>
      <c r="F84" s="22">
        <v>70</v>
      </c>
      <c r="G84" s="23" t="s">
        <v>349</v>
      </c>
      <c r="H84" s="11"/>
      <c r="I84" s="12"/>
      <c r="K84" s="22">
        <v>70</v>
      </c>
      <c r="L84" s="23" t="s">
        <v>349</v>
      </c>
      <c r="M84" s="11"/>
      <c r="N84" s="12"/>
      <c r="P84" s="22">
        <v>70</v>
      </c>
      <c r="Q84" s="23" t="s">
        <v>349</v>
      </c>
      <c r="R84" s="11"/>
      <c r="S84" s="12"/>
    </row>
    <row r="85" spans="1:19" hidden="1">
      <c r="A85" s="22">
        <v>71</v>
      </c>
      <c r="B85" s="23" t="s">
        <v>350</v>
      </c>
      <c r="C85" s="11"/>
      <c r="D85" s="12"/>
      <c r="E85" s="11"/>
      <c r="F85" s="22">
        <v>71</v>
      </c>
      <c r="G85" s="23" t="s">
        <v>350</v>
      </c>
      <c r="H85" s="11"/>
      <c r="I85" s="12"/>
      <c r="K85" s="22">
        <v>71</v>
      </c>
      <c r="L85" s="23" t="s">
        <v>350</v>
      </c>
      <c r="M85" s="11"/>
      <c r="N85" s="12"/>
      <c r="P85" s="22">
        <v>71</v>
      </c>
      <c r="Q85" s="23" t="s">
        <v>350</v>
      </c>
      <c r="R85" s="11"/>
      <c r="S85" s="12"/>
    </row>
    <row r="86" spans="1:19" hidden="1">
      <c r="A86" s="22">
        <v>72</v>
      </c>
      <c r="B86" s="23" t="s">
        <v>351</v>
      </c>
      <c r="C86" s="11"/>
      <c r="D86" s="12"/>
      <c r="E86" s="11"/>
      <c r="F86" s="22">
        <v>72</v>
      </c>
      <c r="G86" s="23" t="s">
        <v>351</v>
      </c>
      <c r="H86" s="11"/>
      <c r="I86" s="12"/>
      <c r="K86" s="22">
        <v>72</v>
      </c>
      <c r="L86" s="23" t="s">
        <v>351</v>
      </c>
      <c r="M86" s="11"/>
      <c r="N86" s="12"/>
      <c r="P86" s="22">
        <v>72</v>
      </c>
      <c r="Q86" s="23" t="s">
        <v>351</v>
      </c>
      <c r="R86" s="11"/>
      <c r="S86" s="12"/>
    </row>
    <row r="87" spans="1:19" hidden="1">
      <c r="A87" s="22">
        <v>73</v>
      </c>
      <c r="B87" s="23" t="s">
        <v>352</v>
      </c>
      <c r="C87" s="11"/>
      <c r="D87" s="12"/>
      <c r="E87" s="11"/>
      <c r="F87" s="22">
        <v>73</v>
      </c>
      <c r="G87" s="23" t="s">
        <v>352</v>
      </c>
      <c r="H87" s="11"/>
      <c r="I87" s="12"/>
      <c r="K87" s="22">
        <v>73</v>
      </c>
      <c r="L87" s="23" t="s">
        <v>352</v>
      </c>
      <c r="M87" s="11"/>
      <c r="N87" s="12"/>
      <c r="P87" s="22">
        <v>73</v>
      </c>
      <c r="Q87" s="23" t="s">
        <v>352</v>
      </c>
      <c r="R87" s="11"/>
      <c r="S87" s="12"/>
    </row>
    <row r="88" spans="1:19" hidden="1">
      <c r="A88" s="22">
        <v>74</v>
      </c>
      <c r="B88" s="23" t="s">
        <v>353</v>
      </c>
      <c r="C88" s="11"/>
      <c r="D88" s="12"/>
      <c r="E88" s="11"/>
      <c r="F88" s="22">
        <v>74</v>
      </c>
      <c r="G88" s="23" t="s">
        <v>353</v>
      </c>
      <c r="H88" s="11"/>
      <c r="I88" s="12"/>
      <c r="K88" s="22">
        <v>74</v>
      </c>
      <c r="L88" s="23" t="s">
        <v>353</v>
      </c>
      <c r="M88" s="11"/>
      <c r="N88" s="12"/>
      <c r="P88" s="22">
        <v>74</v>
      </c>
      <c r="Q88" s="23" t="s">
        <v>353</v>
      </c>
      <c r="R88" s="11"/>
      <c r="S88" s="12"/>
    </row>
    <row r="89" spans="1:19" hidden="1">
      <c r="A89" s="22">
        <v>75</v>
      </c>
      <c r="B89" s="23" t="s">
        <v>354</v>
      </c>
      <c r="C89" s="11"/>
      <c r="D89" s="12"/>
      <c r="E89" s="11"/>
      <c r="F89" s="22">
        <v>75</v>
      </c>
      <c r="G89" s="23" t="s">
        <v>354</v>
      </c>
      <c r="H89" s="11"/>
      <c r="I89" s="12"/>
      <c r="K89" s="22">
        <v>75</v>
      </c>
      <c r="L89" s="23" t="s">
        <v>354</v>
      </c>
      <c r="M89" s="11"/>
      <c r="N89" s="12"/>
      <c r="P89" s="22">
        <v>75</v>
      </c>
      <c r="Q89" s="23" t="s">
        <v>354</v>
      </c>
      <c r="R89" s="11"/>
      <c r="S89" s="12"/>
    </row>
    <row r="90" spans="1:19" hidden="1">
      <c r="A90" s="22">
        <v>76</v>
      </c>
      <c r="B90" s="23" t="s">
        <v>355</v>
      </c>
      <c r="C90" s="11"/>
      <c r="D90" s="12"/>
      <c r="E90" s="11"/>
      <c r="F90" s="22">
        <v>76</v>
      </c>
      <c r="G90" s="23" t="s">
        <v>355</v>
      </c>
      <c r="H90" s="11"/>
      <c r="I90" s="12"/>
      <c r="K90" s="22">
        <v>76</v>
      </c>
      <c r="L90" s="23" t="s">
        <v>355</v>
      </c>
      <c r="M90" s="11"/>
      <c r="N90" s="12"/>
      <c r="P90" s="22">
        <v>76</v>
      </c>
      <c r="Q90" s="23" t="s">
        <v>355</v>
      </c>
      <c r="R90" s="11"/>
      <c r="S90" s="12"/>
    </row>
    <row r="91" spans="1:19" hidden="1">
      <c r="A91" s="22">
        <v>77</v>
      </c>
      <c r="B91" s="23" t="s">
        <v>356</v>
      </c>
      <c r="C91" s="11"/>
      <c r="D91" s="12"/>
      <c r="E91" s="11"/>
      <c r="F91" s="22">
        <v>77</v>
      </c>
      <c r="G91" s="23" t="s">
        <v>356</v>
      </c>
      <c r="H91" s="11"/>
      <c r="I91" s="12"/>
      <c r="K91" s="22">
        <v>77</v>
      </c>
      <c r="L91" s="23" t="s">
        <v>356</v>
      </c>
      <c r="M91" s="11"/>
      <c r="N91" s="12"/>
      <c r="P91" s="22">
        <v>77</v>
      </c>
      <c r="Q91" s="23" t="s">
        <v>356</v>
      </c>
      <c r="R91" s="11"/>
      <c r="S91" s="12"/>
    </row>
    <row r="92" spans="1:19" hidden="1">
      <c r="A92" s="22">
        <v>78</v>
      </c>
      <c r="B92" s="23" t="s">
        <v>357</v>
      </c>
      <c r="C92" s="11"/>
      <c r="D92" s="12"/>
      <c r="E92" s="11"/>
      <c r="F92" s="22">
        <v>78</v>
      </c>
      <c r="G92" s="23" t="s">
        <v>357</v>
      </c>
      <c r="H92" s="11"/>
      <c r="I92" s="12"/>
      <c r="K92" s="22">
        <v>78</v>
      </c>
      <c r="L92" s="23" t="s">
        <v>357</v>
      </c>
      <c r="M92" s="11"/>
      <c r="N92" s="12"/>
      <c r="P92" s="22">
        <v>78</v>
      </c>
      <c r="Q92" s="23" t="s">
        <v>357</v>
      </c>
      <c r="R92" s="11"/>
      <c r="S92" s="12"/>
    </row>
    <row r="93" spans="1:19" hidden="1">
      <c r="A93" s="22">
        <v>79</v>
      </c>
      <c r="B93" s="23" t="s">
        <v>358</v>
      </c>
      <c r="C93" s="11"/>
      <c r="D93" s="12"/>
      <c r="E93" s="11"/>
      <c r="F93" s="22">
        <v>79</v>
      </c>
      <c r="G93" s="23" t="s">
        <v>358</v>
      </c>
      <c r="H93" s="11"/>
      <c r="I93" s="12"/>
      <c r="K93" s="22">
        <v>79</v>
      </c>
      <c r="L93" s="23" t="s">
        <v>358</v>
      </c>
      <c r="M93" s="11"/>
      <c r="N93" s="12"/>
      <c r="P93" s="22">
        <v>79</v>
      </c>
      <c r="Q93" s="23" t="s">
        <v>358</v>
      </c>
      <c r="R93" s="11"/>
      <c r="S93" s="12"/>
    </row>
    <row r="94" spans="1:19" hidden="1">
      <c r="A94" s="22">
        <v>80</v>
      </c>
      <c r="B94" s="23" t="s">
        <v>359</v>
      </c>
      <c r="C94" s="11"/>
      <c r="D94" s="12"/>
      <c r="E94" s="11"/>
      <c r="F94" s="22">
        <v>80</v>
      </c>
      <c r="G94" s="23" t="s">
        <v>359</v>
      </c>
      <c r="H94" s="11"/>
      <c r="I94" s="12"/>
      <c r="K94" s="22">
        <v>80</v>
      </c>
      <c r="L94" s="23" t="s">
        <v>359</v>
      </c>
      <c r="M94" s="11"/>
      <c r="N94" s="12"/>
      <c r="P94" s="22">
        <v>80</v>
      </c>
      <c r="Q94" s="23" t="s">
        <v>359</v>
      </c>
      <c r="R94" s="11"/>
      <c r="S94" s="12"/>
    </row>
    <row r="95" spans="1:19" hidden="1">
      <c r="A95" s="22">
        <v>81</v>
      </c>
      <c r="B95" s="23" t="s">
        <v>360</v>
      </c>
      <c r="C95" s="11"/>
      <c r="D95" s="12"/>
      <c r="E95" s="11"/>
      <c r="F95" s="22">
        <v>81</v>
      </c>
      <c r="G95" s="23" t="s">
        <v>360</v>
      </c>
      <c r="H95" s="11"/>
      <c r="I95" s="12"/>
      <c r="K95" s="22">
        <v>81</v>
      </c>
      <c r="L95" s="23" t="s">
        <v>360</v>
      </c>
      <c r="M95" s="11"/>
      <c r="N95" s="12"/>
      <c r="P95" s="22">
        <v>81</v>
      </c>
      <c r="Q95" s="23" t="s">
        <v>360</v>
      </c>
      <c r="R95" s="11"/>
      <c r="S95" s="12"/>
    </row>
    <row r="96" spans="1:19" hidden="1">
      <c r="A96" s="22">
        <v>82</v>
      </c>
      <c r="B96" s="23" t="s">
        <v>361</v>
      </c>
      <c r="C96" s="11"/>
      <c r="D96" s="12"/>
      <c r="E96" s="11"/>
      <c r="F96" s="22">
        <v>82</v>
      </c>
      <c r="G96" s="23" t="s">
        <v>361</v>
      </c>
      <c r="H96" s="11"/>
      <c r="I96" s="12"/>
      <c r="K96" s="22">
        <v>82</v>
      </c>
      <c r="L96" s="23" t="s">
        <v>361</v>
      </c>
      <c r="M96" s="11"/>
      <c r="N96" s="12"/>
      <c r="P96" s="22">
        <v>82</v>
      </c>
      <c r="Q96" s="23" t="s">
        <v>361</v>
      </c>
      <c r="R96" s="11"/>
      <c r="S96" s="12"/>
    </row>
    <row r="97" spans="1:19" hidden="1">
      <c r="A97" s="22">
        <v>83</v>
      </c>
      <c r="B97" s="23" t="s">
        <v>362</v>
      </c>
      <c r="C97" s="11"/>
      <c r="D97" s="12"/>
      <c r="E97" s="11"/>
      <c r="F97" s="22">
        <v>83</v>
      </c>
      <c r="G97" s="23" t="s">
        <v>362</v>
      </c>
      <c r="H97" s="11"/>
      <c r="I97" s="12"/>
      <c r="K97" s="22">
        <v>83</v>
      </c>
      <c r="L97" s="23" t="s">
        <v>362</v>
      </c>
      <c r="M97" s="11"/>
      <c r="N97" s="12"/>
      <c r="P97" s="22">
        <v>83</v>
      </c>
      <c r="Q97" s="23" t="s">
        <v>362</v>
      </c>
      <c r="R97" s="11"/>
      <c r="S97" s="12"/>
    </row>
    <row r="98" spans="1:19" hidden="1">
      <c r="A98" s="22">
        <v>84</v>
      </c>
      <c r="B98" s="23" t="s">
        <v>363</v>
      </c>
      <c r="C98" s="11"/>
      <c r="D98" s="12"/>
      <c r="E98" s="11"/>
      <c r="F98" s="22">
        <v>84</v>
      </c>
      <c r="G98" s="23" t="s">
        <v>363</v>
      </c>
      <c r="H98" s="11"/>
      <c r="I98" s="12"/>
      <c r="K98" s="22">
        <v>84</v>
      </c>
      <c r="L98" s="23" t="s">
        <v>363</v>
      </c>
      <c r="M98" s="11"/>
      <c r="N98" s="12"/>
      <c r="P98" s="22">
        <v>84</v>
      </c>
      <c r="Q98" s="23" t="s">
        <v>363</v>
      </c>
      <c r="R98" s="11"/>
      <c r="S98" s="12"/>
    </row>
    <row r="99" spans="1:19" hidden="1">
      <c r="A99" s="22">
        <v>85</v>
      </c>
      <c r="B99" s="23" t="s">
        <v>364</v>
      </c>
      <c r="C99" s="11"/>
      <c r="D99" s="12"/>
      <c r="E99" s="11"/>
      <c r="F99" s="22">
        <v>85</v>
      </c>
      <c r="G99" s="23" t="s">
        <v>364</v>
      </c>
      <c r="H99" s="11"/>
      <c r="I99" s="12"/>
      <c r="K99" s="22">
        <v>85</v>
      </c>
      <c r="L99" s="23" t="s">
        <v>364</v>
      </c>
      <c r="M99" s="11"/>
      <c r="N99" s="12"/>
      <c r="P99" s="22">
        <v>85</v>
      </c>
      <c r="Q99" s="23" t="s">
        <v>364</v>
      </c>
      <c r="R99" s="11"/>
      <c r="S99" s="12"/>
    </row>
    <row r="100" spans="1:19" hidden="1">
      <c r="A100" s="22">
        <v>86</v>
      </c>
      <c r="B100" s="23" t="s">
        <v>365</v>
      </c>
      <c r="C100" s="11"/>
      <c r="D100" s="12"/>
      <c r="E100" s="11"/>
      <c r="F100" s="22">
        <v>86</v>
      </c>
      <c r="G100" s="23" t="s">
        <v>365</v>
      </c>
      <c r="H100" s="11"/>
      <c r="I100" s="12"/>
      <c r="K100" s="22">
        <v>86</v>
      </c>
      <c r="L100" s="23" t="s">
        <v>365</v>
      </c>
      <c r="M100" s="11"/>
      <c r="N100" s="12"/>
      <c r="P100" s="22">
        <v>86</v>
      </c>
      <c r="Q100" s="23" t="s">
        <v>365</v>
      </c>
      <c r="R100" s="11"/>
      <c r="S100" s="12"/>
    </row>
    <row r="101" spans="1:19" hidden="1">
      <c r="A101" s="22">
        <v>87</v>
      </c>
      <c r="B101" s="23" t="s">
        <v>366</v>
      </c>
      <c r="C101" s="11"/>
      <c r="D101" s="12"/>
      <c r="E101" s="11"/>
      <c r="F101" s="22">
        <v>87</v>
      </c>
      <c r="G101" s="23" t="s">
        <v>366</v>
      </c>
      <c r="H101" s="11"/>
      <c r="I101" s="12"/>
      <c r="K101" s="22">
        <v>87</v>
      </c>
      <c r="L101" s="23" t="s">
        <v>366</v>
      </c>
      <c r="M101" s="11"/>
      <c r="N101" s="12"/>
      <c r="P101" s="22">
        <v>87</v>
      </c>
      <c r="Q101" s="23" t="s">
        <v>366</v>
      </c>
      <c r="R101" s="11"/>
      <c r="S101" s="12"/>
    </row>
    <row r="102" spans="1:19" hidden="1">
      <c r="A102" s="22">
        <v>88</v>
      </c>
      <c r="B102" s="23" t="s">
        <v>367</v>
      </c>
      <c r="C102" s="11"/>
      <c r="D102" s="12"/>
      <c r="E102" s="11"/>
      <c r="F102" s="22">
        <v>88</v>
      </c>
      <c r="G102" s="23" t="s">
        <v>367</v>
      </c>
      <c r="H102" s="11"/>
      <c r="I102" s="12"/>
      <c r="K102" s="22">
        <v>88</v>
      </c>
      <c r="L102" s="23" t="s">
        <v>367</v>
      </c>
      <c r="M102" s="11"/>
      <c r="N102" s="12"/>
      <c r="P102" s="22">
        <v>88</v>
      </c>
      <c r="Q102" s="23" t="s">
        <v>367</v>
      </c>
      <c r="R102" s="11"/>
      <c r="S102" s="12"/>
    </row>
    <row r="103" spans="1:19" hidden="1">
      <c r="A103" s="22">
        <v>89</v>
      </c>
      <c r="B103" s="23" t="s">
        <v>368</v>
      </c>
      <c r="C103" s="11"/>
      <c r="D103" s="12"/>
      <c r="E103" s="11"/>
      <c r="F103" s="22">
        <v>89</v>
      </c>
      <c r="G103" s="23" t="s">
        <v>368</v>
      </c>
      <c r="H103" s="11"/>
      <c r="I103" s="12"/>
      <c r="K103" s="22">
        <v>89</v>
      </c>
      <c r="L103" s="23" t="s">
        <v>368</v>
      </c>
      <c r="M103" s="11"/>
      <c r="N103" s="12"/>
      <c r="P103" s="22">
        <v>89</v>
      </c>
      <c r="Q103" s="23" t="s">
        <v>368</v>
      </c>
      <c r="R103" s="11"/>
      <c r="S103" s="12"/>
    </row>
    <row r="104" spans="1:19" hidden="1">
      <c r="A104" s="22">
        <v>90</v>
      </c>
      <c r="B104" s="23" t="s">
        <v>369</v>
      </c>
      <c r="C104" s="11"/>
      <c r="D104" s="12"/>
      <c r="E104" s="11"/>
      <c r="F104" s="22">
        <v>90</v>
      </c>
      <c r="G104" s="23" t="s">
        <v>369</v>
      </c>
      <c r="H104" s="11"/>
      <c r="I104" s="12"/>
      <c r="K104" s="22">
        <v>90</v>
      </c>
      <c r="L104" s="23" t="s">
        <v>369</v>
      </c>
      <c r="M104" s="11"/>
      <c r="N104" s="12"/>
      <c r="P104" s="22">
        <v>90</v>
      </c>
      <c r="Q104" s="23" t="s">
        <v>369</v>
      </c>
      <c r="R104" s="11"/>
      <c r="S104" s="12"/>
    </row>
    <row r="105" spans="1:19" hidden="1">
      <c r="A105" s="22">
        <v>91</v>
      </c>
      <c r="B105" s="23" t="s">
        <v>370</v>
      </c>
      <c r="C105" s="11"/>
      <c r="D105" s="12"/>
      <c r="E105" s="11"/>
      <c r="F105" s="22">
        <v>91</v>
      </c>
      <c r="G105" s="23" t="s">
        <v>370</v>
      </c>
      <c r="H105" s="11"/>
      <c r="I105" s="12"/>
      <c r="K105" s="22">
        <v>91</v>
      </c>
      <c r="L105" s="23" t="s">
        <v>370</v>
      </c>
      <c r="M105" s="11"/>
      <c r="N105" s="12"/>
      <c r="P105" s="22">
        <v>91</v>
      </c>
      <c r="Q105" s="23" t="s">
        <v>370</v>
      </c>
      <c r="R105" s="11"/>
      <c r="S105" s="12"/>
    </row>
    <row r="106" spans="1:19" hidden="1">
      <c r="A106" s="22">
        <v>92</v>
      </c>
      <c r="B106" s="23" t="s">
        <v>371</v>
      </c>
      <c r="C106" s="11"/>
      <c r="D106" s="12"/>
      <c r="E106" s="11"/>
      <c r="F106" s="22">
        <v>92</v>
      </c>
      <c r="G106" s="23" t="s">
        <v>371</v>
      </c>
      <c r="H106" s="11"/>
      <c r="I106" s="12"/>
      <c r="K106" s="22">
        <v>92</v>
      </c>
      <c r="L106" s="23" t="s">
        <v>371</v>
      </c>
      <c r="M106" s="11"/>
      <c r="N106" s="12"/>
      <c r="P106" s="22">
        <v>92</v>
      </c>
      <c r="Q106" s="23" t="s">
        <v>371</v>
      </c>
      <c r="R106" s="11"/>
      <c r="S106" s="12"/>
    </row>
    <row r="107" spans="1:19" hidden="1">
      <c r="A107" s="22">
        <v>93</v>
      </c>
      <c r="B107" s="23" t="s">
        <v>372</v>
      </c>
      <c r="C107" s="11"/>
      <c r="D107" s="12"/>
      <c r="E107" s="11"/>
      <c r="F107" s="22">
        <v>93</v>
      </c>
      <c r="G107" s="23" t="s">
        <v>372</v>
      </c>
      <c r="H107" s="11"/>
      <c r="I107" s="12"/>
      <c r="K107" s="22">
        <v>93</v>
      </c>
      <c r="L107" s="23" t="s">
        <v>372</v>
      </c>
      <c r="M107" s="11"/>
      <c r="N107" s="12"/>
      <c r="P107" s="22">
        <v>93</v>
      </c>
      <c r="Q107" s="23" t="s">
        <v>372</v>
      </c>
      <c r="R107" s="11"/>
      <c r="S107" s="12"/>
    </row>
    <row r="108" spans="1:19" hidden="1">
      <c r="A108" s="22">
        <v>94</v>
      </c>
      <c r="B108" s="23" t="s">
        <v>373</v>
      </c>
      <c r="C108" s="11"/>
      <c r="D108" s="12"/>
      <c r="E108" s="11"/>
      <c r="F108" s="22">
        <v>94</v>
      </c>
      <c r="G108" s="23" t="s">
        <v>373</v>
      </c>
      <c r="H108" s="11"/>
      <c r="I108" s="12"/>
      <c r="K108" s="22">
        <v>94</v>
      </c>
      <c r="L108" s="23" t="s">
        <v>373</v>
      </c>
      <c r="M108" s="11"/>
      <c r="N108" s="12"/>
      <c r="P108" s="22">
        <v>94</v>
      </c>
      <c r="Q108" s="23" t="s">
        <v>373</v>
      </c>
      <c r="R108" s="11"/>
      <c r="S108" s="12"/>
    </row>
    <row r="109" spans="1:19" hidden="1">
      <c r="A109" s="22">
        <v>95</v>
      </c>
      <c r="B109" s="23" t="s">
        <v>374</v>
      </c>
      <c r="C109" s="11"/>
      <c r="D109" s="12"/>
      <c r="E109" s="11"/>
      <c r="F109" s="22">
        <v>95</v>
      </c>
      <c r="G109" s="23" t="s">
        <v>374</v>
      </c>
      <c r="H109" s="11"/>
      <c r="I109" s="12"/>
      <c r="K109" s="22">
        <v>95</v>
      </c>
      <c r="L109" s="23" t="s">
        <v>374</v>
      </c>
      <c r="M109" s="11"/>
      <c r="N109" s="12"/>
      <c r="P109" s="22">
        <v>95</v>
      </c>
      <c r="Q109" s="23" t="s">
        <v>374</v>
      </c>
      <c r="R109" s="11"/>
      <c r="S109" s="12"/>
    </row>
    <row r="110" spans="1:19" hidden="1">
      <c r="A110" s="22">
        <v>96</v>
      </c>
      <c r="B110" s="23" t="s">
        <v>375</v>
      </c>
      <c r="C110" s="11"/>
      <c r="D110" s="12"/>
      <c r="E110" s="11"/>
      <c r="F110" s="22">
        <v>96</v>
      </c>
      <c r="G110" s="23" t="s">
        <v>375</v>
      </c>
      <c r="H110" s="11"/>
      <c r="I110" s="12"/>
      <c r="K110" s="22">
        <v>96</v>
      </c>
      <c r="L110" s="23" t="s">
        <v>375</v>
      </c>
      <c r="M110" s="11"/>
      <c r="N110" s="12"/>
      <c r="P110" s="22">
        <v>96</v>
      </c>
      <c r="Q110" s="23" t="s">
        <v>375</v>
      </c>
      <c r="R110" s="11"/>
      <c r="S110" s="12"/>
    </row>
    <row r="111" spans="1:19" hidden="1">
      <c r="A111" s="22">
        <v>97</v>
      </c>
      <c r="B111" s="23" t="s">
        <v>376</v>
      </c>
      <c r="C111" s="11"/>
      <c r="D111" s="12"/>
      <c r="E111" s="11"/>
      <c r="F111" s="22">
        <v>97</v>
      </c>
      <c r="G111" s="23" t="s">
        <v>376</v>
      </c>
      <c r="H111" s="11"/>
      <c r="I111" s="12"/>
      <c r="K111" s="22">
        <v>97</v>
      </c>
      <c r="L111" s="23" t="s">
        <v>376</v>
      </c>
      <c r="M111" s="11"/>
      <c r="N111" s="12"/>
      <c r="P111" s="22">
        <v>97</v>
      </c>
      <c r="Q111" s="23" t="s">
        <v>376</v>
      </c>
      <c r="R111" s="11"/>
      <c r="S111" s="12"/>
    </row>
    <row r="112" spans="1:19" hidden="1">
      <c r="A112" s="22">
        <v>98</v>
      </c>
      <c r="B112" s="23" t="s">
        <v>377</v>
      </c>
      <c r="C112" s="11"/>
      <c r="D112" s="12"/>
      <c r="E112" s="11"/>
      <c r="F112" s="22">
        <v>98</v>
      </c>
      <c r="G112" s="23" t="s">
        <v>377</v>
      </c>
      <c r="H112" s="11"/>
      <c r="I112" s="12"/>
      <c r="K112" s="22">
        <v>98</v>
      </c>
      <c r="L112" s="23" t="s">
        <v>377</v>
      </c>
      <c r="M112" s="11"/>
      <c r="N112" s="12"/>
      <c r="P112" s="22">
        <v>98</v>
      </c>
      <c r="Q112" s="23" t="s">
        <v>377</v>
      </c>
      <c r="R112" s="11"/>
      <c r="S112" s="12"/>
    </row>
    <row r="113" spans="1:19" hidden="1">
      <c r="A113" s="22">
        <v>99</v>
      </c>
      <c r="B113" s="23" t="s">
        <v>378</v>
      </c>
      <c r="C113" s="11"/>
      <c r="D113" s="12"/>
      <c r="E113" s="11"/>
      <c r="F113" s="22">
        <v>99</v>
      </c>
      <c r="G113" s="23" t="s">
        <v>378</v>
      </c>
      <c r="H113" s="11"/>
      <c r="I113" s="12"/>
      <c r="K113" s="22">
        <v>99</v>
      </c>
      <c r="L113" s="23" t="s">
        <v>378</v>
      </c>
      <c r="M113" s="11"/>
      <c r="N113" s="12"/>
      <c r="P113" s="22">
        <v>99</v>
      </c>
      <c r="Q113" s="23" t="s">
        <v>378</v>
      </c>
      <c r="R113" s="11"/>
      <c r="S113" s="12"/>
    </row>
    <row r="114" spans="1:19" ht="13.5" hidden="1" thickBot="1">
      <c r="A114" s="25">
        <v>100</v>
      </c>
      <c r="B114" s="26" t="s">
        <v>379</v>
      </c>
      <c r="C114" s="27"/>
      <c r="D114" s="28"/>
      <c r="E114" s="11"/>
      <c r="F114" s="25">
        <v>100</v>
      </c>
      <c r="G114" s="26" t="s">
        <v>379</v>
      </c>
      <c r="H114" s="27"/>
      <c r="I114" s="28"/>
      <c r="K114" s="25">
        <v>100</v>
      </c>
      <c r="L114" s="26" t="s">
        <v>379</v>
      </c>
      <c r="M114" s="27"/>
      <c r="N114" s="28"/>
      <c r="P114" s="25">
        <v>100</v>
      </c>
      <c r="Q114" s="26" t="s">
        <v>379</v>
      </c>
      <c r="R114" s="27"/>
      <c r="S114" s="28"/>
    </row>
    <row r="115" spans="1:19" hidden="1"/>
    <row r="116" spans="1:19" hidden="1"/>
    <row r="117" spans="1:19" hidden="1"/>
    <row r="118" spans="1:19" hidden="1"/>
    <row r="119" spans="1:19" hidden="1"/>
    <row r="120" spans="1:19">
      <c r="A120" s="29" t="s">
        <v>172</v>
      </c>
    </row>
    <row r="121" spans="1:19" ht="13.5" thickBot="1"/>
    <row r="122" spans="1:19" ht="13.5" thickBot="1">
      <c r="A122" s="2">
        <f>'Bid Form 1st Env.'!C17</f>
        <v>0</v>
      </c>
      <c r="B122" s="3"/>
      <c r="C122" s="3"/>
      <c r="D122" s="4"/>
    </row>
    <row r="123" spans="1:19" ht="13.5" thickBot="1">
      <c r="A123" s="5"/>
      <c r="D123" s="6"/>
    </row>
    <row r="124" spans="1:19" ht="15.75" thickBot="1">
      <c r="A124" s="1475">
        <f>'Bid Form 1st Env.'!E17</f>
        <v>0</v>
      </c>
      <c r="B124" s="1476"/>
      <c r="C124" s="8"/>
      <c r="D124" s="9"/>
    </row>
    <row r="125" spans="1:19">
      <c r="A125" s="1477"/>
      <c r="B125" s="1478"/>
      <c r="C125" s="8"/>
      <c r="D125" s="9"/>
    </row>
    <row r="126" spans="1:19">
      <c r="A126" s="10"/>
      <c r="B126" s="11"/>
      <c r="C126" s="11"/>
      <c r="D126" s="12"/>
    </row>
    <row r="127" spans="1:19" ht="69" customHeight="1">
      <c r="A127" s="1479" t="str">
        <f>IF(OR((A124&gt;9999999999),(A124&lt;0)),"Invalid Entry - More than 1000 crore OR -ve value",IF(A124=0, "",+CONCATENATE(A122," ", U123,B134,D134,B133,D133,B132,D132,B131,D131,B130,D130,B129," Only")))</f>
        <v/>
      </c>
      <c r="B127" s="1480"/>
      <c r="C127" s="1480"/>
      <c r="D127" s="1481"/>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70</v>
      </c>
      <c r="C136" s="11"/>
      <c r="D136" s="12"/>
    </row>
    <row r="137" spans="1:4">
      <c r="A137" s="22">
        <v>2</v>
      </c>
      <c r="B137" s="23" t="s">
        <v>71</v>
      </c>
      <c r="C137" s="11"/>
      <c r="D137" s="12"/>
    </row>
    <row r="138" spans="1:4">
      <c r="A138" s="22">
        <v>3</v>
      </c>
      <c r="B138" s="23" t="s">
        <v>72</v>
      </c>
      <c r="C138" s="11"/>
      <c r="D138" s="12"/>
    </row>
    <row r="139" spans="1:4">
      <c r="A139" s="22">
        <v>4</v>
      </c>
      <c r="B139" s="23" t="s">
        <v>524</v>
      </c>
      <c r="C139" s="11"/>
      <c r="D139" s="12"/>
    </row>
    <row r="140" spans="1:4">
      <c r="A140" s="22">
        <v>5</v>
      </c>
      <c r="B140" s="23" t="s">
        <v>525</v>
      </c>
      <c r="C140" s="11"/>
      <c r="D140" s="12"/>
    </row>
    <row r="141" spans="1:4">
      <c r="A141" s="22">
        <v>6</v>
      </c>
      <c r="B141" s="23" t="s">
        <v>526</v>
      </c>
      <c r="C141" s="11"/>
      <c r="D141" s="12"/>
    </row>
    <row r="142" spans="1:4">
      <c r="A142" s="22">
        <v>7</v>
      </c>
      <c r="B142" s="23" t="s">
        <v>527</v>
      </c>
      <c r="C142" s="11"/>
      <c r="D142" s="12"/>
    </row>
    <row r="143" spans="1:4">
      <c r="A143" s="22">
        <v>8</v>
      </c>
      <c r="B143" s="23" t="s">
        <v>528</v>
      </c>
      <c r="C143" s="11"/>
      <c r="D143" s="12"/>
    </row>
    <row r="144" spans="1:4">
      <c r="A144" s="22">
        <v>9</v>
      </c>
      <c r="B144" s="23" t="s">
        <v>529</v>
      </c>
      <c r="C144" s="11"/>
      <c r="D144" s="12"/>
    </row>
    <row r="145" spans="1:4">
      <c r="A145" s="22">
        <v>10</v>
      </c>
      <c r="B145" s="23" t="s">
        <v>530</v>
      </c>
      <c r="C145" s="11"/>
      <c r="D145" s="12"/>
    </row>
    <row r="146" spans="1:4">
      <c r="A146" s="22">
        <v>11</v>
      </c>
      <c r="B146" s="23" t="s">
        <v>531</v>
      </c>
      <c r="C146" s="11"/>
      <c r="D146" s="12"/>
    </row>
    <row r="147" spans="1:4">
      <c r="A147" s="22">
        <v>12</v>
      </c>
      <c r="B147" s="23" t="s">
        <v>532</v>
      </c>
      <c r="C147" s="11"/>
      <c r="D147" s="12"/>
    </row>
    <row r="148" spans="1:4">
      <c r="A148" s="22">
        <v>13</v>
      </c>
      <c r="B148" s="23" t="s">
        <v>533</v>
      </c>
      <c r="C148" s="11"/>
      <c r="D148" s="12"/>
    </row>
    <row r="149" spans="1:4">
      <c r="A149" s="22">
        <v>14</v>
      </c>
      <c r="B149" s="23" t="s">
        <v>534</v>
      </c>
      <c r="C149" s="11"/>
      <c r="D149" s="12"/>
    </row>
    <row r="150" spans="1:4">
      <c r="A150" s="22">
        <v>15</v>
      </c>
      <c r="B150" s="23" t="s">
        <v>535</v>
      </c>
      <c r="C150" s="11"/>
      <c r="D150" s="12"/>
    </row>
    <row r="151" spans="1:4">
      <c r="A151" s="22">
        <v>16</v>
      </c>
      <c r="B151" s="23" t="s">
        <v>536</v>
      </c>
      <c r="C151" s="11"/>
      <c r="D151" s="12"/>
    </row>
    <row r="152" spans="1:4">
      <c r="A152" s="22">
        <v>17</v>
      </c>
      <c r="B152" s="23" t="s">
        <v>537</v>
      </c>
      <c r="C152" s="11"/>
      <c r="D152" s="12"/>
    </row>
    <row r="153" spans="1:4">
      <c r="A153" s="22">
        <v>18</v>
      </c>
      <c r="B153" s="23" t="s">
        <v>538</v>
      </c>
      <c r="C153" s="11"/>
      <c r="D153" s="12"/>
    </row>
    <row r="154" spans="1:4">
      <c r="A154" s="22">
        <v>19</v>
      </c>
      <c r="B154" s="23" t="s">
        <v>539</v>
      </c>
      <c r="C154" s="11"/>
      <c r="D154" s="12"/>
    </row>
    <row r="155" spans="1:4">
      <c r="A155" s="22">
        <v>20</v>
      </c>
      <c r="B155" s="23" t="s">
        <v>540</v>
      </c>
      <c r="C155" s="11"/>
      <c r="D155" s="12"/>
    </row>
    <row r="156" spans="1:4">
      <c r="A156" s="22">
        <v>21</v>
      </c>
      <c r="B156" s="23" t="s">
        <v>541</v>
      </c>
      <c r="C156" s="11"/>
      <c r="D156" s="12"/>
    </row>
    <row r="157" spans="1:4">
      <c r="A157" s="22">
        <v>22</v>
      </c>
      <c r="B157" s="23" t="s">
        <v>542</v>
      </c>
      <c r="C157" s="11"/>
      <c r="D157" s="12"/>
    </row>
    <row r="158" spans="1:4">
      <c r="A158" s="22">
        <v>23</v>
      </c>
      <c r="B158" s="23" t="s">
        <v>543</v>
      </c>
      <c r="C158" s="11"/>
      <c r="D158" s="12"/>
    </row>
    <row r="159" spans="1:4">
      <c r="A159" s="22">
        <v>24</v>
      </c>
      <c r="B159" s="23" t="s">
        <v>544</v>
      </c>
      <c r="C159" s="11"/>
      <c r="D159" s="12"/>
    </row>
    <row r="160" spans="1:4">
      <c r="A160" s="22">
        <v>25</v>
      </c>
      <c r="B160" s="23" t="s">
        <v>545</v>
      </c>
      <c r="C160" s="11"/>
      <c r="D160" s="12"/>
    </row>
    <row r="161" spans="1:4">
      <c r="A161" s="22">
        <v>26</v>
      </c>
      <c r="B161" s="23" t="s">
        <v>546</v>
      </c>
      <c r="C161" s="11"/>
      <c r="D161" s="12"/>
    </row>
    <row r="162" spans="1:4">
      <c r="A162" s="22">
        <v>27</v>
      </c>
      <c r="B162" s="23" t="s">
        <v>547</v>
      </c>
      <c r="C162" s="11"/>
      <c r="D162" s="12"/>
    </row>
    <row r="163" spans="1:4">
      <c r="A163" s="22">
        <v>28</v>
      </c>
      <c r="B163" s="23" t="s">
        <v>548</v>
      </c>
      <c r="C163" s="11"/>
      <c r="D163" s="12"/>
    </row>
    <row r="164" spans="1:4">
      <c r="A164" s="22">
        <v>29</v>
      </c>
      <c r="B164" s="23" t="s">
        <v>549</v>
      </c>
      <c r="C164" s="11"/>
      <c r="D164" s="12"/>
    </row>
    <row r="165" spans="1:4">
      <c r="A165" s="22">
        <v>30</v>
      </c>
      <c r="B165" s="23" t="s">
        <v>550</v>
      </c>
      <c r="C165" s="11"/>
      <c r="D165" s="12"/>
    </row>
    <row r="166" spans="1:4">
      <c r="A166" s="22">
        <v>31</v>
      </c>
      <c r="B166" s="23" t="s">
        <v>551</v>
      </c>
      <c r="C166" s="11"/>
      <c r="D166" s="12"/>
    </row>
    <row r="167" spans="1:4">
      <c r="A167" s="22">
        <v>32</v>
      </c>
      <c r="B167" s="23" t="s">
        <v>552</v>
      </c>
      <c r="C167" s="11"/>
      <c r="D167" s="12"/>
    </row>
    <row r="168" spans="1:4">
      <c r="A168" s="22">
        <v>33</v>
      </c>
      <c r="B168" s="23" t="s">
        <v>553</v>
      </c>
      <c r="C168" s="11"/>
      <c r="D168" s="12"/>
    </row>
    <row r="169" spans="1:4">
      <c r="A169" s="22">
        <v>34</v>
      </c>
      <c r="B169" s="23" t="s">
        <v>554</v>
      </c>
      <c r="C169" s="11"/>
      <c r="D169" s="12"/>
    </row>
    <row r="170" spans="1:4">
      <c r="A170" s="22">
        <v>35</v>
      </c>
      <c r="B170" s="23" t="s">
        <v>171</v>
      </c>
      <c r="C170" s="11"/>
      <c r="D170" s="12"/>
    </row>
    <row r="171" spans="1:4">
      <c r="A171" s="22">
        <v>36</v>
      </c>
      <c r="B171" s="23" t="s">
        <v>555</v>
      </c>
      <c r="C171" s="11"/>
      <c r="D171" s="12"/>
    </row>
    <row r="172" spans="1:4">
      <c r="A172" s="22">
        <v>37</v>
      </c>
      <c r="B172" s="23" t="s">
        <v>316</v>
      </c>
      <c r="C172" s="11"/>
      <c r="D172" s="12"/>
    </row>
    <row r="173" spans="1:4">
      <c r="A173" s="22">
        <v>38</v>
      </c>
      <c r="B173" s="23" t="s">
        <v>317</v>
      </c>
      <c r="C173" s="11"/>
      <c r="D173" s="12"/>
    </row>
    <row r="174" spans="1:4">
      <c r="A174" s="22">
        <v>39</v>
      </c>
      <c r="B174" s="23" t="s">
        <v>318</v>
      </c>
      <c r="C174" s="11"/>
      <c r="D174" s="12"/>
    </row>
    <row r="175" spans="1:4">
      <c r="A175" s="22">
        <v>40</v>
      </c>
      <c r="B175" s="23" t="s">
        <v>319</v>
      </c>
      <c r="C175" s="11"/>
      <c r="D175" s="12"/>
    </row>
    <row r="176" spans="1:4">
      <c r="A176" s="22">
        <v>41</v>
      </c>
      <c r="B176" s="23" t="s">
        <v>320</v>
      </c>
      <c r="C176" s="11"/>
      <c r="D176" s="12"/>
    </row>
    <row r="177" spans="1:4">
      <c r="A177" s="22">
        <v>42</v>
      </c>
      <c r="B177" s="23" t="s">
        <v>321</v>
      </c>
      <c r="C177" s="11"/>
      <c r="D177" s="12"/>
    </row>
    <row r="178" spans="1:4">
      <c r="A178" s="22">
        <v>43</v>
      </c>
      <c r="B178" s="23" t="s">
        <v>322</v>
      </c>
      <c r="C178" s="11"/>
      <c r="D178" s="12"/>
    </row>
    <row r="179" spans="1:4">
      <c r="A179" s="22">
        <v>44</v>
      </c>
      <c r="B179" s="23" t="s">
        <v>323</v>
      </c>
      <c r="C179" s="11"/>
      <c r="D179" s="12"/>
    </row>
    <row r="180" spans="1:4">
      <c r="A180" s="22">
        <v>45</v>
      </c>
      <c r="B180" s="23" t="s">
        <v>324</v>
      </c>
      <c r="C180" s="11"/>
      <c r="D180" s="12"/>
    </row>
    <row r="181" spans="1:4">
      <c r="A181" s="22">
        <v>46</v>
      </c>
      <c r="B181" s="23" t="s">
        <v>325</v>
      </c>
      <c r="C181" s="11"/>
      <c r="D181" s="12"/>
    </row>
    <row r="182" spans="1:4">
      <c r="A182" s="22">
        <v>47</v>
      </c>
      <c r="B182" s="23" t="s">
        <v>326</v>
      </c>
      <c r="C182" s="11"/>
      <c r="D182" s="12"/>
    </row>
    <row r="183" spans="1:4">
      <c r="A183" s="22">
        <v>48</v>
      </c>
      <c r="B183" s="23" t="s">
        <v>327</v>
      </c>
      <c r="C183" s="11"/>
      <c r="D183" s="12"/>
    </row>
    <row r="184" spans="1:4">
      <c r="A184" s="22">
        <v>49</v>
      </c>
      <c r="B184" s="23" t="s">
        <v>328</v>
      </c>
      <c r="C184" s="11"/>
      <c r="D184" s="12"/>
    </row>
    <row r="185" spans="1:4">
      <c r="A185" s="22">
        <v>50</v>
      </c>
      <c r="B185" s="23" t="s">
        <v>329</v>
      </c>
      <c r="C185" s="11"/>
      <c r="D185" s="12"/>
    </row>
    <row r="186" spans="1:4">
      <c r="A186" s="22">
        <v>51</v>
      </c>
      <c r="B186" s="23" t="s">
        <v>330</v>
      </c>
      <c r="C186" s="11"/>
      <c r="D186" s="12"/>
    </row>
    <row r="187" spans="1:4">
      <c r="A187" s="22">
        <v>52</v>
      </c>
      <c r="B187" s="23" t="s">
        <v>331</v>
      </c>
      <c r="C187" s="11"/>
      <c r="D187" s="12"/>
    </row>
    <row r="188" spans="1:4">
      <c r="A188" s="22">
        <v>53</v>
      </c>
      <c r="B188" s="23" t="s">
        <v>332</v>
      </c>
      <c r="C188" s="11"/>
      <c r="D188" s="12"/>
    </row>
    <row r="189" spans="1:4">
      <c r="A189" s="22">
        <v>54</v>
      </c>
      <c r="B189" s="23" t="s">
        <v>333</v>
      </c>
      <c r="C189" s="11"/>
      <c r="D189" s="12"/>
    </row>
    <row r="190" spans="1:4">
      <c r="A190" s="22">
        <v>55</v>
      </c>
      <c r="B190" s="23" t="s">
        <v>334</v>
      </c>
      <c r="C190" s="11"/>
      <c r="D190" s="12"/>
    </row>
    <row r="191" spans="1:4">
      <c r="A191" s="22">
        <v>56</v>
      </c>
      <c r="B191" s="23" t="s">
        <v>335</v>
      </c>
      <c r="C191" s="11"/>
      <c r="D191" s="12"/>
    </row>
    <row r="192" spans="1:4">
      <c r="A192" s="22">
        <v>57</v>
      </c>
      <c r="B192" s="23" t="s">
        <v>336</v>
      </c>
      <c r="C192" s="11"/>
      <c r="D192" s="12"/>
    </row>
    <row r="193" spans="1:4">
      <c r="A193" s="22">
        <v>58</v>
      </c>
      <c r="B193" s="23" t="s">
        <v>337</v>
      </c>
      <c r="C193" s="11"/>
      <c r="D193" s="12"/>
    </row>
    <row r="194" spans="1:4">
      <c r="A194" s="22">
        <v>59</v>
      </c>
      <c r="B194" s="23" t="s">
        <v>338</v>
      </c>
      <c r="C194" s="11"/>
      <c r="D194" s="12"/>
    </row>
    <row r="195" spans="1:4">
      <c r="A195" s="22">
        <v>60</v>
      </c>
      <c r="B195" s="23" t="s">
        <v>339</v>
      </c>
      <c r="C195" s="11"/>
      <c r="D195" s="12"/>
    </row>
    <row r="196" spans="1:4">
      <c r="A196" s="22">
        <v>61</v>
      </c>
      <c r="B196" s="23" t="s">
        <v>340</v>
      </c>
      <c r="C196" s="11"/>
      <c r="D196" s="12"/>
    </row>
    <row r="197" spans="1:4">
      <c r="A197" s="22">
        <v>62</v>
      </c>
      <c r="B197" s="23" t="s">
        <v>341</v>
      </c>
      <c r="C197" s="11"/>
      <c r="D197" s="12"/>
    </row>
    <row r="198" spans="1:4">
      <c r="A198" s="22">
        <v>63</v>
      </c>
      <c r="B198" s="23" t="s">
        <v>342</v>
      </c>
      <c r="C198" s="11"/>
      <c r="D198" s="12"/>
    </row>
    <row r="199" spans="1:4">
      <c r="A199" s="22">
        <v>64</v>
      </c>
      <c r="B199" s="23" t="s">
        <v>343</v>
      </c>
      <c r="C199" s="11"/>
      <c r="D199" s="12"/>
    </row>
    <row r="200" spans="1:4">
      <c r="A200" s="22">
        <v>65</v>
      </c>
      <c r="B200" s="23" t="s">
        <v>344</v>
      </c>
      <c r="C200" s="11"/>
      <c r="D200" s="12"/>
    </row>
    <row r="201" spans="1:4">
      <c r="A201" s="22">
        <v>66</v>
      </c>
      <c r="B201" s="23" t="s">
        <v>345</v>
      </c>
      <c r="C201" s="11"/>
      <c r="D201" s="12"/>
    </row>
    <row r="202" spans="1:4">
      <c r="A202" s="22">
        <v>67</v>
      </c>
      <c r="B202" s="23" t="s">
        <v>346</v>
      </c>
      <c r="C202" s="11"/>
      <c r="D202" s="12"/>
    </row>
    <row r="203" spans="1:4">
      <c r="A203" s="22">
        <v>68</v>
      </c>
      <c r="B203" s="23" t="s">
        <v>347</v>
      </c>
      <c r="C203" s="11"/>
      <c r="D203" s="12"/>
    </row>
    <row r="204" spans="1:4">
      <c r="A204" s="22">
        <v>69</v>
      </c>
      <c r="B204" s="23" t="s">
        <v>348</v>
      </c>
      <c r="C204" s="11"/>
      <c r="D204" s="12"/>
    </row>
    <row r="205" spans="1:4">
      <c r="A205" s="22">
        <v>70</v>
      </c>
      <c r="B205" s="23" t="s">
        <v>349</v>
      </c>
      <c r="C205" s="11"/>
      <c r="D205" s="12"/>
    </row>
    <row r="206" spans="1:4">
      <c r="A206" s="22">
        <v>71</v>
      </c>
      <c r="B206" s="23" t="s">
        <v>350</v>
      </c>
      <c r="C206" s="11"/>
      <c r="D206" s="12"/>
    </row>
    <row r="207" spans="1:4">
      <c r="A207" s="22">
        <v>72</v>
      </c>
      <c r="B207" s="23" t="s">
        <v>351</v>
      </c>
      <c r="C207" s="11"/>
      <c r="D207" s="12"/>
    </row>
    <row r="208" spans="1:4">
      <c r="A208" s="22">
        <v>73</v>
      </c>
      <c r="B208" s="23" t="s">
        <v>352</v>
      </c>
      <c r="C208" s="11"/>
      <c r="D208" s="12"/>
    </row>
    <row r="209" spans="1:4">
      <c r="A209" s="22">
        <v>74</v>
      </c>
      <c r="B209" s="23" t="s">
        <v>353</v>
      </c>
      <c r="C209" s="11"/>
      <c r="D209" s="12"/>
    </row>
    <row r="210" spans="1:4">
      <c r="A210" s="22">
        <v>75</v>
      </c>
      <c r="B210" s="23" t="s">
        <v>354</v>
      </c>
      <c r="C210" s="11"/>
      <c r="D210" s="12"/>
    </row>
    <row r="211" spans="1:4">
      <c r="A211" s="22">
        <v>76</v>
      </c>
      <c r="B211" s="23" t="s">
        <v>355</v>
      </c>
      <c r="C211" s="11"/>
      <c r="D211" s="12"/>
    </row>
    <row r="212" spans="1:4">
      <c r="A212" s="22">
        <v>77</v>
      </c>
      <c r="B212" s="23" t="s">
        <v>356</v>
      </c>
      <c r="C212" s="11"/>
      <c r="D212" s="12"/>
    </row>
    <row r="213" spans="1:4">
      <c r="A213" s="22">
        <v>78</v>
      </c>
      <c r="B213" s="23" t="s">
        <v>357</v>
      </c>
      <c r="C213" s="11"/>
      <c r="D213" s="12"/>
    </row>
    <row r="214" spans="1:4">
      <c r="A214" s="22">
        <v>79</v>
      </c>
      <c r="B214" s="23" t="s">
        <v>358</v>
      </c>
      <c r="C214" s="11"/>
      <c r="D214" s="12"/>
    </row>
    <row r="215" spans="1:4">
      <c r="A215" s="22">
        <v>80</v>
      </c>
      <c r="B215" s="23" t="s">
        <v>359</v>
      </c>
      <c r="C215" s="11"/>
      <c r="D215" s="12"/>
    </row>
    <row r="216" spans="1:4">
      <c r="A216" s="22">
        <v>81</v>
      </c>
      <c r="B216" s="23" t="s">
        <v>360</v>
      </c>
      <c r="C216" s="11"/>
      <c r="D216" s="12"/>
    </row>
    <row r="217" spans="1:4">
      <c r="A217" s="22">
        <v>82</v>
      </c>
      <c r="B217" s="23" t="s">
        <v>361</v>
      </c>
      <c r="C217" s="11"/>
      <c r="D217" s="12"/>
    </row>
    <row r="218" spans="1:4">
      <c r="A218" s="22">
        <v>83</v>
      </c>
      <c r="B218" s="23" t="s">
        <v>362</v>
      </c>
      <c r="C218" s="11"/>
      <c r="D218" s="12"/>
    </row>
    <row r="219" spans="1:4">
      <c r="A219" s="22">
        <v>84</v>
      </c>
      <c r="B219" s="23" t="s">
        <v>363</v>
      </c>
      <c r="C219" s="11"/>
      <c r="D219" s="12"/>
    </row>
    <row r="220" spans="1:4">
      <c r="A220" s="22">
        <v>85</v>
      </c>
      <c r="B220" s="23" t="s">
        <v>364</v>
      </c>
      <c r="C220" s="11"/>
      <c r="D220" s="12"/>
    </row>
    <row r="221" spans="1:4">
      <c r="A221" s="22">
        <v>86</v>
      </c>
      <c r="B221" s="23" t="s">
        <v>365</v>
      </c>
      <c r="C221" s="11"/>
      <c r="D221" s="12"/>
    </row>
    <row r="222" spans="1:4">
      <c r="A222" s="22">
        <v>87</v>
      </c>
      <c r="B222" s="23" t="s">
        <v>366</v>
      </c>
      <c r="C222" s="11"/>
      <c r="D222" s="12"/>
    </row>
    <row r="223" spans="1:4">
      <c r="A223" s="22">
        <v>88</v>
      </c>
      <c r="B223" s="23" t="s">
        <v>367</v>
      </c>
      <c r="C223" s="11"/>
      <c r="D223" s="12"/>
    </row>
    <row r="224" spans="1:4">
      <c r="A224" s="22">
        <v>89</v>
      </c>
      <c r="B224" s="23" t="s">
        <v>368</v>
      </c>
      <c r="C224" s="11"/>
      <c r="D224" s="12"/>
    </row>
    <row r="225" spans="1:4">
      <c r="A225" s="22">
        <v>90</v>
      </c>
      <c r="B225" s="23" t="s">
        <v>369</v>
      </c>
      <c r="C225" s="11"/>
      <c r="D225" s="12"/>
    </row>
    <row r="226" spans="1:4">
      <c r="A226" s="22">
        <v>91</v>
      </c>
      <c r="B226" s="23" t="s">
        <v>370</v>
      </c>
      <c r="C226" s="11"/>
      <c r="D226" s="12"/>
    </row>
    <row r="227" spans="1:4">
      <c r="A227" s="22">
        <v>92</v>
      </c>
      <c r="B227" s="23" t="s">
        <v>371</v>
      </c>
      <c r="C227" s="11"/>
      <c r="D227" s="12"/>
    </row>
    <row r="228" spans="1:4">
      <c r="A228" s="22">
        <v>93</v>
      </c>
      <c r="B228" s="23" t="s">
        <v>372</v>
      </c>
      <c r="C228" s="11"/>
      <c r="D228" s="12"/>
    </row>
    <row r="229" spans="1:4">
      <c r="A229" s="22">
        <v>94</v>
      </c>
      <c r="B229" s="23" t="s">
        <v>373</v>
      </c>
      <c r="C229" s="11"/>
      <c r="D229" s="12"/>
    </row>
    <row r="230" spans="1:4">
      <c r="A230" s="22">
        <v>95</v>
      </c>
      <c r="B230" s="23" t="s">
        <v>374</v>
      </c>
      <c r="C230" s="11"/>
      <c r="D230" s="12"/>
    </row>
    <row r="231" spans="1:4">
      <c r="A231" s="22">
        <v>96</v>
      </c>
      <c r="B231" s="23" t="s">
        <v>375</v>
      </c>
      <c r="C231" s="11"/>
      <c r="D231" s="12"/>
    </row>
    <row r="232" spans="1:4">
      <c r="A232" s="22">
        <v>97</v>
      </c>
      <c r="B232" s="23" t="s">
        <v>376</v>
      </c>
      <c r="C232" s="11"/>
      <c r="D232" s="12"/>
    </row>
    <row r="233" spans="1:4">
      <c r="A233" s="22">
        <v>98</v>
      </c>
      <c r="B233" s="23" t="s">
        <v>377</v>
      </c>
      <c r="C233" s="11"/>
      <c r="D233" s="12"/>
    </row>
    <row r="234" spans="1:4">
      <c r="A234" s="22">
        <v>99</v>
      </c>
      <c r="B234" s="23" t="s">
        <v>378</v>
      </c>
      <c r="C234" s="11"/>
      <c r="D234" s="12"/>
    </row>
    <row r="235" spans="1:4" ht="13.5" thickBot="1">
      <c r="A235" s="25">
        <v>100</v>
      </c>
      <c r="B235" s="26" t="s">
        <v>379</v>
      </c>
      <c r="C235" s="27"/>
      <c r="D235" s="28"/>
    </row>
  </sheetData>
  <customSheetViews>
    <customSheetView guid="{0FC51CD5-DCF7-4595-9A9F-DDC9120F829F}" showPageBreaks="1" hiddenRows="1" hiddenColumns="1" state="hidden" view="pageBreakPreview" topLeftCell="A156">
      <selection activeCell="A120" sqref="A1:IV65536"/>
      <pageMargins left="0.75" right="0.75" top="1" bottom="1" header="0.5" footer="0.5"/>
      <pageSetup orientation="portrait" r:id="rId1"/>
      <headerFooter alignWithMargins="0"/>
    </customSheetView>
    <customSheetView guid="{72E27F64-009C-4321-B742-209DBE340E6D}" showPageBreaks="1" hiddenRows="1" hiddenColumns="1" state="hidden" view="pageBreakPreview" topLeftCell="A156">
      <selection activeCell="A120" sqref="A1:IV65536"/>
      <pageMargins left="0.75" right="0.75" top="1" bottom="1" header="0.5" footer="0.5"/>
      <pageSetup orientation="portrait" r:id="rId2"/>
      <headerFooter alignWithMargins="0"/>
    </customSheetView>
    <customSheetView guid="{9E668EC9-7875-454E-BDE6-15A2D20AC8D2}"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B07A37BF-D9F4-4586-9D27-CDE2FA2D1222}"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26C9F440-2701-423F-9FDB-7DFF079DC7F8}" showPageBreaks="1" hiddenRows="1" hiddenColumns="1" state="hidden" view="pageBreakPreview" topLeftCell="A120">
      <selection activeCell="A120" sqref="A1:IV65536"/>
      <pageMargins left="0.75" right="0.75" top="1" bottom="1" header="0.5" footer="0.5"/>
      <pageSetup orientation="portrait" r:id="rId5"/>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6"/>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11"/>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12"/>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13"/>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14"/>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7"/>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8"/>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9"/>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20"/>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21"/>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22"/>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26"/>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27"/>
      <headerFooter alignWithMargins="0"/>
    </customSheetView>
    <customSheetView guid="{E8F77A2D-E40A-4668-A8F2-3CE31C4AC520}" showPageBreaks="1" hiddenRows="1" hiddenColumns="1" state="hidden" view="pageBreakPreview" topLeftCell="A120">
      <selection activeCell="AG142" sqref="AG142"/>
      <pageMargins left="0.75" right="0.75" top="1" bottom="1" header="0.5" footer="0.5"/>
      <pageSetup orientation="portrait" r:id="rId28"/>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29"/>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30"/>
      <headerFooter alignWithMargins="0"/>
    </customSheetView>
    <customSheetView guid="{265106DA-0305-46BE-8A98-0935A189448A}"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24767711-6F0F-4960-B6A0-5D16317C52CA}"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6C1F68FF-383D-48BB-B0E5-5F71EA481BD7}" showPageBreaks="1" hiddenRows="1" hiddenColumns="1" state="hidden" view="pageBreakPreview" topLeftCell="A156">
      <selection activeCell="A120" sqref="A1:IV65536"/>
      <pageMargins left="0.75" right="0.75" top="1" bottom="1" header="0.5" footer="0.5"/>
      <pageSetup orientation="portrait" r:id="rId33"/>
      <headerFooter alignWithMargins="0"/>
    </customSheetView>
    <customSheetView guid="{70FB5D55-1DD3-4C31-AE80-FEFCEF8A40E9}" showPageBreaks="1" hiddenRows="1" hiddenColumns="1" state="hidden" view="pageBreakPreview" topLeftCell="A156">
      <selection activeCell="A120" sqref="A1:IV65536"/>
      <pageMargins left="0.75" right="0.75" top="1" bottom="1" header="0.5" footer="0.5"/>
      <pageSetup orientation="portrait" r:id="rId34"/>
      <headerFooter alignWithMargins="0"/>
    </customSheetView>
  </customSheetViews>
  <mergeCells count="14">
    <mergeCell ref="U6:AA6"/>
    <mergeCell ref="U7:AA7"/>
    <mergeCell ref="F3:G3"/>
    <mergeCell ref="K3:L3"/>
    <mergeCell ref="F6:I6"/>
    <mergeCell ref="K6:N6"/>
    <mergeCell ref="P6:S6"/>
    <mergeCell ref="P3:Q3"/>
    <mergeCell ref="A124:B124"/>
    <mergeCell ref="A125:B125"/>
    <mergeCell ref="A127:D127"/>
    <mergeCell ref="A3:B3"/>
    <mergeCell ref="A6:D6"/>
    <mergeCell ref="A4:B4"/>
  </mergeCells>
  <phoneticPr fontId="18" type="noConversion"/>
  <pageMargins left="0.75" right="0.75" top="1" bottom="1" header="0.5" footer="0.5"/>
  <pageSetup orientation="portrait" r:id="rId3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AA235"/>
  <sheetViews>
    <sheetView topLeftCell="A222"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D2" s="6"/>
      <c r="F2" s="5"/>
      <c r="I2" s="6"/>
      <c r="K2" s="5"/>
      <c r="N2" s="6"/>
      <c r="P2" s="5"/>
      <c r="S2" s="6"/>
      <c r="U2" s="7" t="s">
        <v>119</v>
      </c>
    </row>
    <row r="3" spans="1:27" ht="13.5" hidden="1" thickBot="1">
      <c r="A3" s="1482">
        <v>155885</v>
      </c>
      <c r="B3" s="1483"/>
      <c r="C3" s="8"/>
      <c r="D3" s="9"/>
      <c r="E3" s="8"/>
      <c r="F3" s="1482">
        <v>4960</v>
      </c>
      <c r="G3" s="1483"/>
      <c r="H3" s="8"/>
      <c r="I3" s="9"/>
      <c r="K3" s="1482">
        <v>10352</v>
      </c>
      <c r="L3" s="1483"/>
      <c r="M3" s="8"/>
      <c r="N3" s="9"/>
      <c r="P3" s="1482">
        <v>691647</v>
      </c>
      <c r="Q3" s="1483"/>
      <c r="R3" s="8"/>
      <c r="S3" s="9"/>
      <c r="U3" s="7" t="s">
        <v>120</v>
      </c>
    </row>
    <row r="4" spans="1:27" hidden="1">
      <c r="A4" s="1477"/>
      <c r="B4" s="1478"/>
      <c r="C4" s="8"/>
      <c r="D4" s="9"/>
      <c r="E4" s="8"/>
      <c r="F4" s="10"/>
      <c r="G4" s="8"/>
      <c r="H4" s="8"/>
      <c r="I4" s="9"/>
      <c r="K4" s="10"/>
      <c r="L4" s="8"/>
      <c r="M4" s="8"/>
      <c r="N4" s="9"/>
      <c r="P4" s="10"/>
      <c r="Q4" s="8"/>
      <c r="R4" s="8"/>
      <c r="S4" s="9"/>
      <c r="U4" s="7" t="s">
        <v>121</v>
      </c>
    </row>
    <row r="5" spans="1:27" hidden="1">
      <c r="A5" s="10"/>
      <c r="B5" s="11"/>
      <c r="C5" s="11"/>
      <c r="D5" s="12"/>
      <c r="E5" s="11"/>
      <c r="F5" s="10"/>
      <c r="G5" s="11"/>
      <c r="H5" s="11"/>
      <c r="I5" s="12"/>
      <c r="K5" s="10"/>
      <c r="L5" s="11"/>
      <c r="M5" s="11"/>
      <c r="N5" s="12"/>
      <c r="P5" s="10"/>
      <c r="Q5" s="11"/>
      <c r="R5" s="11"/>
      <c r="S5" s="12"/>
      <c r="U5" s="7" t="s">
        <v>166</v>
      </c>
    </row>
    <row r="6" spans="1:27" ht="51.75" hidden="1" customHeight="1">
      <c r="A6" s="1479" t="str">
        <f>IF(OR((A3&gt;9999999999),(A3&lt;0)),"Invalid Entry - More than 1000 crore OR -ve value",IF(A3=0, "",+CONCATENATE(U2,B13,D13,B12,D12,B11,D11,B10,D10,B9,D9,B8," Only")))</f>
        <v>USD One Lac Fifty Five Thousand Eight Hundred Eighty Five Only</v>
      </c>
      <c r="B6" s="1480"/>
      <c r="C6" s="1480"/>
      <c r="D6" s="1481"/>
      <c r="E6" s="13"/>
      <c r="F6" s="1479" t="str">
        <f>IF(OR((F3&gt;9999999999),(F3&lt;0)),"Invalid Entry - More than 1000 crore OR -ve value",IF(F3=0, "",+CONCATENATE(U3, G13,I13,G12,I12,G11,I11,G10,I10,G9,I9,G8," Only")))</f>
        <v>EURO Four Thousand Nine Hundred Sixty Only</v>
      </c>
      <c r="G6" s="1480"/>
      <c r="H6" s="1480"/>
      <c r="I6" s="1481"/>
      <c r="J6" s="13"/>
      <c r="K6" s="1479" t="str">
        <f>IF(OR((K3&gt;9999999999),(K3&lt;0)),"Invalid Entry - More than 1000 crore OR -ve value",IF(K3=0, "",+CONCATENATE(U4, L13,N13,L12,N12,L11,N11,L10,N10,L9,N9,L8," Only")))</f>
        <v>RMB Ten Thousand Three Hundred Fifty Two Only</v>
      </c>
      <c r="L6" s="1480"/>
      <c r="M6" s="1480"/>
      <c r="N6" s="1481"/>
      <c r="P6" s="1479" t="str">
        <f>IF(OR((P3&gt;9999999999),(P3&lt;0)),"Invalid Entry - More than 1000 crore OR -ve value",IF(P3=0, "",+CONCATENATE(U5, Q13,S13,Q12,S12,Q11,S11,Q10,S10,Q9,S9,Q8," Only")))</f>
        <v>INR Six Lac Ninety One Thousand Six Hundred Forty Seven Only</v>
      </c>
      <c r="Q6" s="1480"/>
      <c r="R6" s="1480"/>
      <c r="S6" s="1481"/>
      <c r="U6" s="1484" t="str">
        <f>VLOOKUP(1,T30:Y45,6,FALSE)</f>
        <v>USD 155885/- + EURO 4960/- + RMB 10352/- + INR 691647/-</v>
      </c>
      <c r="V6" s="1484"/>
      <c r="W6" s="1484"/>
      <c r="X6" s="1484"/>
      <c r="Y6" s="1484"/>
      <c r="Z6" s="1484"/>
      <c r="AA6" s="1484"/>
    </row>
    <row r="7" spans="1:27" ht="70.5" hidden="1" customHeight="1">
      <c r="A7" s="10"/>
      <c r="B7" s="11"/>
      <c r="C7" s="11"/>
      <c r="D7" s="12"/>
      <c r="E7" s="11"/>
      <c r="F7" s="10"/>
      <c r="G7" s="11"/>
      <c r="H7" s="11"/>
      <c r="I7" s="12"/>
      <c r="K7" s="10"/>
      <c r="L7" s="11"/>
      <c r="M7" s="11"/>
      <c r="N7" s="12"/>
      <c r="P7" s="10"/>
      <c r="Q7" s="11"/>
      <c r="R7" s="11"/>
      <c r="S7" s="12"/>
      <c r="U7" s="1485" t="str">
        <f>VLOOKUP(1,T10:Y25,6,FALSE)</f>
        <v>USD One Lac Fifty Five Thousand Eight Hundred Eighty Five Only plus EURO Four Thousand Nine Hundred Sixty Only plus RMB Ten Thousand Three Hundred Fifty Two Only plus INR Six Lac Ninety One Thousand Six Hundred Forty Seven Only</v>
      </c>
      <c r="V7" s="1486"/>
      <c r="W7" s="1486"/>
      <c r="X7" s="1486"/>
      <c r="Y7" s="1486"/>
      <c r="Z7" s="1486"/>
      <c r="AA7" s="1487"/>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167</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70</v>
      </c>
      <c r="C15" s="11"/>
      <c r="D15" s="12"/>
      <c r="E15" s="11"/>
      <c r="F15" s="22">
        <v>1</v>
      </c>
      <c r="G15" s="23" t="s">
        <v>70</v>
      </c>
      <c r="H15" s="11"/>
      <c r="I15" s="12"/>
      <c r="K15" s="22">
        <v>1</v>
      </c>
      <c r="L15" s="23" t="s">
        <v>70</v>
      </c>
      <c r="M15" s="11"/>
      <c r="N15" s="12"/>
      <c r="P15" s="22">
        <v>1</v>
      </c>
      <c r="Q15" s="23" t="s">
        <v>70</v>
      </c>
      <c r="R15" s="11"/>
      <c r="S15" s="12"/>
      <c r="T15" s="16">
        <f t="shared" si="4"/>
        <v>0</v>
      </c>
      <c r="U15" s="1">
        <v>0</v>
      </c>
      <c r="V15" s="1">
        <v>1</v>
      </c>
      <c r="W15" s="1">
        <v>0</v>
      </c>
      <c r="X15" s="1">
        <v>1</v>
      </c>
      <c r="Y15" s="18" t="str">
        <f>IF(AND($A$3=0,$F$3&gt;0,$K$3=0,$P$3&gt;0),$F$6&amp;$AA$10&amp;$P$6, "")</f>
        <v/>
      </c>
    </row>
    <row r="16" spans="1:27" hidden="1">
      <c r="A16" s="22">
        <v>2</v>
      </c>
      <c r="B16" s="23" t="s">
        <v>71</v>
      </c>
      <c r="C16" s="11"/>
      <c r="D16" s="12"/>
      <c r="E16" s="11"/>
      <c r="F16" s="22">
        <v>2</v>
      </c>
      <c r="G16" s="23" t="s">
        <v>71</v>
      </c>
      <c r="H16" s="11"/>
      <c r="I16" s="12"/>
      <c r="K16" s="22">
        <v>2</v>
      </c>
      <c r="L16" s="23" t="s">
        <v>71</v>
      </c>
      <c r="M16" s="11"/>
      <c r="N16" s="12"/>
      <c r="P16" s="22">
        <v>2</v>
      </c>
      <c r="Q16" s="23" t="s">
        <v>71</v>
      </c>
      <c r="R16" s="11"/>
      <c r="S16" s="12"/>
      <c r="T16" s="16">
        <f t="shared" si="4"/>
        <v>0</v>
      </c>
      <c r="U16" s="1">
        <v>0</v>
      </c>
      <c r="V16" s="1">
        <v>1</v>
      </c>
      <c r="W16" s="1">
        <v>1</v>
      </c>
      <c r="X16" s="1">
        <v>0</v>
      </c>
      <c r="Y16" s="18" t="str">
        <f>IF(AND($A$3=0,$F$3&gt;0,$K$3&gt;0,$P$3=0),$F$6&amp;$AA$10&amp;$K$6, "")</f>
        <v/>
      </c>
    </row>
    <row r="17" spans="1:27" hidden="1">
      <c r="A17" s="22">
        <v>3</v>
      </c>
      <c r="B17" s="23" t="s">
        <v>72</v>
      </c>
      <c r="C17" s="11"/>
      <c r="D17" s="12"/>
      <c r="E17" s="11"/>
      <c r="F17" s="22">
        <v>3</v>
      </c>
      <c r="G17" s="23" t="s">
        <v>72</v>
      </c>
      <c r="H17" s="11"/>
      <c r="I17" s="12"/>
      <c r="K17" s="22">
        <v>3</v>
      </c>
      <c r="L17" s="23" t="s">
        <v>72</v>
      </c>
      <c r="M17" s="11"/>
      <c r="N17" s="12"/>
      <c r="P17" s="22">
        <v>3</v>
      </c>
      <c r="Q17" s="23" t="s">
        <v>72</v>
      </c>
      <c r="R17" s="11"/>
      <c r="S17" s="12"/>
      <c r="T17" s="16">
        <f t="shared" si="4"/>
        <v>0</v>
      </c>
      <c r="U17" s="1">
        <v>0</v>
      </c>
      <c r="V17" s="1">
        <v>1</v>
      </c>
      <c r="W17" s="1">
        <v>1</v>
      </c>
      <c r="X17" s="1">
        <v>1</v>
      </c>
      <c r="Y17" s="24" t="str">
        <f>IF(AND($A$3=0,$F$3&gt;0,$K$3&gt;0,$P$3&gt;0),$F$6&amp;$AA$10&amp;$K$6&amp;$AA$10&amp;$P$6, "")</f>
        <v/>
      </c>
    </row>
    <row r="18" spans="1:27" hidden="1">
      <c r="A18" s="22">
        <v>4</v>
      </c>
      <c r="B18" s="23" t="s">
        <v>524</v>
      </c>
      <c r="C18" s="11"/>
      <c r="D18" s="12"/>
      <c r="E18" s="11"/>
      <c r="F18" s="22">
        <v>4</v>
      </c>
      <c r="G18" s="23" t="s">
        <v>524</v>
      </c>
      <c r="H18" s="11"/>
      <c r="I18" s="12"/>
      <c r="K18" s="22">
        <v>4</v>
      </c>
      <c r="L18" s="23" t="s">
        <v>524</v>
      </c>
      <c r="M18" s="11"/>
      <c r="N18" s="12"/>
      <c r="P18" s="22">
        <v>4</v>
      </c>
      <c r="Q18" s="23" t="s">
        <v>524</v>
      </c>
      <c r="R18" s="11"/>
      <c r="S18" s="12"/>
      <c r="T18" s="16">
        <f t="shared" si="4"/>
        <v>0</v>
      </c>
      <c r="U18" s="1">
        <v>1</v>
      </c>
      <c r="V18" s="1">
        <v>0</v>
      </c>
      <c r="W18" s="1">
        <v>0</v>
      </c>
      <c r="X18" s="1">
        <v>0</v>
      </c>
      <c r="Y18" s="17" t="str">
        <f>IF(AND($A$3&gt;0,$F$3=0,$K$3=0,$P$3=0), $A$6, "")</f>
        <v/>
      </c>
    </row>
    <row r="19" spans="1:27" hidden="1">
      <c r="A19" s="22">
        <v>5</v>
      </c>
      <c r="B19" s="23" t="s">
        <v>525</v>
      </c>
      <c r="C19" s="11"/>
      <c r="D19" s="12"/>
      <c r="E19" s="11"/>
      <c r="F19" s="22">
        <v>5</v>
      </c>
      <c r="G19" s="23" t="s">
        <v>525</v>
      </c>
      <c r="H19" s="11"/>
      <c r="I19" s="12"/>
      <c r="K19" s="22">
        <v>5</v>
      </c>
      <c r="L19" s="23" t="s">
        <v>525</v>
      </c>
      <c r="M19" s="11"/>
      <c r="N19" s="12"/>
      <c r="P19" s="22">
        <v>5</v>
      </c>
      <c r="Q19" s="23" t="s">
        <v>525</v>
      </c>
      <c r="R19" s="11"/>
      <c r="S19" s="12"/>
      <c r="T19" s="16">
        <f t="shared" si="4"/>
        <v>0</v>
      </c>
      <c r="U19" s="1">
        <v>1</v>
      </c>
      <c r="V19" s="1">
        <v>0</v>
      </c>
      <c r="W19" s="1">
        <v>0</v>
      </c>
      <c r="X19" s="1">
        <v>1</v>
      </c>
      <c r="Y19" s="18" t="str">
        <f>IF(AND($A$3&gt;0,$F$3=0,$K$3=0,$P$3&gt;0),$A$6&amp;$AA$10&amp;$P$6, "")</f>
        <v/>
      </c>
    </row>
    <row r="20" spans="1:27" hidden="1">
      <c r="A20" s="22">
        <v>6</v>
      </c>
      <c r="B20" s="23" t="s">
        <v>526</v>
      </c>
      <c r="C20" s="11"/>
      <c r="D20" s="12"/>
      <c r="E20" s="11"/>
      <c r="F20" s="22">
        <v>6</v>
      </c>
      <c r="G20" s="23" t="s">
        <v>526</v>
      </c>
      <c r="H20" s="11"/>
      <c r="I20" s="12"/>
      <c r="K20" s="22">
        <v>6</v>
      </c>
      <c r="L20" s="23" t="s">
        <v>526</v>
      </c>
      <c r="M20" s="11"/>
      <c r="N20" s="12"/>
      <c r="P20" s="22">
        <v>6</v>
      </c>
      <c r="Q20" s="23" t="s">
        <v>526</v>
      </c>
      <c r="R20" s="11"/>
      <c r="S20" s="12"/>
      <c r="T20" s="16">
        <f t="shared" si="4"/>
        <v>0</v>
      </c>
      <c r="U20" s="1">
        <v>1</v>
      </c>
      <c r="V20" s="1">
        <v>0</v>
      </c>
      <c r="W20" s="1">
        <v>1</v>
      </c>
      <c r="X20" s="1">
        <v>0</v>
      </c>
      <c r="Y20" s="18" t="str">
        <f>IF(AND($A$3&gt;0,$F$3=0,$K$3&gt;0,$P$3=0),$A$6&amp;$AA$10&amp;$K$6, "")</f>
        <v/>
      </c>
    </row>
    <row r="21" spans="1:27" hidden="1">
      <c r="A21" s="22">
        <v>7</v>
      </c>
      <c r="B21" s="23" t="s">
        <v>527</v>
      </c>
      <c r="C21" s="11"/>
      <c r="D21" s="12"/>
      <c r="E21" s="11"/>
      <c r="F21" s="22">
        <v>7</v>
      </c>
      <c r="G21" s="23" t="s">
        <v>527</v>
      </c>
      <c r="H21" s="11"/>
      <c r="I21" s="12"/>
      <c r="K21" s="22">
        <v>7</v>
      </c>
      <c r="L21" s="23" t="s">
        <v>527</v>
      </c>
      <c r="M21" s="11"/>
      <c r="N21" s="12"/>
      <c r="P21" s="22">
        <v>7</v>
      </c>
      <c r="Q21" s="23" t="s">
        <v>527</v>
      </c>
      <c r="R21" s="11"/>
      <c r="S21" s="12"/>
      <c r="T21" s="16">
        <f t="shared" si="4"/>
        <v>0</v>
      </c>
      <c r="U21" s="1">
        <v>1</v>
      </c>
      <c r="V21" s="1">
        <v>0</v>
      </c>
      <c r="W21" s="1">
        <v>1</v>
      </c>
      <c r="X21" s="1">
        <v>1</v>
      </c>
      <c r="Y21" s="18" t="str">
        <f>IF(AND($A$3&gt;0,$F$3=0,$K$3&gt;0,$P$3&gt;0),$A$6&amp;$AA$10&amp;$K$6&amp;$AA$10&amp;$P$6, "")</f>
        <v/>
      </c>
    </row>
    <row r="22" spans="1:27" hidden="1">
      <c r="A22" s="22">
        <v>8</v>
      </c>
      <c r="B22" s="23" t="s">
        <v>528</v>
      </c>
      <c r="C22" s="11"/>
      <c r="D22" s="12"/>
      <c r="E22" s="11"/>
      <c r="F22" s="22">
        <v>8</v>
      </c>
      <c r="G22" s="23" t="s">
        <v>528</v>
      </c>
      <c r="H22" s="11"/>
      <c r="I22" s="12"/>
      <c r="K22" s="22">
        <v>8</v>
      </c>
      <c r="L22" s="23" t="s">
        <v>528</v>
      </c>
      <c r="M22" s="11"/>
      <c r="N22" s="12"/>
      <c r="P22" s="22">
        <v>8</v>
      </c>
      <c r="Q22" s="23" t="s">
        <v>528</v>
      </c>
      <c r="R22" s="11"/>
      <c r="S22" s="12"/>
      <c r="T22" s="16">
        <f t="shared" si="4"/>
        <v>0</v>
      </c>
      <c r="U22" s="1">
        <v>1</v>
      </c>
      <c r="V22" s="1">
        <v>1</v>
      </c>
      <c r="W22" s="1">
        <v>0</v>
      </c>
      <c r="X22" s="1">
        <v>0</v>
      </c>
      <c r="Y22" s="18" t="str">
        <f>IF(AND($A$3&gt;0,$F$3&gt;0,$K$3=0,$P$3=0),$A$6&amp;$AA$10&amp;$F$6, "")</f>
        <v/>
      </c>
    </row>
    <row r="23" spans="1:27" hidden="1">
      <c r="A23" s="22">
        <v>9</v>
      </c>
      <c r="B23" s="23" t="s">
        <v>529</v>
      </c>
      <c r="C23" s="11"/>
      <c r="D23" s="12"/>
      <c r="E23" s="11"/>
      <c r="F23" s="22">
        <v>9</v>
      </c>
      <c r="G23" s="23" t="s">
        <v>529</v>
      </c>
      <c r="H23" s="11"/>
      <c r="I23" s="12"/>
      <c r="K23" s="22">
        <v>9</v>
      </c>
      <c r="L23" s="23" t="s">
        <v>529</v>
      </c>
      <c r="M23" s="11"/>
      <c r="N23" s="12"/>
      <c r="P23" s="22">
        <v>9</v>
      </c>
      <c r="Q23" s="23" t="s">
        <v>529</v>
      </c>
      <c r="R23" s="11"/>
      <c r="S23" s="12"/>
      <c r="T23" s="16">
        <f t="shared" si="4"/>
        <v>0</v>
      </c>
      <c r="U23" s="1">
        <v>1</v>
      </c>
      <c r="V23" s="1">
        <v>1</v>
      </c>
      <c r="W23" s="1">
        <v>0</v>
      </c>
      <c r="X23" s="1">
        <v>1</v>
      </c>
      <c r="Y23" s="18" t="str">
        <f>IF(AND($A$3&gt;0,$F$3&gt;0,$K$3=0,$P$3&gt;0),$A$6&amp;$AA$10&amp;$F$6&amp;$AA$10&amp;$P$6, "")</f>
        <v/>
      </c>
    </row>
    <row r="24" spans="1:27" hidden="1">
      <c r="A24" s="22">
        <v>10</v>
      </c>
      <c r="B24" s="23" t="s">
        <v>530</v>
      </c>
      <c r="C24" s="11"/>
      <c r="D24" s="12"/>
      <c r="E24" s="11"/>
      <c r="F24" s="22">
        <v>10</v>
      </c>
      <c r="G24" s="23" t="s">
        <v>530</v>
      </c>
      <c r="H24" s="11"/>
      <c r="I24" s="12"/>
      <c r="K24" s="22">
        <v>10</v>
      </c>
      <c r="L24" s="23" t="s">
        <v>530</v>
      </c>
      <c r="M24" s="11"/>
      <c r="N24" s="12"/>
      <c r="P24" s="22">
        <v>10</v>
      </c>
      <c r="Q24" s="23" t="s">
        <v>530</v>
      </c>
      <c r="R24" s="11"/>
      <c r="S24" s="12"/>
      <c r="T24" s="16">
        <f t="shared" si="4"/>
        <v>0</v>
      </c>
      <c r="U24" s="1">
        <v>1</v>
      </c>
      <c r="V24" s="1">
        <v>1</v>
      </c>
      <c r="W24" s="1">
        <v>1</v>
      </c>
      <c r="X24" s="1">
        <v>0</v>
      </c>
      <c r="Y24" s="18" t="str">
        <f>IF(AND($A$3&gt;0,$F$3&gt;0,$K$3&gt;0,$P$3=0),$A$6&amp;$AA$10&amp;$F$6&amp;$AA$10&amp;$K$6, "")</f>
        <v/>
      </c>
    </row>
    <row r="25" spans="1:27" hidden="1">
      <c r="A25" s="22">
        <v>11</v>
      </c>
      <c r="B25" s="23" t="s">
        <v>531</v>
      </c>
      <c r="C25" s="11"/>
      <c r="D25" s="12"/>
      <c r="E25" s="11"/>
      <c r="F25" s="22">
        <v>11</v>
      </c>
      <c r="G25" s="23" t="s">
        <v>531</v>
      </c>
      <c r="H25" s="11"/>
      <c r="I25" s="12"/>
      <c r="K25" s="22">
        <v>11</v>
      </c>
      <c r="L25" s="23" t="s">
        <v>531</v>
      </c>
      <c r="M25" s="11"/>
      <c r="N25" s="12"/>
      <c r="P25" s="22">
        <v>11</v>
      </c>
      <c r="Q25" s="23" t="s">
        <v>531</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532</v>
      </c>
      <c r="C26" s="11"/>
      <c r="D26" s="12"/>
      <c r="E26" s="11"/>
      <c r="F26" s="22">
        <v>12</v>
      </c>
      <c r="G26" s="23" t="s">
        <v>532</v>
      </c>
      <c r="H26" s="11"/>
      <c r="I26" s="12"/>
      <c r="K26" s="22">
        <v>12</v>
      </c>
      <c r="L26" s="23" t="s">
        <v>532</v>
      </c>
      <c r="M26" s="11"/>
      <c r="N26" s="12"/>
      <c r="P26" s="22">
        <v>12</v>
      </c>
      <c r="Q26" s="23" t="s">
        <v>532</v>
      </c>
      <c r="R26" s="11"/>
      <c r="S26" s="12"/>
    </row>
    <row r="27" spans="1:27" hidden="1">
      <c r="A27" s="22">
        <v>13</v>
      </c>
      <c r="B27" s="23" t="s">
        <v>533</v>
      </c>
      <c r="C27" s="11"/>
      <c r="D27" s="12"/>
      <c r="E27" s="11"/>
      <c r="F27" s="22">
        <v>13</v>
      </c>
      <c r="G27" s="23" t="s">
        <v>533</v>
      </c>
      <c r="H27" s="11"/>
      <c r="I27" s="12"/>
      <c r="K27" s="22">
        <v>13</v>
      </c>
      <c r="L27" s="23" t="s">
        <v>533</v>
      </c>
      <c r="M27" s="11"/>
      <c r="N27" s="12"/>
      <c r="P27" s="22">
        <v>13</v>
      </c>
      <c r="Q27" s="23" t="s">
        <v>533</v>
      </c>
      <c r="R27" s="11"/>
      <c r="S27" s="12"/>
    </row>
    <row r="28" spans="1:27" hidden="1">
      <c r="A28" s="22">
        <v>14</v>
      </c>
      <c r="B28" s="23" t="s">
        <v>534</v>
      </c>
      <c r="C28" s="11"/>
      <c r="D28" s="12"/>
      <c r="E28" s="11"/>
      <c r="F28" s="22">
        <v>14</v>
      </c>
      <c r="G28" s="23" t="s">
        <v>534</v>
      </c>
      <c r="H28" s="11"/>
      <c r="I28" s="12"/>
      <c r="K28" s="22">
        <v>14</v>
      </c>
      <c r="L28" s="23" t="s">
        <v>534</v>
      </c>
      <c r="M28" s="11"/>
      <c r="N28" s="12"/>
      <c r="P28" s="22">
        <v>14</v>
      </c>
      <c r="Q28" s="23" t="s">
        <v>534</v>
      </c>
      <c r="R28" s="11"/>
      <c r="S28" s="12"/>
    </row>
    <row r="29" spans="1:27" hidden="1">
      <c r="A29" s="22">
        <v>15</v>
      </c>
      <c r="B29" s="23" t="s">
        <v>535</v>
      </c>
      <c r="C29" s="11"/>
      <c r="D29" s="12"/>
      <c r="E29" s="11"/>
      <c r="F29" s="22">
        <v>15</v>
      </c>
      <c r="G29" s="23" t="s">
        <v>535</v>
      </c>
      <c r="H29" s="11"/>
      <c r="I29" s="12"/>
      <c r="K29" s="22">
        <v>15</v>
      </c>
      <c r="L29" s="23" t="s">
        <v>535</v>
      </c>
      <c r="M29" s="11"/>
      <c r="N29" s="12"/>
      <c r="P29" s="22">
        <v>15</v>
      </c>
      <c r="Q29" s="23" t="s">
        <v>535</v>
      </c>
      <c r="R29" s="11"/>
      <c r="S29" s="12"/>
    </row>
    <row r="30" spans="1:27" hidden="1">
      <c r="A30" s="22">
        <v>16</v>
      </c>
      <c r="B30" s="23" t="s">
        <v>536</v>
      </c>
      <c r="C30" s="11"/>
      <c r="D30" s="12"/>
      <c r="E30" s="11"/>
      <c r="F30" s="22">
        <v>16</v>
      </c>
      <c r="G30" s="23" t="s">
        <v>536</v>
      </c>
      <c r="H30" s="11"/>
      <c r="I30" s="12"/>
      <c r="K30" s="22">
        <v>16</v>
      </c>
      <c r="L30" s="23" t="s">
        <v>536</v>
      </c>
      <c r="M30" s="11"/>
      <c r="N30" s="12"/>
      <c r="P30" s="22">
        <v>16</v>
      </c>
      <c r="Q30" s="23" t="s">
        <v>536</v>
      </c>
      <c r="R30" s="11"/>
      <c r="S30" s="12"/>
      <c r="T30" s="16">
        <f>IF(Y30="",0, 1)</f>
        <v>0</v>
      </c>
      <c r="U30" s="1">
        <v>0</v>
      </c>
      <c r="V30" s="1">
        <v>0</v>
      </c>
      <c r="W30" s="1">
        <v>0</v>
      </c>
      <c r="X30" s="1">
        <v>0</v>
      </c>
      <c r="Y30" s="17" t="str">
        <f>IF(AND($A$3=0,$F$3=0,$K$3=0,$P$3=0)," 0/-", "")</f>
        <v/>
      </c>
      <c r="AA30" s="1" t="s">
        <v>168</v>
      </c>
    </row>
    <row r="31" spans="1:27" hidden="1">
      <c r="A31" s="22">
        <v>17</v>
      </c>
      <c r="B31" s="23" t="s">
        <v>537</v>
      </c>
      <c r="C31" s="11"/>
      <c r="D31" s="12"/>
      <c r="E31" s="11"/>
      <c r="F31" s="22">
        <v>17</v>
      </c>
      <c r="G31" s="23" t="s">
        <v>537</v>
      </c>
      <c r="H31" s="11"/>
      <c r="I31" s="12"/>
      <c r="K31" s="22">
        <v>17</v>
      </c>
      <c r="L31" s="23" t="s">
        <v>537</v>
      </c>
      <c r="M31" s="11"/>
      <c r="N31" s="12"/>
      <c r="P31" s="22">
        <v>17</v>
      </c>
      <c r="Q31" s="23" t="s">
        <v>537</v>
      </c>
      <c r="R31" s="11"/>
      <c r="S31" s="12"/>
      <c r="T31" s="16">
        <f t="shared" ref="T31:T45" si="5">IF(Y31="",0, 1)</f>
        <v>0</v>
      </c>
      <c r="U31" s="1">
        <v>0</v>
      </c>
      <c r="V31" s="1">
        <v>0</v>
      </c>
      <c r="W31" s="1">
        <v>0</v>
      </c>
      <c r="X31" s="1">
        <v>1</v>
      </c>
      <c r="Y31" s="18" t="str">
        <f>IF(AND($A$3=0,$F$3=0,$K$3=0,$P$3&gt;0),$U$5&amp;$P$3&amp;$AA$32, "")</f>
        <v/>
      </c>
      <c r="AA31" s="1" t="s">
        <v>169</v>
      </c>
    </row>
    <row r="32" spans="1:27" hidden="1">
      <c r="A32" s="22">
        <v>18</v>
      </c>
      <c r="B32" s="23" t="s">
        <v>538</v>
      </c>
      <c r="C32" s="11"/>
      <c r="D32" s="12"/>
      <c r="E32" s="11"/>
      <c r="F32" s="22">
        <v>18</v>
      </c>
      <c r="G32" s="23" t="s">
        <v>538</v>
      </c>
      <c r="H32" s="11"/>
      <c r="I32" s="12"/>
      <c r="K32" s="22">
        <v>18</v>
      </c>
      <c r="L32" s="23" t="s">
        <v>538</v>
      </c>
      <c r="M32" s="11"/>
      <c r="N32" s="12"/>
      <c r="P32" s="22">
        <v>18</v>
      </c>
      <c r="Q32" s="23" t="s">
        <v>538</v>
      </c>
      <c r="R32" s="11"/>
      <c r="S32" s="12"/>
      <c r="T32" s="16">
        <f t="shared" si="5"/>
        <v>0</v>
      </c>
      <c r="U32" s="1">
        <v>0</v>
      </c>
      <c r="V32" s="1">
        <v>0</v>
      </c>
      <c r="W32" s="1">
        <v>1</v>
      </c>
      <c r="X32" s="1">
        <v>0</v>
      </c>
      <c r="Y32" s="18" t="str">
        <f>IF(AND($A$3=0,$F$3=0,$K$3&gt;0,$P$3=0),$U$4&amp;$K$3&amp;$AA$32, "")</f>
        <v/>
      </c>
      <c r="AA32" s="1" t="s">
        <v>170</v>
      </c>
    </row>
    <row r="33" spans="1:25" hidden="1">
      <c r="A33" s="22">
        <v>19</v>
      </c>
      <c r="B33" s="23" t="s">
        <v>539</v>
      </c>
      <c r="C33" s="11"/>
      <c r="D33" s="12"/>
      <c r="E33" s="11"/>
      <c r="F33" s="22">
        <v>19</v>
      </c>
      <c r="G33" s="23" t="s">
        <v>539</v>
      </c>
      <c r="H33" s="11"/>
      <c r="I33" s="12"/>
      <c r="K33" s="22">
        <v>19</v>
      </c>
      <c r="L33" s="23" t="s">
        <v>539</v>
      </c>
      <c r="M33" s="11"/>
      <c r="N33" s="12"/>
      <c r="P33" s="22">
        <v>19</v>
      </c>
      <c r="Q33" s="23" t="s">
        <v>539</v>
      </c>
      <c r="R33" s="11"/>
      <c r="S33" s="12"/>
      <c r="T33" s="16">
        <f t="shared" si="5"/>
        <v>0</v>
      </c>
      <c r="U33" s="1">
        <v>0</v>
      </c>
      <c r="V33" s="1">
        <v>0</v>
      </c>
      <c r="W33" s="1">
        <v>1</v>
      </c>
      <c r="X33" s="1">
        <v>1</v>
      </c>
      <c r="Y33" s="18" t="str">
        <f>IF(AND($A$3=0,$F$3=0,$K$3&gt;0,$P$3&gt;0),$U$4&amp;$K$3&amp;$AA$31&amp;$U$5&amp;$P$3&amp;$AA$32, "")</f>
        <v/>
      </c>
    </row>
    <row r="34" spans="1:25" hidden="1">
      <c r="A34" s="22">
        <v>20</v>
      </c>
      <c r="B34" s="23" t="s">
        <v>540</v>
      </c>
      <c r="C34" s="11"/>
      <c r="D34" s="12"/>
      <c r="E34" s="11"/>
      <c r="F34" s="22">
        <v>20</v>
      </c>
      <c r="G34" s="23" t="s">
        <v>540</v>
      </c>
      <c r="H34" s="11"/>
      <c r="I34" s="12"/>
      <c r="K34" s="22">
        <v>20</v>
      </c>
      <c r="L34" s="23" t="s">
        <v>540</v>
      </c>
      <c r="M34" s="11"/>
      <c r="N34" s="12"/>
      <c r="P34" s="22">
        <v>20</v>
      </c>
      <c r="Q34" s="23" t="s">
        <v>540</v>
      </c>
      <c r="R34" s="11"/>
      <c r="S34" s="12"/>
      <c r="T34" s="16">
        <f t="shared" si="5"/>
        <v>0</v>
      </c>
      <c r="U34" s="1">
        <v>0</v>
      </c>
      <c r="V34" s="1">
        <v>1</v>
      </c>
      <c r="W34" s="1">
        <v>0</v>
      </c>
      <c r="X34" s="1">
        <v>0</v>
      </c>
      <c r="Y34" s="18" t="str">
        <f>IF(AND($A$3=0,$F$3&gt;0,$K$3=0,$P$3=0),$U$3&amp;$F$3&amp;$AA$32, "")</f>
        <v/>
      </c>
    </row>
    <row r="35" spans="1:25" hidden="1">
      <c r="A35" s="22">
        <v>21</v>
      </c>
      <c r="B35" s="23" t="s">
        <v>541</v>
      </c>
      <c r="C35" s="11"/>
      <c r="D35" s="12"/>
      <c r="E35" s="11"/>
      <c r="F35" s="22">
        <v>21</v>
      </c>
      <c r="G35" s="23" t="s">
        <v>541</v>
      </c>
      <c r="H35" s="11"/>
      <c r="I35" s="12"/>
      <c r="K35" s="22">
        <v>21</v>
      </c>
      <c r="L35" s="23" t="s">
        <v>541</v>
      </c>
      <c r="M35" s="11"/>
      <c r="N35" s="12"/>
      <c r="P35" s="22">
        <v>21</v>
      </c>
      <c r="Q35" s="23" t="s">
        <v>541</v>
      </c>
      <c r="R35" s="11"/>
      <c r="S35" s="12"/>
      <c r="T35" s="16">
        <f t="shared" si="5"/>
        <v>0</v>
      </c>
      <c r="U35" s="1">
        <v>0</v>
      </c>
      <c r="V35" s="1">
        <v>1</v>
      </c>
      <c r="W35" s="1">
        <v>0</v>
      </c>
      <c r="X35" s="1">
        <v>1</v>
      </c>
      <c r="Y35" s="18" t="str">
        <f>IF(AND($A$3=0,$F$3&gt;0,$K$3=0,$P$3&gt;0),$U$3&amp;$F$3&amp;$AA$31&amp;$U$5&amp;$P$3&amp;$AA$32, "")</f>
        <v/>
      </c>
    </row>
    <row r="36" spans="1:25" hidden="1">
      <c r="A36" s="22">
        <v>22</v>
      </c>
      <c r="B36" s="23" t="s">
        <v>542</v>
      </c>
      <c r="C36" s="11"/>
      <c r="D36" s="12"/>
      <c r="E36" s="11"/>
      <c r="F36" s="22">
        <v>22</v>
      </c>
      <c r="G36" s="23" t="s">
        <v>542</v>
      </c>
      <c r="H36" s="11"/>
      <c r="I36" s="12"/>
      <c r="K36" s="22">
        <v>22</v>
      </c>
      <c r="L36" s="23" t="s">
        <v>542</v>
      </c>
      <c r="M36" s="11"/>
      <c r="N36" s="12"/>
      <c r="P36" s="22">
        <v>22</v>
      </c>
      <c r="Q36" s="23" t="s">
        <v>542</v>
      </c>
      <c r="R36" s="11"/>
      <c r="S36" s="12"/>
      <c r="T36" s="16">
        <f t="shared" si="5"/>
        <v>0</v>
      </c>
      <c r="U36" s="1">
        <v>0</v>
      </c>
      <c r="V36" s="1">
        <v>1</v>
      </c>
      <c r="W36" s="1">
        <v>1</v>
      </c>
      <c r="X36" s="1">
        <v>0</v>
      </c>
      <c r="Y36" s="18" t="str">
        <f>IF(AND($A$3=0,$F$3&gt;0,$K$3&gt;0,$P$3=0),$U$3&amp;$F$3&amp;$AA$31&amp;$U$4&amp;$K$3, "")</f>
        <v/>
      </c>
    </row>
    <row r="37" spans="1:25" hidden="1">
      <c r="A37" s="22">
        <v>23</v>
      </c>
      <c r="B37" s="23" t="s">
        <v>543</v>
      </c>
      <c r="C37" s="11"/>
      <c r="D37" s="12"/>
      <c r="E37" s="11"/>
      <c r="F37" s="22">
        <v>23</v>
      </c>
      <c r="G37" s="23" t="s">
        <v>543</v>
      </c>
      <c r="H37" s="11"/>
      <c r="I37" s="12"/>
      <c r="K37" s="22">
        <v>23</v>
      </c>
      <c r="L37" s="23" t="s">
        <v>543</v>
      </c>
      <c r="M37" s="11"/>
      <c r="N37" s="12"/>
      <c r="P37" s="22">
        <v>23</v>
      </c>
      <c r="Q37" s="23" t="s">
        <v>543</v>
      </c>
      <c r="R37" s="11"/>
      <c r="S37" s="12"/>
      <c r="T37" s="16">
        <f t="shared" si="5"/>
        <v>0</v>
      </c>
      <c r="U37" s="1">
        <v>0</v>
      </c>
      <c r="V37" s="1">
        <v>1</v>
      </c>
      <c r="W37" s="1">
        <v>1</v>
      </c>
      <c r="X37" s="1">
        <v>1</v>
      </c>
      <c r="Y37" s="24" t="str">
        <f>IF(AND($A$3=0,$F$3&gt;0,$K$3&gt;0,$P$3&gt;0),$U$3&amp;$F$3&amp;$AA$31&amp;$U$4&amp;$K$3&amp;$AA$31&amp;$U$5&amp;$P$3&amp;$AA$32, "")</f>
        <v/>
      </c>
    </row>
    <row r="38" spans="1:25" hidden="1">
      <c r="A38" s="22">
        <v>24</v>
      </c>
      <c r="B38" s="23" t="s">
        <v>544</v>
      </c>
      <c r="C38" s="11"/>
      <c r="D38" s="12"/>
      <c r="E38" s="11"/>
      <c r="F38" s="22">
        <v>24</v>
      </c>
      <c r="G38" s="23" t="s">
        <v>544</v>
      </c>
      <c r="H38" s="11"/>
      <c r="I38" s="12"/>
      <c r="K38" s="22">
        <v>24</v>
      </c>
      <c r="L38" s="23" t="s">
        <v>544</v>
      </c>
      <c r="M38" s="11"/>
      <c r="N38" s="12"/>
      <c r="P38" s="22">
        <v>24</v>
      </c>
      <c r="Q38" s="23" t="s">
        <v>544</v>
      </c>
      <c r="R38" s="11"/>
      <c r="S38" s="12"/>
      <c r="T38" s="16">
        <f t="shared" si="5"/>
        <v>0</v>
      </c>
      <c r="U38" s="1">
        <v>1</v>
      </c>
      <c r="V38" s="1">
        <v>0</v>
      </c>
      <c r="W38" s="1">
        <v>0</v>
      </c>
      <c r="X38" s="1">
        <v>0</v>
      </c>
      <c r="Y38" s="17" t="str">
        <f>IF(AND($A$3&gt;0,$F$3=0,$K$3=0,$P$3=0), $U$2&amp;$A$3&amp;$AA$32, "")</f>
        <v/>
      </c>
    </row>
    <row r="39" spans="1:25" hidden="1">
      <c r="A39" s="22">
        <v>25</v>
      </c>
      <c r="B39" s="23" t="s">
        <v>545</v>
      </c>
      <c r="C39" s="11"/>
      <c r="D39" s="12"/>
      <c r="E39" s="11"/>
      <c r="F39" s="22">
        <v>25</v>
      </c>
      <c r="G39" s="23" t="s">
        <v>545</v>
      </c>
      <c r="H39" s="11"/>
      <c r="I39" s="12"/>
      <c r="K39" s="22">
        <v>25</v>
      </c>
      <c r="L39" s="23" t="s">
        <v>545</v>
      </c>
      <c r="M39" s="11"/>
      <c r="N39" s="12"/>
      <c r="P39" s="22">
        <v>25</v>
      </c>
      <c r="Q39" s="23" t="s">
        <v>545</v>
      </c>
      <c r="R39" s="11"/>
      <c r="S39" s="12"/>
      <c r="T39" s="16">
        <f t="shared" si="5"/>
        <v>0</v>
      </c>
      <c r="U39" s="1">
        <v>1</v>
      </c>
      <c r="V39" s="1">
        <v>0</v>
      </c>
      <c r="W39" s="1">
        <v>0</v>
      </c>
      <c r="X39" s="1">
        <v>1</v>
      </c>
      <c r="Y39" s="18" t="str">
        <f>IF(AND($A$3&gt;0,$F$3=0,$K$3=0,$P$3&gt;0),$U$2&amp;$A$3&amp;$AA$31&amp;$U$5&amp;$P$3&amp;$AA$32, "")</f>
        <v/>
      </c>
    </row>
    <row r="40" spans="1:25" hidden="1">
      <c r="A40" s="22">
        <v>26</v>
      </c>
      <c r="B40" s="23" t="s">
        <v>546</v>
      </c>
      <c r="C40" s="11"/>
      <c r="D40" s="12"/>
      <c r="E40" s="11"/>
      <c r="F40" s="22">
        <v>26</v>
      </c>
      <c r="G40" s="23" t="s">
        <v>546</v>
      </c>
      <c r="H40" s="11"/>
      <c r="I40" s="12"/>
      <c r="K40" s="22">
        <v>26</v>
      </c>
      <c r="L40" s="23" t="s">
        <v>546</v>
      </c>
      <c r="M40" s="11"/>
      <c r="N40" s="12"/>
      <c r="P40" s="22">
        <v>26</v>
      </c>
      <c r="Q40" s="23" t="s">
        <v>546</v>
      </c>
      <c r="R40" s="11"/>
      <c r="S40" s="12"/>
      <c r="T40" s="16">
        <f t="shared" si="5"/>
        <v>0</v>
      </c>
      <c r="U40" s="1">
        <v>1</v>
      </c>
      <c r="V40" s="1">
        <v>0</v>
      </c>
      <c r="W40" s="1">
        <v>1</v>
      </c>
      <c r="X40" s="1">
        <v>0</v>
      </c>
      <c r="Y40" s="18" t="str">
        <f>IF(AND($A$3&gt;0,$F$3=0,$K$3&gt;0,$P$3=0),$U$2&amp;$A$3&amp;$AA$31&amp;$U$4&amp;$K$3, "")</f>
        <v/>
      </c>
    </row>
    <row r="41" spans="1:25" hidden="1">
      <c r="A41" s="22">
        <v>27</v>
      </c>
      <c r="B41" s="23" t="s">
        <v>547</v>
      </c>
      <c r="C41" s="11"/>
      <c r="D41" s="12"/>
      <c r="E41" s="11"/>
      <c r="F41" s="22">
        <v>27</v>
      </c>
      <c r="G41" s="23" t="s">
        <v>547</v>
      </c>
      <c r="H41" s="11"/>
      <c r="I41" s="12"/>
      <c r="K41" s="22">
        <v>27</v>
      </c>
      <c r="L41" s="23" t="s">
        <v>547</v>
      </c>
      <c r="M41" s="11"/>
      <c r="N41" s="12"/>
      <c r="P41" s="22">
        <v>27</v>
      </c>
      <c r="Q41" s="23" t="s">
        <v>547</v>
      </c>
      <c r="R41" s="11"/>
      <c r="S41" s="12"/>
      <c r="T41" s="16">
        <f t="shared" si="5"/>
        <v>0</v>
      </c>
      <c r="U41" s="1">
        <v>1</v>
      </c>
      <c r="V41" s="1">
        <v>0</v>
      </c>
      <c r="W41" s="1">
        <v>1</v>
      </c>
      <c r="X41" s="1">
        <v>1</v>
      </c>
      <c r="Y41" s="18" t="str">
        <f>IF(AND($A$3&gt;0,$F$3=0,$K$3&gt;0,$P$3&gt;0),$U$2&amp;$A$3&amp;$AA$31&amp;$U$4&amp;$K$3&amp;$AA$31&amp;$U$5&amp;$P$3&amp;$AA$32, "")</f>
        <v/>
      </c>
    </row>
    <row r="42" spans="1:25" hidden="1">
      <c r="A42" s="22">
        <v>28</v>
      </c>
      <c r="B42" s="23" t="s">
        <v>548</v>
      </c>
      <c r="C42" s="11"/>
      <c r="D42" s="12"/>
      <c r="E42" s="11"/>
      <c r="F42" s="22">
        <v>28</v>
      </c>
      <c r="G42" s="23" t="s">
        <v>548</v>
      </c>
      <c r="H42" s="11"/>
      <c r="I42" s="12"/>
      <c r="K42" s="22">
        <v>28</v>
      </c>
      <c r="L42" s="23" t="s">
        <v>548</v>
      </c>
      <c r="M42" s="11"/>
      <c r="N42" s="12"/>
      <c r="P42" s="22">
        <v>28</v>
      </c>
      <c r="Q42" s="23" t="s">
        <v>548</v>
      </c>
      <c r="R42" s="11"/>
      <c r="S42" s="12"/>
      <c r="T42" s="16">
        <f t="shared" si="5"/>
        <v>0</v>
      </c>
      <c r="U42" s="1">
        <v>1</v>
      </c>
      <c r="V42" s="1">
        <v>1</v>
      </c>
      <c r="W42" s="1">
        <v>0</v>
      </c>
      <c r="X42" s="1">
        <v>0</v>
      </c>
      <c r="Y42" s="18" t="str">
        <f>IF(AND($A$3&gt;0,$F$3&gt;0,$K$3=0,$P$3=0),$U$2&amp;$A$3&amp;$AA$31&amp;$U$3&amp;$F$3, "")</f>
        <v/>
      </c>
    </row>
    <row r="43" spans="1:25" hidden="1">
      <c r="A43" s="22">
        <v>29</v>
      </c>
      <c r="B43" s="23" t="s">
        <v>549</v>
      </c>
      <c r="C43" s="11"/>
      <c r="D43" s="12"/>
      <c r="E43" s="11"/>
      <c r="F43" s="22">
        <v>29</v>
      </c>
      <c r="G43" s="23" t="s">
        <v>549</v>
      </c>
      <c r="H43" s="11"/>
      <c r="I43" s="12"/>
      <c r="K43" s="22">
        <v>29</v>
      </c>
      <c r="L43" s="23" t="s">
        <v>549</v>
      </c>
      <c r="M43" s="11"/>
      <c r="N43" s="12"/>
      <c r="P43" s="22">
        <v>29</v>
      </c>
      <c r="Q43" s="23" t="s">
        <v>549</v>
      </c>
      <c r="R43" s="11"/>
      <c r="S43" s="12"/>
      <c r="T43" s="16">
        <f t="shared" si="5"/>
        <v>0</v>
      </c>
      <c r="U43" s="1">
        <v>1</v>
      </c>
      <c r="V43" s="1">
        <v>1</v>
      </c>
      <c r="W43" s="1">
        <v>0</v>
      </c>
      <c r="X43" s="1">
        <v>1</v>
      </c>
      <c r="Y43" s="18" t="str">
        <f>IF(AND($A$3&gt;0,$F$3&gt;0,$K$3=0,$P$3&gt;0),$U$2&amp;$A$3&amp;$AA$31&amp;$U$3&amp;$F$3&amp;$AA$31&amp;$U$5&amp;$P$3&amp;$AA$32, "")</f>
        <v/>
      </c>
    </row>
    <row r="44" spans="1:25" hidden="1">
      <c r="A44" s="22">
        <v>30</v>
      </c>
      <c r="B44" s="23" t="s">
        <v>550</v>
      </c>
      <c r="C44" s="11"/>
      <c r="D44" s="12"/>
      <c r="E44" s="11"/>
      <c r="F44" s="22">
        <v>30</v>
      </c>
      <c r="G44" s="23" t="s">
        <v>550</v>
      </c>
      <c r="H44" s="11"/>
      <c r="I44" s="12"/>
      <c r="K44" s="22">
        <v>30</v>
      </c>
      <c r="L44" s="23" t="s">
        <v>550</v>
      </c>
      <c r="M44" s="11"/>
      <c r="N44" s="12"/>
      <c r="P44" s="22">
        <v>30</v>
      </c>
      <c r="Q44" s="23" t="s">
        <v>550</v>
      </c>
      <c r="R44" s="11"/>
      <c r="S44" s="12"/>
      <c r="T44" s="16">
        <f t="shared" si="5"/>
        <v>0</v>
      </c>
      <c r="U44" s="1">
        <v>1</v>
      </c>
      <c r="V44" s="1">
        <v>1</v>
      </c>
      <c r="W44" s="1">
        <v>1</v>
      </c>
      <c r="X44" s="1">
        <v>0</v>
      </c>
      <c r="Y44" s="18" t="str">
        <f>IF(AND($A$3&gt;0,$F$3&gt;0,$K$3&gt;0,$P$3=0),$U$2&amp;$A$3&amp;$AA$31&amp;$U$3&amp;$F$3&amp;$AA$31&amp;$U$4&amp;$K$3, "")</f>
        <v/>
      </c>
    </row>
    <row r="45" spans="1:25" hidden="1">
      <c r="A45" s="22">
        <v>31</v>
      </c>
      <c r="B45" s="23" t="s">
        <v>551</v>
      </c>
      <c r="C45" s="11"/>
      <c r="D45" s="12"/>
      <c r="E45" s="11"/>
      <c r="F45" s="22">
        <v>31</v>
      </c>
      <c r="G45" s="23" t="s">
        <v>551</v>
      </c>
      <c r="H45" s="11"/>
      <c r="I45" s="12"/>
      <c r="K45" s="22">
        <v>31</v>
      </c>
      <c r="L45" s="23" t="s">
        <v>551</v>
      </c>
      <c r="M45" s="11"/>
      <c r="N45" s="12"/>
      <c r="P45" s="22">
        <v>31</v>
      </c>
      <c r="Q45" s="23" t="s">
        <v>551</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552</v>
      </c>
      <c r="C46" s="11"/>
      <c r="D46" s="12"/>
      <c r="E46" s="11"/>
      <c r="F46" s="22">
        <v>32</v>
      </c>
      <c r="G46" s="23" t="s">
        <v>552</v>
      </c>
      <c r="H46" s="11"/>
      <c r="I46" s="12"/>
      <c r="K46" s="22">
        <v>32</v>
      </c>
      <c r="L46" s="23" t="s">
        <v>552</v>
      </c>
      <c r="M46" s="11"/>
      <c r="N46" s="12"/>
      <c r="P46" s="22">
        <v>32</v>
      </c>
      <c r="Q46" s="23" t="s">
        <v>552</v>
      </c>
      <c r="R46" s="11"/>
      <c r="S46" s="12"/>
    </row>
    <row r="47" spans="1:25" hidden="1">
      <c r="A47" s="22">
        <v>33</v>
      </c>
      <c r="B47" s="23" t="s">
        <v>553</v>
      </c>
      <c r="C47" s="11"/>
      <c r="D47" s="12"/>
      <c r="E47" s="11"/>
      <c r="F47" s="22">
        <v>33</v>
      </c>
      <c r="G47" s="23" t="s">
        <v>553</v>
      </c>
      <c r="H47" s="11"/>
      <c r="I47" s="12"/>
      <c r="K47" s="22">
        <v>33</v>
      </c>
      <c r="L47" s="23" t="s">
        <v>553</v>
      </c>
      <c r="M47" s="11"/>
      <c r="N47" s="12"/>
      <c r="P47" s="22">
        <v>33</v>
      </c>
      <c r="Q47" s="23" t="s">
        <v>553</v>
      </c>
      <c r="R47" s="11"/>
      <c r="S47" s="12"/>
    </row>
    <row r="48" spans="1:25" hidden="1">
      <c r="A48" s="22">
        <v>34</v>
      </c>
      <c r="B48" s="23" t="s">
        <v>554</v>
      </c>
      <c r="C48" s="11"/>
      <c r="D48" s="12"/>
      <c r="E48" s="11"/>
      <c r="F48" s="22">
        <v>34</v>
      </c>
      <c r="G48" s="23" t="s">
        <v>554</v>
      </c>
      <c r="H48" s="11"/>
      <c r="I48" s="12"/>
      <c r="K48" s="22">
        <v>34</v>
      </c>
      <c r="L48" s="23" t="s">
        <v>554</v>
      </c>
      <c r="M48" s="11"/>
      <c r="N48" s="12"/>
      <c r="P48" s="22">
        <v>34</v>
      </c>
      <c r="Q48" s="23" t="s">
        <v>554</v>
      </c>
      <c r="R48" s="11"/>
      <c r="S48" s="12"/>
    </row>
    <row r="49" spans="1:19" hidden="1">
      <c r="A49" s="22">
        <v>35</v>
      </c>
      <c r="B49" s="23" t="s">
        <v>171</v>
      </c>
      <c r="C49" s="11"/>
      <c r="D49" s="12"/>
      <c r="E49" s="11"/>
      <c r="F49" s="22">
        <v>35</v>
      </c>
      <c r="G49" s="23" t="s">
        <v>171</v>
      </c>
      <c r="H49" s="11"/>
      <c r="I49" s="12"/>
      <c r="K49" s="22">
        <v>35</v>
      </c>
      <c r="L49" s="23" t="s">
        <v>171</v>
      </c>
      <c r="M49" s="11"/>
      <c r="N49" s="12"/>
      <c r="P49" s="22">
        <v>35</v>
      </c>
      <c r="Q49" s="23" t="s">
        <v>171</v>
      </c>
      <c r="R49" s="11"/>
      <c r="S49" s="12"/>
    </row>
    <row r="50" spans="1:19" hidden="1">
      <c r="A50" s="22">
        <v>36</v>
      </c>
      <c r="B50" s="23" t="s">
        <v>555</v>
      </c>
      <c r="C50" s="11"/>
      <c r="D50" s="12"/>
      <c r="E50" s="11"/>
      <c r="F50" s="22">
        <v>36</v>
      </c>
      <c r="G50" s="23" t="s">
        <v>555</v>
      </c>
      <c r="H50" s="11"/>
      <c r="I50" s="12"/>
      <c r="K50" s="22">
        <v>36</v>
      </c>
      <c r="L50" s="23" t="s">
        <v>555</v>
      </c>
      <c r="M50" s="11"/>
      <c r="N50" s="12"/>
      <c r="P50" s="22">
        <v>36</v>
      </c>
      <c r="Q50" s="23" t="s">
        <v>555</v>
      </c>
      <c r="R50" s="11"/>
      <c r="S50" s="12"/>
    </row>
    <row r="51" spans="1:19" hidden="1">
      <c r="A51" s="22">
        <v>37</v>
      </c>
      <c r="B51" s="23" t="s">
        <v>316</v>
      </c>
      <c r="C51" s="11"/>
      <c r="D51" s="12"/>
      <c r="E51" s="11"/>
      <c r="F51" s="22">
        <v>37</v>
      </c>
      <c r="G51" s="23" t="s">
        <v>316</v>
      </c>
      <c r="H51" s="11"/>
      <c r="I51" s="12"/>
      <c r="K51" s="22">
        <v>37</v>
      </c>
      <c r="L51" s="23" t="s">
        <v>316</v>
      </c>
      <c r="M51" s="11"/>
      <c r="N51" s="12"/>
      <c r="P51" s="22">
        <v>37</v>
      </c>
      <c r="Q51" s="23" t="s">
        <v>316</v>
      </c>
      <c r="R51" s="11"/>
      <c r="S51" s="12"/>
    </row>
    <row r="52" spans="1:19" hidden="1">
      <c r="A52" s="22">
        <v>38</v>
      </c>
      <c r="B52" s="23" t="s">
        <v>317</v>
      </c>
      <c r="C52" s="11"/>
      <c r="D52" s="12"/>
      <c r="E52" s="11"/>
      <c r="F52" s="22">
        <v>38</v>
      </c>
      <c r="G52" s="23" t="s">
        <v>317</v>
      </c>
      <c r="H52" s="11"/>
      <c r="I52" s="12"/>
      <c r="K52" s="22">
        <v>38</v>
      </c>
      <c r="L52" s="23" t="s">
        <v>317</v>
      </c>
      <c r="M52" s="11"/>
      <c r="N52" s="12"/>
      <c r="P52" s="22">
        <v>38</v>
      </c>
      <c r="Q52" s="23" t="s">
        <v>317</v>
      </c>
      <c r="R52" s="11"/>
      <c r="S52" s="12"/>
    </row>
    <row r="53" spans="1:19" hidden="1">
      <c r="A53" s="22">
        <v>39</v>
      </c>
      <c r="B53" s="23" t="s">
        <v>318</v>
      </c>
      <c r="C53" s="11"/>
      <c r="D53" s="12"/>
      <c r="E53" s="11"/>
      <c r="F53" s="22">
        <v>39</v>
      </c>
      <c r="G53" s="23" t="s">
        <v>318</v>
      </c>
      <c r="H53" s="11"/>
      <c r="I53" s="12"/>
      <c r="K53" s="22">
        <v>39</v>
      </c>
      <c r="L53" s="23" t="s">
        <v>318</v>
      </c>
      <c r="M53" s="11"/>
      <c r="N53" s="12"/>
      <c r="P53" s="22">
        <v>39</v>
      </c>
      <c r="Q53" s="23" t="s">
        <v>318</v>
      </c>
      <c r="R53" s="11"/>
      <c r="S53" s="12"/>
    </row>
    <row r="54" spans="1:19" hidden="1">
      <c r="A54" s="22">
        <v>40</v>
      </c>
      <c r="B54" s="23" t="s">
        <v>319</v>
      </c>
      <c r="C54" s="11"/>
      <c r="D54" s="12"/>
      <c r="E54" s="11"/>
      <c r="F54" s="22">
        <v>40</v>
      </c>
      <c r="G54" s="23" t="s">
        <v>319</v>
      </c>
      <c r="H54" s="11"/>
      <c r="I54" s="12"/>
      <c r="K54" s="22">
        <v>40</v>
      </c>
      <c r="L54" s="23" t="s">
        <v>319</v>
      </c>
      <c r="M54" s="11"/>
      <c r="N54" s="12"/>
      <c r="P54" s="22">
        <v>40</v>
      </c>
      <c r="Q54" s="23" t="s">
        <v>319</v>
      </c>
      <c r="R54" s="11"/>
      <c r="S54" s="12"/>
    </row>
    <row r="55" spans="1:19" hidden="1">
      <c r="A55" s="22">
        <v>41</v>
      </c>
      <c r="B55" s="23" t="s">
        <v>320</v>
      </c>
      <c r="C55" s="11"/>
      <c r="D55" s="12"/>
      <c r="E55" s="11"/>
      <c r="F55" s="22">
        <v>41</v>
      </c>
      <c r="G55" s="23" t="s">
        <v>320</v>
      </c>
      <c r="H55" s="11"/>
      <c r="I55" s="12"/>
      <c r="K55" s="22">
        <v>41</v>
      </c>
      <c r="L55" s="23" t="s">
        <v>320</v>
      </c>
      <c r="M55" s="11"/>
      <c r="N55" s="12"/>
      <c r="P55" s="22">
        <v>41</v>
      </c>
      <c r="Q55" s="23" t="s">
        <v>320</v>
      </c>
      <c r="R55" s="11"/>
      <c r="S55" s="12"/>
    </row>
    <row r="56" spans="1:19" hidden="1">
      <c r="A56" s="22">
        <v>42</v>
      </c>
      <c r="B56" s="23" t="s">
        <v>321</v>
      </c>
      <c r="C56" s="11"/>
      <c r="D56" s="12"/>
      <c r="E56" s="11"/>
      <c r="F56" s="22">
        <v>42</v>
      </c>
      <c r="G56" s="23" t="s">
        <v>321</v>
      </c>
      <c r="H56" s="11"/>
      <c r="I56" s="12"/>
      <c r="K56" s="22">
        <v>42</v>
      </c>
      <c r="L56" s="23" t="s">
        <v>321</v>
      </c>
      <c r="M56" s="11"/>
      <c r="N56" s="12"/>
      <c r="P56" s="22">
        <v>42</v>
      </c>
      <c r="Q56" s="23" t="s">
        <v>321</v>
      </c>
      <c r="R56" s="11"/>
      <c r="S56" s="12"/>
    </row>
    <row r="57" spans="1:19" hidden="1">
      <c r="A57" s="22">
        <v>43</v>
      </c>
      <c r="B57" s="23" t="s">
        <v>322</v>
      </c>
      <c r="C57" s="11"/>
      <c r="D57" s="12"/>
      <c r="E57" s="11"/>
      <c r="F57" s="22">
        <v>43</v>
      </c>
      <c r="G57" s="23" t="s">
        <v>322</v>
      </c>
      <c r="H57" s="11"/>
      <c r="I57" s="12"/>
      <c r="K57" s="22">
        <v>43</v>
      </c>
      <c r="L57" s="23" t="s">
        <v>322</v>
      </c>
      <c r="M57" s="11"/>
      <c r="N57" s="12"/>
      <c r="P57" s="22">
        <v>43</v>
      </c>
      <c r="Q57" s="23" t="s">
        <v>322</v>
      </c>
      <c r="R57" s="11"/>
      <c r="S57" s="12"/>
    </row>
    <row r="58" spans="1:19" hidden="1">
      <c r="A58" s="22">
        <v>44</v>
      </c>
      <c r="B58" s="23" t="s">
        <v>323</v>
      </c>
      <c r="C58" s="11"/>
      <c r="D58" s="12"/>
      <c r="E58" s="11"/>
      <c r="F58" s="22">
        <v>44</v>
      </c>
      <c r="G58" s="23" t="s">
        <v>323</v>
      </c>
      <c r="H58" s="11"/>
      <c r="I58" s="12"/>
      <c r="K58" s="22">
        <v>44</v>
      </c>
      <c r="L58" s="23" t="s">
        <v>323</v>
      </c>
      <c r="M58" s="11"/>
      <c r="N58" s="12"/>
      <c r="P58" s="22">
        <v>44</v>
      </c>
      <c r="Q58" s="23" t="s">
        <v>323</v>
      </c>
      <c r="R58" s="11"/>
      <c r="S58" s="12"/>
    </row>
    <row r="59" spans="1:19" hidden="1">
      <c r="A59" s="22">
        <v>45</v>
      </c>
      <c r="B59" s="23" t="s">
        <v>324</v>
      </c>
      <c r="C59" s="11"/>
      <c r="D59" s="12"/>
      <c r="E59" s="11"/>
      <c r="F59" s="22">
        <v>45</v>
      </c>
      <c r="G59" s="23" t="s">
        <v>324</v>
      </c>
      <c r="H59" s="11"/>
      <c r="I59" s="12"/>
      <c r="K59" s="22">
        <v>45</v>
      </c>
      <c r="L59" s="23" t="s">
        <v>324</v>
      </c>
      <c r="M59" s="11"/>
      <c r="N59" s="12"/>
      <c r="P59" s="22">
        <v>45</v>
      </c>
      <c r="Q59" s="23" t="s">
        <v>324</v>
      </c>
      <c r="R59" s="11"/>
      <c r="S59" s="12"/>
    </row>
    <row r="60" spans="1:19" hidden="1">
      <c r="A60" s="22">
        <v>46</v>
      </c>
      <c r="B60" s="23" t="s">
        <v>325</v>
      </c>
      <c r="C60" s="11"/>
      <c r="D60" s="12"/>
      <c r="E60" s="11"/>
      <c r="F60" s="22">
        <v>46</v>
      </c>
      <c r="G60" s="23" t="s">
        <v>325</v>
      </c>
      <c r="H60" s="11"/>
      <c r="I60" s="12"/>
      <c r="K60" s="22">
        <v>46</v>
      </c>
      <c r="L60" s="23" t="s">
        <v>325</v>
      </c>
      <c r="M60" s="11"/>
      <c r="N60" s="12"/>
      <c r="P60" s="22">
        <v>46</v>
      </c>
      <c r="Q60" s="23" t="s">
        <v>325</v>
      </c>
      <c r="R60" s="11"/>
      <c r="S60" s="12"/>
    </row>
    <row r="61" spans="1:19" hidden="1">
      <c r="A61" s="22">
        <v>47</v>
      </c>
      <c r="B61" s="23" t="s">
        <v>326</v>
      </c>
      <c r="C61" s="11"/>
      <c r="D61" s="12"/>
      <c r="E61" s="11"/>
      <c r="F61" s="22">
        <v>47</v>
      </c>
      <c r="G61" s="23" t="s">
        <v>326</v>
      </c>
      <c r="H61" s="11"/>
      <c r="I61" s="12"/>
      <c r="K61" s="22">
        <v>47</v>
      </c>
      <c r="L61" s="23" t="s">
        <v>326</v>
      </c>
      <c r="M61" s="11"/>
      <c r="N61" s="12"/>
      <c r="P61" s="22">
        <v>47</v>
      </c>
      <c r="Q61" s="23" t="s">
        <v>326</v>
      </c>
      <c r="R61" s="11"/>
      <c r="S61" s="12"/>
    </row>
    <row r="62" spans="1:19" hidden="1">
      <c r="A62" s="22">
        <v>48</v>
      </c>
      <c r="B62" s="23" t="s">
        <v>327</v>
      </c>
      <c r="C62" s="11"/>
      <c r="D62" s="12"/>
      <c r="E62" s="11"/>
      <c r="F62" s="22">
        <v>48</v>
      </c>
      <c r="G62" s="23" t="s">
        <v>327</v>
      </c>
      <c r="H62" s="11"/>
      <c r="I62" s="12"/>
      <c r="K62" s="22">
        <v>48</v>
      </c>
      <c r="L62" s="23" t="s">
        <v>327</v>
      </c>
      <c r="M62" s="11"/>
      <c r="N62" s="12"/>
      <c r="P62" s="22">
        <v>48</v>
      </c>
      <c r="Q62" s="23" t="s">
        <v>327</v>
      </c>
      <c r="R62" s="11"/>
      <c r="S62" s="12"/>
    </row>
    <row r="63" spans="1:19" hidden="1">
      <c r="A63" s="22">
        <v>49</v>
      </c>
      <c r="B63" s="23" t="s">
        <v>328</v>
      </c>
      <c r="C63" s="11"/>
      <c r="D63" s="12"/>
      <c r="E63" s="11"/>
      <c r="F63" s="22">
        <v>49</v>
      </c>
      <c r="G63" s="23" t="s">
        <v>328</v>
      </c>
      <c r="H63" s="11"/>
      <c r="I63" s="12"/>
      <c r="K63" s="22">
        <v>49</v>
      </c>
      <c r="L63" s="23" t="s">
        <v>328</v>
      </c>
      <c r="M63" s="11"/>
      <c r="N63" s="12"/>
      <c r="P63" s="22">
        <v>49</v>
      </c>
      <c r="Q63" s="23" t="s">
        <v>328</v>
      </c>
      <c r="R63" s="11"/>
      <c r="S63" s="12"/>
    </row>
    <row r="64" spans="1:19" hidden="1">
      <c r="A64" s="22">
        <v>50</v>
      </c>
      <c r="B64" s="23" t="s">
        <v>329</v>
      </c>
      <c r="C64" s="11"/>
      <c r="D64" s="12"/>
      <c r="E64" s="11"/>
      <c r="F64" s="22">
        <v>50</v>
      </c>
      <c r="G64" s="23" t="s">
        <v>329</v>
      </c>
      <c r="H64" s="11"/>
      <c r="I64" s="12"/>
      <c r="K64" s="22">
        <v>50</v>
      </c>
      <c r="L64" s="23" t="s">
        <v>329</v>
      </c>
      <c r="M64" s="11"/>
      <c r="N64" s="12"/>
      <c r="P64" s="22">
        <v>50</v>
      </c>
      <c r="Q64" s="23" t="s">
        <v>329</v>
      </c>
      <c r="R64" s="11"/>
      <c r="S64" s="12"/>
    </row>
    <row r="65" spans="1:19" hidden="1">
      <c r="A65" s="22">
        <v>51</v>
      </c>
      <c r="B65" s="23" t="s">
        <v>330</v>
      </c>
      <c r="C65" s="11"/>
      <c r="D65" s="12"/>
      <c r="E65" s="11"/>
      <c r="F65" s="22">
        <v>51</v>
      </c>
      <c r="G65" s="23" t="s">
        <v>330</v>
      </c>
      <c r="H65" s="11"/>
      <c r="I65" s="12"/>
      <c r="K65" s="22">
        <v>51</v>
      </c>
      <c r="L65" s="23" t="s">
        <v>330</v>
      </c>
      <c r="M65" s="11"/>
      <c r="N65" s="12"/>
      <c r="P65" s="22">
        <v>51</v>
      </c>
      <c r="Q65" s="23" t="s">
        <v>330</v>
      </c>
      <c r="R65" s="11"/>
      <c r="S65" s="12"/>
    </row>
    <row r="66" spans="1:19" hidden="1">
      <c r="A66" s="22">
        <v>52</v>
      </c>
      <c r="B66" s="23" t="s">
        <v>331</v>
      </c>
      <c r="C66" s="11"/>
      <c r="D66" s="12"/>
      <c r="E66" s="11"/>
      <c r="F66" s="22">
        <v>52</v>
      </c>
      <c r="G66" s="23" t="s">
        <v>331</v>
      </c>
      <c r="H66" s="11"/>
      <c r="I66" s="12"/>
      <c r="K66" s="22">
        <v>52</v>
      </c>
      <c r="L66" s="23" t="s">
        <v>331</v>
      </c>
      <c r="M66" s="11"/>
      <c r="N66" s="12"/>
      <c r="P66" s="22">
        <v>52</v>
      </c>
      <c r="Q66" s="23" t="s">
        <v>331</v>
      </c>
      <c r="R66" s="11"/>
      <c r="S66" s="12"/>
    </row>
    <row r="67" spans="1:19" hidden="1">
      <c r="A67" s="22">
        <v>53</v>
      </c>
      <c r="B67" s="23" t="s">
        <v>332</v>
      </c>
      <c r="C67" s="11"/>
      <c r="D67" s="12"/>
      <c r="E67" s="11"/>
      <c r="F67" s="22">
        <v>53</v>
      </c>
      <c r="G67" s="23" t="s">
        <v>332</v>
      </c>
      <c r="H67" s="11"/>
      <c r="I67" s="12"/>
      <c r="K67" s="22">
        <v>53</v>
      </c>
      <c r="L67" s="23" t="s">
        <v>332</v>
      </c>
      <c r="M67" s="11"/>
      <c r="N67" s="12"/>
      <c r="P67" s="22">
        <v>53</v>
      </c>
      <c r="Q67" s="23" t="s">
        <v>332</v>
      </c>
      <c r="R67" s="11"/>
      <c r="S67" s="12"/>
    </row>
    <row r="68" spans="1:19" hidden="1">
      <c r="A68" s="22">
        <v>54</v>
      </c>
      <c r="B68" s="23" t="s">
        <v>333</v>
      </c>
      <c r="C68" s="11"/>
      <c r="D68" s="12"/>
      <c r="E68" s="11"/>
      <c r="F68" s="22">
        <v>54</v>
      </c>
      <c r="G68" s="23" t="s">
        <v>333</v>
      </c>
      <c r="H68" s="11"/>
      <c r="I68" s="12"/>
      <c r="K68" s="22">
        <v>54</v>
      </c>
      <c r="L68" s="23" t="s">
        <v>333</v>
      </c>
      <c r="M68" s="11"/>
      <c r="N68" s="12"/>
      <c r="P68" s="22">
        <v>54</v>
      </c>
      <c r="Q68" s="23" t="s">
        <v>333</v>
      </c>
      <c r="R68" s="11"/>
      <c r="S68" s="12"/>
    </row>
    <row r="69" spans="1:19" hidden="1">
      <c r="A69" s="22">
        <v>55</v>
      </c>
      <c r="B69" s="23" t="s">
        <v>334</v>
      </c>
      <c r="C69" s="11"/>
      <c r="D69" s="12"/>
      <c r="E69" s="11"/>
      <c r="F69" s="22">
        <v>55</v>
      </c>
      <c r="G69" s="23" t="s">
        <v>334</v>
      </c>
      <c r="H69" s="11"/>
      <c r="I69" s="12"/>
      <c r="K69" s="22">
        <v>55</v>
      </c>
      <c r="L69" s="23" t="s">
        <v>334</v>
      </c>
      <c r="M69" s="11"/>
      <c r="N69" s="12"/>
      <c r="P69" s="22">
        <v>55</v>
      </c>
      <c r="Q69" s="23" t="s">
        <v>334</v>
      </c>
      <c r="R69" s="11"/>
      <c r="S69" s="12"/>
    </row>
    <row r="70" spans="1:19" hidden="1">
      <c r="A70" s="22">
        <v>56</v>
      </c>
      <c r="B70" s="23" t="s">
        <v>335</v>
      </c>
      <c r="C70" s="11"/>
      <c r="D70" s="12"/>
      <c r="E70" s="11"/>
      <c r="F70" s="22">
        <v>56</v>
      </c>
      <c r="G70" s="23" t="s">
        <v>335</v>
      </c>
      <c r="H70" s="11"/>
      <c r="I70" s="12"/>
      <c r="K70" s="22">
        <v>56</v>
      </c>
      <c r="L70" s="23" t="s">
        <v>335</v>
      </c>
      <c r="M70" s="11"/>
      <c r="N70" s="12"/>
      <c r="P70" s="22">
        <v>56</v>
      </c>
      <c r="Q70" s="23" t="s">
        <v>335</v>
      </c>
      <c r="R70" s="11"/>
      <c r="S70" s="12"/>
    </row>
    <row r="71" spans="1:19" hidden="1">
      <c r="A71" s="22">
        <v>57</v>
      </c>
      <c r="B71" s="23" t="s">
        <v>336</v>
      </c>
      <c r="C71" s="11"/>
      <c r="D71" s="12"/>
      <c r="E71" s="11"/>
      <c r="F71" s="22">
        <v>57</v>
      </c>
      <c r="G71" s="23" t="s">
        <v>336</v>
      </c>
      <c r="H71" s="11"/>
      <c r="I71" s="12"/>
      <c r="K71" s="22">
        <v>57</v>
      </c>
      <c r="L71" s="23" t="s">
        <v>336</v>
      </c>
      <c r="M71" s="11"/>
      <c r="N71" s="12"/>
      <c r="P71" s="22">
        <v>57</v>
      </c>
      <c r="Q71" s="23" t="s">
        <v>336</v>
      </c>
      <c r="R71" s="11"/>
      <c r="S71" s="12"/>
    </row>
    <row r="72" spans="1:19" hidden="1">
      <c r="A72" s="22">
        <v>58</v>
      </c>
      <c r="B72" s="23" t="s">
        <v>337</v>
      </c>
      <c r="C72" s="11"/>
      <c r="D72" s="12"/>
      <c r="E72" s="11"/>
      <c r="F72" s="22">
        <v>58</v>
      </c>
      <c r="G72" s="23" t="s">
        <v>337</v>
      </c>
      <c r="H72" s="11"/>
      <c r="I72" s="12"/>
      <c r="K72" s="22">
        <v>58</v>
      </c>
      <c r="L72" s="23" t="s">
        <v>337</v>
      </c>
      <c r="M72" s="11"/>
      <c r="N72" s="12"/>
      <c r="P72" s="22">
        <v>58</v>
      </c>
      <c r="Q72" s="23" t="s">
        <v>337</v>
      </c>
      <c r="R72" s="11"/>
      <c r="S72" s="12"/>
    </row>
    <row r="73" spans="1:19" hidden="1">
      <c r="A73" s="22">
        <v>59</v>
      </c>
      <c r="B73" s="23" t="s">
        <v>338</v>
      </c>
      <c r="C73" s="11"/>
      <c r="D73" s="12"/>
      <c r="E73" s="11"/>
      <c r="F73" s="22">
        <v>59</v>
      </c>
      <c r="G73" s="23" t="s">
        <v>338</v>
      </c>
      <c r="H73" s="11"/>
      <c r="I73" s="12"/>
      <c r="K73" s="22">
        <v>59</v>
      </c>
      <c r="L73" s="23" t="s">
        <v>338</v>
      </c>
      <c r="M73" s="11"/>
      <c r="N73" s="12"/>
      <c r="P73" s="22">
        <v>59</v>
      </c>
      <c r="Q73" s="23" t="s">
        <v>338</v>
      </c>
      <c r="R73" s="11"/>
      <c r="S73" s="12"/>
    </row>
    <row r="74" spans="1:19" hidden="1">
      <c r="A74" s="22">
        <v>60</v>
      </c>
      <c r="B74" s="23" t="s">
        <v>339</v>
      </c>
      <c r="C74" s="11"/>
      <c r="D74" s="12"/>
      <c r="E74" s="11"/>
      <c r="F74" s="22">
        <v>60</v>
      </c>
      <c r="G74" s="23" t="s">
        <v>339</v>
      </c>
      <c r="H74" s="11"/>
      <c r="I74" s="12"/>
      <c r="K74" s="22">
        <v>60</v>
      </c>
      <c r="L74" s="23" t="s">
        <v>339</v>
      </c>
      <c r="M74" s="11"/>
      <c r="N74" s="12"/>
      <c r="P74" s="22">
        <v>60</v>
      </c>
      <c r="Q74" s="23" t="s">
        <v>339</v>
      </c>
      <c r="R74" s="11"/>
      <c r="S74" s="12"/>
    </row>
    <row r="75" spans="1:19" hidden="1">
      <c r="A75" s="22">
        <v>61</v>
      </c>
      <c r="B75" s="23" t="s">
        <v>340</v>
      </c>
      <c r="C75" s="11"/>
      <c r="D75" s="12"/>
      <c r="E75" s="11"/>
      <c r="F75" s="22">
        <v>61</v>
      </c>
      <c r="G75" s="23" t="s">
        <v>340</v>
      </c>
      <c r="H75" s="11"/>
      <c r="I75" s="12"/>
      <c r="K75" s="22">
        <v>61</v>
      </c>
      <c r="L75" s="23" t="s">
        <v>340</v>
      </c>
      <c r="M75" s="11"/>
      <c r="N75" s="12"/>
      <c r="P75" s="22">
        <v>61</v>
      </c>
      <c r="Q75" s="23" t="s">
        <v>340</v>
      </c>
      <c r="R75" s="11"/>
      <c r="S75" s="12"/>
    </row>
    <row r="76" spans="1:19" hidden="1">
      <c r="A76" s="22">
        <v>62</v>
      </c>
      <c r="B76" s="23" t="s">
        <v>341</v>
      </c>
      <c r="C76" s="11"/>
      <c r="D76" s="12"/>
      <c r="E76" s="11"/>
      <c r="F76" s="22">
        <v>62</v>
      </c>
      <c r="G76" s="23" t="s">
        <v>341</v>
      </c>
      <c r="H76" s="11"/>
      <c r="I76" s="12"/>
      <c r="K76" s="22">
        <v>62</v>
      </c>
      <c r="L76" s="23" t="s">
        <v>341</v>
      </c>
      <c r="M76" s="11"/>
      <c r="N76" s="12"/>
      <c r="P76" s="22">
        <v>62</v>
      </c>
      <c r="Q76" s="23" t="s">
        <v>341</v>
      </c>
      <c r="R76" s="11"/>
      <c r="S76" s="12"/>
    </row>
    <row r="77" spans="1:19" hidden="1">
      <c r="A77" s="22">
        <v>63</v>
      </c>
      <c r="B77" s="23" t="s">
        <v>342</v>
      </c>
      <c r="C77" s="11"/>
      <c r="D77" s="12"/>
      <c r="E77" s="11"/>
      <c r="F77" s="22">
        <v>63</v>
      </c>
      <c r="G77" s="23" t="s">
        <v>342</v>
      </c>
      <c r="H77" s="11"/>
      <c r="I77" s="12"/>
      <c r="K77" s="22">
        <v>63</v>
      </c>
      <c r="L77" s="23" t="s">
        <v>342</v>
      </c>
      <c r="M77" s="11"/>
      <c r="N77" s="12"/>
      <c r="P77" s="22">
        <v>63</v>
      </c>
      <c r="Q77" s="23" t="s">
        <v>342</v>
      </c>
      <c r="R77" s="11"/>
      <c r="S77" s="12"/>
    </row>
    <row r="78" spans="1:19" hidden="1">
      <c r="A78" s="22">
        <v>64</v>
      </c>
      <c r="B78" s="23" t="s">
        <v>343</v>
      </c>
      <c r="C78" s="11"/>
      <c r="D78" s="12"/>
      <c r="E78" s="11"/>
      <c r="F78" s="22">
        <v>64</v>
      </c>
      <c r="G78" s="23" t="s">
        <v>343</v>
      </c>
      <c r="H78" s="11"/>
      <c r="I78" s="12"/>
      <c r="K78" s="22">
        <v>64</v>
      </c>
      <c r="L78" s="23" t="s">
        <v>343</v>
      </c>
      <c r="M78" s="11"/>
      <c r="N78" s="12"/>
      <c r="P78" s="22">
        <v>64</v>
      </c>
      <c r="Q78" s="23" t="s">
        <v>343</v>
      </c>
      <c r="R78" s="11"/>
      <c r="S78" s="12"/>
    </row>
    <row r="79" spans="1:19" hidden="1">
      <c r="A79" s="22">
        <v>65</v>
      </c>
      <c r="B79" s="23" t="s">
        <v>344</v>
      </c>
      <c r="C79" s="11"/>
      <c r="D79" s="12"/>
      <c r="E79" s="11"/>
      <c r="F79" s="22">
        <v>65</v>
      </c>
      <c r="G79" s="23" t="s">
        <v>344</v>
      </c>
      <c r="H79" s="11"/>
      <c r="I79" s="12"/>
      <c r="K79" s="22">
        <v>65</v>
      </c>
      <c r="L79" s="23" t="s">
        <v>344</v>
      </c>
      <c r="M79" s="11"/>
      <c r="N79" s="12"/>
      <c r="P79" s="22">
        <v>65</v>
      </c>
      <c r="Q79" s="23" t="s">
        <v>344</v>
      </c>
      <c r="R79" s="11"/>
      <c r="S79" s="12"/>
    </row>
    <row r="80" spans="1:19" hidden="1">
      <c r="A80" s="22">
        <v>66</v>
      </c>
      <c r="B80" s="23" t="s">
        <v>345</v>
      </c>
      <c r="C80" s="11"/>
      <c r="D80" s="12"/>
      <c r="E80" s="11"/>
      <c r="F80" s="22">
        <v>66</v>
      </c>
      <c r="G80" s="23" t="s">
        <v>345</v>
      </c>
      <c r="H80" s="11"/>
      <c r="I80" s="12"/>
      <c r="K80" s="22">
        <v>66</v>
      </c>
      <c r="L80" s="23" t="s">
        <v>345</v>
      </c>
      <c r="M80" s="11"/>
      <c r="N80" s="12"/>
      <c r="P80" s="22">
        <v>66</v>
      </c>
      <c r="Q80" s="23" t="s">
        <v>345</v>
      </c>
      <c r="R80" s="11"/>
      <c r="S80" s="12"/>
    </row>
    <row r="81" spans="1:19" hidden="1">
      <c r="A81" s="22">
        <v>67</v>
      </c>
      <c r="B81" s="23" t="s">
        <v>346</v>
      </c>
      <c r="C81" s="11"/>
      <c r="D81" s="12"/>
      <c r="E81" s="11"/>
      <c r="F81" s="22">
        <v>67</v>
      </c>
      <c r="G81" s="23" t="s">
        <v>346</v>
      </c>
      <c r="H81" s="11"/>
      <c r="I81" s="12"/>
      <c r="K81" s="22">
        <v>67</v>
      </c>
      <c r="L81" s="23" t="s">
        <v>346</v>
      </c>
      <c r="M81" s="11"/>
      <c r="N81" s="12"/>
      <c r="P81" s="22">
        <v>67</v>
      </c>
      <c r="Q81" s="23" t="s">
        <v>346</v>
      </c>
      <c r="R81" s="11"/>
      <c r="S81" s="12"/>
    </row>
    <row r="82" spans="1:19" hidden="1">
      <c r="A82" s="22">
        <v>68</v>
      </c>
      <c r="B82" s="23" t="s">
        <v>347</v>
      </c>
      <c r="C82" s="11"/>
      <c r="D82" s="12"/>
      <c r="E82" s="11"/>
      <c r="F82" s="22">
        <v>68</v>
      </c>
      <c r="G82" s="23" t="s">
        <v>347</v>
      </c>
      <c r="H82" s="11"/>
      <c r="I82" s="12"/>
      <c r="K82" s="22">
        <v>68</v>
      </c>
      <c r="L82" s="23" t="s">
        <v>347</v>
      </c>
      <c r="M82" s="11"/>
      <c r="N82" s="12"/>
      <c r="P82" s="22">
        <v>68</v>
      </c>
      <c r="Q82" s="23" t="s">
        <v>347</v>
      </c>
      <c r="R82" s="11"/>
      <c r="S82" s="12"/>
    </row>
    <row r="83" spans="1:19" hidden="1">
      <c r="A83" s="22">
        <v>69</v>
      </c>
      <c r="B83" s="23" t="s">
        <v>348</v>
      </c>
      <c r="C83" s="11"/>
      <c r="D83" s="12"/>
      <c r="E83" s="11"/>
      <c r="F83" s="22">
        <v>69</v>
      </c>
      <c r="G83" s="23" t="s">
        <v>348</v>
      </c>
      <c r="H83" s="11"/>
      <c r="I83" s="12"/>
      <c r="K83" s="22">
        <v>69</v>
      </c>
      <c r="L83" s="23" t="s">
        <v>348</v>
      </c>
      <c r="M83" s="11"/>
      <c r="N83" s="12"/>
      <c r="P83" s="22">
        <v>69</v>
      </c>
      <c r="Q83" s="23" t="s">
        <v>348</v>
      </c>
      <c r="R83" s="11"/>
      <c r="S83" s="12"/>
    </row>
    <row r="84" spans="1:19" hidden="1">
      <c r="A84" s="22">
        <v>70</v>
      </c>
      <c r="B84" s="23" t="s">
        <v>349</v>
      </c>
      <c r="C84" s="11"/>
      <c r="D84" s="12"/>
      <c r="E84" s="11"/>
      <c r="F84" s="22">
        <v>70</v>
      </c>
      <c r="G84" s="23" t="s">
        <v>349</v>
      </c>
      <c r="H84" s="11"/>
      <c r="I84" s="12"/>
      <c r="K84" s="22">
        <v>70</v>
      </c>
      <c r="L84" s="23" t="s">
        <v>349</v>
      </c>
      <c r="M84" s="11"/>
      <c r="N84" s="12"/>
      <c r="P84" s="22">
        <v>70</v>
      </c>
      <c r="Q84" s="23" t="s">
        <v>349</v>
      </c>
      <c r="R84" s="11"/>
      <c r="S84" s="12"/>
    </row>
    <row r="85" spans="1:19" hidden="1">
      <c r="A85" s="22">
        <v>71</v>
      </c>
      <c r="B85" s="23" t="s">
        <v>350</v>
      </c>
      <c r="C85" s="11"/>
      <c r="D85" s="12"/>
      <c r="E85" s="11"/>
      <c r="F85" s="22">
        <v>71</v>
      </c>
      <c r="G85" s="23" t="s">
        <v>350</v>
      </c>
      <c r="H85" s="11"/>
      <c r="I85" s="12"/>
      <c r="K85" s="22">
        <v>71</v>
      </c>
      <c r="L85" s="23" t="s">
        <v>350</v>
      </c>
      <c r="M85" s="11"/>
      <c r="N85" s="12"/>
      <c r="P85" s="22">
        <v>71</v>
      </c>
      <c r="Q85" s="23" t="s">
        <v>350</v>
      </c>
      <c r="R85" s="11"/>
      <c r="S85" s="12"/>
    </row>
    <row r="86" spans="1:19" hidden="1">
      <c r="A86" s="22">
        <v>72</v>
      </c>
      <c r="B86" s="23" t="s">
        <v>351</v>
      </c>
      <c r="C86" s="11"/>
      <c r="D86" s="12"/>
      <c r="E86" s="11"/>
      <c r="F86" s="22">
        <v>72</v>
      </c>
      <c r="G86" s="23" t="s">
        <v>351</v>
      </c>
      <c r="H86" s="11"/>
      <c r="I86" s="12"/>
      <c r="K86" s="22">
        <v>72</v>
      </c>
      <c r="L86" s="23" t="s">
        <v>351</v>
      </c>
      <c r="M86" s="11"/>
      <c r="N86" s="12"/>
      <c r="P86" s="22">
        <v>72</v>
      </c>
      <c r="Q86" s="23" t="s">
        <v>351</v>
      </c>
      <c r="R86" s="11"/>
      <c r="S86" s="12"/>
    </row>
    <row r="87" spans="1:19" hidden="1">
      <c r="A87" s="22">
        <v>73</v>
      </c>
      <c r="B87" s="23" t="s">
        <v>352</v>
      </c>
      <c r="C87" s="11"/>
      <c r="D87" s="12"/>
      <c r="E87" s="11"/>
      <c r="F87" s="22">
        <v>73</v>
      </c>
      <c r="G87" s="23" t="s">
        <v>352</v>
      </c>
      <c r="H87" s="11"/>
      <c r="I87" s="12"/>
      <c r="K87" s="22">
        <v>73</v>
      </c>
      <c r="L87" s="23" t="s">
        <v>352</v>
      </c>
      <c r="M87" s="11"/>
      <c r="N87" s="12"/>
      <c r="P87" s="22">
        <v>73</v>
      </c>
      <c r="Q87" s="23" t="s">
        <v>352</v>
      </c>
      <c r="R87" s="11"/>
      <c r="S87" s="12"/>
    </row>
    <row r="88" spans="1:19" hidden="1">
      <c r="A88" s="22">
        <v>74</v>
      </c>
      <c r="B88" s="23" t="s">
        <v>353</v>
      </c>
      <c r="C88" s="11"/>
      <c r="D88" s="12"/>
      <c r="E88" s="11"/>
      <c r="F88" s="22">
        <v>74</v>
      </c>
      <c r="G88" s="23" t="s">
        <v>353</v>
      </c>
      <c r="H88" s="11"/>
      <c r="I88" s="12"/>
      <c r="K88" s="22">
        <v>74</v>
      </c>
      <c r="L88" s="23" t="s">
        <v>353</v>
      </c>
      <c r="M88" s="11"/>
      <c r="N88" s="12"/>
      <c r="P88" s="22">
        <v>74</v>
      </c>
      <c r="Q88" s="23" t="s">
        <v>353</v>
      </c>
      <c r="R88" s="11"/>
      <c r="S88" s="12"/>
    </row>
    <row r="89" spans="1:19" hidden="1">
      <c r="A89" s="22">
        <v>75</v>
      </c>
      <c r="B89" s="23" t="s">
        <v>354</v>
      </c>
      <c r="C89" s="11"/>
      <c r="D89" s="12"/>
      <c r="E89" s="11"/>
      <c r="F89" s="22">
        <v>75</v>
      </c>
      <c r="G89" s="23" t="s">
        <v>354</v>
      </c>
      <c r="H89" s="11"/>
      <c r="I89" s="12"/>
      <c r="K89" s="22">
        <v>75</v>
      </c>
      <c r="L89" s="23" t="s">
        <v>354</v>
      </c>
      <c r="M89" s="11"/>
      <c r="N89" s="12"/>
      <c r="P89" s="22">
        <v>75</v>
      </c>
      <c r="Q89" s="23" t="s">
        <v>354</v>
      </c>
      <c r="R89" s="11"/>
      <c r="S89" s="12"/>
    </row>
    <row r="90" spans="1:19" hidden="1">
      <c r="A90" s="22">
        <v>76</v>
      </c>
      <c r="B90" s="23" t="s">
        <v>355</v>
      </c>
      <c r="C90" s="11"/>
      <c r="D90" s="12"/>
      <c r="E90" s="11"/>
      <c r="F90" s="22">
        <v>76</v>
      </c>
      <c r="G90" s="23" t="s">
        <v>355</v>
      </c>
      <c r="H90" s="11"/>
      <c r="I90" s="12"/>
      <c r="K90" s="22">
        <v>76</v>
      </c>
      <c r="L90" s="23" t="s">
        <v>355</v>
      </c>
      <c r="M90" s="11"/>
      <c r="N90" s="12"/>
      <c r="P90" s="22">
        <v>76</v>
      </c>
      <c r="Q90" s="23" t="s">
        <v>355</v>
      </c>
      <c r="R90" s="11"/>
      <c r="S90" s="12"/>
    </row>
    <row r="91" spans="1:19" hidden="1">
      <c r="A91" s="22">
        <v>77</v>
      </c>
      <c r="B91" s="23" t="s">
        <v>356</v>
      </c>
      <c r="C91" s="11"/>
      <c r="D91" s="12"/>
      <c r="E91" s="11"/>
      <c r="F91" s="22">
        <v>77</v>
      </c>
      <c r="G91" s="23" t="s">
        <v>356</v>
      </c>
      <c r="H91" s="11"/>
      <c r="I91" s="12"/>
      <c r="K91" s="22">
        <v>77</v>
      </c>
      <c r="L91" s="23" t="s">
        <v>356</v>
      </c>
      <c r="M91" s="11"/>
      <c r="N91" s="12"/>
      <c r="P91" s="22">
        <v>77</v>
      </c>
      <c r="Q91" s="23" t="s">
        <v>356</v>
      </c>
      <c r="R91" s="11"/>
      <c r="S91" s="12"/>
    </row>
    <row r="92" spans="1:19" hidden="1">
      <c r="A92" s="22">
        <v>78</v>
      </c>
      <c r="B92" s="23" t="s">
        <v>357</v>
      </c>
      <c r="C92" s="11"/>
      <c r="D92" s="12"/>
      <c r="E92" s="11"/>
      <c r="F92" s="22">
        <v>78</v>
      </c>
      <c r="G92" s="23" t="s">
        <v>357</v>
      </c>
      <c r="H92" s="11"/>
      <c r="I92" s="12"/>
      <c r="K92" s="22">
        <v>78</v>
      </c>
      <c r="L92" s="23" t="s">
        <v>357</v>
      </c>
      <c r="M92" s="11"/>
      <c r="N92" s="12"/>
      <c r="P92" s="22">
        <v>78</v>
      </c>
      <c r="Q92" s="23" t="s">
        <v>357</v>
      </c>
      <c r="R92" s="11"/>
      <c r="S92" s="12"/>
    </row>
    <row r="93" spans="1:19" hidden="1">
      <c r="A93" s="22">
        <v>79</v>
      </c>
      <c r="B93" s="23" t="s">
        <v>358</v>
      </c>
      <c r="C93" s="11"/>
      <c r="D93" s="12"/>
      <c r="E93" s="11"/>
      <c r="F93" s="22">
        <v>79</v>
      </c>
      <c r="G93" s="23" t="s">
        <v>358</v>
      </c>
      <c r="H93" s="11"/>
      <c r="I93" s="12"/>
      <c r="K93" s="22">
        <v>79</v>
      </c>
      <c r="L93" s="23" t="s">
        <v>358</v>
      </c>
      <c r="M93" s="11"/>
      <c r="N93" s="12"/>
      <c r="P93" s="22">
        <v>79</v>
      </c>
      <c r="Q93" s="23" t="s">
        <v>358</v>
      </c>
      <c r="R93" s="11"/>
      <c r="S93" s="12"/>
    </row>
    <row r="94" spans="1:19" hidden="1">
      <c r="A94" s="22">
        <v>80</v>
      </c>
      <c r="B94" s="23" t="s">
        <v>359</v>
      </c>
      <c r="C94" s="11"/>
      <c r="D94" s="12"/>
      <c r="E94" s="11"/>
      <c r="F94" s="22">
        <v>80</v>
      </c>
      <c r="G94" s="23" t="s">
        <v>359</v>
      </c>
      <c r="H94" s="11"/>
      <c r="I94" s="12"/>
      <c r="K94" s="22">
        <v>80</v>
      </c>
      <c r="L94" s="23" t="s">
        <v>359</v>
      </c>
      <c r="M94" s="11"/>
      <c r="N94" s="12"/>
      <c r="P94" s="22">
        <v>80</v>
      </c>
      <c r="Q94" s="23" t="s">
        <v>359</v>
      </c>
      <c r="R94" s="11"/>
      <c r="S94" s="12"/>
    </row>
    <row r="95" spans="1:19" hidden="1">
      <c r="A95" s="22">
        <v>81</v>
      </c>
      <c r="B95" s="23" t="s">
        <v>360</v>
      </c>
      <c r="C95" s="11"/>
      <c r="D95" s="12"/>
      <c r="E95" s="11"/>
      <c r="F95" s="22">
        <v>81</v>
      </c>
      <c r="G95" s="23" t="s">
        <v>360</v>
      </c>
      <c r="H95" s="11"/>
      <c r="I95" s="12"/>
      <c r="K95" s="22">
        <v>81</v>
      </c>
      <c r="L95" s="23" t="s">
        <v>360</v>
      </c>
      <c r="M95" s="11"/>
      <c r="N95" s="12"/>
      <c r="P95" s="22">
        <v>81</v>
      </c>
      <c r="Q95" s="23" t="s">
        <v>360</v>
      </c>
      <c r="R95" s="11"/>
      <c r="S95" s="12"/>
    </row>
    <row r="96" spans="1:19" hidden="1">
      <c r="A96" s="22">
        <v>82</v>
      </c>
      <c r="B96" s="23" t="s">
        <v>361</v>
      </c>
      <c r="C96" s="11"/>
      <c r="D96" s="12"/>
      <c r="E96" s="11"/>
      <c r="F96" s="22">
        <v>82</v>
      </c>
      <c r="G96" s="23" t="s">
        <v>361</v>
      </c>
      <c r="H96" s="11"/>
      <c r="I96" s="12"/>
      <c r="K96" s="22">
        <v>82</v>
      </c>
      <c r="L96" s="23" t="s">
        <v>361</v>
      </c>
      <c r="M96" s="11"/>
      <c r="N96" s="12"/>
      <c r="P96" s="22">
        <v>82</v>
      </c>
      <c r="Q96" s="23" t="s">
        <v>361</v>
      </c>
      <c r="R96" s="11"/>
      <c r="S96" s="12"/>
    </row>
    <row r="97" spans="1:19" hidden="1">
      <c r="A97" s="22">
        <v>83</v>
      </c>
      <c r="B97" s="23" t="s">
        <v>362</v>
      </c>
      <c r="C97" s="11"/>
      <c r="D97" s="12"/>
      <c r="E97" s="11"/>
      <c r="F97" s="22">
        <v>83</v>
      </c>
      <c r="G97" s="23" t="s">
        <v>362</v>
      </c>
      <c r="H97" s="11"/>
      <c r="I97" s="12"/>
      <c r="K97" s="22">
        <v>83</v>
      </c>
      <c r="L97" s="23" t="s">
        <v>362</v>
      </c>
      <c r="M97" s="11"/>
      <c r="N97" s="12"/>
      <c r="P97" s="22">
        <v>83</v>
      </c>
      <c r="Q97" s="23" t="s">
        <v>362</v>
      </c>
      <c r="R97" s="11"/>
      <c r="S97" s="12"/>
    </row>
    <row r="98" spans="1:19" hidden="1">
      <c r="A98" s="22">
        <v>84</v>
      </c>
      <c r="B98" s="23" t="s">
        <v>363</v>
      </c>
      <c r="C98" s="11"/>
      <c r="D98" s="12"/>
      <c r="E98" s="11"/>
      <c r="F98" s="22">
        <v>84</v>
      </c>
      <c r="G98" s="23" t="s">
        <v>363</v>
      </c>
      <c r="H98" s="11"/>
      <c r="I98" s="12"/>
      <c r="K98" s="22">
        <v>84</v>
      </c>
      <c r="L98" s="23" t="s">
        <v>363</v>
      </c>
      <c r="M98" s="11"/>
      <c r="N98" s="12"/>
      <c r="P98" s="22">
        <v>84</v>
      </c>
      <c r="Q98" s="23" t="s">
        <v>363</v>
      </c>
      <c r="R98" s="11"/>
      <c r="S98" s="12"/>
    </row>
    <row r="99" spans="1:19" hidden="1">
      <c r="A99" s="22">
        <v>85</v>
      </c>
      <c r="B99" s="23" t="s">
        <v>364</v>
      </c>
      <c r="C99" s="11"/>
      <c r="D99" s="12"/>
      <c r="E99" s="11"/>
      <c r="F99" s="22">
        <v>85</v>
      </c>
      <c r="G99" s="23" t="s">
        <v>364</v>
      </c>
      <c r="H99" s="11"/>
      <c r="I99" s="12"/>
      <c r="K99" s="22">
        <v>85</v>
      </c>
      <c r="L99" s="23" t="s">
        <v>364</v>
      </c>
      <c r="M99" s="11"/>
      <c r="N99" s="12"/>
      <c r="P99" s="22">
        <v>85</v>
      </c>
      <c r="Q99" s="23" t="s">
        <v>364</v>
      </c>
      <c r="R99" s="11"/>
      <c r="S99" s="12"/>
    </row>
    <row r="100" spans="1:19" hidden="1">
      <c r="A100" s="22">
        <v>86</v>
      </c>
      <c r="B100" s="23" t="s">
        <v>365</v>
      </c>
      <c r="C100" s="11"/>
      <c r="D100" s="12"/>
      <c r="E100" s="11"/>
      <c r="F100" s="22">
        <v>86</v>
      </c>
      <c r="G100" s="23" t="s">
        <v>365</v>
      </c>
      <c r="H100" s="11"/>
      <c r="I100" s="12"/>
      <c r="K100" s="22">
        <v>86</v>
      </c>
      <c r="L100" s="23" t="s">
        <v>365</v>
      </c>
      <c r="M100" s="11"/>
      <c r="N100" s="12"/>
      <c r="P100" s="22">
        <v>86</v>
      </c>
      <c r="Q100" s="23" t="s">
        <v>365</v>
      </c>
      <c r="R100" s="11"/>
      <c r="S100" s="12"/>
    </row>
    <row r="101" spans="1:19" hidden="1">
      <c r="A101" s="22">
        <v>87</v>
      </c>
      <c r="B101" s="23" t="s">
        <v>366</v>
      </c>
      <c r="C101" s="11"/>
      <c r="D101" s="12"/>
      <c r="E101" s="11"/>
      <c r="F101" s="22">
        <v>87</v>
      </c>
      <c r="G101" s="23" t="s">
        <v>366</v>
      </c>
      <c r="H101" s="11"/>
      <c r="I101" s="12"/>
      <c r="K101" s="22">
        <v>87</v>
      </c>
      <c r="L101" s="23" t="s">
        <v>366</v>
      </c>
      <c r="M101" s="11"/>
      <c r="N101" s="12"/>
      <c r="P101" s="22">
        <v>87</v>
      </c>
      <c r="Q101" s="23" t="s">
        <v>366</v>
      </c>
      <c r="R101" s="11"/>
      <c r="S101" s="12"/>
    </row>
    <row r="102" spans="1:19" hidden="1">
      <c r="A102" s="22">
        <v>88</v>
      </c>
      <c r="B102" s="23" t="s">
        <v>367</v>
      </c>
      <c r="C102" s="11"/>
      <c r="D102" s="12"/>
      <c r="E102" s="11"/>
      <c r="F102" s="22">
        <v>88</v>
      </c>
      <c r="G102" s="23" t="s">
        <v>367</v>
      </c>
      <c r="H102" s="11"/>
      <c r="I102" s="12"/>
      <c r="K102" s="22">
        <v>88</v>
      </c>
      <c r="L102" s="23" t="s">
        <v>367</v>
      </c>
      <c r="M102" s="11"/>
      <c r="N102" s="12"/>
      <c r="P102" s="22">
        <v>88</v>
      </c>
      <c r="Q102" s="23" t="s">
        <v>367</v>
      </c>
      <c r="R102" s="11"/>
      <c r="S102" s="12"/>
    </row>
    <row r="103" spans="1:19" hidden="1">
      <c r="A103" s="22">
        <v>89</v>
      </c>
      <c r="B103" s="23" t="s">
        <v>368</v>
      </c>
      <c r="C103" s="11"/>
      <c r="D103" s="12"/>
      <c r="E103" s="11"/>
      <c r="F103" s="22">
        <v>89</v>
      </c>
      <c r="G103" s="23" t="s">
        <v>368</v>
      </c>
      <c r="H103" s="11"/>
      <c r="I103" s="12"/>
      <c r="K103" s="22">
        <v>89</v>
      </c>
      <c r="L103" s="23" t="s">
        <v>368</v>
      </c>
      <c r="M103" s="11"/>
      <c r="N103" s="12"/>
      <c r="P103" s="22">
        <v>89</v>
      </c>
      <c r="Q103" s="23" t="s">
        <v>368</v>
      </c>
      <c r="R103" s="11"/>
      <c r="S103" s="12"/>
    </row>
    <row r="104" spans="1:19" hidden="1">
      <c r="A104" s="22">
        <v>90</v>
      </c>
      <c r="B104" s="23" t="s">
        <v>369</v>
      </c>
      <c r="C104" s="11"/>
      <c r="D104" s="12"/>
      <c r="E104" s="11"/>
      <c r="F104" s="22">
        <v>90</v>
      </c>
      <c r="G104" s="23" t="s">
        <v>369</v>
      </c>
      <c r="H104" s="11"/>
      <c r="I104" s="12"/>
      <c r="K104" s="22">
        <v>90</v>
      </c>
      <c r="L104" s="23" t="s">
        <v>369</v>
      </c>
      <c r="M104" s="11"/>
      <c r="N104" s="12"/>
      <c r="P104" s="22">
        <v>90</v>
      </c>
      <c r="Q104" s="23" t="s">
        <v>369</v>
      </c>
      <c r="R104" s="11"/>
      <c r="S104" s="12"/>
    </row>
    <row r="105" spans="1:19" hidden="1">
      <c r="A105" s="22">
        <v>91</v>
      </c>
      <c r="B105" s="23" t="s">
        <v>370</v>
      </c>
      <c r="C105" s="11"/>
      <c r="D105" s="12"/>
      <c r="E105" s="11"/>
      <c r="F105" s="22">
        <v>91</v>
      </c>
      <c r="G105" s="23" t="s">
        <v>370</v>
      </c>
      <c r="H105" s="11"/>
      <c r="I105" s="12"/>
      <c r="K105" s="22">
        <v>91</v>
      </c>
      <c r="L105" s="23" t="s">
        <v>370</v>
      </c>
      <c r="M105" s="11"/>
      <c r="N105" s="12"/>
      <c r="P105" s="22">
        <v>91</v>
      </c>
      <c r="Q105" s="23" t="s">
        <v>370</v>
      </c>
      <c r="R105" s="11"/>
      <c r="S105" s="12"/>
    </row>
    <row r="106" spans="1:19" hidden="1">
      <c r="A106" s="22">
        <v>92</v>
      </c>
      <c r="B106" s="23" t="s">
        <v>371</v>
      </c>
      <c r="C106" s="11"/>
      <c r="D106" s="12"/>
      <c r="E106" s="11"/>
      <c r="F106" s="22">
        <v>92</v>
      </c>
      <c r="G106" s="23" t="s">
        <v>371</v>
      </c>
      <c r="H106" s="11"/>
      <c r="I106" s="12"/>
      <c r="K106" s="22">
        <v>92</v>
      </c>
      <c r="L106" s="23" t="s">
        <v>371</v>
      </c>
      <c r="M106" s="11"/>
      <c r="N106" s="12"/>
      <c r="P106" s="22">
        <v>92</v>
      </c>
      <c r="Q106" s="23" t="s">
        <v>371</v>
      </c>
      <c r="R106" s="11"/>
      <c r="S106" s="12"/>
    </row>
    <row r="107" spans="1:19" hidden="1">
      <c r="A107" s="22">
        <v>93</v>
      </c>
      <c r="B107" s="23" t="s">
        <v>372</v>
      </c>
      <c r="C107" s="11"/>
      <c r="D107" s="12"/>
      <c r="E107" s="11"/>
      <c r="F107" s="22">
        <v>93</v>
      </c>
      <c r="G107" s="23" t="s">
        <v>372</v>
      </c>
      <c r="H107" s="11"/>
      <c r="I107" s="12"/>
      <c r="K107" s="22">
        <v>93</v>
      </c>
      <c r="L107" s="23" t="s">
        <v>372</v>
      </c>
      <c r="M107" s="11"/>
      <c r="N107" s="12"/>
      <c r="P107" s="22">
        <v>93</v>
      </c>
      <c r="Q107" s="23" t="s">
        <v>372</v>
      </c>
      <c r="R107" s="11"/>
      <c r="S107" s="12"/>
    </row>
    <row r="108" spans="1:19" hidden="1">
      <c r="A108" s="22">
        <v>94</v>
      </c>
      <c r="B108" s="23" t="s">
        <v>373</v>
      </c>
      <c r="C108" s="11"/>
      <c r="D108" s="12"/>
      <c r="E108" s="11"/>
      <c r="F108" s="22">
        <v>94</v>
      </c>
      <c r="G108" s="23" t="s">
        <v>373</v>
      </c>
      <c r="H108" s="11"/>
      <c r="I108" s="12"/>
      <c r="K108" s="22">
        <v>94</v>
      </c>
      <c r="L108" s="23" t="s">
        <v>373</v>
      </c>
      <c r="M108" s="11"/>
      <c r="N108" s="12"/>
      <c r="P108" s="22">
        <v>94</v>
      </c>
      <c r="Q108" s="23" t="s">
        <v>373</v>
      </c>
      <c r="R108" s="11"/>
      <c r="S108" s="12"/>
    </row>
    <row r="109" spans="1:19" hidden="1">
      <c r="A109" s="22">
        <v>95</v>
      </c>
      <c r="B109" s="23" t="s">
        <v>374</v>
      </c>
      <c r="C109" s="11"/>
      <c r="D109" s="12"/>
      <c r="E109" s="11"/>
      <c r="F109" s="22">
        <v>95</v>
      </c>
      <c r="G109" s="23" t="s">
        <v>374</v>
      </c>
      <c r="H109" s="11"/>
      <c r="I109" s="12"/>
      <c r="K109" s="22">
        <v>95</v>
      </c>
      <c r="L109" s="23" t="s">
        <v>374</v>
      </c>
      <c r="M109" s="11"/>
      <c r="N109" s="12"/>
      <c r="P109" s="22">
        <v>95</v>
      </c>
      <c r="Q109" s="23" t="s">
        <v>374</v>
      </c>
      <c r="R109" s="11"/>
      <c r="S109" s="12"/>
    </row>
    <row r="110" spans="1:19" hidden="1">
      <c r="A110" s="22">
        <v>96</v>
      </c>
      <c r="B110" s="23" t="s">
        <v>375</v>
      </c>
      <c r="C110" s="11"/>
      <c r="D110" s="12"/>
      <c r="E110" s="11"/>
      <c r="F110" s="22">
        <v>96</v>
      </c>
      <c r="G110" s="23" t="s">
        <v>375</v>
      </c>
      <c r="H110" s="11"/>
      <c r="I110" s="12"/>
      <c r="K110" s="22">
        <v>96</v>
      </c>
      <c r="L110" s="23" t="s">
        <v>375</v>
      </c>
      <c r="M110" s="11"/>
      <c r="N110" s="12"/>
      <c r="P110" s="22">
        <v>96</v>
      </c>
      <c r="Q110" s="23" t="s">
        <v>375</v>
      </c>
      <c r="R110" s="11"/>
      <c r="S110" s="12"/>
    </row>
    <row r="111" spans="1:19" hidden="1">
      <c r="A111" s="22">
        <v>97</v>
      </c>
      <c r="B111" s="23" t="s">
        <v>376</v>
      </c>
      <c r="C111" s="11"/>
      <c r="D111" s="12"/>
      <c r="E111" s="11"/>
      <c r="F111" s="22">
        <v>97</v>
      </c>
      <c r="G111" s="23" t="s">
        <v>376</v>
      </c>
      <c r="H111" s="11"/>
      <c r="I111" s="12"/>
      <c r="K111" s="22">
        <v>97</v>
      </c>
      <c r="L111" s="23" t="s">
        <v>376</v>
      </c>
      <c r="M111" s="11"/>
      <c r="N111" s="12"/>
      <c r="P111" s="22">
        <v>97</v>
      </c>
      <c r="Q111" s="23" t="s">
        <v>376</v>
      </c>
      <c r="R111" s="11"/>
      <c r="S111" s="12"/>
    </row>
    <row r="112" spans="1:19" hidden="1">
      <c r="A112" s="22">
        <v>98</v>
      </c>
      <c r="B112" s="23" t="s">
        <v>377</v>
      </c>
      <c r="C112" s="11"/>
      <c r="D112" s="12"/>
      <c r="E112" s="11"/>
      <c r="F112" s="22">
        <v>98</v>
      </c>
      <c r="G112" s="23" t="s">
        <v>377</v>
      </c>
      <c r="H112" s="11"/>
      <c r="I112" s="12"/>
      <c r="K112" s="22">
        <v>98</v>
      </c>
      <c r="L112" s="23" t="s">
        <v>377</v>
      </c>
      <c r="M112" s="11"/>
      <c r="N112" s="12"/>
      <c r="P112" s="22">
        <v>98</v>
      </c>
      <c r="Q112" s="23" t="s">
        <v>377</v>
      </c>
      <c r="R112" s="11"/>
      <c r="S112" s="12"/>
    </row>
    <row r="113" spans="1:19" hidden="1">
      <c r="A113" s="22">
        <v>99</v>
      </c>
      <c r="B113" s="23" t="s">
        <v>378</v>
      </c>
      <c r="C113" s="11"/>
      <c r="D113" s="12"/>
      <c r="E113" s="11"/>
      <c r="F113" s="22">
        <v>99</v>
      </c>
      <c r="G113" s="23" t="s">
        <v>378</v>
      </c>
      <c r="H113" s="11"/>
      <c r="I113" s="12"/>
      <c r="K113" s="22">
        <v>99</v>
      </c>
      <c r="L113" s="23" t="s">
        <v>378</v>
      </c>
      <c r="M113" s="11"/>
      <c r="N113" s="12"/>
      <c r="P113" s="22">
        <v>99</v>
      </c>
      <c r="Q113" s="23" t="s">
        <v>378</v>
      </c>
      <c r="R113" s="11"/>
      <c r="S113" s="12"/>
    </row>
    <row r="114" spans="1:19" ht="13.5" hidden="1" thickBot="1">
      <c r="A114" s="25">
        <v>100</v>
      </c>
      <c r="B114" s="26" t="s">
        <v>379</v>
      </c>
      <c r="C114" s="27"/>
      <c r="D114" s="28"/>
      <c r="E114" s="11"/>
      <c r="F114" s="25">
        <v>100</v>
      </c>
      <c r="G114" s="26" t="s">
        <v>379</v>
      </c>
      <c r="H114" s="27"/>
      <c r="I114" s="28"/>
      <c r="K114" s="25">
        <v>100</v>
      </c>
      <c r="L114" s="26" t="s">
        <v>379</v>
      </c>
      <c r="M114" s="27"/>
      <c r="N114" s="28"/>
      <c r="P114" s="25">
        <v>100</v>
      </c>
      <c r="Q114" s="26" t="s">
        <v>379</v>
      </c>
      <c r="R114" s="27"/>
      <c r="S114" s="28"/>
    </row>
    <row r="115" spans="1:19" hidden="1"/>
    <row r="116" spans="1:19" hidden="1"/>
    <row r="117" spans="1:19" hidden="1"/>
    <row r="118" spans="1:19" hidden="1"/>
    <row r="119" spans="1:19" hidden="1"/>
    <row r="120" spans="1:19">
      <c r="A120" s="29" t="s">
        <v>172</v>
      </c>
    </row>
    <row r="121" spans="1:19" ht="13.5" thickBot="1"/>
    <row r="122" spans="1:19" ht="13.5" thickBot="1">
      <c r="A122" s="2">
        <f>'Bid Form 1st Env.'!C17</f>
        <v>0</v>
      </c>
      <c r="B122" s="3"/>
      <c r="C122" s="3"/>
      <c r="D122" s="4"/>
    </row>
    <row r="123" spans="1:19" ht="13.5" thickBot="1">
      <c r="A123" s="5"/>
      <c r="D123" s="6"/>
    </row>
    <row r="124" spans="1:19" ht="15.75" thickBot="1">
      <c r="A124" s="1475">
        <f>'Bid Form 1st Env.'!AP47</f>
        <v>0</v>
      </c>
      <c r="B124" s="1476"/>
      <c r="C124" s="8"/>
      <c r="D124" s="9"/>
    </row>
    <row r="125" spans="1:19">
      <c r="A125" s="1477"/>
      <c r="B125" s="1478"/>
      <c r="C125" s="8"/>
      <c r="D125" s="9"/>
    </row>
    <row r="126" spans="1:19">
      <c r="A126" s="10"/>
      <c r="B126" s="11"/>
      <c r="C126" s="11"/>
      <c r="D126" s="12"/>
    </row>
    <row r="127" spans="1:19" ht="69" customHeight="1">
      <c r="A127" s="527" t="str">
        <f>IF(OR((A124&gt;9999999999),(A124&lt;0)),"Invalid Entry - More than 1000 crore OR -ve value",IF(A124=0, "",+CONCATENATE(A122," ", U123,B134,D134,B133,D133,B132,D132,B131,D131,B130,D130,B129," Only")))</f>
        <v/>
      </c>
      <c r="B127" s="528"/>
      <c r="C127" s="528"/>
      <c r="D127" s="529"/>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70</v>
      </c>
      <c r="C136" s="11"/>
      <c r="D136" s="12"/>
    </row>
    <row r="137" spans="1:4">
      <c r="A137" s="22">
        <v>2</v>
      </c>
      <c r="B137" s="23" t="s">
        <v>71</v>
      </c>
      <c r="C137" s="11"/>
      <c r="D137" s="12"/>
    </row>
    <row r="138" spans="1:4">
      <c r="A138" s="22">
        <v>3</v>
      </c>
      <c r="B138" s="23" t="s">
        <v>72</v>
      </c>
      <c r="C138" s="11"/>
      <c r="D138" s="12"/>
    </row>
    <row r="139" spans="1:4">
      <c r="A139" s="22">
        <v>4</v>
      </c>
      <c r="B139" s="23" t="s">
        <v>524</v>
      </c>
      <c r="C139" s="11"/>
      <c r="D139" s="12"/>
    </row>
    <row r="140" spans="1:4">
      <c r="A140" s="22">
        <v>5</v>
      </c>
      <c r="B140" s="23" t="s">
        <v>525</v>
      </c>
      <c r="C140" s="11"/>
      <c r="D140" s="12"/>
    </row>
    <row r="141" spans="1:4">
      <c r="A141" s="22">
        <v>6</v>
      </c>
      <c r="B141" s="23" t="s">
        <v>526</v>
      </c>
      <c r="C141" s="11"/>
      <c r="D141" s="12"/>
    </row>
    <row r="142" spans="1:4">
      <c r="A142" s="22">
        <v>7</v>
      </c>
      <c r="B142" s="23" t="s">
        <v>527</v>
      </c>
      <c r="C142" s="11"/>
      <c r="D142" s="12"/>
    </row>
    <row r="143" spans="1:4">
      <c r="A143" s="22">
        <v>8</v>
      </c>
      <c r="B143" s="23" t="s">
        <v>528</v>
      </c>
      <c r="C143" s="11"/>
      <c r="D143" s="12"/>
    </row>
    <row r="144" spans="1:4">
      <c r="A144" s="22">
        <v>9</v>
      </c>
      <c r="B144" s="23" t="s">
        <v>529</v>
      </c>
      <c r="C144" s="11"/>
      <c r="D144" s="12"/>
    </row>
    <row r="145" spans="1:4">
      <c r="A145" s="22">
        <v>10</v>
      </c>
      <c r="B145" s="23" t="s">
        <v>530</v>
      </c>
      <c r="C145" s="11"/>
      <c r="D145" s="12"/>
    </row>
    <row r="146" spans="1:4">
      <c r="A146" s="22">
        <v>11</v>
      </c>
      <c r="B146" s="23" t="s">
        <v>531</v>
      </c>
      <c r="C146" s="11"/>
      <c r="D146" s="12"/>
    </row>
    <row r="147" spans="1:4">
      <c r="A147" s="22">
        <v>12</v>
      </c>
      <c r="B147" s="23" t="s">
        <v>532</v>
      </c>
      <c r="C147" s="11"/>
      <c r="D147" s="12"/>
    </row>
    <row r="148" spans="1:4">
      <c r="A148" s="22">
        <v>13</v>
      </c>
      <c r="B148" s="23" t="s">
        <v>533</v>
      </c>
      <c r="C148" s="11"/>
      <c r="D148" s="12"/>
    </row>
    <row r="149" spans="1:4">
      <c r="A149" s="22">
        <v>14</v>
      </c>
      <c r="B149" s="23" t="s">
        <v>534</v>
      </c>
      <c r="C149" s="11"/>
      <c r="D149" s="12"/>
    </row>
    <row r="150" spans="1:4">
      <c r="A150" s="22">
        <v>15</v>
      </c>
      <c r="B150" s="23" t="s">
        <v>535</v>
      </c>
      <c r="C150" s="11"/>
      <c r="D150" s="12"/>
    </row>
    <row r="151" spans="1:4">
      <c r="A151" s="22">
        <v>16</v>
      </c>
      <c r="B151" s="23" t="s">
        <v>536</v>
      </c>
      <c r="C151" s="11"/>
      <c r="D151" s="12"/>
    </row>
    <row r="152" spans="1:4">
      <c r="A152" s="22">
        <v>17</v>
      </c>
      <c r="B152" s="23" t="s">
        <v>537</v>
      </c>
      <c r="C152" s="11"/>
      <c r="D152" s="12"/>
    </row>
    <row r="153" spans="1:4">
      <c r="A153" s="22">
        <v>18</v>
      </c>
      <c r="B153" s="23" t="s">
        <v>538</v>
      </c>
      <c r="C153" s="11"/>
      <c r="D153" s="12"/>
    </row>
    <row r="154" spans="1:4">
      <c r="A154" s="22">
        <v>19</v>
      </c>
      <c r="B154" s="23" t="s">
        <v>539</v>
      </c>
      <c r="C154" s="11"/>
      <c r="D154" s="12"/>
    </row>
    <row r="155" spans="1:4">
      <c r="A155" s="22">
        <v>20</v>
      </c>
      <c r="B155" s="23" t="s">
        <v>540</v>
      </c>
      <c r="C155" s="11"/>
      <c r="D155" s="12"/>
    </row>
    <row r="156" spans="1:4">
      <c r="A156" s="22">
        <v>21</v>
      </c>
      <c r="B156" s="23" t="s">
        <v>541</v>
      </c>
      <c r="C156" s="11"/>
      <c r="D156" s="12"/>
    </row>
    <row r="157" spans="1:4">
      <c r="A157" s="22">
        <v>22</v>
      </c>
      <c r="B157" s="23" t="s">
        <v>542</v>
      </c>
      <c r="C157" s="11"/>
      <c r="D157" s="12"/>
    </row>
    <row r="158" spans="1:4">
      <c r="A158" s="22">
        <v>23</v>
      </c>
      <c r="B158" s="23" t="s">
        <v>543</v>
      </c>
      <c r="C158" s="11"/>
      <c r="D158" s="12"/>
    </row>
    <row r="159" spans="1:4">
      <c r="A159" s="22">
        <v>24</v>
      </c>
      <c r="B159" s="23" t="s">
        <v>544</v>
      </c>
      <c r="C159" s="11"/>
      <c r="D159" s="12"/>
    </row>
    <row r="160" spans="1:4">
      <c r="A160" s="22">
        <v>25</v>
      </c>
      <c r="B160" s="23" t="s">
        <v>545</v>
      </c>
      <c r="C160" s="11"/>
      <c r="D160" s="12"/>
    </row>
    <row r="161" spans="1:4">
      <c r="A161" s="22">
        <v>26</v>
      </c>
      <c r="B161" s="23" t="s">
        <v>546</v>
      </c>
      <c r="C161" s="11"/>
      <c r="D161" s="12"/>
    </row>
    <row r="162" spans="1:4">
      <c r="A162" s="22">
        <v>27</v>
      </c>
      <c r="B162" s="23" t="s">
        <v>547</v>
      </c>
      <c r="C162" s="11"/>
      <c r="D162" s="12"/>
    </row>
    <row r="163" spans="1:4">
      <c r="A163" s="22">
        <v>28</v>
      </c>
      <c r="B163" s="23" t="s">
        <v>548</v>
      </c>
      <c r="C163" s="11"/>
      <c r="D163" s="12"/>
    </row>
    <row r="164" spans="1:4">
      <c r="A164" s="22">
        <v>29</v>
      </c>
      <c r="B164" s="23" t="s">
        <v>549</v>
      </c>
      <c r="C164" s="11"/>
      <c r="D164" s="12"/>
    </row>
    <row r="165" spans="1:4">
      <c r="A165" s="22">
        <v>30</v>
      </c>
      <c r="B165" s="23" t="s">
        <v>550</v>
      </c>
      <c r="C165" s="11"/>
      <c r="D165" s="12"/>
    </row>
    <row r="166" spans="1:4">
      <c r="A166" s="22">
        <v>31</v>
      </c>
      <c r="B166" s="23" t="s">
        <v>551</v>
      </c>
      <c r="C166" s="11"/>
      <c r="D166" s="12"/>
    </row>
    <row r="167" spans="1:4">
      <c r="A167" s="22">
        <v>32</v>
      </c>
      <c r="B167" s="23" t="s">
        <v>552</v>
      </c>
      <c r="C167" s="11"/>
      <c r="D167" s="12"/>
    </row>
    <row r="168" spans="1:4">
      <c r="A168" s="22">
        <v>33</v>
      </c>
      <c r="B168" s="23" t="s">
        <v>553</v>
      </c>
      <c r="C168" s="11"/>
      <c r="D168" s="12"/>
    </row>
    <row r="169" spans="1:4">
      <c r="A169" s="22">
        <v>34</v>
      </c>
      <c r="B169" s="23" t="s">
        <v>554</v>
      </c>
      <c r="C169" s="11"/>
      <c r="D169" s="12"/>
    </row>
    <row r="170" spans="1:4">
      <c r="A170" s="22">
        <v>35</v>
      </c>
      <c r="B170" s="23" t="s">
        <v>171</v>
      </c>
      <c r="C170" s="11"/>
      <c r="D170" s="12"/>
    </row>
    <row r="171" spans="1:4">
      <c r="A171" s="22">
        <v>36</v>
      </c>
      <c r="B171" s="23" t="s">
        <v>555</v>
      </c>
      <c r="C171" s="11"/>
      <c r="D171" s="12"/>
    </row>
    <row r="172" spans="1:4">
      <c r="A172" s="22">
        <v>37</v>
      </c>
      <c r="B172" s="23" t="s">
        <v>316</v>
      </c>
      <c r="C172" s="11"/>
      <c r="D172" s="12"/>
    </row>
    <row r="173" spans="1:4">
      <c r="A173" s="22">
        <v>38</v>
      </c>
      <c r="B173" s="23" t="s">
        <v>317</v>
      </c>
      <c r="C173" s="11"/>
      <c r="D173" s="12"/>
    </row>
    <row r="174" spans="1:4">
      <c r="A174" s="22">
        <v>39</v>
      </c>
      <c r="B174" s="23" t="s">
        <v>318</v>
      </c>
      <c r="C174" s="11"/>
      <c r="D174" s="12"/>
    </row>
    <row r="175" spans="1:4">
      <c r="A175" s="22">
        <v>40</v>
      </c>
      <c r="B175" s="23" t="s">
        <v>319</v>
      </c>
      <c r="C175" s="11"/>
      <c r="D175" s="12"/>
    </row>
    <row r="176" spans="1:4">
      <c r="A176" s="22">
        <v>41</v>
      </c>
      <c r="B176" s="23" t="s">
        <v>320</v>
      </c>
      <c r="C176" s="11"/>
      <c r="D176" s="12"/>
    </row>
    <row r="177" spans="1:4">
      <c r="A177" s="22">
        <v>42</v>
      </c>
      <c r="B177" s="23" t="s">
        <v>321</v>
      </c>
      <c r="C177" s="11"/>
      <c r="D177" s="12"/>
    </row>
    <row r="178" spans="1:4">
      <c r="A178" s="22">
        <v>43</v>
      </c>
      <c r="B178" s="23" t="s">
        <v>322</v>
      </c>
      <c r="C178" s="11"/>
      <c r="D178" s="12"/>
    </row>
    <row r="179" spans="1:4">
      <c r="A179" s="22">
        <v>44</v>
      </c>
      <c r="B179" s="23" t="s">
        <v>323</v>
      </c>
      <c r="C179" s="11"/>
      <c r="D179" s="12"/>
    </row>
    <row r="180" spans="1:4">
      <c r="A180" s="22">
        <v>45</v>
      </c>
      <c r="B180" s="23" t="s">
        <v>324</v>
      </c>
      <c r="C180" s="11"/>
      <c r="D180" s="12"/>
    </row>
    <row r="181" spans="1:4">
      <c r="A181" s="22">
        <v>46</v>
      </c>
      <c r="B181" s="23" t="s">
        <v>325</v>
      </c>
      <c r="C181" s="11"/>
      <c r="D181" s="12"/>
    </row>
    <row r="182" spans="1:4">
      <c r="A182" s="22">
        <v>47</v>
      </c>
      <c r="B182" s="23" t="s">
        <v>326</v>
      </c>
      <c r="C182" s="11"/>
      <c r="D182" s="12"/>
    </row>
    <row r="183" spans="1:4">
      <c r="A183" s="22">
        <v>48</v>
      </c>
      <c r="B183" s="23" t="s">
        <v>327</v>
      </c>
      <c r="C183" s="11"/>
      <c r="D183" s="12"/>
    </row>
    <row r="184" spans="1:4">
      <c r="A184" s="22">
        <v>49</v>
      </c>
      <c r="B184" s="23" t="s">
        <v>328</v>
      </c>
      <c r="C184" s="11"/>
      <c r="D184" s="12"/>
    </row>
    <row r="185" spans="1:4">
      <c r="A185" s="22">
        <v>50</v>
      </c>
      <c r="B185" s="23" t="s">
        <v>329</v>
      </c>
      <c r="C185" s="11"/>
      <c r="D185" s="12"/>
    </row>
    <row r="186" spans="1:4">
      <c r="A186" s="22">
        <v>51</v>
      </c>
      <c r="B186" s="23" t="s">
        <v>330</v>
      </c>
      <c r="C186" s="11"/>
      <c r="D186" s="12"/>
    </row>
    <row r="187" spans="1:4">
      <c r="A187" s="22">
        <v>52</v>
      </c>
      <c r="B187" s="23" t="s">
        <v>331</v>
      </c>
      <c r="C187" s="11"/>
      <c r="D187" s="12"/>
    </row>
    <row r="188" spans="1:4">
      <c r="A188" s="22">
        <v>53</v>
      </c>
      <c r="B188" s="23" t="s">
        <v>332</v>
      </c>
      <c r="C188" s="11"/>
      <c r="D188" s="12"/>
    </row>
    <row r="189" spans="1:4">
      <c r="A189" s="22">
        <v>54</v>
      </c>
      <c r="B189" s="23" t="s">
        <v>333</v>
      </c>
      <c r="C189" s="11"/>
      <c r="D189" s="12"/>
    </row>
    <row r="190" spans="1:4">
      <c r="A190" s="22">
        <v>55</v>
      </c>
      <c r="B190" s="23" t="s">
        <v>334</v>
      </c>
      <c r="C190" s="11"/>
      <c r="D190" s="12"/>
    </row>
    <row r="191" spans="1:4">
      <c r="A191" s="22">
        <v>56</v>
      </c>
      <c r="B191" s="23" t="s">
        <v>335</v>
      </c>
      <c r="C191" s="11"/>
      <c r="D191" s="12"/>
    </row>
    <row r="192" spans="1:4">
      <c r="A192" s="22">
        <v>57</v>
      </c>
      <c r="B192" s="23" t="s">
        <v>336</v>
      </c>
      <c r="C192" s="11"/>
      <c r="D192" s="12"/>
    </row>
    <row r="193" spans="1:4">
      <c r="A193" s="22">
        <v>58</v>
      </c>
      <c r="B193" s="23" t="s">
        <v>337</v>
      </c>
      <c r="C193" s="11"/>
      <c r="D193" s="12"/>
    </row>
    <row r="194" spans="1:4">
      <c r="A194" s="22">
        <v>59</v>
      </c>
      <c r="B194" s="23" t="s">
        <v>338</v>
      </c>
      <c r="C194" s="11"/>
      <c r="D194" s="12"/>
    </row>
    <row r="195" spans="1:4">
      <c r="A195" s="22">
        <v>60</v>
      </c>
      <c r="B195" s="23" t="s">
        <v>339</v>
      </c>
      <c r="C195" s="11"/>
      <c r="D195" s="12"/>
    </row>
    <row r="196" spans="1:4">
      <c r="A196" s="22">
        <v>61</v>
      </c>
      <c r="B196" s="23" t="s">
        <v>340</v>
      </c>
      <c r="C196" s="11"/>
      <c r="D196" s="12"/>
    </row>
    <row r="197" spans="1:4">
      <c r="A197" s="22">
        <v>62</v>
      </c>
      <c r="B197" s="23" t="s">
        <v>341</v>
      </c>
      <c r="C197" s="11"/>
      <c r="D197" s="12"/>
    </row>
    <row r="198" spans="1:4">
      <c r="A198" s="22">
        <v>63</v>
      </c>
      <c r="B198" s="23" t="s">
        <v>342</v>
      </c>
      <c r="C198" s="11"/>
      <c r="D198" s="12"/>
    </row>
    <row r="199" spans="1:4">
      <c r="A199" s="22">
        <v>64</v>
      </c>
      <c r="B199" s="23" t="s">
        <v>343</v>
      </c>
      <c r="C199" s="11"/>
      <c r="D199" s="12"/>
    </row>
    <row r="200" spans="1:4">
      <c r="A200" s="22">
        <v>65</v>
      </c>
      <c r="B200" s="23" t="s">
        <v>344</v>
      </c>
      <c r="C200" s="11"/>
      <c r="D200" s="12"/>
    </row>
    <row r="201" spans="1:4">
      <c r="A201" s="22">
        <v>66</v>
      </c>
      <c r="B201" s="23" t="s">
        <v>345</v>
      </c>
      <c r="C201" s="11"/>
      <c r="D201" s="12"/>
    </row>
    <row r="202" spans="1:4">
      <c r="A202" s="22">
        <v>67</v>
      </c>
      <c r="B202" s="23" t="s">
        <v>346</v>
      </c>
      <c r="C202" s="11"/>
      <c r="D202" s="12"/>
    </row>
    <row r="203" spans="1:4">
      <c r="A203" s="22">
        <v>68</v>
      </c>
      <c r="B203" s="23" t="s">
        <v>347</v>
      </c>
      <c r="C203" s="11"/>
      <c r="D203" s="12"/>
    </row>
    <row r="204" spans="1:4">
      <c r="A204" s="22">
        <v>69</v>
      </c>
      <c r="B204" s="23" t="s">
        <v>348</v>
      </c>
      <c r="C204" s="11"/>
      <c r="D204" s="12"/>
    </row>
    <row r="205" spans="1:4">
      <c r="A205" s="22">
        <v>70</v>
      </c>
      <c r="B205" s="23" t="s">
        <v>349</v>
      </c>
      <c r="C205" s="11"/>
      <c r="D205" s="12"/>
    </row>
    <row r="206" spans="1:4">
      <c r="A206" s="22">
        <v>71</v>
      </c>
      <c r="B206" s="23" t="s">
        <v>350</v>
      </c>
      <c r="C206" s="11"/>
      <c r="D206" s="12"/>
    </row>
    <row r="207" spans="1:4">
      <c r="A207" s="22">
        <v>72</v>
      </c>
      <c r="B207" s="23" t="s">
        <v>351</v>
      </c>
      <c r="C207" s="11"/>
      <c r="D207" s="12"/>
    </row>
    <row r="208" spans="1:4">
      <c r="A208" s="22">
        <v>73</v>
      </c>
      <c r="B208" s="23" t="s">
        <v>352</v>
      </c>
      <c r="C208" s="11"/>
      <c r="D208" s="12"/>
    </row>
    <row r="209" spans="1:4">
      <c r="A209" s="22">
        <v>74</v>
      </c>
      <c r="B209" s="23" t="s">
        <v>353</v>
      </c>
      <c r="C209" s="11"/>
      <c r="D209" s="12"/>
    </row>
    <row r="210" spans="1:4">
      <c r="A210" s="22">
        <v>75</v>
      </c>
      <c r="B210" s="23" t="s">
        <v>354</v>
      </c>
      <c r="C210" s="11"/>
      <c r="D210" s="12"/>
    </row>
    <row r="211" spans="1:4">
      <c r="A211" s="22">
        <v>76</v>
      </c>
      <c r="B211" s="23" t="s">
        <v>355</v>
      </c>
      <c r="C211" s="11"/>
      <c r="D211" s="12"/>
    </row>
    <row r="212" spans="1:4">
      <c r="A212" s="22">
        <v>77</v>
      </c>
      <c r="B212" s="23" t="s">
        <v>356</v>
      </c>
      <c r="C212" s="11"/>
      <c r="D212" s="12"/>
    </row>
    <row r="213" spans="1:4">
      <c r="A213" s="22">
        <v>78</v>
      </c>
      <c r="B213" s="23" t="s">
        <v>357</v>
      </c>
      <c r="C213" s="11"/>
      <c r="D213" s="12"/>
    </row>
    <row r="214" spans="1:4">
      <c r="A214" s="22">
        <v>79</v>
      </c>
      <c r="B214" s="23" t="s">
        <v>358</v>
      </c>
      <c r="C214" s="11"/>
      <c r="D214" s="12"/>
    </row>
    <row r="215" spans="1:4">
      <c r="A215" s="22">
        <v>80</v>
      </c>
      <c r="B215" s="23" t="s">
        <v>359</v>
      </c>
      <c r="C215" s="11"/>
      <c r="D215" s="12"/>
    </row>
    <row r="216" spans="1:4">
      <c r="A216" s="22">
        <v>81</v>
      </c>
      <c r="B216" s="23" t="s">
        <v>360</v>
      </c>
      <c r="C216" s="11"/>
      <c r="D216" s="12"/>
    </row>
    <row r="217" spans="1:4">
      <c r="A217" s="22">
        <v>82</v>
      </c>
      <c r="B217" s="23" t="s">
        <v>361</v>
      </c>
      <c r="C217" s="11"/>
      <c r="D217" s="12"/>
    </row>
    <row r="218" spans="1:4">
      <c r="A218" s="22">
        <v>83</v>
      </c>
      <c r="B218" s="23" t="s">
        <v>362</v>
      </c>
      <c r="C218" s="11"/>
      <c r="D218" s="12"/>
    </row>
    <row r="219" spans="1:4">
      <c r="A219" s="22">
        <v>84</v>
      </c>
      <c r="B219" s="23" t="s">
        <v>363</v>
      </c>
      <c r="C219" s="11"/>
      <c r="D219" s="12"/>
    </row>
    <row r="220" spans="1:4">
      <c r="A220" s="22">
        <v>85</v>
      </c>
      <c r="B220" s="23" t="s">
        <v>364</v>
      </c>
      <c r="C220" s="11"/>
      <c r="D220" s="12"/>
    </row>
    <row r="221" spans="1:4">
      <c r="A221" s="22">
        <v>86</v>
      </c>
      <c r="B221" s="23" t="s">
        <v>365</v>
      </c>
      <c r="C221" s="11"/>
      <c r="D221" s="12"/>
    </row>
    <row r="222" spans="1:4">
      <c r="A222" s="22">
        <v>87</v>
      </c>
      <c r="B222" s="23" t="s">
        <v>366</v>
      </c>
      <c r="C222" s="11"/>
      <c r="D222" s="12"/>
    </row>
    <row r="223" spans="1:4">
      <c r="A223" s="22">
        <v>88</v>
      </c>
      <c r="B223" s="23" t="s">
        <v>367</v>
      </c>
      <c r="C223" s="11"/>
      <c r="D223" s="12"/>
    </row>
    <row r="224" spans="1:4">
      <c r="A224" s="22">
        <v>89</v>
      </c>
      <c r="B224" s="23" t="s">
        <v>368</v>
      </c>
      <c r="C224" s="11"/>
      <c r="D224" s="12"/>
    </row>
    <row r="225" spans="1:4">
      <c r="A225" s="22">
        <v>90</v>
      </c>
      <c r="B225" s="23" t="s">
        <v>369</v>
      </c>
      <c r="C225" s="11"/>
      <c r="D225" s="12"/>
    </row>
    <row r="226" spans="1:4">
      <c r="A226" s="22">
        <v>91</v>
      </c>
      <c r="B226" s="23" t="s">
        <v>370</v>
      </c>
      <c r="C226" s="11"/>
      <c r="D226" s="12"/>
    </row>
    <row r="227" spans="1:4">
      <c r="A227" s="22">
        <v>92</v>
      </c>
      <c r="B227" s="23" t="s">
        <v>371</v>
      </c>
      <c r="C227" s="11"/>
      <c r="D227" s="12"/>
    </row>
    <row r="228" spans="1:4">
      <c r="A228" s="22">
        <v>93</v>
      </c>
      <c r="B228" s="23" t="s">
        <v>372</v>
      </c>
      <c r="C228" s="11"/>
      <c r="D228" s="12"/>
    </row>
    <row r="229" spans="1:4">
      <c r="A229" s="22">
        <v>94</v>
      </c>
      <c r="B229" s="23" t="s">
        <v>373</v>
      </c>
      <c r="C229" s="11"/>
      <c r="D229" s="12"/>
    </row>
    <row r="230" spans="1:4">
      <c r="A230" s="22">
        <v>95</v>
      </c>
      <c r="B230" s="23" t="s">
        <v>374</v>
      </c>
      <c r="C230" s="11"/>
      <c r="D230" s="12"/>
    </row>
    <row r="231" spans="1:4">
      <c r="A231" s="22">
        <v>96</v>
      </c>
      <c r="B231" s="23" t="s">
        <v>375</v>
      </c>
      <c r="C231" s="11"/>
      <c r="D231" s="12"/>
    </row>
    <row r="232" spans="1:4">
      <c r="A232" s="22">
        <v>97</v>
      </c>
      <c r="B232" s="23" t="s">
        <v>376</v>
      </c>
      <c r="C232" s="11"/>
      <c r="D232" s="12"/>
    </row>
    <row r="233" spans="1:4">
      <c r="A233" s="22">
        <v>98</v>
      </c>
      <c r="B233" s="23" t="s">
        <v>377</v>
      </c>
      <c r="C233" s="11"/>
      <c r="D233" s="12"/>
    </row>
    <row r="234" spans="1:4">
      <c r="A234" s="22">
        <v>99</v>
      </c>
      <c r="B234" s="23" t="s">
        <v>378</v>
      </c>
      <c r="C234" s="11"/>
      <c r="D234" s="12"/>
    </row>
    <row r="235" spans="1:4" ht="13.5" thickBot="1">
      <c r="A235" s="25">
        <v>100</v>
      </c>
      <c r="B235" s="26" t="s">
        <v>379</v>
      </c>
      <c r="C235" s="27"/>
      <c r="D235" s="28"/>
    </row>
  </sheetData>
  <customSheetViews>
    <customSheetView guid="{0FC51CD5-DCF7-4595-9A9F-DDC9120F829F}" hiddenRows="1" hiddenColumns="1" state="hidden" topLeftCell="A222">
      <selection activeCell="B136" sqref="B136"/>
      <pageMargins left="0.7" right="0.7" top="0.75" bottom="0.75" header="0.3" footer="0.3"/>
    </customSheetView>
    <customSheetView guid="{72E27F64-009C-4321-B742-209DBE340E6D}" hiddenRows="1" hiddenColumns="1" state="hidden" topLeftCell="A222">
      <selection activeCell="B136" sqref="B136"/>
      <pageMargins left="0.7" right="0.7" top="0.75" bottom="0.75" header="0.3" footer="0.3"/>
    </customSheetView>
    <customSheetView guid="{9E668EC9-7875-454E-BDE6-15A2D20AC8D2}" hiddenRows="1" hiddenColumns="1" state="hidden" topLeftCell="A120">
      <selection activeCell="B136" sqref="B136"/>
      <pageMargins left="0.7" right="0.7" top="0.75" bottom="0.75" header="0.3" footer="0.3"/>
    </customSheetView>
    <customSheetView guid="{B07A37BF-D9F4-4586-9D27-CDE2FA2D1222}" hiddenRows="1" hiddenColumns="1" state="hidden" topLeftCell="A120">
      <selection activeCell="B136" sqref="B136"/>
      <pageMargins left="0.7" right="0.7" top="0.75" bottom="0.75" header="0.3" footer="0.3"/>
    </customSheetView>
    <customSheetView guid="{26C9F440-2701-423F-9FDB-7DFF079DC7F8}"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265106DA-0305-46BE-8A98-0935A189448A}" hiddenRows="1" hiddenColumns="1" state="hidden" topLeftCell="A120">
      <selection activeCell="B136" sqref="B136"/>
      <pageMargins left="0.7" right="0.7" top="0.75" bottom="0.75" header="0.3" footer="0.3"/>
    </customSheetView>
    <customSheetView guid="{24767711-6F0F-4960-B6A0-5D16317C52CA}" hiddenRows="1" hiddenColumns="1" state="hidden" topLeftCell="A120">
      <selection activeCell="B136" sqref="B136"/>
      <pageMargins left="0.7" right="0.7" top="0.75" bottom="0.75" header="0.3" footer="0.3"/>
    </customSheetView>
    <customSheetView guid="{6C1F68FF-383D-48BB-B0E5-5F71EA481BD7}" hiddenRows="1" hiddenColumns="1" state="hidden" topLeftCell="A222">
      <selection activeCell="B136" sqref="B136"/>
      <pageMargins left="0.7" right="0.7" top="0.75" bottom="0.75" header="0.3" footer="0.3"/>
    </customSheetView>
    <customSheetView guid="{70FB5D55-1DD3-4C31-AE80-FEFCEF8A40E9}" hiddenRows="1" hiddenColumns="1" state="hidden" topLeftCell="A222">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T40"/>
  <sheetViews>
    <sheetView showGridLines="0" showZeros="0" view="pageBreakPreview" topLeftCell="A5" zoomScale="90" zoomScaleSheetLayoutView="90" workbookViewId="0">
      <selection activeCell="E28" sqref="E28"/>
    </sheetView>
  </sheetViews>
  <sheetFormatPr defaultColWidth="9.140625" defaultRowHeight="15.75"/>
  <cols>
    <col min="1" max="1" width="14" style="81" customWidth="1"/>
    <col min="2" max="2" width="29.42578125" style="81" customWidth="1"/>
    <col min="3" max="3" width="11.42578125" style="81" customWidth="1"/>
    <col min="4" max="4" width="28.7109375" style="81" customWidth="1"/>
    <col min="5" max="5" width="44.42578125" style="81" customWidth="1"/>
    <col min="6" max="6" width="12.85546875" style="81" customWidth="1"/>
    <col min="7" max="25" width="9.7109375" style="81" customWidth="1"/>
    <col min="26" max="26" width="18" style="80" customWidth="1"/>
    <col min="27" max="28" width="9.140625" style="81"/>
    <col min="29" max="16384" width="9.140625" style="84"/>
  </cols>
  <sheetData>
    <row r="1" spans="1:46" ht="24" customHeight="1">
      <c r="A1" s="76" t="str">
        <f>Cover!B3</f>
        <v xml:space="preserve">[Specification No.: CC/NT/W-GIS/DOM/A02/25/06430] </v>
      </c>
      <c r="B1" s="77"/>
      <c r="C1" s="77"/>
      <c r="D1" s="77"/>
      <c r="E1" s="78" t="s">
        <v>175</v>
      </c>
      <c r="F1" s="82"/>
      <c r="G1" s="82"/>
      <c r="H1" s="82"/>
      <c r="I1" s="82"/>
      <c r="J1" s="82"/>
      <c r="K1" s="82"/>
      <c r="L1" s="82"/>
      <c r="M1" s="82"/>
      <c r="N1" s="82"/>
      <c r="O1" s="82"/>
      <c r="P1" s="82"/>
      <c r="Q1" s="82"/>
      <c r="R1" s="82"/>
      <c r="S1" s="82"/>
      <c r="T1" s="82"/>
      <c r="U1" s="82"/>
      <c r="V1" s="82"/>
      <c r="W1" s="82"/>
      <c r="X1" s="82"/>
      <c r="Y1" s="82"/>
      <c r="Z1" s="83" t="e">
        <f>#REF!</f>
        <v>#REF!</v>
      </c>
      <c r="AT1" s="85" t="e">
        <f>#REF!</f>
        <v>#REF!</v>
      </c>
    </row>
    <row r="2" spans="1:46">
      <c r="Z2" s="83" t="e">
        <f>#REF!</f>
        <v>#REF!</v>
      </c>
    </row>
    <row r="3" spans="1:46" ht="92.45" customHeight="1">
      <c r="A3" s="826" t="str">
        <f>Cover!B2</f>
        <v>765kV GIS Substation package SS-148 for (a) Extn. of 765kV Bhuj-II PS associated with Augmentation of transformation capacity at Bhuj-II PS (GIS) and (b) Extn. of 765kV Bhuj-II PS associated with Provision of ICT Augmentation and Bus Reactor at Bhuj-II PS</v>
      </c>
      <c r="B3" s="826"/>
      <c r="C3" s="826"/>
      <c r="D3" s="826"/>
      <c r="E3" s="826"/>
      <c r="F3" s="86"/>
      <c r="G3" s="86"/>
      <c r="H3" s="86"/>
      <c r="I3" s="86"/>
      <c r="J3" s="86"/>
      <c r="K3" s="86"/>
      <c r="L3" s="86"/>
      <c r="M3" s="86"/>
      <c r="N3" s="86"/>
      <c r="O3" s="86"/>
      <c r="P3" s="86"/>
      <c r="Q3" s="86"/>
      <c r="R3" s="86"/>
      <c r="S3" s="86"/>
      <c r="T3" s="86"/>
      <c r="U3" s="86"/>
      <c r="V3" s="86"/>
      <c r="W3" s="86"/>
      <c r="X3" s="86"/>
      <c r="Y3" s="86"/>
      <c r="AA3" s="79"/>
      <c r="AB3" s="79"/>
    </row>
    <row r="4" spans="1:46" ht="20.100000000000001" customHeight="1">
      <c r="A4" s="87"/>
      <c r="AB4" s="88"/>
      <c r="AC4" s="89"/>
    </row>
    <row r="5" spans="1:46" ht="31.5" customHeight="1">
      <c r="A5" s="827" t="s">
        <v>242</v>
      </c>
      <c r="B5" s="827"/>
      <c r="C5" s="827"/>
      <c r="D5" s="827"/>
      <c r="E5" s="827"/>
      <c r="F5" s="87"/>
      <c r="G5" s="87"/>
      <c r="H5" s="87"/>
      <c r="I5" s="87"/>
      <c r="J5" s="87"/>
      <c r="K5" s="87"/>
      <c r="L5" s="87"/>
      <c r="M5" s="87"/>
      <c r="N5" s="87"/>
      <c r="O5" s="87"/>
      <c r="P5" s="87"/>
      <c r="Q5" s="87"/>
      <c r="R5" s="87"/>
      <c r="S5" s="87"/>
      <c r="T5" s="87"/>
      <c r="U5" s="87"/>
      <c r="V5" s="87"/>
      <c r="W5" s="87"/>
      <c r="X5" s="87"/>
      <c r="Y5" s="87"/>
      <c r="AB5" s="88"/>
      <c r="AC5" s="89"/>
    </row>
    <row r="6" spans="1:46" ht="20.100000000000001" customHeight="1">
      <c r="A6" s="90"/>
      <c r="AB6" s="88"/>
      <c r="AC6" s="89"/>
    </row>
    <row r="7" spans="1:46" ht="20.100000000000001" customHeight="1">
      <c r="A7" s="828" t="str">
        <f>IF(G8=2, "Bidder’s Name and Address (Lead Partner of) :", "Bidder’s Name and Address :")</f>
        <v>Bidder’s Name and Address :</v>
      </c>
      <c r="B7" s="828"/>
      <c r="C7" s="828"/>
      <c r="D7" s="828"/>
      <c r="E7" s="92" t="s">
        <v>434</v>
      </c>
      <c r="F7" s="93"/>
      <c r="G7" s="93"/>
      <c r="H7" s="93"/>
      <c r="I7" s="92"/>
      <c r="J7" s="92"/>
      <c r="K7" s="92"/>
      <c r="L7" s="92"/>
      <c r="M7" s="92"/>
      <c r="N7" s="92"/>
      <c r="O7" s="92"/>
      <c r="P7" s="92"/>
      <c r="Q7" s="92"/>
      <c r="R7" s="92"/>
      <c r="S7" s="92"/>
      <c r="T7" s="92"/>
      <c r="U7" s="92"/>
      <c r="V7" s="92"/>
      <c r="W7" s="92"/>
      <c r="X7" s="92"/>
      <c r="Y7" s="92"/>
      <c r="AB7" s="88"/>
      <c r="AC7" s="89"/>
    </row>
    <row r="8" spans="1:46" ht="20.25" customHeight="1">
      <c r="A8" s="825">
        <f>IF(G8&lt;2,'Name of Bidder'!C13, IF(AND(G8=2,G9=1),"JV of "&amp;'Name of Bidder'!C13&amp;" and "&amp;'Name of Bidder'!C18, IF(AND(G8=2,G9="2 or more"),"JV of "&amp;'Name of Bidder'!C13&amp;", "&amp;'Name of Bidder'!C18&amp;" and "&amp;'Name of Bidder'!C23)))</f>
        <v>0</v>
      </c>
      <c r="B8" s="825"/>
      <c r="C8" s="825"/>
      <c r="D8" s="825"/>
      <c r="E8" s="94" t="s">
        <v>436</v>
      </c>
      <c r="F8" s="93"/>
      <c r="G8" s="95">
        <f>'Name of Bidder'!F7</f>
        <v>1</v>
      </c>
      <c r="H8" s="96"/>
      <c r="I8" s="92"/>
      <c r="J8" s="92"/>
      <c r="K8" s="92"/>
      <c r="L8" s="92"/>
      <c r="M8" s="92"/>
      <c r="N8" s="92"/>
      <c r="O8" s="92"/>
      <c r="P8" s="92"/>
      <c r="Q8" s="92"/>
      <c r="R8" s="92"/>
      <c r="S8" s="92"/>
      <c r="T8" s="92"/>
      <c r="U8" s="92"/>
      <c r="V8" s="92"/>
      <c r="W8" s="92"/>
      <c r="X8" s="92"/>
      <c r="Y8" s="92"/>
      <c r="Z8" s="97" t="e">
        <f>IF(#REF!=1,#REF!&amp;" &amp; "&amp;#REF!,IF(#REF!="2 or More",#REF!&amp;" , "&amp;#REF!&amp;" &amp; "&amp;#REF!,""))</f>
        <v>#REF!</v>
      </c>
      <c r="AB8" s="88"/>
      <c r="AC8" s="89"/>
    </row>
    <row r="9" spans="1:46" ht="20.100000000000001" customHeight="1">
      <c r="A9" s="98" t="s">
        <v>435</v>
      </c>
      <c r="B9" s="831">
        <f>'Name of Bidder'!C13</f>
        <v>0</v>
      </c>
      <c r="C9" s="831"/>
      <c r="D9" s="831"/>
      <c r="E9" s="94" t="s">
        <v>438</v>
      </c>
      <c r="F9" s="99"/>
      <c r="G9" s="95">
        <f>'Name of Bidder'!C8</f>
        <v>1</v>
      </c>
      <c r="H9" s="99"/>
      <c r="I9" s="94"/>
      <c r="J9" s="94"/>
      <c r="K9" s="94"/>
      <c r="L9" s="94"/>
      <c r="M9" s="94"/>
      <c r="N9" s="94"/>
      <c r="O9" s="94"/>
      <c r="P9" s="94"/>
      <c r="Q9" s="94"/>
      <c r="R9" s="94"/>
      <c r="S9" s="94"/>
      <c r="T9" s="94"/>
      <c r="U9" s="94"/>
      <c r="V9" s="94"/>
      <c r="W9" s="94"/>
      <c r="X9" s="94"/>
      <c r="Y9" s="94"/>
      <c r="AB9" s="88"/>
      <c r="AC9" s="89"/>
    </row>
    <row r="10" spans="1:46" ht="20.100000000000001" customHeight="1">
      <c r="A10" s="98" t="s">
        <v>437</v>
      </c>
      <c r="B10" s="832">
        <f>'Name of Bidder'!C14</f>
        <v>0</v>
      </c>
      <c r="C10" s="832"/>
      <c r="D10" s="832"/>
      <c r="E10" s="94" t="s">
        <v>69</v>
      </c>
      <c r="F10" s="99"/>
      <c r="G10" s="99"/>
      <c r="H10" s="99"/>
      <c r="I10" s="94"/>
      <c r="J10" s="94"/>
      <c r="K10" s="94"/>
      <c r="L10" s="94"/>
      <c r="M10" s="94"/>
      <c r="N10" s="94"/>
      <c r="O10" s="94"/>
      <c r="P10" s="94"/>
      <c r="Q10" s="94"/>
      <c r="R10" s="94"/>
      <c r="S10" s="94"/>
      <c r="T10" s="94"/>
      <c r="U10" s="94"/>
      <c r="V10" s="94"/>
      <c r="W10" s="94"/>
      <c r="X10" s="94"/>
      <c r="Y10" s="94"/>
      <c r="AB10" s="88"/>
      <c r="AC10" s="89"/>
    </row>
    <row r="11" spans="1:46" ht="20.100000000000001" customHeight="1">
      <c r="B11" s="832">
        <f>'Name of Bidder'!C15</f>
        <v>0</v>
      </c>
      <c r="C11" s="832"/>
      <c r="D11" s="832"/>
      <c r="E11" s="94" t="s">
        <v>439</v>
      </c>
      <c r="F11" s="94"/>
      <c r="G11" s="94"/>
      <c r="H11" s="94"/>
      <c r="I11" s="94"/>
      <c r="J11" s="94"/>
      <c r="K11" s="94"/>
      <c r="L11" s="94"/>
      <c r="M11" s="94"/>
      <c r="N11" s="94"/>
      <c r="O11" s="94"/>
      <c r="P11" s="94"/>
      <c r="Q11" s="94"/>
      <c r="R11" s="94"/>
      <c r="S11" s="94"/>
      <c r="T11" s="94"/>
      <c r="U11" s="94"/>
      <c r="V11" s="94"/>
      <c r="W11" s="94"/>
      <c r="X11" s="94"/>
      <c r="Y11" s="94"/>
    </row>
    <row r="12" spans="1:46" ht="20.100000000000001" customHeight="1">
      <c r="A12" s="90"/>
      <c r="B12" s="832">
        <f>'Name of Bidder'!C16</f>
        <v>0</v>
      </c>
      <c r="C12" s="832"/>
      <c r="D12" s="832"/>
      <c r="E12" s="94"/>
      <c r="F12" s="94"/>
      <c r="G12" s="94"/>
      <c r="H12" s="94"/>
      <c r="I12" s="94"/>
      <c r="J12" s="94"/>
      <c r="K12" s="94"/>
      <c r="L12" s="94"/>
      <c r="M12" s="94"/>
      <c r="N12" s="94"/>
      <c r="O12" s="94"/>
      <c r="P12" s="94"/>
      <c r="Q12" s="94"/>
      <c r="R12" s="94"/>
      <c r="S12" s="94"/>
      <c r="T12" s="94"/>
      <c r="U12" s="94"/>
      <c r="V12" s="94"/>
      <c r="W12" s="94"/>
      <c r="X12" s="94"/>
      <c r="Y12" s="94"/>
    </row>
    <row r="13" spans="1:46" ht="14.25" customHeight="1">
      <c r="A13" s="90"/>
      <c r="B13" s="100"/>
      <c r="C13" s="100"/>
      <c r="D13" s="100"/>
      <c r="E13" s="84"/>
      <c r="F13" s="94"/>
      <c r="G13" s="94"/>
      <c r="H13" s="94"/>
      <c r="I13" s="94"/>
      <c r="J13" s="94"/>
      <c r="K13" s="94"/>
      <c r="L13" s="94"/>
      <c r="M13" s="94"/>
      <c r="N13" s="94"/>
      <c r="O13" s="94"/>
      <c r="P13" s="94"/>
      <c r="Q13" s="94"/>
      <c r="R13" s="94"/>
      <c r="S13" s="94"/>
      <c r="T13" s="94"/>
      <c r="U13" s="94"/>
      <c r="V13" s="94"/>
      <c r="W13" s="94"/>
      <c r="X13" s="94"/>
      <c r="Y13" s="94"/>
    </row>
    <row r="14" spans="1:46" ht="20.100000000000001" customHeight="1">
      <c r="A14" s="834"/>
      <c r="B14" s="834"/>
      <c r="C14" s="834"/>
      <c r="D14" s="834"/>
      <c r="E14" s="834"/>
      <c r="F14" s="94"/>
      <c r="G14" s="94"/>
      <c r="H14" s="94"/>
      <c r="I14" s="94"/>
      <c r="J14" s="94"/>
      <c r="K14" s="94"/>
      <c r="L14" s="94"/>
      <c r="M14" s="94"/>
      <c r="N14" s="94"/>
      <c r="O14" s="94"/>
      <c r="P14" s="94"/>
      <c r="Q14" s="94"/>
      <c r="R14" s="94"/>
      <c r="S14" s="94"/>
      <c r="T14" s="94"/>
      <c r="U14" s="94"/>
      <c r="V14" s="94"/>
      <c r="W14" s="94"/>
      <c r="X14" s="94"/>
      <c r="Y14" s="94"/>
    </row>
    <row r="15" spans="1:46" ht="20.100000000000001" customHeight="1">
      <c r="A15" s="101" t="str">
        <f>IF(G8&gt;2, "Name(s) and Addresse(s) of other partner(s)", "")</f>
        <v/>
      </c>
      <c r="B15" s="100"/>
      <c r="C15" s="100"/>
      <c r="D15" s="100"/>
      <c r="E15" s="94"/>
      <c r="F15" s="94"/>
      <c r="G15" s="94"/>
      <c r="H15" s="94"/>
      <c r="I15" s="94"/>
      <c r="J15" s="94"/>
      <c r="K15" s="94"/>
      <c r="L15" s="94"/>
      <c r="M15" s="94"/>
      <c r="N15" s="94"/>
      <c r="O15" s="94"/>
      <c r="P15" s="94"/>
      <c r="Q15" s="94"/>
      <c r="R15" s="94"/>
      <c r="S15" s="94"/>
      <c r="T15" s="94"/>
      <c r="U15" s="94"/>
      <c r="V15" s="94"/>
      <c r="W15" s="94"/>
      <c r="X15" s="94"/>
      <c r="Y15" s="94"/>
    </row>
    <row r="16" spans="1:46" ht="20.100000000000001" customHeight="1">
      <c r="A16" s="101"/>
      <c r="B16" s="831" t="str">
        <f>IF(AND(G8=3, G9="2 or More"),"Other Partner-1", IF(AND(G8=3, G9=1),"Other Partner", ""))</f>
        <v/>
      </c>
      <c r="C16" s="831"/>
      <c r="D16" s="831"/>
      <c r="E16" s="102" t="str">
        <f>IF(AND(G8=3, G9="2 or More"),"Other Partner-2", IF(AND(G8=3, G9=1),"", ""))</f>
        <v/>
      </c>
      <c r="F16" s="94"/>
      <c r="G16" s="94"/>
      <c r="H16" s="94"/>
      <c r="I16" s="94"/>
      <c r="J16" s="94"/>
      <c r="K16" s="94"/>
      <c r="L16" s="94"/>
      <c r="M16" s="94"/>
      <c r="N16" s="94"/>
      <c r="O16" s="94"/>
      <c r="P16" s="94"/>
      <c r="Q16" s="94"/>
      <c r="R16" s="94"/>
      <c r="S16" s="94"/>
      <c r="T16" s="94"/>
      <c r="U16" s="94"/>
      <c r="V16" s="94"/>
      <c r="W16" s="94"/>
      <c r="X16" s="94"/>
      <c r="Y16" s="94"/>
    </row>
    <row r="17" spans="1:27" ht="20.100000000000001" customHeight="1">
      <c r="A17" s="98" t="str">
        <f>IF(AND(G8=3, G9="2 or More"),"Name :", IF(AND(G8=3, G9=1),"Name: ", ""))</f>
        <v/>
      </c>
      <c r="B17" s="832" t="str">
        <f>IF(AND(G8=3, G9="2 or More"), 'Name of Bidder'!C18, IF(AND(G8=3, G9=1), 'Name of Bidder'!C18, ""))</f>
        <v/>
      </c>
      <c r="C17" s="832"/>
      <c r="D17" s="832"/>
      <c r="E17" s="103" t="str">
        <f>IF(AND(G8=3, G9="2 or More"), 'Name of Bidder'!C23, IF(AND(G8=3, G9=1),"", ""))</f>
        <v/>
      </c>
      <c r="F17" s="94"/>
      <c r="G17" s="94"/>
      <c r="H17" s="94"/>
      <c r="I17" s="94"/>
      <c r="J17" s="94"/>
      <c r="K17" s="94"/>
      <c r="L17" s="94"/>
      <c r="M17" s="94"/>
      <c r="N17" s="94"/>
      <c r="O17" s="94"/>
      <c r="P17" s="94"/>
      <c r="Q17" s="94"/>
      <c r="R17" s="94"/>
      <c r="S17" s="94"/>
      <c r="T17" s="94"/>
      <c r="U17" s="94"/>
      <c r="V17" s="94"/>
      <c r="W17" s="94"/>
      <c r="X17" s="94"/>
      <c r="Y17" s="94"/>
    </row>
    <row r="18" spans="1:27" ht="20.100000000000001" customHeight="1">
      <c r="A18" s="98" t="str">
        <f>IF(AND(G8=3, G9="2 or More"),"Address :", IF(AND(G8=3, G9=1),"Address :", ""))</f>
        <v/>
      </c>
      <c r="B18" s="832" t="str">
        <f>IF(AND(G8=3, G9="2 or More"), 'Name of Bidder'!C19, IF(AND(G8=3, G9=1), 'Name of Bidder'!C19, ""))</f>
        <v/>
      </c>
      <c r="C18" s="832"/>
      <c r="D18" s="832"/>
      <c r="E18" s="103" t="str">
        <f>IF(AND(G8=3, G9="2 or More"), 'Name of Bidder'!C24, IF(AND(G8=3, G9=1),"", ""))</f>
        <v/>
      </c>
      <c r="F18" s="94"/>
      <c r="G18" s="94"/>
      <c r="H18" s="94"/>
      <c r="I18" s="94"/>
      <c r="J18" s="94"/>
      <c r="K18" s="94"/>
      <c r="L18" s="94"/>
      <c r="M18" s="94"/>
      <c r="N18" s="94"/>
      <c r="O18" s="94"/>
      <c r="P18" s="94"/>
      <c r="Q18" s="94"/>
      <c r="R18" s="94"/>
      <c r="S18" s="94"/>
      <c r="T18" s="94"/>
      <c r="U18" s="94"/>
      <c r="V18" s="94"/>
      <c r="W18" s="94"/>
      <c r="X18" s="94"/>
      <c r="Y18" s="94"/>
    </row>
    <row r="19" spans="1:27" ht="20.100000000000001" customHeight="1">
      <c r="A19" s="90"/>
      <c r="B19" s="833" t="str">
        <f>IF(AND(G8=3, G9="2 or More"), 'Name of Bidder'!C20, IF(AND(G8=3, G9=1), 'Name of Bidder'!C20, ""))</f>
        <v/>
      </c>
      <c r="C19" s="833"/>
      <c r="D19" s="833"/>
      <c r="E19" s="103" t="str">
        <f>IF(AND(G8=3, G9="2 or More"), 'Name of Bidder'!C25, IF(AND(G8=3, G9=1),"", ""))</f>
        <v/>
      </c>
      <c r="AA19" s="94"/>
    </row>
    <row r="20" spans="1:27" ht="20.100000000000001" customHeight="1">
      <c r="A20" s="90"/>
      <c r="B20" s="833" t="str">
        <f>IF(AND(G8=3, G9="2 or More"), 'Name of Bidder'!C21, IF(AND(G8=3, G9=1), 'Name of Bidder'!C21, ""))</f>
        <v/>
      </c>
      <c r="C20" s="833"/>
      <c r="D20" s="833"/>
      <c r="E20" s="103" t="str">
        <f>IF(AND(G8=3, G9="2 or More"), 'Name of Bidder'!C26, IF(AND(G8=3, G9=1),"", ""))</f>
        <v/>
      </c>
      <c r="AA20" s="94"/>
    </row>
    <row r="21" spans="1:27" ht="20.100000000000001" customHeight="1">
      <c r="A21" s="81" t="s">
        <v>243</v>
      </c>
    </row>
    <row r="22" spans="1:27" ht="84" customHeight="1">
      <c r="A22" s="830" t="s">
        <v>426</v>
      </c>
      <c r="B22" s="830"/>
      <c r="C22" s="830"/>
      <c r="D22" s="830"/>
      <c r="E22" s="830"/>
      <c r="F22" s="90"/>
      <c r="G22" s="90"/>
      <c r="H22" s="90"/>
      <c r="I22" s="90"/>
      <c r="J22" s="90"/>
      <c r="K22" s="90"/>
      <c r="L22" s="90"/>
      <c r="M22" s="90"/>
      <c r="N22" s="90"/>
      <c r="O22" s="90"/>
      <c r="P22" s="90"/>
      <c r="Q22" s="90"/>
      <c r="R22" s="90"/>
      <c r="S22" s="90"/>
      <c r="T22" s="90"/>
      <c r="U22" s="90"/>
      <c r="V22" s="90"/>
      <c r="W22" s="90"/>
      <c r="X22" s="90"/>
      <c r="Y22" s="90"/>
    </row>
    <row r="23" spans="1:27" ht="33" customHeight="1">
      <c r="A23" s="829" t="s">
        <v>249</v>
      </c>
      <c r="B23" s="829"/>
      <c r="D23" s="105"/>
    </row>
    <row r="24" spans="1:27" ht="33" customHeight="1">
      <c r="A24" s="91" t="s">
        <v>485</v>
      </c>
      <c r="B24" s="106">
        <f>'Name of Bidder'!C35</f>
        <v>0</v>
      </c>
      <c r="C24" s="101"/>
      <c r="D24" s="105" t="s">
        <v>483</v>
      </c>
      <c r="E24" s="107">
        <f>'Name of Bidder'!C32</f>
        <v>0</v>
      </c>
      <c r="F24" s="101"/>
      <c r="G24" s="101"/>
      <c r="H24" s="101"/>
      <c r="I24" s="101"/>
      <c r="J24" s="101"/>
      <c r="K24" s="101"/>
      <c r="L24" s="101"/>
      <c r="M24" s="101"/>
      <c r="N24" s="101"/>
      <c r="O24" s="101"/>
      <c r="P24" s="101"/>
      <c r="Q24" s="101"/>
      <c r="R24" s="101"/>
      <c r="S24" s="101"/>
      <c r="T24" s="101"/>
      <c r="U24" s="101"/>
      <c r="V24" s="101"/>
      <c r="W24" s="101"/>
      <c r="X24" s="101"/>
      <c r="Y24" s="101"/>
      <c r="AA24" s="81" t="e">
        <f>#REF!</f>
        <v>#REF!</v>
      </c>
    </row>
    <row r="25" spans="1:27" ht="33" customHeight="1">
      <c r="A25" s="91" t="s">
        <v>486</v>
      </c>
      <c r="B25" s="107">
        <f>'Name of Bidder'!C36</f>
        <v>0</v>
      </c>
      <c r="C25" s="101"/>
      <c r="D25" s="105" t="s">
        <v>484</v>
      </c>
      <c r="E25" s="107">
        <f>'Name of Bidder'!C33</f>
        <v>0</v>
      </c>
      <c r="F25" s="107"/>
      <c r="G25" s="107"/>
      <c r="H25" s="107"/>
      <c r="I25" s="107"/>
      <c r="J25" s="107"/>
      <c r="K25" s="107"/>
      <c r="L25" s="107"/>
      <c r="M25" s="107"/>
      <c r="N25" s="107"/>
      <c r="O25" s="107"/>
      <c r="P25" s="107"/>
      <c r="Q25" s="107"/>
      <c r="R25" s="107"/>
      <c r="S25" s="107"/>
      <c r="T25" s="107"/>
      <c r="U25" s="107"/>
      <c r="V25" s="107"/>
      <c r="W25" s="107"/>
      <c r="X25" s="107"/>
      <c r="Y25" s="107"/>
      <c r="AA25" s="81" t="e">
        <f>#REF!</f>
        <v>#REF!</v>
      </c>
    </row>
    <row r="26" spans="1:27" ht="33" customHeight="1">
      <c r="C26" s="101"/>
      <c r="D26" s="105"/>
      <c r="F26" s="107"/>
      <c r="G26" s="107"/>
      <c r="H26" s="107"/>
      <c r="I26" s="107"/>
      <c r="J26" s="107"/>
      <c r="K26" s="107"/>
      <c r="L26" s="107"/>
      <c r="M26" s="107"/>
      <c r="N26" s="107"/>
      <c r="O26" s="107"/>
      <c r="P26" s="107"/>
      <c r="Q26" s="107"/>
      <c r="R26" s="107"/>
      <c r="S26" s="107"/>
      <c r="T26" s="107"/>
      <c r="U26" s="107"/>
      <c r="V26" s="107"/>
      <c r="W26" s="107"/>
      <c r="X26" s="107"/>
      <c r="Y26" s="107"/>
    </row>
    <row r="27" spans="1:27" ht="33" customHeight="1">
      <c r="A27" s="101"/>
      <c r="C27" s="101"/>
      <c r="E27" s="101"/>
      <c r="F27" s="101"/>
      <c r="G27" s="101"/>
      <c r="H27" s="101"/>
      <c r="I27" s="101"/>
      <c r="J27" s="101"/>
      <c r="K27" s="101"/>
      <c r="L27" s="101"/>
      <c r="M27" s="101"/>
      <c r="N27" s="101"/>
      <c r="O27" s="101"/>
      <c r="P27" s="101"/>
      <c r="Q27" s="101"/>
      <c r="R27" s="101"/>
      <c r="S27" s="101"/>
      <c r="T27" s="101"/>
      <c r="U27" s="101"/>
      <c r="V27" s="101"/>
      <c r="W27" s="101"/>
      <c r="X27" s="101"/>
      <c r="Y27" s="101"/>
    </row>
    <row r="28" spans="1:27" ht="20.100000000000001" customHeight="1"/>
    <row r="29" spans="1:27" ht="20.100000000000001" customHeight="1">
      <c r="A29" s="104"/>
    </row>
    <row r="30" spans="1:27" ht="20.100000000000001" customHeight="1"/>
    <row r="31" spans="1:27" ht="20.100000000000001" customHeight="1"/>
    <row r="32" spans="1:27" ht="20.100000000000001" customHeight="1">
      <c r="A32" s="104"/>
    </row>
    <row r="33" spans="1:1" ht="20.100000000000001" customHeight="1"/>
    <row r="34" spans="1:1" ht="20.100000000000001" customHeight="1">
      <c r="A34" s="104"/>
    </row>
    <row r="35" spans="1:1" ht="20.100000000000001" customHeight="1"/>
    <row r="36" spans="1:1" ht="20.100000000000001" customHeight="1">
      <c r="A36" s="104"/>
    </row>
    <row r="37" spans="1:1" ht="20.100000000000001" customHeight="1"/>
    <row r="38" spans="1:1" ht="20.100000000000001" customHeight="1"/>
    <row r="39" spans="1:1" ht="20.100000000000001" customHeight="1"/>
    <row r="40" spans="1:1" ht="20.100000000000001" customHeight="1"/>
  </sheetData>
  <sheetProtection algorithmName="SHA-512" hashValue="NDrvQxXnbj8C91DY1Gq85X8a4179xo31pDjbYtAvx6zTotuxEaDJVJtSCI+Ng021gBuAgApEvzRqc0NQdREL0g==" saltValue="oZRsO1d2NApHZl49pAbrCw==" spinCount="100000" sheet="1" objects="1" scenarios="1"/>
  <customSheetViews>
    <customSheetView guid="{0FC51CD5-DCF7-4595-9A9F-DDC9120F829F}" scale="90" showPageBreaks="1" showGridLines="0" zeroValues="0" printArea="1" view="pageBreakPreview">
      <selection activeCell="G15" sqref="G15"/>
      <pageMargins left="0.79" right="0.41" top="0.57999999999999996" bottom="0.6" header="0.34" footer="0.35"/>
      <pageSetup scale="90" orientation="portrait" r:id="rId1"/>
      <headerFooter alignWithMargins="0">
        <oddFooter>&amp;R&amp;"Book Antiqua,Bold"&amp;8 Page &amp;P of &amp;N</oddFooter>
      </headerFooter>
    </customSheetView>
    <customSheetView guid="{72E27F64-009C-4321-B742-209DBE340E6D}" scale="90" showPageBreaks="1" showGridLines="0" zeroValues="0" printArea="1" view="pageBreakPreview">
      <selection activeCell="G15" sqref="G15"/>
      <pageMargins left="0.79" right="0.41" top="0.57999999999999996" bottom="0.6" header="0.34" footer="0.35"/>
      <pageSetup scale="90" orientation="portrait" r:id="rId2"/>
      <headerFooter alignWithMargins="0">
        <oddFooter>&amp;R&amp;"Book Antiqua,Bold"&amp;8 Page &amp;P of &amp;N</oddFooter>
      </headerFooter>
    </customSheetView>
    <customSheetView guid="{9E668EC9-7875-454E-BDE6-15A2D20AC8D2}" scale="90" showPageBreaks="1" showGridLines="0" zeroValues="0" printArea="1" view="pageBreakPreview">
      <pageMargins left="0.79" right="0.41" top="0.57999999999999996" bottom="0.6" header="0.34" footer="0.35"/>
      <pageSetup scale="90" orientation="portrait" r:id="rId3"/>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4"/>
      <headerFooter alignWithMargins="0">
        <oddFooter>&amp;R&amp;"Book Antiqua,Bold"&amp;8 Page &amp;P of &amp;N</oddFooter>
      </headerFooter>
    </customSheetView>
    <customSheetView guid="{26C9F440-2701-423F-9FDB-7DFF079DC7F8}" scale="90" showPageBreaks="1" showGridLines="0" zeroValues="0" printArea="1" view="pageBreakPreview">
      <pageMargins left="0.79" right="0.41" top="0.57999999999999996" bottom="0.6" header="0.34" footer="0.35"/>
      <pageSetup scale="90" orientation="portrait" r:id="rId5"/>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6"/>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7"/>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8"/>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9"/>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10"/>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11"/>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12"/>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1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14"/>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8"/>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9"/>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20"/>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21"/>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22"/>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23"/>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24"/>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25"/>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26"/>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27"/>
      <headerFooter alignWithMargins="0">
        <oddFooter>&amp;R&amp;"Book Antiqua,Bold"&amp;8 Page &amp;P of &amp;N</oddFooter>
      </headerFooter>
    </customSheetView>
    <customSheetView guid="{E8F77A2D-E40A-4668-A8F2-3CE31C4AC520}" scale="90" showPageBreaks="1" showGridLines="0" zeroValues="0" printArea="1" view="pageBreakPreview">
      <pageMargins left="0.79" right="0.41" top="0.57999999999999996" bottom="0.6" header="0.34" footer="0.35"/>
      <pageSetup scale="90" orientation="portrait" r:id="rId28"/>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30"/>
      <headerFooter alignWithMargins="0">
        <oddFooter>&amp;R&amp;"Book Antiqua,Bold"&amp;8 Page &amp;P of &amp;N</oddFooter>
      </headerFooter>
    </customSheetView>
    <customSheetView guid="{265106DA-0305-46BE-8A98-0935A189448A}" scale="90" showPageBreaks="1" showGridLines="0" zeroValues="0" printArea="1" view="pageBreakPreview">
      <pageMargins left="0.79" right="0.41" top="0.57999999999999996" bottom="0.6" header="0.34" footer="0.35"/>
      <pageSetup scale="90" orientation="portrait" r:id="rId31"/>
      <headerFooter alignWithMargins="0">
        <oddFooter>&amp;R&amp;"Book Antiqua,Bold"&amp;8 Page &amp;P of &amp;N</oddFooter>
      </headerFooter>
    </customSheetView>
    <customSheetView guid="{24767711-6F0F-4960-B6A0-5D16317C52CA}" scale="90" showPageBreaks="1" showGridLines="0" zeroValues="0" printArea="1" view="pageBreakPreview">
      <selection activeCell="K10" sqref="K10"/>
      <pageMargins left="0.79" right="0.41" top="0.57999999999999996" bottom="0.6" header="0.34" footer="0.35"/>
      <pageSetup scale="90" orientation="portrait" r:id="rId32"/>
      <headerFooter alignWithMargins="0">
        <oddFooter>&amp;R&amp;"Book Antiqua,Bold"&amp;8 Page &amp;P of &amp;N</oddFooter>
      </headerFooter>
    </customSheetView>
    <customSheetView guid="{6C1F68FF-383D-48BB-B0E5-5F71EA481BD7}" scale="90" showPageBreaks="1" showGridLines="0" zeroValues="0" printArea="1" view="pageBreakPreview">
      <selection activeCell="G15" sqref="G15"/>
      <pageMargins left="0.79" right="0.41" top="0.57999999999999996" bottom="0.6" header="0.34" footer="0.35"/>
      <pageSetup scale="90" orientation="portrait" r:id="rId33"/>
      <headerFooter alignWithMargins="0">
        <oddFooter>&amp;R&amp;"Book Antiqua,Bold"&amp;8 Page &amp;P of &amp;N</oddFooter>
      </headerFooter>
    </customSheetView>
    <customSheetView guid="{70FB5D55-1DD3-4C31-AE80-FEFCEF8A40E9}" scale="90" showPageBreaks="1" showGridLines="0" zeroValues="0" printArea="1" view="pageBreakPreview">
      <selection activeCell="G15" sqref="G15"/>
      <pageMargins left="0.79" right="0.41" top="0.57999999999999996" bottom="0.6" header="0.34" footer="0.35"/>
      <pageSetup scale="90" orientation="portrait" r:id="rId34"/>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4" type="noConversion"/>
  <conditionalFormatting sqref="A21">
    <cfRule type="expression" dxfId="102" priority="4" stopIfTrue="1">
      <formula>$G$8=1</formula>
    </cfRule>
  </conditionalFormatting>
  <conditionalFormatting sqref="A23:B23">
    <cfRule type="expression" dxfId="101" priority="7" stopIfTrue="1">
      <formula>$G$8=1</formula>
    </cfRule>
  </conditionalFormatting>
  <conditionalFormatting sqref="A22:E22">
    <cfRule type="expression" dxfId="100" priority="5" stopIfTrue="1">
      <formula>$G$8=1</formula>
    </cfRule>
  </conditionalFormatting>
  <conditionalFormatting sqref="B15:D16 A15:A19 E15:E20">
    <cfRule type="expression" dxfId="99" priority="1" stopIfTrue="1">
      <formula>$Z$2=0</formula>
    </cfRule>
  </conditionalFormatting>
  <conditionalFormatting sqref="B17:D20">
    <cfRule type="expression" dxfId="98" priority="2" stopIfTrue="1">
      <formula>$G$8=3</formula>
    </cfRule>
    <cfRule type="expression" dxfId="97" priority="3" stopIfTrue="1">
      <formula>$G$9=1</formula>
    </cfRule>
  </conditionalFormatting>
  <pageMargins left="0.79" right="0.41" top="0.57999999999999996" bottom="0.6" header="0.34" footer="0.35"/>
  <pageSetup scale="81" fitToHeight="0" orientation="portrait" r:id="rId35"/>
  <headerFooter alignWithMargins="0">
    <oddFooter>&amp;R&amp;"Book Antiqua,Bold"&amp;8 Page &amp;P of &amp;N</oddFooter>
  </headerFooter>
  <drawing r:id="rId3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sheetPr>
  <dimension ref="A1:Y721"/>
  <sheetViews>
    <sheetView showGridLines="0" showZeros="0" view="pageBreakPreview" zoomScale="90" zoomScaleSheetLayoutView="90" workbookViewId="0">
      <selection activeCell="F13" sqref="F13"/>
    </sheetView>
  </sheetViews>
  <sheetFormatPr defaultColWidth="9.140625" defaultRowHeight="15.75"/>
  <cols>
    <col min="1" max="1" width="10.140625" style="84" customWidth="1"/>
    <col min="2" max="2" width="13.85546875" style="84" customWidth="1"/>
    <col min="3" max="3" width="11.42578125" style="84" customWidth="1"/>
    <col min="4" max="4" width="18.5703125" style="84" customWidth="1"/>
    <col min="5" max="5" width="24.7109375" style="84" customWidth="1"/>
    <col min="6" max="6" width="25" style="84" customWidth="1"/>
    <col min="7" max="7" width="14.85546875" style="84" customWidth="1"/>
    <col min="8" max="8" width="14.42578125" style="84" customWidth="1"/>
    <col min="9" max="9" width="16" style="84" customWidth="1"/>
    <col min="10" max="10" width="3.5703125" style="84" customWidth="1"/>
    <col min="11" max="11" width="10.5703125" style="84" customWidth="1"/>
    <col min="12" max="12" width="10.28515625" style="84" customWidth="1"/>
    <col min="13" max="13" width="11.85546875" style="84" hidden="1" customWidth="1"/>
    <col min="14" max="14" width="34.5703125" style="84" hidden="1" customWidth="1"/>
    <col min="15" max="15" width="10.42578125" style="84" hidden="1" customWidth="1"/>
    <col min="16" max="16" width="11.42578125" style="84" hidden="1" customWidth="1"/>
    <col min="17" max="17" width="10.7109375" style="84" hidden="1" customWidth="1"/>
    <col min="18" max="18" width="13.7109375" style="84" customWidth="1"/>
    <col min="19" max="21" width="9.140625" style="84"/>
    <col min="22" max="22" width="13.5703125" style="84" customWidth="1"/>
    <col min="23" max="16384" width="9.140625" style="84"/>
  </cols>
  <sheetData>
    <row r="1" spans="1:9" ht="24" customHeight="1">
      <c r="A1" s="76" t="str">
        <f>Cover!B3</f>
        <v xml:space="preserve">[Specification No.: CC/NT/W-GIS/DOM/A02/25/06430] </v>
      </c>
      <c r="B1" s="108"/>
      <c r="C1" s="108"/>
      <c r="D1" s="108"/>
      <c r="E1" s="108"/>
      <c r="F1" s="108"/>
      <c r="G1" s="108"/>
      <c r="H1" s="108"/>
      <c r="I1" s="109" t="s">
        <v>176</v>
      </c>
    </row>
    <row r="2" spans="1:9" ht="15.75" customHeight="1"/>
    <row r="3" spans="1:9" ht="68.25" customHeight="1">
      <c r="A3" s="955" t="str">
        <f>Cover!B2</f>
        <v>765kV GIS Substation package SS-148 for (a) Extn. of 765kV Bhuj-II PS associated with Augmentation of transformation capacity at Bhuj-II PS (GIS) and (b) Extn. of 765kV Bhuj-II PS associated with Provision of ICT Augmentation and Bus Reactor at Bhuj-II PS</v>
      </c>
      <c r="B3" s="955"/>
      <c r="C3" s="955"/>
      <c r="D3" s="955"/>
      <c r="E3" s="955"/>
      <c r="F3" s="955"/>
      <c r="G3" s="955"/>
      <c r="H3" s="955"/>
      <c r="I3" s="955"/>
    </row>
    <row r="5" spans="1:9" ht="28.5" customHeight="1">
      <c r="A5" s="827" t="s">
        <v>440</v>
      </c>
      <c r="B5" s="827"/>
      <c r="C5" s="827"/>
      <c r="D5" s="827"/>
      <c r="E5" s="827"/>
      <c r="F5" s="827"/>
      <c r="G5" s="827"/>
      <c r="H5" s="827"/>
      <c r="I5" s="827"/>
    </row>
    <row r="7" spans="1:9">
      <c r="A7" s="101" t="str">
        <f>'Attach 3(JV)'!A7:D7</f>
        <v>Bidder’s Name and Address :</v>
      </c>
      <c r="F7" s="91" t="str">
        <f>'Attach 3(JV)'!E7</f>
        <v>To:</v>
      </c>
      <c r="G7" s="92"/>
    </row>
    <row r="8" spans="1:9" ht="32.25" customHeight="1">
      <c r="A8" s="957">
        <f>'Attach 3(JV)'!A8:D8</f>
        <v>0</v>
      </c>
      <c r="B8" s="957"/>
      <c r="C8" s="957"/>
      <c r="D8" s="957"/>
      <c r="E8" s="957"/>
      <c r="F8" s="104" t="str">
        <f>'Attach 3(JV)'!E8</f>
        <v>Contract Services</v>
      </c>
      <c r="G8" s="110"/>
    </row>
    <row r="9" spans="1:9" ht="18" customHeight="1">
      <c r="A9" s="101" t="s">
        <v>27</v>
      </c>
      <c r="B9" s="825">
        <f>'Attach 3(JV)'!B9:D9</f>
        <v>0</v>
      </c>
      <c r="C9" s="825"/>
      <c r="D9" s="825"/>
      <c r="F9" s="104" t="str">
        <f>'Attach 3(JV)'!E9</f>
        <v>Power Grid Corporation of India Ltd.,</v>
      </c>
      <c r="G9" s="110"/>
    </row>
    <row r="10" spans="1:9" ht="18" customHeight="1">
      <c r="A10" s="101" t="s">
        <v>28</v>
      </c>
      <c r="B10" s="958">
        <f>'Attach 3(JV)'!B10:D10</f>
        <v>0</v>
      </c>
      <c r="C10" s="958"/>
      <c r="D10" s="958"/>
      <c r="F10" s="104" t="str">
        <f>'Attach 3(JV)'!E10</f>
        <v>"Saudamini", Plot No. 2, Sector 29</v>
      </c>
      <c r="G10" s="110"/>
    </row>
    <row r="11" spans="1:9" ht="17.25" customHeight="1">
      <c r="B11" s="958">
        <f>'Attach 3(JV)'!B11:D11</f>
        <v>0</v>
      </c>
      <c r="C11" s="958"/>
      <c r="D11" s="958"/>
      <c r="F11" s="104" t="str">
        <f>'Attach 3(JV)'!E11</f>
        <v>Gurgaon (Haryana) - 122001</v>
      </c>
      <c r="G11" s="110"/>
    </row>
    <row r="12" spans="1:9" ht="18" customHeight="1">
      <c r="B12" s="958">
        <f>'Attach 3(JV)'!B12:D12</f>
        <v>0</v>
      </c>
      <c r="C12" s="958"/>
      <c r="D12" s="958"/>
    </row>
    <row r="14" spans="1:9">
      <c r="A14" s="84" t="s">
        <v>243</v>
      </c>
    </row>
    <row r="15" spans="1:9" ht="65.25" customHeight="1">
      <c r="B15" s="84" t="s">
        <v>1027</v>
      </c>
    </row>
    <row r="17" spans="1:14" ht="84.75" hidden="1" customHeight="1">
      <c r="A17" s="913" t="s">
        <v>470</v>
      </c>
      <c r="B17" s="913"/>
      <c r="C17" s="913"/>
      <c r="D17" s="913"/>
      <c r="E17" s="913"/>
      <c r="F17" s="913"/>
      <c r="G17" s="913"/>
      <c r="H17" s="913"/>
      <c r="I17" s="913"/>
    </row>
    <row r="18" spans="1:14" ht="18" hidden="1" customHeight="1"/>
    <row r="19" spans="1:14" ht="17.25" hidden="1" customHeight="1">
      <c r="B19" s="942" t="s">
        <v>471</v>
      </c>
      <c r="C19" s="942"/>
      <c r="D19" s="942"/>
      <c r="E19" s="942"/>
      <c r="F19" s="942"/>
      <c r="G19" s="942"/>
      <c r="N19" s="85"/>
    </row>
    <row r="20" spans="1:14" ht="17.25" hidden="1" customHeight="1">
      <c r="A20" s="112"/>
      <c r="B20" s="942" t="s">
        <v>472</v>
      </c>
      <c r="C20" s="942"/>
      <c r="D20" s="942"/>
      <c r="E20" s="942"/>
      <c r="F20" s="942"/>
      <c r="G20" s="942"/>
      <c r="H20" s="942"/>
      <c r="I20" s="942"/>
      <c r="N20" s="85"/>
    </row>
    <row r="21" spans="1:14" hidden="1">
      <c r="A21" s="113" t="s">
        <v>95</v>
      </c>
      <c r="B21" s="943"/>
      <c r="C21" s="943"/>
      <c r="D21" s="943"/>
      <c r="E21" s="943"/>
      <c r="F21" s="943"/>
      <c r="G21" s="943"/>
      <c r="H21" s="943"/>
      <c r="I21" s="944"/>
      <c r="N21" s="114">
        <f>'Name of Bidder'!F7</f>
        <v>1</v>
      </c>
    </row>
    <row r="22" spans="1:14" hidden="1">
      <c r="A22" s="113" t="s">
        <v>103</v>
      </c>
      <c r="B22" s="943"/>
      <c r="C22" s="943"/>
      <c r="D22" s="943"/>
      <c r="E22" s="943"/>
      <c r="F22" s="943"/>
      <c r="G22" s="943"/>
      <c r="H22" s="943"/>
      <c r="I22" s="944"/>
      <c r="N22" s="114">
        <f>'Name of Bidder'!F9</f>
        <v>1</v>
      </c>
    </row>
    <row r="23" spans="1:14" ht="17.25" hidden="1" customHeight="1">
      <c r="A23" s="113" t="s">
        <v>480</v>
      </c>
      <c r="B23" s="943"/>
      <c r="C23" s="943"/>
      <c r="D23" s="943"/>
      <c r="E23" s="943"/>
      <c r="F23" s="943"/>
      <c r="G23" s="943"/>
      <c r="H23" s="943"/>
      <c r="I23" s="944"/>
      <c r="J23" s="115"/>
    </row>
    <row r="24" spans="1:14" ht="15.75" hidden="1" customHeight="1"/>
    <row r="25" spans="1:14" ht="25.5" hidden="1" customHeight="1">
      <c r="A25" s="942" t="s">
        <v>273</v>
      </c>
      <c r="B25" s="942"/>
      <c r="C25" s="942"/>
      <c r="D25" s="942"/>
      <c r="E25" s="942"/>
      <c r="F25" s="942"/>
      <c r="G25" s="942"/>
      <c r="H25" s="942"/>
      <c r="I25" s="942"/>
    </row>
    <row r="26" spans="1:14" ht="8.25" hidden="1" customHeight="1">
      <c r="A26" s="116"/>
      <c r="B26" s="116"/>
      <c r="C26" s="116"/>
      <c r="D26" s="116"/>
      <c r="E26" s="116"/>
      <c r="F26" s="116"/>
      <c r="G26" s="116"/>
      <c r="H26" s="116"/>
      <c r="I26" s="116"/>
    </row>
    <row r="27" spans="1:14" ht="54.75" hidden="1" customHeight="1">
      <c r="A27" s="913" t="s">
        <v>274</v>
      </c>
      <c r="B27" s="913"/>
      <c r="C27" s="913"/>
      <c r="D27" s="913"/>
      <c r="E27" s="913"/>
      <c r="F27" s="913"/>
      <c r="G27" s="913"/>
      <c r="H27" s="913"/>
      <c r="I27" s="913"/>
      <c r="J27" s="115"/>
    </row>
    <row r="28" spans="1:14" ht="26.25" hidden="1" customHeight="1">
      <c r="A28" s="117" t="s">
        <v>275</v>
      </c>
      <c r="B28" s="913" t="s">
        <v>192</v>
      </c>
      <c r="C28" s="913"/>
      <c r="D28" s="913"/>
      <c r="E28" s="913"/>
      <c r="F28" s="913"/>
      <c r="G28" s="913"/>
      <c r="H28" s="913"/>
      <c r="I28" s="913"/>
      <c r="J28" s="115"/>
    </row>
    <row r="29" spans="1:14" ht="26.25" hidden="1" customHeight="1">
      <c r="A29" s="118" t="s">
        <v>202</v>
      </c>
      <c r="B29" s="956" t="s">
        <v>276</v>
      </c>
      <c r="C29" s="956"/>
      <c r="D29" s="956"/>
      <c r="E29" s="956"/>
      <c r="F29" s="956"/>
      <c r="G29" s="956"/>
      <c r="H29" s="956"/>
      <c r="I29" s="956"/>
    </row>
    <row r="30" spans="1:14" ht="26.25" hidden="1" customHeight="1">
      <c r="A30" s="118" t="s">
        <v>307</v>
      </c>
      <c r="B30" s="956" t="s">
        <v>277</v>
      </c>
      <c r="C30" s="956"/>
      <c r="D30" s="956"/>
      <c r="E30" s="956"/>
      <c r="F30" s="956"/>
      <c r="G30" s="956"/>
      <c r="H30" s="956"/>
      <c r="I30" s="956"/>
    </row>
    <row r="31" spans="1:14" ht="41.25" hidden="1" customHeight="1">
      <c r="A31" s="118" t="s">
        <v>308</v>
      </c>
      <c r="B31" s="956" t="s">
        <v>278</v>
      </c>
      <c r="C31" s="956"/>
      <c r="D31" s="956"/>
      <c r="E31" s="956"/>
      <c r="F31" s="956"/>
      <c r="G31" s="956"/>
      <c r="H31" s="956"/>
      <c r="I31" s="956"/>
    </row>
    <row r="32" spans="1:14" ht="9.75" hidden="1" customHeight="1">
      <c r="A32" s="118"/>
      <c r="B32" s="115"/>
      <c r="C32" s="115"/>
      <c r="D32" s="115"/>
      <c r="E32" s="115"/>
      <c r="F32" s="115"/>
      <c r="G32" s="115"/>
      <c r="H32" s="115"/>
      <c r="I32" s="115"/>
      <c r="J32" s="115"/>
    </row>
    <row r="33" spans="1:10" ht="25.5" hidden="1" customHeight="1">
      <c r="A33" s="117" t="s">
        <v>279</v>
      </c>
      <c r="B33" s="940" t="s">
        <v>193</v>
      </c>
      <c r="C33" s="940"/>
      <c r="D33" s="940"/>
      <c r="E33" s="940"/>
      <c r="F33" s="940"/>
      <c r="G33" s="940"/>
      <c r="H33" s="940"/>
      <c r="I33" s="940"/>
      <c r="J33" s="115"/>
    </row>
    <row r="34" spans="1:10" ht="24.75" hidden="1" customHeight="1">
      <c r="A34" s="118" t="s">
        <v>202</v>
      </c>
      <c r="B34" s="913" t="s">
        <v>194</v>
      </c>
      <c r="C34" s="913"/>
      <c r="D34" s="913"/>
      <c r="E34" s="913"/>
      <c r="F34" s="913"/>
      <c r="G34" s="913"/>
      <c r="H34" s="913"/>
      <c r="I34" s="913"/>
      <c r="J34" s="115"/>
    </row>
    <row r="35" spans="1:10" ht="24.75" hidden="1" customHeight="1">
      <c r="A35" s="118" t="s">
        <v>307</v>
      </c>
      <c r="B35" s="913" t="s">
        <v>195</v>
      </c>
      <c r="C35" s="913"/>
      <c r="D35" s="913"/>
      <c r="E35" s="913"/>
      <c r="F35" s="913"/>
      <c r="G35" s="913"/>
      <c r="H35" s="913"/>
      <c r="I35" s="913"/>
      <c r="J35" s="115"/>
    </row>
    <row r="36" spans="1:10" ht="96.75" hidden="1" customHeight="1">
      <c r="A36" s="117" t="s">
        <v>602</v>
      </c>
      <c r="B36" s="913" t="s">
        <v>765</v>
      </c>
      <c r="C36" s="913"/>
      <c r="D36" s="913"/>
      <c r="E36" s="913"/>
      <c r="F36" s="913"/>
      <c r="G36" s="913"/>
      <c r="H36" s="391"/>
      <c r="I36" s="392"/>
      <c r="J36" s="115"/>
    </row>
    <row r="37" spans="1:10" s="121" customFormat="1" ht="24.75" hidden="1" customHeight="1">
      <c r="A37" s="119" t="s">
        <v>280</v>
      </c>
      <c r="B37" s="912" t="s">
        <v>281</v>
      </c>
      <c r="C37" s="912"/>
      <c r="D37" s="912"/>
      <c r="E37" s="912"/>
      <c r="F37" s="912"/>
      <c r="G37" s="912"/>
      <c r="H37" s="912"/>
      <c r="I37" s="912"/>
      <c r="J37" s="120"/>
    </row>
    <row r="38" spans="1:10" ht="24" hidden="1" customHeight="1">
      <c r="A38" s="115"/>
      <c r="B38" s="940" t="s">
        <v>282</v>
      </c>
      <c r="C38" s="940"/>
      <c r="D38" s="940"/>
      <c r="E38" s="940"/>
      <c r="F38" s="940"/>
      <c r="G38" s="940"/>
      <c r="H38" s="940"/>
      <c r="I38" s="940"/>
      <c r="J38" s="115"/>
    </row>
    <row r="39" spans="1:10" ht="54" hidden="1" customHeight="1">
      <c r="A39" s="115"/>
      <c r="B39" s="913" t="s">
        <v>283</v>
      </c>
      <c r="C39" s="913"/>
      <c r="D39" s="913"/>
      <c r="E39" s="913"/>
      <c r="F39" s="913"/>
      <c r="G39" s="913"/>
      <c r="H39" s="913"/>
      <c r="I39" s="913"/>
      <c r="J39" s="115"/>
    </row>
    <row r="40" spans="1:10" hidden="1"/>
    <row r="41" spans="1:10" ht="19.5" hidden="1" customHeight="1">
      <c r="A41" s="928" t="s">
        <v>284</v>
      </c>
      <c r="B41" s="945" t="s">
        <v>285</v>
      </c>
      <c r="C41" s="949"/>
      <c r="D41" s="945" t="str">
        <f>IF(N21=1, "Sole Bidder", IF(AND(N21=2, N22=1), "For Lead Partner", IF(AND(N21=2, N22="2 or more"), "For Lead Partner", "")))</f>
        <v>Sole Bidder</v>
      </c>
      <c r="E41" s="946"/>
      <c r="F41" s="945" t="str">
        <f>IF(N21=1, "", IF(N21=2, "For Other Partner-1", ""))</f>
        <v/>
      </c>
      <c r="G41" s="946"/>
      <c r="H41" s="945" t="str">
        <f>IF(N21=1, "", IF(AND(N21=2, N22="2 or more"), "For Other Partner-2", ""))</f>
        <v/>
      </c>
      <c r="I41" s="946"/>
      <c r="J41" s="115"/>
    </row>
    <row r="42" spans="1:10" ht="20.25" hidden="1" customHeight="1">
      <c r="A42" s="929"/>
      <c r="B42" s="947"/>
      <c r="C42" s="950"/>
      <c r="D42" s="947"/>
      <c r="E42" s="948"/>
      <c r="F42" s="947"/>
      <c r="G42" s="948"/>
      <c r="H42" s="947"/>
      <c r="I42" s="948"/>
      <c r="J42" s="115"/>
    </row>
    <row r="43" spans="1:10" ht="30.75" hidden="1" customHeight="1">
      <c r="A43" s="122">
        <v>1</v>
      </c>
      <c r="B43" s="908" t="s">
        <v>286</v>
      </c>
      <c r="C43" s="908"/>
      <c r="D43" s="908">
        <f>'Name of Bidder'!C13</f>
        <v>0</v>
      </c>
      <c r="E43" s="908"/>
      <c r="F43" s="930">
        <f>'Name of Bidder'!C18</f>
        <v>0</v>
      </c>
      <c r="G43" s="930"/>
      <c r="H43" s="930">
        <f>'Name of Bidder'!C23</f>
        <v>0</v>
      </c>
      <c r="I43" s="930"/>
      <c r="J43" s="115"/>
    </row>
    <row r="44" spans="1:10" ht="15.75" hidden="1" customHeight="1">
      <c r="A44" s="931">
        <v>2</v>
      </c>
      <c r="B44" s="934" t="s">
        <v>287</v>
      </c>
      <c r="C44" s="935"/>
      <c r="D44" s="908">
        <f>'Name of Bidder'!C14</f>
        <v>0</v>
      </c>
      <c r="E44" s="908"/>
      <c r="F44" s="930">
        <f>'Name of Bidder'!C19</f>
        <v>0</v>
      </c>
      <c r="G44" s="930"/>
      <c r="H44" s="930">
        <f>'Name of Bidder'!C24</f>
        <v>0</v>
      </c>
      <c r="I44" s="930"/>
      <c r="J44" s="115"/>
    </row>
    <row r="45" spans="1:10" ht="15.75" hidden="1" customHeight="1">
      <c r="A45" s="932"/>
      <c r="B45" s="936"/>
      <c r="C45" s="937"/>
      <c r="D45" s="908">
        <f>'Name of Bidder'!C15</f>
        <v>0</v>
      </c>
      <c r="E45" s="908"/>
      <c r="F45" s="930">
        <f>'Name of Bidder'!C20</f>
        <v>0</v>
      </c>
      <c r="G45" s="930"/>
      <c r="H45" s="930">
        <f>'Name of Bidder'!C25</f>
        <v>0</v>
      </c>
      <c r="I45" s="930"/>
      <c r="J45" s="115"/>
    </row>
    <row r="46" spans="1:10" ht="15.75" hidden="1" customHeight="1">
      <c r="A46" s="933"/>
      <c r="B46" s="938"/>
      <c r="C46" s="939"/>
      <c r="D46" s="908">
        <f>'Name of Bidder'!C16</f>
        <v>0</v>
      </c>
      <c r="E46" s="908"/>
      <c r="F46" s="930">
        <f>'Name of Bidder'!C21</f>
        <v>0</v>
      </c>
      <c r="G46" s="930"/>
      <c r="H46" s="930">
        <f>'Name of Bidder'!C26</f>
        <v>0</v>
      </c>
      <c r="I46" s="930"/>
      <c r="J46" s="115"/>
    </row>
    <row r="47" spans="1:10" ht="18.75" hidden="1" customHeight="1">
      <c r="A47" s="122">
        <v>3</v>
      </c>
      <c r="B47" s="908" t="s">
        <v>288</v>
      </c>
      <c r="C47" s="908"/>
      <c r="D47" s="944"/>
      <c r="E47" s="951"/>
      <c r="F47" s="941"/>
      <c r="G47" s="941"/>
      <c r="H47" s="941"/>
      <c r="I47" s="941"/>
      <c r="J47" s="115"/>
    </row>
    <row r="48" spans="1:10" ht="20.25" hidden="1" customHeight="1">
      <c r="A48" s="122">
        <v>4</v>
      </c>
      <c r="B48" s="908" t="s">
        <v>289</v>
      </c>
      <c r="C48" s="908"/>
      <c r="D48" s="901"/>
      <c r="E48" s="902"/>
      <c r="F48" s="900"/>
      <c r="G48" s="900"/>
      <c r="H48" s="900"/>
      <c r="I48" s="900"/>
      <c r="J48" s="115"/>
    </row>
    <row r="49" spans="1:10" ht="19.5" hidden="1" customHeight="1">
      <c r="A49" s="126">
        <v>5</v>
      </c>
      <c r="B49" s="908" t="s">
        <v>290</v>
      </c>
      <c r="C49" s="908"/>
      <c r="D49" s="901"/>
      <c r="E49" s="902"/>
      <c r="F49" s="900"/>
      <c r="G49" s="900"/>
      <c r="H49" s="900"/>
      <c r="I49" s="900"/>
    </row>
    <row r="50" spans="1:10" ht="51.75" hidden="1" customHeight="1">
      <c r="A50" s="122">
        <v>6</v>
      </c>
      <c r="B50" s="908" t="s">
        <v>291</v>
      </c>
      <c r="C50" s="908"/>
      <c r="D50" s="901"/>
      <c r="E50" s="902"/>
      <c r="F50" s="900"/>
      <c r="G50" s="900"/>
      <c r="H50" s="900"/>
      <c r="I50" s="900"/>
      <c r="J50" s="115"/>
    </row>
    <row r="51" spans="1:10" ht="49.5" hidden="1" customHeight="1">
      <c r="A51" s="122">
        <v>7</v>
      </c>
      <c r="B51" s="908" t="s">
        <v>292</v>
      </c>
      <c r="C51" s="908"/>
      <c r="D51" s="901"/>
      <c r="E51" s="902"/>
      <c r="F51" s="900"/>
      <c r="G51" s="900"/>
      <c r="H51" s="900"/>
      <c r="I51" s="900"/>
      <c r="J51" s="115"/>
    </row>
    <row r="52" spans="1:10" ht="18" hidden="1" customHeight="1">
      <c r="A52" s="122">
        <v>8</v>
      </c>
      <c r="B52" s="908" t="s">
        <v>293</v>
      </c>
      <c r="C52" s="908"/>
      <c r="D52" s="901"/>
      <c r="E52" s="902"/>
      <c r="F52" s="900"/>
      <c r="G52" s="900"/>
      <c r="H52" s="900"/>
      <c r="I52" s="900"/>
      <c r="J52" s="115"/>
    </row>
    <row r="53" spans="1:10" ht="18" hidden="1" customHeight="1">
      <c r="A53" s="127"/>
      <c r="B53" s="128" t="s">
        <v>294</v>
      </c>
      <c r="C53" s="129"/>
      <c r="D53" s="901"/>
      <c r="E53" s="902"/>
      <c r="F53" s="900"/>
      <c r="G53" s="900"/>
      <c r="H53" s="900"/>
      <c r="I53" s="900"/>
      <c r="J53" s="115"/>
    </row>
    <row r="54" spans="1:10" ht="18" hidden="1" customHeight="1">
      <c r="A54" s="127"/>
      <c r="B54" s="128" t="s">
        <v>295</v>
      </c>
      <c r="C54" s="129"/>
      <c r="D54" s="901"/>
      <c r="E54" s="902"/>
      <c r="F54" s="900"/>
      <c r="G54" s="900"/>
      <c r="H54" s="900"/>
      <c r="I54" s="900"/>
      <c r="J54" s="115"/>
    </row>
    <row r="55" spans="1:10" ht="18" hidden="1" customHeight="1">
      <c r="A55" s="130"/>
      <c r="B55" s="128" t="s">
        <v>296</v>
      </c>
      <c r="C55" s="131"/>
      <c r="D55" s="915"/>
      <c r="E55" s="916"/>
      <c r="F55" s="903"/>
      <c r="G55" s="903"/>
      <c r="H55" s="903"/>
      <c r="I55" s="903"/>
    </row>
    <row r="56" spans="1:10" ht="13.5" hidden="1" customHeight="1">
      <c r="A56" s="115"/>
      <c r="B56" s="115"/>
      <c r="C56" s="115"/>
      <c r="D56" s="115"/>
      <c r="E56" s="115"/>
      <c r="F56" s="115"/>
      <c r="G56" s="115"/>
      <c r="H56" s="115"/>
      <c r="I56" s="115"/>
      <c r="J56" s="115"/>
    </row>
    <row r="57" spans="1:10" ht="20.25" hidden="1" customHeight="1">
      <c r="A57" s="132">
        <v>2</v>
      </c>
      <c r="B57" s="911" t="s">
        <v>619</v>
      </c>
      <c r="C57" s="911"/>
      <c r="D57" s="911"/>
      <c r="E57" s="911"/>
      <c r="F57" s="911"/>
      <c r="G57" s="911"/>
      <c r="H57" s="911"/>
      <c r="I57" s="911"/>
      <c r="J57" s="115"/>
    </row>
    <row r="58" spans="1:10" ht="9.75" hidden="1" customHeight="1">
      <c r="A58" s="115"/>
      <c r="B58" s="115"/>
      <c r="C58" s="115"/>
      <c r="D58" s="115"/>
      <c r="E58" s="115"/>
      <c r="F58" s="115"/>
      <c r="G58" s="115"/>
      <c r="H58" s="115"/>
      <c r="I58" s="115"/>
      <c r="J58" s="115"/>
    </row>
    <row r="59" spans="1:10" ht="26.25" hidden="1" customHeight="1">
      <c r="A59" s="134"/>
      <c r="B59" s="912" t="s">
        <v>620</v>
      </c>
      <c r="C59" s="912"/>
      <c r="D59" s="912"/>
      <c r="E59" s="912"/>
      <c r="F59" s="912"/>
      <c r="G59" s="912"/>
      <c r="H59" s="912"/>
      <c r="I59" s="912"/>
      <c r="J59" s="115"/>
    </row>
    <row r="60" spans="1:10" ht="26.25" hidden="1" customHeight="1">
      <c r="A60" s="134"/>
      <c r="B60" s="390" t="s">
        <v>753</v>
      </c>
      <c r="C60" s="120"/>
      <c r="D60" s="120"/>
      <c r="E60" s="120"/>
      <c r="F60" s="120"/>
      <c r="G60" s="120"/>
      <c r="H60" s="120"/>
      <c r="I60" s="120"/>
      <c r="J60" s="115"/>
    </row>
    <row r="61" spans="1:10" ht="74.25" hidden="1" customHeight="1">
      <c r="A61" s="393">
        <v>2.1</v>
      </c>
      <c r="B61" s="906" t="s">
        <v>1020</v>
      </c>
      <c r="C61" s="906"/>
      <c r="D61" s="906"/>
      <c r="E61" s="906"/>
      <c r="F61" s="906"/>
      <c r="G61" s="906"/>
      <c r="H61" s="906"/>
      <c r="I61" s="906"/>
      <c r="J61" s="115"/>
    </row>
    <row r="62" spans="1:10" ht="17.25" hidden="1" customHeight="1">
      <c r="A62" s="393"/>
      <c r="B62" s="388"/>
      <c r="C62" s="388"/>
      <c r="D62" s="388"/>
      <c r="E62" s="388"/>
      <c r="F62" s="389"/>
      <c r="G62" s="388"/>
      <c r="H62" s="388"/>
      <c r="I62" s="388"/>
      <c r="J62" s="115"/>
    </row>
    <row r="63" spans="1:10" ht="25.5" hidden="1" customHeight="1">
      <c r="A63" s="144"/>
      <c r="B63" s="390" t="s">
        <v>754</v>
      </c>
      <c r="C63" s="145"/>
      <c r="D63" s="145"/>
      <c r="E63" s="145"/>
      <c r="F63" s="145"/>
      <c r="G63" s="145"/>
      <c r="H63" s="145"/>
      <c r="I63" s="145"/>
      <c r="J63" s="115"/>
    </row>
    <row r="64" spans="1:10" ht="293.25" hidden="1" customHeight="1">
      <c r="A64" s="144">
        <v>2.2000000000000002</v>
      </c>
      <c r="B64" s="914" t="s">
        <v>987</v>
      </c>
      <c r="C64" s="914"/>
      <c r="D64" s="914"/>
      <c r="E64" s="914"/>
      <c r="F64" s="914"/>
      <c r="G64" s="914"/>
      <c r="H64" s="914"/>
      <c r="I64" s="914"/>
      <c r="J64" s="115"/>
    </row>
    <row r="65" spans="1:24" ht="20.25" hidden="1" customHeight="1">
      <c r="A65" s="144"/>
      <c r="B65" s="907"/>
      <c r="C65" s="907"/>
      <c r="D65" s="907"/>
      <c r="E65" s="907"/>
      <c r="F65" s="907"/>
      <c r="G65" s="907"/>
      <c r="H65" s="907"/>
      <c r="I65" s="907"/>
      <c r="J65" s="115"/>
    </row>
    <row r="66" spans="1:24" ht="25.5" hidden="1" customHeight="1">
      <c r="A66" s="144"/>
      <c r="B66" s="390" t="s">
        <v>755</v>
      </c>
      <c r="C66" s="145"/>
      <c r="D66" s="145"/>
      <c r="E66" s="145"/>
      <c r="F66" s="145"/>
      <c r="G66" s="145"/>
      <c r="H66" s="145"/>
      <c r="I66" s="145"/>
      <c r="J66" s="115"/>
    </row>
    <row r="67" spans="1:24" ht="331.15" hidden="1" customHeight="1">
      <c r="A67" s="144">
        <v>2.2999999999999998</v>
      </c>
      <c r="B67" s="906" t="s">
        <v>1014</v>
      </c>
      <c r="C67" s="906"/>
      <c r="D67" s="906"/>
      <c r="E67" s="906"/>
      <c r="F67" s="906"/>
      <c r="G67" s="906"/>
      <c r="H67" s="906"/>
      <c r="I67" s="906"/>
      <c r="J67" s="115"/>
    </row>
    <row r="68" spans="1:24" ht="20.25" hidden="1" customHeight="1">
      <c r="A68" s="144"/>
      <c r="B68" s="907"/>
      <c r="C68" s="907"/>
      <c r="D68" s="907"/>
      <c r="E68" s="907"/>
      <c r="F68" s="907"/>
      <c r="G68" s="907"/>
      <c r="H68" s="907"/>
      <c r="I68" s="907"/>
      <c r="J68" s="115"/>
    </row>
    <row r="69" spans="1:24" ht="25.5" hidden="1" customHeight="1">
      <c r="A69" s="144"/>
      <c r="B69" s="390" t="s">
        <v>910</v>
      </c>
      <c r="C69" s="145"/>
      <c r="D69" s="145"/>
      <c r="E69" s="145"/>
      <c r="F69" s="145"/>
      <c r="G69" s="145"/>
      <c r="H69" s="145"/>
      <c r="I69" s="145"/>
      <c r="J69" s="115"/>
    </row>
    <row r="70" spans="1:24" ht="246.75" hidden="1" customHeight="1">
      <c r="A70" s="144">
        <v>2.4</v>
      </c>
      <c r="B70" s="906" t="s">
        <v>1015</v>
      </c>
      <c r="C70" s="906"/>
      <c r="D70" s="906"/>
      <c r="E70" s="906"/>
      <c r="F70" s="906"/>
      <c r="G70" s="906"/>
      <c r="H70" s="906"/>
      <c r="I70" s="906"/>
      <c r="J70" s="115"/>
    </row>
    <row r="71" spans="1:24" ht="275.45" hidden="1" customHeight="1">
      <c r="A71" s="135"/>
      <c r="B71" s="914" t="s">
        <v>988</v>
      </c>
      <c r="C71" s="914"/>
      <c r="D71" s="914"/>
      <c r="E71" s="914"/>
      <c r="F71" s="914"/>
      <c r="G71" s="914"/>
      <c r="H71" s="914"/>
      <c r="I71" s="914"/>
      <c r="J71" s="115"/>
    </row>
    <row r="72" spans="1:24" ht="9" hidden="1" customHeight="1">
      <c r="A72" s="135"/>
      <c r="B72" s="904"/>
      <c r="C72" s="905"/>
      <c r="D72" s="905"/>
      <c r="E72" s="905"/>
      <c r="F72" s="905"/>
      <c r="G72" s="905"/>
      <c r="H72" s="905"/>
      <c r="I72" s="905"/>
      <c r="J72" s="115"/>
    </row>
    <row r="73" spans="1:24" ht="6" hidden="1" customHeight="1">
      <c r="A73" s="135"/>
      <c r="B73" s="382"/>
      <c r="C73" s="381"/>
      <c r="D73" s="381"/>
      <c r="E73" s="381"/>
      <c r="F73" s="381"/>
      <c r="G73" s="381"/>
      <c r="H73" s="381"/>
      <c r="I73" s="381"/>
      <c r="J73" s="115"/>
    </row>
    <row r="74" spans="1:24" ht="70.5" hidden="1" customHeight="1">
      <c r="A74" s="136">
        <v>2.5</v>
      </c>
      <c r="B74" s="913" t="s">
        <v>213</v>
      </c>
      <c r="C74" s="913"/>
      <c r="D74" s="913"/>
      <c r="E74" s="913"/>
      <c r="F74" s="913"/>
      <c r="G74" s="913"/>
      <c r="H74" s="913"/>
      <c r="I74" s="913"/>
      <c r="J74" s="115"/>
    </row>
    <row r="75" spans="1:24" ht="72.75" hidden="1" customHeight="1">
      <c r="B75" s="913" t="s">
        <v>214</v>
      </c>
      <c r="C75" s="913"/>
      <c r="D75" s="913"/>
      <c r="E75" s="913"/>
      <c r="F75" s="913"/>
      <c r="G75" s="913"/>
      <c r="H75" s="913"/>
      <c r="I75" s="913"/>
    </row>
    <row r="76" spans="1:24" s="556" customFormat="1" ht="21" hidden="1" customHeight="1">
      <c r="B76" s="952" t="s">
        <v>215</v>
      </c>
      <c r="C76" s="952"/>
      <c r="D76" s="577"/>
      <c r="E76" s="577"/>
      <c r="F76" s="577"/>
      <c r="G76" s="577"/>
      <c r="H76" s="577"/>
    </row>
    <row r="77" spans="1:24" s="556" customFormat="1" ht="51.75" hidden="1" customHeight="1">
      <c r="A77" s="564"/>
      <c r="B77" s="917" t="s">
        <v>936</v>
      </c>
      <c r="C77" s="917"/>
      <c r="D77" s="917"/>
      <c r="E77" s="917"/>
      <c r="F77" s="917"/>
      <c r="G77" s="917"/>
      <c r="H77" s="917"/>
      <c r="I77" s="564"/>
    </row>
    <row r="78" spans="1:24" s="556" customFormat="1" ht="15.75" hidden="1" customHeight="1">
      <c r="A78" s="564"/>
      <c r="B78" s="544"/>
      <c r="C78" s="578"/>
      <c r="D78" s="578"/>
      <c r="E78" s="578"/>
      <c r="F78" s="578"/>
      <c r="G78" s="578"/>
      <c r="H78" s="578"/>
      <c r="I78" s="564"/>
    </row>
    <row r="79" spans="1:24" s="556" customFormat="1" ht="60" hidden="1" customHeight="1">
      <c r="A79" s="557"/>
      <c r="B79" s="918" t="s">
        <v>939</v>
      </c>
      <c r="C79" s="918"/>
      <c r="D79" s="919"/>
      <c r="E79" s="920"/>
      <c r="F79" s="921"/>
      <c r="G79" s="922"/>
      <c r="H79" s="921"/>
      <c r="I79" s="579"/>
      <c r="J79" s="579"/>
      <c r="K79" s="579"/>
      <c r="L79" s="579"/>
      <c r="M79" s="580" t="e">
        <f>'[7]Names of Bidder'!D11</f>
        <v>#REF!</v>
      </c>
      <c r="N79" s="579"/>
      <c r="O79" s="579"/>
      <c r="P79" s="579"/>
      <c r="Q79" s="579"/>
      <c r="R79" s="579"/>
      <c r="S79" s="579"/>
      <c r="T79" s="579"/>
      <c r="U79" s="579"/>
      <c r="V79" s="579"/>
      <c r="W79" s="579"/>
      <c r="X79" s="579"/>
    </row>
    <row r="80" spans="1:24" s="556" customFormat="1" ht="14.1" hidden="1" customHeight="1">
      <c r="A80" s="558"/>
      <c r="B80" s="923"/>
      <c r="C80" s="923"/>
      <c r="D80" s="924"/>
      <c r="E80" s="925"/>
      <c r="F80" s="926"/>
      <c r="G80" s="927"/>
      <c r="H80" s="926"/>
      <c r="I80" s="579"/>
      <c r="J80" s="579"/>
      <c r="K80" s="579"/>
      <c r="L80" s="579"/>
      <c r="M80" s="581" t="e">
        <f>'[7]Names of Bidder'!D16</f>
        <v>#REF!</v>
      </c>
      <c r="N80" s="579"/>
      <c r="O80" s="579"/>
      <c r="P80" s="579"/>
      <c r="Q80" s="579"/>
      <c r="R80" s="579"/>
      <c r="S80" s="579"/>
      <c r="T80" s="579"/>
      <c r="U80" s="579"/>
      <c r="V80" s="579"/>
      <c r="W80" s="579"/>
      <c r="X80" s="579"/>
    </row>
    <row r="81" spans="1:24" s="556" customFormat="1" ht="44.25" hidden="1" customHeight="1">
      <c r="A81" s="575">
        <v>1</v>
      </c>
      <c r="B81" s="1002" t="s">
        <v>297</v>
      </c>
      <c r="C81" s="1002"/>
      <c r="D81" s="1003"/>
      <c r="E81" s="1004"/>
      <c r="F81" s="1005"/>
      <c r="G81" s="1006"/>
      <c r="H81" s="1005"/>
      <c r="I81" s="555"/>
      <c r="J81" s="555"/>
      <c r="K81" s="555"/>
      <c r="L81" s="555"/>
      <c r="M81" s="581" t="e">
        <f>'[7]Names of Bidder'!D21</f>
        <v>#REF!</v>
      </c>
      <c r="N81" s="555"/>
      <c r="O81" s="555"/>
      <c r="P81" s="555"/>
      <c r="Q81" s="555"/>
      <c r="R81" s="555"/>
      <c r="S81" s="555"/>
      <c r="T81" s="555"/>
      <c r="U81" s="555"/>
      <c r="V81" s="555"/>
      <c r="W81" s="555"/>
      <c r="X81" s="555"/>
    </row>
    <row r="82" spans="1:24" s="556" customFormat="1" ht="14.25" hidden="1" customHeight="1">
      <c r="A82" s="559"/>
      <c r="B82" s="560"/>
      <c r="C82" s="560"/>
      <c r="D82" s="560"/>
      <c r="E82" s="582"/>
      <c r="F82" s="582"/>
      <c r="G82" s="582"/>
      <c r="H82" s="582"/>
      <c r="I82" s="555"/>
      <c r="J82" s="555"/>
      <c r="K82" s="555"/>
      <c r="L82" s="555"/>
      <c r="M82" s="555"/>
      <c r="N82" s="555"/>
      <c r="O82" s="555"/>
      <c r="P82" s="555"/>
      <c r="Q82" s="555"/>
      <c r="R82" s="555"/>
      <c r="S82" s="555"/>
      <c r="T82" s="555"/>
      <c r="U82" s="555"/>
      <c r="V82" s="555"/>
      <c r="W82" s="555"/>
      <c r="X82" s="555"/>
    </row>
    <row r="83" spans="1:24" s="556" customFormat="1" ht="36.75" hidden="1" customHeight="1">
      <c r="A83" s="575">
        <v>2</v>
      </c>
      <c r="B83" s="1002" t="s">
        <v>298</v>
      </c>
      <c r="C83" s="1002"/>
      <c r="D83" s="1003"/>
      <c r="E83" s="1004"/>
      <c r="F83" s="1005"/>
      <c r="G83" s="1006"/>
      <c r="H83" s="1005"/>
      <c r="I83" s="555"/>
      <c r="J83" s="555"/>
      <c r="K83" s="555"/>
      <c r="L83" s="555"/>
      <c r="M83" s="555"/>
      <c r="N83" s="555"/>
      <c r="O83" s="555"/>
      <c r="P83" s="555"/>
      <c r="Q83" s="555"/>
      <c r="R83" s="555"/>
      <c r="S83" s="555"/>
      <c r="T83" s="555"/>
      <c r="U83" s="555"/>
      <c r="V83" s="555"/>
      <c r="W83" s="555"/>
      <c r="X83" s="555"/>
    </row>
    <row r="84" spans="1:24" s="556" customFormat="1" ht="14.25" hidden="1" customHeight="1">
      <c r="A84" s="559"/>
      <c r="B84" s="582"/>
      <c r="C84" s="582"/>
      <c r="D84" s="582"/>
      <c r="E84" s="582"/>
      <c r="F84" s="582"/>
      <c r="G84" s="582"/>
      <c r="H84" s="582"/>
      <c r="I84" s="555"/>
      <c r="J84" s="555"/>
      <c r="K84" s="555"/>
      <c r="L84" s="555"/>
      <c r="M84" s="555"/>
      <c r="N84" s="555"/>
      <c r="O84" s="555"/>
      <c r="P84" s="555"/>
      <c r="Q84" s="555"/>
      <c r="R84" s="555"/>
      <c r="S84" s="555"/>
      <c r="T84" s="555"/>
      <c r="U84" s="555"/>
      <c r="V84" s="555"/>
      <c r="W84" s="555"/>
      <c r="X84" s="555"/>
    </row>
    <row r="85" spans="1:24" s="556" customFormat="1" ht="23.25" hidden="1" customHeight="1">
      <c r="A85" s="909">
        <v>3</v>
      </c>
      <c r="B85" s="1007" t="s">
        <v>940</v>
      </c>
      <c r="C85" s="1007"/>
      <c r="D85" s="1008"/>
      <c r="E85" s="1010"/>
      <c r="F85" s="1011"/>
      <c r="G85" s="1012"/>
      <c r="H85" s="1011"/>
      <c r="I85" s="555"/>
      <c r="J85" s="555"/>
      <c r="K85" s="555"/>
      <c r="L85" s="555"/>
      <c r="M85" s="555"/>
      <c r="N85" s="555"/>
      <c r="O85" s="555"/>
      <c r="P85" s="555"/>
      <c r="Q85" s="555"/>
      <c r="R85" s="555"/>
      <c r="S85" s="555"/>
      <c r="T85" s="555"/>
      <c r="U85" s="555"/>
      <c r="V85" s="555"/>
      <c r="W85" s="555"/>
      <c r="X85" s="555"/>
    </row>
    <row r="86" spans="1:24" s="556" customFormat="1" ht="21" hidden="1" customHeight="1">
      <c r="A86" s="910"/>
      <c r="B86" s="993"/>
      <c r="C86" s="993"/>
      <c r="D86" s="1009"/>
      <c r="E86" s="1013"/>
      <c r="F86" s="1014"/>
      <c r="G86" s="1015"/>
      <c r="H86" s="1014"/>
      <c r="I86" s="555"/>
      <c r="J86" s="555"/>
      <c r="K86" s="555"/>
      <c r="L86" s="555"/>
      <c r="M86" s="555"/>
      <c r="N86" s="555"/>
      <c r="O86" s="555"/>
      <c r="P86" s="555"/>
      <c r="Q86" s="555"/>
      <c r="R86" s="555"/>
      <c r="S86" s="555"/>
      <c r="T86" s="555"/>
      <c r="U86" s="555"/>
      <c r="V86" s="555"/>
      <c r="W86" s="555"/>
      <c r="X86" s="555"/>
    </row>
    <row r="87" spans="1:24" s="556" customFormat="1" ht="20.25" hidden="1" customHeight="1">
      <c r="A87" s="910"/>
      <c r="B87" s="993"/>
      <c r="C87" s="993"/>
      <c r="D87" s="1009"/>
      <c r="E87" s="1013"/>
      <c r="F87" s="1014"/>
      <c r="G87" s="1015"/>
      <c r="H87" s="1014"/>
      <c r="I87" s="555"/>
      <c r="J87" s="555"/>
      <c r="K87" s="555"/>
      <c r="L87" s="555"/>
      <c r="M87" s="555"/>
      <c r="N87" s="555"/>
      <c r="O87" s="555"/>
      <c r="P87" s="555"/>
      <c r="Q87" s="555"/>
      <c r="R87" s="555"/>
      <c r="S87" s="555"/>
      <c r="T87" s="555"/>
      <c r="U87" s="555"/>
      <c r="V87" s="555"/>
      <c r="W87" s="555"/>
      <c r="X87" s="555"/>
    </row>
    <row r="88" spans="1:24" s="556" customFormat="1" ht="21" hidden="1" customHeight="1">
      <c r="A88" s="910"/>
      <c r="B88" s="993"/>
      <c r="C88" s="993"/>
      <c r="D88" s="1009"/>
      <c r="E88" s="1013"/>
      <c r="F88" s="1014"/>
      <c r="G88" s="1015"/>
      <c r="H88" s="1014"/>
      <c r="I88" s="555"/>
      <c r="J88" s="555"/>
      <c r="K88" s="555"/>
      <c r="L88" s="555"/>
      <c r="M88" s="555"/>
      <c r="N88" s="555"/>
      <c r="O88" s="555"/>
      <c r="P88" s="555"/>
      <c r="Q88" s="555"/>
      <c r="R88" s="555"/>
      <c r="S88" s="555"/>
      <c r="T88" s="555"/>
      <c r="U88" s="555"/>
      <c r="V88" s="555"/>
      <c r="W88" s="555"/>
      <c r="X88" s="555"/>
    </row>
    <row r="89" spans="1:24" s="556" customFormat="1" ht="24.95" hidden="1" customHeight="1">
      <c r="A89" s="576"/>
      <c r="D89" s="561" t="s">
        <v>299</v>
      </c>
      <c r="E89" s="1016"/>
      <c r="F89" s="1017"/>
      <c r="G89" s="1018"/>
      <c r="H89" s="1017"/>
      <c r="I89" s="555"/>
      <c r="J89" s="555"/>
      <c r="K89" s="555"/>
      <c r="L89" s="555"/>
      <c r="M89" s="555"/>
      <c r="N89" s="555"/>
      <c r="O89" s="555"/>
      <c r="P89" s="555"/>
      <c r="Q89" s="555"/>
      <c r="R89" s="555"/>
      <c r="S89" s="555"/>
      <c r="T89" s="555"/>
      <c r="U89" s="555"/>
      <c r="V89" s="555"/>
      <c r="W89" s="555"/>
      <c r="X89" s="555"/>
    </row>
    <row r="90" spans="1:24" s="556" customFormat="1" ht="24.95" hidden="1" customHeight="1">
      <c r="A90" s="576"/>
      <c r="D90" s="561" t="s">
        <v>99</v>
      </c>
      <c r="E90" s="1016"/>
      <c r="F90" s="1017"/>
      <c r="G90" s="1018"/>
      <c r="H90" s="1017"/>
      <c r="I90" s="555"/>
      <c r="J90" s="555"/>
      <c r="K90" s="555"/>
      <c r="L90" s="555"/>
      <c r="M90" s="555"/>
      <c r="N90" s="555"/>
      <c r="O90" s="555"/>
      <c r="P90" s="555"/>
      <c r="Q90" s="555"/>
      <c r="R90" s="555"/>
      <c r="S90" s="555"/>
      <c r="T90" s="555"/>
      <c r="U90" s="555"/>
      <c r="V90" s="555"/>
      <c r="W90" s="555"/>
      <c r="X90" s="555"/>
    </row>
    <row r="91" spans="1:24" s="556" customFormat="1" ht="24.95" hidden="1" customHeight="1">
      <c r="A91" s="576"/>
      <c r="B91" s="562"/>
      <c r="C91" s="562"/>
      <c r="D91" s="563" t="s">
        <v>300</v>
      </c>
      <c r="E91" s="1019"/>
      <c r="F91" s="1020"/>
      <c r="G91" s="1021"/>
      <c r="H91" s="1020"/>
      <c r="I91" s="555"/>
      <c r="J91" s="555"/>
      <c r="K91" s="555"/>
      <c r="L91" s="555"/>
      <c r="M91" s="555"/>
      <c r="N91" s="555"/>
      <c r="O91" s="555"/>
      <c r="P91" s="555"/>
      <c r="Q91" s="555"/>
      <c r="R91" s="555"/>
      <c r="S91" s="555"/>
      <c r="T91" s="555"/>
      <c r="U91" s="555"/>
      <c r="V91" s="555"/>
      <c r="W91" s="555"/>
      <c r="X91" s="555"/>
    </row>
    <row r="92" spans="1:24" s="556" customFormat="1" ht="16.5" hidden="1" customHeight="1">
      <c r="A92" s="576"/>
      <c r="B92" s="564"/>
      <c r="C92" s="564"/>
      <c r="D92" s="561"/>
      <c r="E92" s="578"/>
      <c r="F92" s="578"/>
      <c r="G92" s="578"/>
      <c r="H92" s="578"/>
      <c r="I92" s="555"/>
      <c r="J92" s="555"/>
      <c r="K92" s="555"/>
      <c r="L92" s="555"/>
      <c r="M92" s="555"/>
      <c r="N92" s="555"/>
      <c r="O92" s="555"/>
      <c r="P92" s="555"/>
      <c r="Q92" s="555"/>
      <c r="R92" s="555"/>
      <c r="S92" s="555"/>
      <c r="T92" s="555"/>
      <c r="U92" s="555"/>
      <c r="V92" s="555"/>
      <c r="W92" s="555"/>
      <c r="X92" s="555"/>
    </row>
    <row r="93" spans="1:24" s="556" customFormat="1" ht="51" hidden="1" customHeight="1">
      <c r="A93" s="565" t="s">
        <v>421</v>
      </c>
      <c r="B93" s="1007" t="s">
        <v>989</v>
      </c>
      <c r="C93" s="1007"/>
      <c r="D93" s="1022"/>
      <c r="E93" s="837"/>
      <c r="F93" s="839"/>
      <c r="G93" s="837"/>
      <c r="H93" s="839"/>
      <c r="I93" s="555"/>
      <c r="J93" s="555"/>
      <c r="K93" s="555"/>
      <c r="L93" s="555"/>
      <c r="M93" s="555"/>
      <c r="N93" s="555"/>
      <c r="O93" s="555"/>
      <c r="P93" s="555"/>
      <c r="Q93" s="555"/>
      <c r="R93" s="555"/>
      <c r="S93" s="555"/>
      <c r="T93" s="555"/>
      <c r="U93" s="555"/>
      <c r="V93" s="555"/>
      <c r="W93" s="555"/>
      <c r="X93" s="555"/>
    </row>
    <row r="94" spans="1:24" s="556" customFormat="1" ht="36" hidden="1" customHeight="1">
      <c r="A94" s="558"/>
      <c r="B94" s="1023" t="s">
        <v>915</v>
      </c>
      <c r="C94" s="1024"/>
      <c r="D94" s="1025"/>
      <c r="E94" s="1026"/>
      <c r="F94" s="1026"/>
      <c r="G94" s="1027"/>
      <c r="H94" s="1027"/>
      <c r="I94" s="583"/>
      <c r="J94" s="555"/>
      <c r="K94" s="555"/>
      <c r="L94" s="555"/>
      <c r="M94" s="555"/>
      <c r="N94" s="555"/>
      <c r="O94" s="555"/>
      <c r="P94" s="555"/>
      <c r="Q94" s="555"/>
      <c r="R94" s="555"/>
      <c r="S94" s="555"/>
      <c r="T94" s="555"/>
      <c r="U94" s="555"/>
      <c r="V94" s="555"/>
      <c r="W94" s="555"/>
      <c r="X94" s="555"/>
    </row>
    <row r="95" spans="1:24" s="556" customFormat="1" ht="95.45" hidden="1" customHeight="1">
      <c r="A95" s="558"/>
      <c r="B95" s="1028" t="s">
        <v>1013</v>
      </c>
      <c r="C95" s="1029"/>
      <c r="D95" s="1030"/>
      <c r="E95" s="837"/>
      <c r="F95" s="839"/>
      <c r="G95" s="837"/>
      <c r="H95" s="839"/>
      <c r="I95" s="555"/>
      <c r="J95" s="555"/>
      <c r="K95" s="555"/>
      <c r="L95" s="555"/>
      <c r="M95" s="555"/>
      <c r="N95" s="555"/>
      <c r="O95" s="555"/>
      <c r="P95" s="555"/>
      <c r="Q95" s="555"/>
      <c r="R95" s="555"/>
      <c r="S95" s="555"/>
      <c r="T95" s="555"/>
      <c r="U95" s="555"/>
      <c r="V95" s="555"/>
      <c r="W95" s="555"/>
      <c r="X95" s="555"/>
    </row>
    <row r="96" spans="1:24" s="556" customFormat="1" ht="13.5" hidden="1" customHeight="1">
      <c r="A96" s="558"/>
      <c r="B96" s="564"/>
      <c r="C96" s="564"/>
      <c r="D96" s="561"/>
      <c r="E96" s="578"/>
      <c r="F96" s="578"/>
      <c r="G96" s="578"/>
      <c r="H96" s="584"/>
      <c r="I96" s="555"/>
      <c r="J96" s="555"/>
      <c r="K96" s="555"/>
      <c r="L96" s="555"/>
      <c r="M96" s="555"/>
      <c r="N96" s="555"/>
      <c r="O96" s="555"/>
      <c r="P96" s="555"/>
      <c r="Q96" s="555"/>
      <c r="R96" s="555"/>
      <c r="S96" s="555"/>
      <c r="T96" s="555"/>
      <c r="U96" s="555"/>
      <c r="V96" s="555"/>
      <c r="W96" s="555"/>
      <c r="X96" s="555"/>
    </row>
    <row r="97" spans="1:24" s="556" customFormat="1" ht="43.5" hidden="1" customHeight="1">
      <c r="A97" s="576"/>
      <c r="B97" s="993" t="s">
        <v>128</v>
      </c>
      <c r="C97" s="993"/>
      <c r="D97" s="994"/>
      <c r="E97" s="837"/>
      <c r="F97" s="839"/>
      <c r="G97" s="837"/>
      <c r="H97" s="839"/>
      <c r="I97" s="555"/>
      <c r="J97" s="555"/>
      <c r="K97" s="555"/>
      <c r="L97" s="555"/>
      <c r="M97" s="555"/>
      <c r="N97" s="555"/>
      <c r="O97" s="555"/>
      <c r="P97" s="555"/>
      <c r="Q97" s="555"/>
      <c r="R97" s="555"/>
      <c r="S97" s="555"/>
      <c r="T97" s="555"/>
      <c r="U97" s="555"/>
      <c r="V97" s="555"/>
      <c r="W97" s="555"/>
      <c r="X97" s="555"/>
    </row>
    <row r="98" spans="1:24" s="556" customFormat="1" ht="43.5" hidden="1" customHeight="1">
      <c r="A98" s="576"/>
      <c r="B98" s="993" t="s">
        <v>983</v>
      </c>
      <c r="C98" s="993"/>
      <c r="D98" s="994"/>
      <c r="E98" s="837"/>
      <c r="F98" s="839"/>
      <c r="G98" s="837"/>
      <c r="H98" s="839"/>
      <c r="I98" s="555"/>
      <c r="J98" s="555"/>
      <c r="K98" s="555"/>
      <c r="L98" s="555"/>
      <c r="M98" s="555"/>
      <c r="N98" s="555"/>
      <c r="O98" s="555"/>
      <c r="P98" s="555"/>
      <c r="Q98" s="555"/>
      <c r="R98" s="555"/>
      <c r="S98" s="555"/>
      <c r="T98" s="555"/>
      <c r="U98" s="555"/>
      <c r="V98" s="555"/>
      <c r="W98" s="555"/>
      <c r="X98" s="555"/>
    </row>
    <row r="99" spans="1:24" s="556" customFormat="1" ht="11.25" hidden="1" customHeight="1">
      <c r="A99" s="576"/>
      <c r="B99" s="564"/>
      <c r="C99" s="564"/>
      <c r="D99" s="561"/>
      <c r="E99" s="578"/>
      <c r="F99" s="578"/>
      <c r="G99" s="578"/>
      <c r="H99" s="584"/>
      <c r="I99" s="555"/>
      <c r="J99" s="555"/>
      <c r="K99" s="555"/>
      <c r="L99" s="555"/>
      <c r="M99" s="555"/>
      <c r="N99" s="555"/>
      <c r="O99" s="555"/>
      <c r="P99" s="555"/>
      <c r="Q99" s="555"/>
      <c r="R99" s="555"/>
      <c r="S99" s="555"/>
      <c r="T99" s="555"/>
      <c r="U99" s="555"/>
      <c r="V99" s="555"/>
      <c r="W99" s="555"/>
      <c r="X99" s="555"/>
    </row>
    <row r="100" spans="1:24" s="556" customFormat="1" ht="53.25" hidden="1" customHeight="1">
      <c r="A100" s="585" t="s">
        <v>422</v>
      </c>
      <c r="B100" s="993" t="s">
        <v>916</v>
      </c>
      <c r="C100" s="993"/>
      <c r="D100" s="994"/>
      <c r="E100" s="837"/>
      <c r="F100" s="839"/>
      <c r="G100" s="837"/>
      <c r="H100" s="839"/>
      <c r="I100" s="555"/>
      <c r="J100" s="555"/>
      <c r="K100" s="555"/>
      <c r="L100" s="555"/>
      <c r="M100" s="555"/>
      <c r="N100" s="555"/>
      <c r="O100" s="555"/>
      <c r="P100" s="555"/>
      <c r="Q100" s="555"/>
      <c r="R100" s="555"/>
      <c r="S100" s="555"/>
      <c r="T100" s="555"/>
      <c r="U100" s="555"/>
      <c r="V100" s="555"/>
      <c r="W100" s="555"/>
      <c r="X100" s="555"/>
    </row>
    <row r="101" spans="1:24" s="556" customFormat="1" ht="11.25" hidden="1" customHeight="1">
      <c r="A101" s="576"/>
      <c r="B101" s="564"/>
      <c r="C101" s="564"/>
      <c r="D101" s="561"/>
      <c r="E101" s="578"/>
      <c r="F101" s="578"/>
      <c r="G101" s="578"/>
      <c r="H101" s="584"/>
      <c r="I101" s="555"/>
      <c r="J101" s="555"/>
      <c r="K101" s="555"/>
      <c r="L101" s="555"/>
      <c r="M101" s="555"/>
      <c r="N101" s="555"/>
      <c r="O101" s="555"/>
      <c r="P101" s="555"/>
      <c r="Q101" s="555"/>
      <c r="R101" s="555"/>
      <c r="S101" s="555"/>
      <c r="T101" s="555"/>
      <c r="U101" s="555"/>
      <c r="V101" s="555"/>
      <c r="W101" s="555"/>
      <c r="X101" s="555"/>
    </row>
    <row r="102" spans="1:24" s="556" customFormat="1" ht="45" hidden="1" customHeight="1">
      <c r="A102" s="576"/>
      <c r="B102" s="995" t="s">
        <v>129</v>
      </c>
      <c r="C102" s="995"/>
      <c r="D102" s="996"/>
      <c r="E102" s="586"/>
      <c r="F102" s="587"/>
      <c r="G102" s="586"/>
      <c r="H102" s="588"/>
      <c r="I102" s="555"/>
      <c r="J102" s="555"/>
      <c r="K102" s="555"/>
      <c r="L102" s="555"/>
      <c r="M102" s="555"/>
      <c r="N102" s="555"/>
      <c r="O102" s="555"/>
      <c r="P102" s="555"/>
      <c r="Q102" s="555"/>
      <c r="R102" s="555"/>
      <c r="S102" s="555"/>
      <c r="T102" s="555"/>
      <c r="U102" s="555"/>
      <c r="V102" s="555"/>
      <c r="W102" s="555"/>
      <c r="X102" s="555"/>
    </row>
    <row r="103" spans="1:24" s="556" customFormat="1" ht="36" hidden="1" customHeight="1">
      <c r="A103" s="576"/>
      <c r="B103" s="993" t="s">
        <v>598</v>
      </c>
      <c r="C103" s="993"/>
      <c r="D103" s="994"/>
      <c r="E103" s="589"/>
      <c r="F103" s="590"/>
      <c r="G103" s="589"/>
      <c r="H103" s="591"/>
      <c r="I103" s="555"/>
      <c r="J103" s="555"/>
      <c r="K103" s="555"/>
      <c r="L103" s="555"/>
      <c r="M103" s="555"/>
      <c r="N103" s="555"/>
      <c r="O103" s="555"/>
      <c r="P103" s="555"/>
      <c r="Q103" s="555"/>
      <c r="R103" s="555"/>
      <c r="S103" s="555"/>
      <c r="T103" s="555"/>
      <c r="U103" s="555"/>
      <c r="V103" s="555"/>
      <c r="W103" s="555"/>
      <c r="X103" s="555"/>
    </row>
    <row r="104" spans="1:24" s="556" customFormat="1" ht="27" hidden="1" customHeight="1">
      <c r="A104" s="576"/>
      <c r="B104" s="997" t="s">
        <v>941</v>
      </c>
      <c r="C104" s="993"/>
      <c r="D104" s="994"/>
      <c r="E104" s="998"/>
      <c r="F104" s="999"/>
      <c r="G104" s="998"/>
      <c r="H104" s="999"/>
      <c r="I104" s="555"/>
      <c r="J104" s="555"/>
      <c r="K104" s="555"/>
      <c r="L104" s="555"/>
      <c r="M104" s="555"/>
      <c r="N104" s="555"/>
      <c r="O104" s="555"/>
      <c r="P104" s="555"/>
      <c r="Q104" s="555"/>
      <c r="R104" s="555"/>
      <c r="S104" s="555"/>
      <c r="T104" s="555"/>
      <c r="U104" s="555"/>
      <c r="V104" s="555"/>
      <c r="W104" s="555"/>
      <c r="X104" s="555"/>
    </row>
    <row r="105" spans="1:24" s="556" customFormat="1" ht="50.25" hidden="1" customHeight="1">
      <c r="A105" s="576"/>
      <c r="B105" s="997"/>
      <c r="C105" s="993"/>
      <c r="D105" s="994"/>
      <c r="E105" s="1000"/>
      <c r="F105" s="1001"/>
      <c r="G105" s="589"/>
      <c r="H105" s="591"/>
      <c r="I105" s="555"/>
      <c r="J105" s="555"/>
      <c r="K105" s="555"/>
      <c r="L105" s="555"/>
      <c r="M105" s="555"/>
      <c r="N105" s="555"/>
      <c r="O105" s="555"/>
      <c r="P105" s="555"/>
      <c r="Q105" s="555"/>
      <c r="R105" s="555"/>
      <c r="S105" s="555"/>
      <c r="T105" s="555"/>
      <c r="U105" s="555"/>
      <c r="V105" s="555"/>
      <c r="W105" s="555"/>
      <c r="X105" s="555"/>
    </row>
    <row r="106" spans="1:24" s="556" customFormat="1" ht="42" hidden="1" customHeight="1">
      <c r="A106" s="576"/>
      <c r="B106" s="592"/>
      <c r="C106" s="592"/>
      <c r="D106" s="592"/>
      <c r="E106" s="989" t="s">
        <v>942</v>
      </c>
      <c r="F106" s="989"/>
      <c r="G106" s="989" t="s">
        <v>942</v>
      </c>
      <c r="H106" s="989"/>
      <c r="I106" s="555"/>
      <c r="J106" s="555"/>
      <c r="K106" s="555"/>
      <c r="L106" s="555"/>
      <c r="M106" s="555"/>
      <c r="N106" s="555"/>
      <c r="O106" s="555"/>
      <c r="P106" s="555"/>
      <c r="Q106" s="555"/>
      <c r="R106" s="555"/>
      <c r="S106" s="555"/>
      <c r="T106" s="555"/>
      <c r="U106" s="555"/>
      <c r="V106" s="555"/>
      <c r="W106" s="555"/>
      <c r="X106" s="555"/>
    </row>
    <row r="107" spans="1:24" s="556" customFormat="1" ht="119.25" hidden="1" customHeight="1">
      <c r="A107" s="576"/>
      <c r="B107" s="990" t="s">
        <v>943</v>
      </c>
      <c r="C107" s="990"/>
      <c r="D107" s="990"/>
      <c r="E107" s="593"/>
      <c r="F107" s="594"/>
      <c r="G107" s="593"/>
      <c r="H107" s="594"/>
      <c r="I107" s="555"/>
      <c r="J107" s="555"/>
      <c r="K107" s="555"/>
      <c r="L107" s="555"/>
      <c r="M107" s="555"/>
      <c r="N107" s="555"/>
      <c r="O107" s="555"/>
      <c r="P107" s="555"/>
      <c r="Q107" s="555"/>
      <c r="R107" s="555"/>
      <c r="S107" s="555"/>
      <c r="T107" s="555"/>
      <c r="U107" s="555"/>
      <c r="V107" s="555"/>
      <c r="W107" s="555"/>
      <c r="X107" s="555"/>
    </row>
    <row r="108" spans="1:24" s="556" customFormat="1" ht="78" hidden="1" customHeight="1">
      <c r="A108" s="576"/>
      <c r="B108" s="990" t="s">
        <v>756</v>
      </c>
      <c r="C108" s="990"/>
      <c r="D108" s="990"/>
      <c r="E108" s="593"/>
      <c r="F108" s="594"/>
      <c r="G108" s="593"/>
      <c r="H108" s="594"/>
      <c r="I108" s="555"/>
      <c r="J108" s="555"/>
      <c r="K108" s="555"/>
      <c r="L108" s="555"/>
      <c r="M108" s="555"/>
      <c r="N108" s="555"/>
      <c r="O108" s="555"/>
      <c r="P108" s="555"/>
      <c r="Q108" s="555"/>
      <c r="R108" s="555"/>
      <c r="S108" s="555"/>
      <c r="T108" s="555"/>
      <c r="U108" s="555"/>
      <c r="V108" s="555"/>
      <c r="W108" s="555"/>
      <c r="X108" s="555"/>
    </row>
    <row r="109" spans="1:24" s="556" customFormat="1" ht="172.5" hidden="1" customHeight="1">
      <c r="A109" s="595"/>
      <c r="B109" s="990" t="s">
        <v>944</v>
      </c>
      <c r="C109" s="990"/>
      <c r="D109" s="990"/>
      <c r="E109" s="1031"/>
      <c r="F109" s="1031"/>
      <c r="G109" s="1031"/>
      <c r="H109" s="1031"/>
      <c r="I109" s="555"/>
      <c r="J109" s="555"/>
      <c r="K109" s="555"/>
      <c r="L109" s="555"/>
      <c r="M109" s="555"/>
      <c r="N109" s="555"/>
      <c r="O109" s="555"/>
      <c r="P109" s="555"/>
      <c r="Q109" s="555"/>
      <c r="R109" s="555"/>
      <c r="S109" s="555"/>
      <c r="T109" s="555"/>
      <c r="U109" s="555"/>
      <c r="V109" s="555"/>
      <c r="W109" s="555"/>
      <c r="X109" s="555"/>
    </row>
    <row r="110" spans="1:24" s="556" customFormat="1" ht="69.75" hidden="1" customHeight="1">
      <c r="A110" s="595"/>
      <c r="B110" s="990" t="s">
        <v>617</v>
      </c>
      <c r="C110" s="990"/>
      <c r="D110" s="990"/>
      <c r="E110" s="1031"/>
      <c r="F110" s="1031"/>
      <c r="G110" s="1031"/>
      <c r="H110" s="1031"/>
      <c r="I110" s="555"/>
      <c r="J110" s="555"/>
      <c r="K110" s="555"/>
      <c r="L110" s="555"/>
      <c r="M110" s="555"/>
      <c r="N110" s="555"/>
      <c r="O110" s="555"/>
      <c r="P110" s="555"/>
      <c r="Q110" s="555"/>
      <c r="R110" s="555"/>
      <c r="S110" s="555"/>
      <c r="T110" s="555"/>
      <c r="U110" s="555"/>
      <c r="V110" s="555"/>
      <c r="W110" s="555"/>
      <c r="X110" s="555"/>
    </row>
    <row r="111" spans="1:24" s="556" customFormat="1" ht="63" hidden="1" customHeight="1">
      <c r="A111" s="595"/>
      <c r="B111" s="990" t="s">
        <v>917</v>
      </c>
      <c r="C111" s="990"/>
      <c r="D111" s="990"/>
      <c r="E111" s="894"/>
      <c r="F111" s="896"/>
      <c r="G111" s="894"/>
      <c r="H111" s="896"/>
      <c r="I111" s="555"/>
      <c r="J111" s="555"/>
      <c r="K111" s="555"/>
      <c r="L111" s="555"/>
      <c r="M111" s="555"/>
      <c r="N111" s="555"/>
      <c r="O111" s="555"/>
      <c r="P111" s="555"/>
      <c r="Q111" s="555"/>
      <c r="R111" s="555"/>
      <c r="S111" s="555"/>
      <c r="T111" s="555"/>
      <c r="U111" s="555"/>
      <c r="V111" s="555"/>
      <c r="W111" s="555"/>
      <c r="X111" s="555"/>
    </row>
    <row r="112" spans="1:24" s="556" customFormat="1" ht="12.75" hidden="1" customHeight="1">
      <c r="A112" s="552"/>
      <c r="B112" s="596"/>
      <c r="C112" s="574"/>
      <c r="D112" s="574"/>
      <c r="E112" s="597"/>
      <c r="F112" s="597"/>
      <c r="G112" s="597"/>
      <c r="H112" s="597"/>
      <c r="I112" s="555"/>
      <c r="J112" s="555"/>
      <c r="K112" s="555"/>
      <c r="L112" s="555"/>
      <c r="M112" s="555"/>
      <c r="N112" s="555"/>
      <c r="O112" s="555"/>
      <c r="P112" s="555"/>
      <c r="Q112" s="555"/>
      <c r="R112" s="555"/>
      <c r="S112" s="555"/>
      <c r="T112" s="555"/>
      <c r="U112" s="555"/>
      <c r="V112" s="555"/>
      <c r="W112" s="555"/>
      <c r="X112" s="555"/>
    </row>
    <row r="113" spans="1:24" s="556" customFormat="1" ht="15" hidden="1" customHeight="1">
      <c r="A113" s="552"/>
      <c r="B113" s="1032" t="s">
        <v>599</v>
      </c>
      <c r="C113" s="1032"/>
      <c r="D113" s="574"/>
      <c r="E113" s="553"/>
      <c r="F113" s="554"/>
      <c r="G113" s="554"/>
      <c r="H113" s="554"/>
      <c r="I113" s="555"/>
      <c r="J113" s="555"/>
      <c r="K113" s="555"/>
      <c r="L113" s="555"/>
      <c r="M113" s="555"/>
      <c r="N113" s="555"/>
      <c r="O113" s="555"/>
      <c r="P113" s="555"/>
      <c r="Q113" s="555"/>
      <c r="R113" s="555"/>
      <c r="S113" s="555"/>
      <c r="T113" s="555"/>
      <c r="U113" s="555"/>
      <c r="V113" s="555"/>
      <c r="W113" s="555"/>
      <c r="X113" s="555"/>
    </row>
    <row r="114" spans="1:24" s="556" customFormat="1" ht="91.5" hidden="1" customHeight="1">
      <c r="A114" s="552"/>
      <c r="B114" s="917" t="s">
        <v>945</v>
      </c>
      <c r="C114" s="917"/>
      <c r="D114" s="917"/>
      <c r="E114" s="917"/>
      <c r="F114" s="917"/>
      <c r="G114" s="917"/>
      <c r="H114" s="917"/>
      <c r="I114" s="555"/>
      <c r="J114" s="555"/>
      <c r="K114" s="555"/>
      <c r="L114" s="555"/>
      <c r="M114" s="555"/>
      <c r="N114" s="555"/>
      <c r="O114" s="555"/>
      <c r="P114" s="555"/>
      <c r="Q114" s="555"/>
      <c r="R114" s="555"/>
      <c r="S114" s="555"/>
      <c r="T114" s="555"/>
      <c r="U114" s="555"/>
      <c r="V114" s="555"/>
      <c r="W114" s="555"/>
      <c r="X114" s="555"/>
    </row>
    <row r="115" spans="1:24" s="556" customFormat="1" ht="12.75" hidden="1" customHeight="1">
      <c r="A115" s="564"/>
      <c r="B115" s="544"/>
      <c r="C115" s="578"/>
      <c r="D115" s="578"/>
      <c r="E115" s="578"/>
      <c r="F115" s="578"/>
      <c r="G115" s="578"/>
      <c r="H115" s="578"/>
      <c r="I115" s="564"/>
    </row>
    <row r="116" spans="1:24" s="556" customFormat="1" ht="48.75" hidden="1" customHeight="1">
      <c r="A116" s="557"/>
      <c r="B116" s="918" t="s">
        <v>946</v>
      </c>
      <c r="C116" s="918"/>
      <c r="D116" s="918"/>
      <c r="E116" s="1033"/>
      <c r="F116" s="1034"/>
      <c r="G116" s="1034"/>
      <c r="H116" s="1035"/>
      <c r="I116" s="579"/>
      <c r="J116" s="579"/>
      <c r="K116" s="579"/>
      <c r="L116" s="579"/>
      <c r="M116" s="560"/>
      <c r="N116" s="579"/>
      <c r="O116" s="579"/>
      <c r="P116" s="579"/>
      <c r="Q116" s="579"/>
      <c r="R116" s="579"/>
      <c r="S116" s="579"/>
      <c r="T116" s="579"/>
      <c r="U116" s="579"/>
      <c r="V116" s="579"/>
      <c r="W116" s="579"/>
      <c r="X116" s="579"/>
    </row>
    <row r="117" spans="1:24" s="556" customFormat="1" ht="34.5" hidden="1" customHeight="1">
      <c r="A117" s="575">
        <v>1</v>
      </c>
      <c r="B117" s="1002" t="s">
        <v>297</v>
      </c>
      <c r="C117" s="1002"/>
      <c r="D117" s="1003"/>
      <c r="E117" s="1036"/>
      <c r="F117" s="1037"/>
      <c r="G117" s="1037"/>
      <c r="H117" s="1038"/>
      <c r="I117" s="555"/>
      <c r="J117" s="555"/>
      <c r="K117" s="555"/>
      <c r="L117" s="555"/>
      <c r="M117" s="598"/>
      <c r="N117" s="555"/>
      <c r="O117" s="555"/>
      <c r="P117" s="555"/>
      <c r="Q117" s="555"/>
      <c r="R117" s="555"/>
      <c r="S117" s="555"/>
      <c r="T117" s="555"/>
      <c r="U117" s="555"/>
      <c r="V117" s="555"/>
      <c r="W117" s="555"/>
      <c r="X117" s="555"/>
    </row>
    <row r="118" spans="1:24" s="556" customFormat="1" ht="14.25" hidden="1" customHeight="1">
      <c r="A118" s="559"/>
      <c r="B118" s="560"/>
      <c r="C118" s="560"/>
      <c r="D118" s="560"/>
      <c r="E118" s="582"/>
      <c r="F118" s="582"/>
      <c r="G118" s="582"/>
      <c r="H118" s="582"/>
      <c r="I118" s="555"/>
      <c r="J118" s="555"/>
      <c r="K118" s="555"/>
      <c r="L118" s="555"/>
      <c r="M118" s="555"/>
      <c r="N118" s="555"/>
      <c r="O118" s="555"/>
      <c r="P118" s="555"/>
      <c r="Q118" s="555"/>
      <c r="R118" s="555"/>
      <c r="S118" s="555"/>
      <c r="T118" s="555"/>
      <c r="U118" s="555"/>
      <c r="V118" s="555"/>
      <c r="W118" s="555"/>
      <c r="X118" s="555"/>
    </row>
    <row r="119" spans="1:24" s="556" customFormat="1" ht="33" hidden="1" customHeight="1">
      <c r="A119" s="575">
        <v>2</v>
      </c>
      <c r="B119" s="1002" t="s">
        <v>298</v>
      </c>
      <c r="C119" s="1002"/>
      <c r="D119" s="1002"/>
      <c r="E119" s="1036"/>
      <c r="F119" s="1037"/>
      <c r="G119" s="1037"/>
      <c r="H119" s="1038"/>
      <c r="I119" s="555"/>
      <c r="J119" s="555"/>
      <c r="K119" s="555"/>
      <c r="L119" s="555"/>
      <c r="M119" s="555"/>
      <c r="N119" s="555"/>
      <c r="O119" s="555"/>
      <c r="P119" s="555"/>
      <c r="Q119" s="555"/>
      <c r="R119" s="555"/>
      <c r="S119" s="555"/>
      <c r="T119" s="555"/>
      <c r="U119" s="555"/>
      <c r="V119" s="555"/>
      <c r="W119" s="555"/>
      <c r="X119" s="555"/>
    </row>
    <row r="120" spans="1:24" s="556" customFormat="1" ht="14.25" hidden="1" customHeight="1">
      <c r="A120" s="559"/>
      <c r="B120" s="582"/>
      <c r="C120" s="582"/>
      <c r="D120" s="582"/>
      <c r="E120" s="582"/>
      <c r="F120" s="582"/>
      <c r="G120" s="582"/>
      <c r="H120" s="582"/>
      <c r="I120" s="555"/>
      <c r="J120" s="555"/>
      <c r="K120" s="555"/>
      <c r="L120" s="555"/>
      <c r="M120" s="555"/>
      <c r="N120" s="555"/>
      <c r="O120" s="555"/>
      <c r="P120" s="555"/>
      <c r="Q120" s="555"/>
      <c r="R120" s="555"/>
      <c r="S120" s="555"/>
      <c r="T120" s="555"/>
      <c r="U120" s="555"/>
      <c r="V120" s="555"/>
      <c r="W120" s="555"/>
      <c r="X120" s="555"/>
    </row>
    <row r="121" spans="1:24" s="556" customFormat="1" ht="20.25" hidden="1" customHeight="1">
      <c r="A121" s="909">
        <v>3</v>
      </c>
      <c r="B121" s="1007" t="s">
        <v>947</v>
      </c>
      <c r="C121" s="1007"/>
      <c r="D121" s="1007"/>
      <c r="E121" s="1010"/>
      <c r="F121" s="1039"/>
      <c r="G121" s="1039"/>
      <c r="H121" s="1011"/>
      <c r="I121" s="555"/>
      <c r="J121" s="555"/>
      <c r="K121" s="555"/>
      <c r="L121" s="555"/>
      <c r="M121" s="555"/>
      <c r="N121" s="555"/>
      <c r="O121" s="555"/>
      <c r="P121" s="555"/>
      <c r="Q121" s="555"/>
      <c r="R121" s="555"/>
      <c r="S121" s="555"/>
      <c r="T121" s="555"/>
      <c r="U121" s="555"/>
      <c r="V121" s="555"/>
      <c r="W121" s="555"/>
      <c r="X121" s="555"/>
    </row>
    <row r="122" spans="1:24" s="556" customFormat="1" ht="36.75" hidden="1" customHeight="1">
      <c r="A122" s="910"/>
      <c r="B122" s="993"/>
      <c r="C122" s="993"/>
      <c r="D122" s="993"/>
      <c r="E122" s="1013"/>
      <c r="F122" s="1040"/>
      <c r="G122" s="1040"/>
      <c r="H122" s="1014"/>
      <c r="I122" s="555"/>
      <c r="J122" s="555"/>
      <c r="K122" s="555"/>
      <c r="L122" s="555"/>
      <c r="M122" s="555"/>
      <c r="N122" s="555"/>
      <c r="O122" s="555"/>
      <c r="P122" s="555"/>
      <c r="Q122" s="555"/>
      <c r="R122" s="555"/>
      <c r="S122" s="555"/>
      <c r="T122" s="555"/>
      <c r="U122" s="555"/>
      <c r="V122" s="555"/>
      <c r="W122" s="555"/>
      <c r="X122" s="555"/>
    </row>
    <row r="123" spans="1:24" s="556" customFormat="1" ht="21" hidden="1" customHeight="1">
      <c r="A123" s="576"/>
      <c r="D123" s="561" t="s">
        <v>299</v>
      </c>
      <c r="E123" s="1013"/>
      <c r="F123" s="1040"/>
      <c r="G123" s="1040"/>
      <c r="H123" s="1014"/>
      <c r="I123" s="555"/>
      <c r="J123" s="555"/>
      <c r="K123" s="555"/>
      <c r="L123" s="555"/>
      <c r="M123" s="555"/>
      <c r="N123" s="555"/>
      <c r="O123" s="555"/>
      <c r="P123" s="555"/>
      <c r="Q123" s="555"/>
      <c r="R123" s="555"/>
      <c r="S123" s="555"/>
      <c r="T123" s="555"/>
      <c r="U123" s="555"/>
      <c r="V123" s="555"/>
      <c r="W123" s="555"/>
      <c r="X123" s="555"/>
    </row>
    <row r="124" spans="1:24" s="556" customFormat="1" ht="21" hidden="1" customHeight="1">
      <c r="A124" s="576"/>
      <c r="D124" s="561" t="s">
        <v>99</v>
      </c>
      <c r="E124" s="1013"/>
      <c r="F124" s="1040"/>
      <c r="G124" s="1040"/>
      <c r="H124" s="1014"/>
      <c r="I124" s="555"/>
      <c r="J124" s="555"/>
      <c r="K124" s="555"/>
      <c r="L124" s="555"/>
      <c r="M124" s="555"/>
      <c r="N124" s="555"/>
      <c r="O124" s="555"/>
      <c r="P124" s="555"/>
      <c r="Q124" s="555"/>
      <c r="R124" s="555"/>
      <c r="S124" s="555"/>
      <c r="T124" s="555"/>
      <c r="U124" s="555"/>
      <c r="V124" s="555"/>
      <c r="W124" s="555"/>
      <c r="X124" s="555"/>
    </row>
    <row r="125" spans="1:24" s="556" customFormat="1" ht="18.75" hidden="1" customHeight="1">
      <c r="A125" s="576"/>
      <c r="B125" s="562"/>
      <c r="C125" s="562"/>
      <c r="D125" s="563" t="s">
        <v>300</v>
      </c>
      <c r="E125" s="1041"/>
      <c r="F125" s="1042"/>
      <c r="G125" s="1042"/>
      <c r="H125" s="1043"/>
      <c r="I125" s="555"/>
      <c r="J125" s="555"/>
      <c r="K125" s="555"/>
      <c r="L125" s="555"/>
      <c r="M125" s="555"/>
      <c r="N125" s="555"/>
      <c r="O125" s="555"/>
      <c r="P125" s="555"/>
      <c r="Q125" s="555"/>
      <c r="R125" s="555"/>
      <c r="S125" s="555"/>
      <c r="T125" s="555"/>
      <c r="U125" s="555"/>
      <c r="V125" s="555"/>
      <c r="W125" s="555"/>
      <c r="X125" s="555"/>
    </row>
    <row r="126" spans="1:24" s="556" customFormat="1" ht="24.95" hidden="1" customHeight="1">
      <c r="A126" s="595"/>
      <c r="B126" s="564"/>
      <c r="C126" s="564"/>
      <c r="D126" s="561"/>
      <c r="E126" s="578"/>
      <c r="F126" s="578"/>
      <c r="G126" s="578"/>
      <c r="H126" s="578"/>
      <c r="I126" s="555"/>
      <c r="J126" s="555"/>
      <c r="K126" s="555"/>
      <c r="L126" s="555"/>
      <c r="M126" s="555"/>
      <c r="N126" s="555"/>
      <c r="O126" s="555"/>
      <c r="P126" s="555"/>
      <c r="Q126" s="555"/>
      <c r="R126" s="555"/>
      <c r="S126" s="555"/>
      <c r="T126" s="555"/>
      <c r="U126" s="555"/>
      <c r="V126" s="555"/>
      <c r="W126" s="555"/>
      <c r="X126" s="555"/>
    </row>
    <row r="127" spans="1:24" s="556" customFormat="1" ht="39" hidden="1" customHeight="1">
      <c r="A127" s="558">
        <v>4</v>
      </c>
      <c r="B127" s="1044" t="s">
        <v>948</v>
      </c>
      <c r="C127" s="1007"/>
      <c r="D127" s="1007"/>
      <c r="E127" s="599"/>
      <c r="F127" s="599"/>
      <c r="G127" s="599"/>
      <c r="H127" s="600"/>
      <c r="I127" s="555"/>
      <c r="J127" s="555"/>
      <c r="K127" s="555"/>
      <c r="L127" s="555"/>
      <c r="M127" s="555"/>
      <c r="N127" s="555"/>
      <c r="O127" s="555"/>
      <c r="P127" s="555"/>
      <c r="Q127" s="555"/>
      <c r="R127" s="555"/>
      <c r="S127" s="555"/>
      <c r="T127" s="555"/>
      <c r="U127" s="555"/>
      <c r="V127" s="555"/>
      <c r="W127" s="555"/>
      <c r="X127" s="555"/>
    </row>
    <row r="128" spans="1:24" s="556" customFormat="1" ht="124.5" hidden="1" customHeight="1">
      <c r="A128" s="558"/>
      <c r="B128" s="1045" t="s">
        <v>1002</v>
      </c>
      <c r="C128" s="1046"/>
      <c r="D128" s="1047"/>
      <c r="E128" s="1048"/>
      <c r="F128" s="1037"/>
      <c r="G128" s="1037"/>
      <c r="H128" s="1038"/>
      <c r="I128" s="555"/>
      <c r="J128" s="555"/>
      <c r="K128" s="555"/>
      <c r="L128" s="555"/>
      <c r="M128" s="555"/>
      <c r="N128" s="555"/>
      <c r="O128" s="555"/>
      <c r="P128" s="555"/>
      <c r="Q128" s="555"/>
      <c r="R128" s="555"/>
      <c r="S128" s="555"/>
      <c r="T128" s="555"/>
      <c r="U128" s="555"/>
      <c r="V128" s="555"/>
      <c r="W128" s="555"/>
      <c r="X128" s="555"/>
    </row>
    <row r="129" spans="1:25" s="556" customFormat="1" ht="13.5" hidden="1" customHeight="1">
      <c r="A129" s="558"/>
      <c r="B129" s="601"/>
      <c r="C129" s="564"/>
      <c r="D129" s="561"/>
      <c r="E129" s="578"/>
      <c r="F129" s="578"/>
      <c r="G129" s="578"/>
      <c r="H129" s="584"/>
      <c r="I129" s="555"/>
      <c r="J129" s="555"/>
      <c r="K129" s="555"/>
      <c r="L129" s="555"/>
      <c r="M129" s="555"/>
      <c r="N129" s="555"/>
      <c r="O129" s="555"/>
      <c r="P129" s="555"/>
      <c r="Q129" s="555"/>
      <c r="R129" s="555"/>
      <c r="S129" s="555"/>
      <c r="T129" s="555"/>
      <c r="U129" s="555"/>
      <c r="V129" s="555"/>
      <c r="W129" s="555"/>
      <c r="X129" s="555"/>
    </row>
    <row r="130" spans="1:25" s="556" customFormat="1" ht="10.5" hidden="1" customHeight="1">
      <c r="A130" s="576"/>
      <c r="B130" s="601"/>
      <c r="C130" s="564"/>
      <c r="D130" s="561"/>
      <c r="E130" s="578"/>
      <c r="F130" s="578"/>
      <c r="G130" s="578"/>
      <c r="H130" s="584"/>
      <c r="I130" s="555"/>
      <c r="J130" s="555"/>
      <c r="K130" s="555"/>
      <c r="L130" s="555"/>
      <c r="M130" s="555"/>
      <c r="N130" s="555"/>
      <c r="O130" s="555"/>
      <c r="P130" s="555"/>
      <c r="Q130" s="555"/>
      <c r="R130" s="555"/>
      <c r="S130" s="555"/>
      <c r="T130" s="555"/>
      <c r="U130" s="555"/>
      <c r="V130" s="555"/>
      <c r="W130" s="555"/>
      <c r="X130" s="555"/>
    </row>
    <row r="131" spans="1:25" s="556" customFormat="1" ht="24.95" hidden="1" customHeight="1">
      <c r="A131" s="576"/>
      <c r="B131" s="997" t="s">
        <v>128</v>
      </c>
      <c r="C131" s="993"/>
      <c r="D131" s="993"/>
      <c r="E131" s="1048"/>
      <c r="F131" s="1037"/>
      <c r="G131" s="1037"/>
      <c r="H131" s="1038"/>
      <c r="I131" s="555"/>
      <c r="J131" s="555"/>
      <c r="K131" s="555"/>
      <c r="L131" s="555"/>
      <c r="M131" s="555"/>
      <c r="N131" s="555"/>
      <c r="O131" s="555"/>
      <c r="P131" s="555"/>
      <c r="Q131" s="555"/>
      <c r="R131" s="555"/>
      <c r="S131" s="555"/>
      <c r="T131" s="555"/>
      <c r="U131" s="555"/>
      <c r="V131" s="555"/>
      <c r="W131" s="555"/>
      <c r="X131" s="555"/>
    </row>
    <row r="132" spans="1:25" s="556" customFormat="1" ht="11.25" hidden="1" customHeight="1">
      <c r="A132" s="576"/>
      <c r="B132" s="601"/>
      <c r="C132" s="564"/>
      <c r="D132" s="561"/>
      <c r="E132" s="578"/>
      <c r="F132" s="578"/>
      <c r="G132" s="578"/>
      <c r="H132" s="584"/>
      <c r="I132" s="555"/>
      <c r="J132" s="555"/>
      <c r="K132" s="555"/>
      <c r="L132" s="555"/>
      <c r="M132" s="555"/>
      <c r="N132" s="555"/>
      <c r="O132" s="555"/>
      <c r="P132" s="555"/>
      <c r="Q132" s="555"/>
      <c r="R132" s="555"/>
      <c r="S132" s="555"/>
      <c r="T132" s="555"/>
      <c r="U132" s="555"/>
      <c r="V132" s="555"/>
      <c r="W132" s="555"/>
      <c r="X132" s="555"/>
    </row>
    <row r="133" spans="1:25" s="556" customFormat="1" ht="56.25" hidden="1" customHeight="1">
      <c r="A133" s="576"/>
      <c r="B133" s="997" t="s">
        <v>949</v>
      </c>
      <c r="C133" s="993"/>
      <c r="D133" s="993"/>
      <c r="E133" s="1048"/>
      <c r="F133" s="1037"/>
      <c r="G133" s="1037"/>
      <c r="H133" s="1038"/>
      <c r="I133" s="555"/>
      <c r="J133" s="555"/>
      <c r="K133" s="555"/>
      <c r="L133" s="555"/>
      <c r="M133" s="555"/>
      <c r="N133" s="555"/>
      <c r="O133" s="555"/>
      <c r="P133" s="555"/>
      <c r="Q133" s="555"/>
      <c r="R133" s="555"/>
      <c r="S133" s="555"/>
      <c r="T133" s="555"/>
      <c r="U133" s="555"/>
      <c r="V133" s="555"/>
      <c r="W133" s="555"/>
      <c r="X133" s="555"/>
    </row>
    <row r="134" spans="1:25" s="556" customFormat="1" ht="11.25" hidden="1" customHeight="1">
      <c r="A134" s="576"/>
      <c r="B134" s="601"/>
      <c r="C134" s="564"/>
      <c r="D134" s="561"/>
      <c r="E134" s="578"/>
      <c r="F134" s="578"/>
      <c r="G134" s="578"/>
      <c r="H134" s="584"/>
      <c r="I134" s="555"/>
      <c r="J134" s="555"/>
      <c r="K134" s="555"/>
      <c r="L134" s="555"/>
      <c r="M134" s="555"/>
      <c r="N134" s="555"/>
      <c r="O134" s="555"/>
      <c r="P134" s="555"/>
      <c r="Q134" s="555"/>
      <c r="R134" s="555"/>
      <c r="S134" s="555"/>
      <c r="T134" s="555"/>
      <c r="U134" s="555"/>
      <c r="V134" s="555"/>
      <c r="W134" s="555"/>
      <c r="X134" s="555"/>
    </row>
    <row r="135" spans="1:25" s="556" customFormat="1" ht="28.35" hidden="1" customHeight="1">
      <c r="A135" s="576"/>
      <c r="B135" s="1049" t="s">
        <v>129</v>
      </c>
      <c r="C135" s="995"/>
      <c r="D135" s="995"/>
      <c r="E135" s="602"/>
      <c r="F135" s="603"/>
      <c r="G135" s="603"/>
      <c r="H135" s="604"/>
      <c r="I135" s="555"/>
      <c r="J135" s="555"/>
      <c r="K135" s="555"/>
      <c r="L135" s="555"/>
      <c r="M135" s="555"/>
      <c r="N135" s="555"/>
      <c r="O135" s="555"/>
      <c r="P135" s="555"/>
      <c r="Q135" s="555"/>
      <c r="R135" s="555"/>
      <c r="S135" s="555"/>
      <c r="T135" s="555"/>
      <c r="U135" s="555"/>
      <c r="V135" s="555"/>
      <c r="W135" s="555"/>
      <c r="X135" s="555"/>
    </row>
    <row r="136" spans="1:25" s="556" customFormat="1" ht="24.95" hidden="1" customHeight="1">
      <c r="A136" s="576"/>
      <c r="B136" s="997" t="s">
        <v>598</v>
      </c>
      <c r="C136" s="993"/>
      <c r="D136" s="993"/>
      <c r="E136" s="554"/>
      <c r="F136" s="554"/>
      <c r="G136" s="554"/>
      <c r="H136" s="554"/>
      <c r="I136" s="555"/>
      <c r="J136" s="555"/>
      <c r="K136" s="555"/>
      <c r="L136" s="555"/>
      <c r="M136" s="555"/>
      <c r="N136" s="555"/>
      <c r="O136" s="555"/>
      <c r="P136" s="555"/>
      <c r="Q136" s="555"/>
      <c r="R136" s="555"/>
      <c r="S136" s="555"/>
      <c r="T136" s="555"/>
      <c r="U136" s="555"/>
      <c r="V136" s="555"/>
      <c r="W136" s="555"/>
      <c r="X136" s="555"/>
    </row>
    <row r="137" spans="1:25" s="556" customFormat="1" ht="10.5" hidden="1" customHeight="1">
      <c r="A137" s="576"/>
      <c r="B137" s="605"/>
      <c r="C137" s="606"/>
      <c r="D137" s="606"/>
      <c r="E137" s="554"/>
      <c r="F137" s="554"/>
      <c r="G137" s="554"/>
      <c r="H137" s="607"/>
      <c r="I137" s="555"/>
      <c r="J137" s="555"/>
      <c r="K137" s="555"/>
      <c r="L137" s="555"/>
      <c r="M137" s="555"/>
      <c r="N137" s="555"/>
      <c r="O137" s="555"/>
      <c r="P137" s="555"/>
      <c r="Q137" s="555"/>
      <c r="R137" s="555"/>
      <c r="S137" s="555"/>
      <c r="T137" s="555"/>
      <c r="U137" s="555"/>
      <c r="V137" s="555"/>
      <c r="W137" s="555"/>
      <c r="X137" s="555"/>
    </row>
    <row r="138" spans="1:25" s="556" customFormat="1" ht="33.75" hidden="1" customHeight="1">
      <c r="A138" s="595"/>
      <c r="B138" s="1050" t="s">
        <v>196</v>
      </c>
      <c r="C138" s="1002"/>
      <c r="D138" s="1002"/>
      <c r="E138" s="837"/>
      <c r="F138" s="839"/>
      <c r="G138" s="837"/>
      <c r="H138" s="839"/>
      <c r="I138" s="555"/>
      <c r="J138" s="555"/>
      <c r="K138" s="555"/>
      <c r="L138" s="555"/>
      <c r="M138" s="555"/>
      <c r="N138" s="555"/>
      <c r="O138" s="555"/>
      <c r="P138" s="555"/>
      <c r="Q138" s="555"/>
      <c r="R138" s="555"/>
      <c r="S138" s="555"/>
      <c r="T138" s="555"/>
      <c r="U138" s="555"/>
      <c r="V138" s="555"/>
      <c r="W138" s="555"/>
      <c r="X138" s="555"/>
    </row>
    <row r="139" spans="1:25" s="614" customFormat="1" ht="18" hidden="1" customHeight="1">
      <c r="A139" s="608"/>
      <c r="B139" s="609" t="s">
        <v>937</v>
      </c>
      <c r="C139" s="610"/>
      <c r="D139" s="610"/>
      <c r="E139" s="610"/>
      <c r="F139" s="611"/>
      <c r="G139" s="612"/>
      <c r="H139" s="612"/>
      <c r="I139" s="612"/>
      <c r="J139" s="613"/>
      <c r="K139" s="613"/>
      <c r="L139" s="613"/>
      <c r="M139" s="613"/>
      <c r="N139" s="613"/>
      <c r="O139" s="613"/>
      <c r="P139" s="613"/>
      <c r="Q139" s="613"/>
      <c r="R139" s="613"/>
      <c r="S139" s="613"/>
      <c r="T139" s="613"/>
      <c r="U139" s="613"/>
      <c r="V139" s="613"/>
      <c r="W139" s="613"/>
      <c r="X139" s="613"/>
      <c r="Y139" s="613"/>
    </row>
    <row r="140" spans="1:25" s="614" customFormat="1" ht="32.25" hidden="1" customHeight="1">
      <c r="A140" s="608"/>
      <c r="B140" s="971" t="s">
        <v>707</v>
      </c>
      <c r="C140" s="971"/>
      <c r="D140" s="971"/>
      <c r="E140" s="971"/>
      <c r="F140" s="971"/>
      <c r="G140" s="971"/>
      <c r="H140" s="971"/>
      <c r="I140" s="971"/>
      <c r="J140" s="613"/>
      <c r="K140" s="613"/>
      <c r="L140" s="613"/>
      <c r="M140" s="613"/>
      <c r="N140" s="613"/>
      <c r="O140" s="613"/>
      <c r="P140" s="613"/>
      <c r="Q140" s="613"/>
      <c r="R140" s="613"/>
      <c r="S140" s="613"/>
      <c r="T140" s="613"/>
      <c r="U140" s="613"/>
      <c r="V140" s="613"/>
      <c r="W140" s="613"/>
      <c r="X140" s="613"/>
      <c r="Y140" s="613"/>
    </row>
    <row r="141" spans="1:25" s="614" customFormat="1" ht="9.75" hidden="1" customHeight="1">
      <c r="A141" s="615"/>
      <c r="B141" s="616"/>
      <c r="C141" s="617"/>
      <c r="D141" s="617"/>
      <c r="E141" s="617"/>
      <c r="F141" s="617"/>
      <c r="G141" s="617"/>
      <c r="H141" s="617"/>
      <c r="I141" s="617"/>
      <c r="J141" s="615"/>
    </row>
    <row r="142" spans="1:25" s="614" customFormat="1" ht="31.5" hidden="1" customHeight="1">
      <c r="A142" s="618">
        <v>1</v>
      </c>
      <c r="B142" s="1051" t="s">
        <v>950</v>
      </c>
      <c r="C142" s="1052"/>
      <c r="D142" s="1052"/>
      <c r="E142" s="1053"/>
      <c r="F142" s="1054"/>
      <c r="G142" s="1055"/>
      <c r="H142" s="1055"/>
      <c r="I142" s="1056"/>
      <c r="J142" s="619"/>
      <c r="K142" s="619"/>
      <c r="L142" s="619"/>
      <c r="M142" s="619"/>
      <c r="N142" s="620"/>
      <c r="O142" s="619"/>
      <c r="P142" s="619"/>
      <c r="Q142" s="619"/>
      <c r="R142" s="619"/>
      <c r="S142" s="619"/>
      <c r="T142" s="619"/>
      <c r="U142" s="619"/>
      <c r="V142" s="619"/>
      <c r="W142" s="619"/>
      <c r="X142" s="619"/>
      <c r="Y142" s="619"/>
    </row>
    <row r="143" spans="1:25" s="614" customFormat="1" ht="75" hidden="1" customHeight="1">
      <c r="A143" s="618">
        <v>2</v>
      </c>
      <c r="B143" s="988" t="s">
        <v>990</v>
      </c>
      <c r="C143" s="959"/>
      <c r="D143" s="959"/>
      <c r="E143" s="960"/>
      <c r="F143" s="621"/>
      <c r="G143" s="622"/>
      <c r="H143" s="622"/>
      <c r="I143" s="623"/>
      <c r="J143" s="619"/>
      <c r="K143" s="619"/>
      <c r="L143" s="619"/>
      <c r="M143" s="619"/>
      <c r="N143" s="620"/>
      <c r="O143" s="619"/>
      <c r="P143" s="619"/>
      <c r="Q143" s="619"/>
      <c r="R143" s="619"/>
      <c r="S143" s="619"/>
      <c r="T143" s="619"/>
      <c r="U143" s="619"/>
      <c r="V143" s="619"/>
      <c r="W143" s="619"/>
      <c r="X143" s="619"/>
      <c r="Y143" s="619"/>
    </row>
    <row r="144" spans="1:25" s="614" customFormat="1" ht="82.5" hidden="1" customHeight="1">
      <c r="A144" s="624">
        <v>3</v>
      </c>
      <c r="B144" s="1051" t="s">
        <v>991</v>
      </c>
      <c r="C144" s="1052"/>
      <c r="D144" s="1052"/>
      <c r="E144" s="1053"/>
      <c r="F144" s="1057"/>
      <c r="G144" s="965"/>
      <c r="H144" s="965"/>
      <c r="I144" s="966"/>
      <c r="J144" s="613"/>
      <c r="K144" s="613"/>
      <c r="L144" s="613"/>
      <c r="M144" s="613"/>
      <c r="N144" s="625"/>
      <c r="O144" s="613"/>
      <c r="P144" s="613"/>
      <c r="Q144" s="613"/>
      <c r="R144" s="613"/>
      <c r="S144" s="613"/>
      <c r="T144" s="613"/>
      <c r="U144" s="613"/>
      <c r="V144" s="613"/>
      <c r="W144" s="613"/>
      <c r="X144" s="613"/>
      <c r="Y144" s="613"/>
    </row>
    <row r="145" spans="1:25" s="614" customFormat="1" ht="28.5" hidden="1" customHeight="1">
      <c r="A145" s="624" t="s">
        <v>275</v>
      </c>
      <c r="B145" s="959" t="s">
        <v>715</v>
      </c>
      <c r="C145" s="959"/>
      <c r="D145" s="959"/>
      <c r="E145" s="960"/>
      <c r="F145" s="1057"/>
      <c r="G145" s="965"/>
      <c r="H145" s="965"/>
      <c r="I145" s="966"/>
      <c r="J145" s="613"/>
      <c r="K145" s="613"/>
      <c r="L145" s="613"/>
      <c r="M145" s="613"/>
      <c r="N145" s="625"/>
      <c r="O145" s="613"/>
      <c r="P145" s="613"/>
      <c r="Q145" s="613"/>
      <c r="R145" s="613"/>
      <c r="S145" s="613"/>
      <c r="T145" s="613"/>
      <c r="U145" s="613"/>
      <c r="V145" s="613"/>
      <c r="W145" s="613"/>
      <c r="X145" s="613"/>
      <c r="Y145" s="613"/>
    </row>
    <row r="146" spans="1:25" s="614" customFormat="1" ht="28.5" hidden="1" customHeight="1">
      <c r="A146" s="624" t="s">
        <v>279</v>
      </c>
      <c r="B146" s="959" t="s">
        <v>714</v>
      </c>
      <c r="C146" s="959"/>
      <c r="D146" s="959"/>
      <c r="E146" s="960"/>
      <c r="F146" s="959"/>
      <c r="G146" s="959"/>
      <c r="H146" s="959"/>
      <c r="I146" s="960"/>
      <c r="J146" s="613"/>
      <c r="K146" s="613"/>
      <c r="L146" s="613"/>
      <c r="M146" s="613"/>
      <c r="N146" s="625"/>
      <c r="O146" s="613"/>
      <c r="P146" s="613"/>
      <c r="Q146" s="613"/>
      <c r="R146" s="613"/>
      <c r="S146" s="613"/>
      <c r="T146" s="613"/>
      <c r="U146" s="613"/>
      <c r="V146" s="613"/>
      <c r="W146" s="613"/>
      <c r="X146" s="613"/>
      <c r="Y146" s="613"/>
    </row>
    <row r="147" spans="1:25" s="614" customFormat="1" ht="51.75" hidden="1" customHeight="1">
      <c r="A147" s="624" t="s">
        <v>716</v>
      </c>
      <c r="B147" s="959" t="s">
        <v>1003</v>
      </c>
      <c r="C147" s="959"/>
      <c r="D147" s="959"/>
      <c r="E147" s="960"/>
      <c r="F147" s="1057"/>
      <c r="G147" s="965"/>
      <c r="H147" s="965"/>
      <c r="I147" s="966"/>
      <c r="J147" s="613"/>
      <c r="K147" s="613"/>
      <c r="L147" s="613"/>
      <c r="M147" s="613"/>
      <c r="N147" s="625"/>
      <c r="O147" s="613"/>
      <c r="P147" s="613"/>
      <c r="Q147" s="613"/>
      <c r="R147" s="613"/>
      <c r="S147" s="613"/>
      <c r="T147" s="613"/>
      <c r="U147" s="613"/>
      <c r="V147" s="613"/>
      <c r="W147" s="613"/>
      <c r="X147" s="613"/>
      <c r="Y147" s="613"/>
    </row>
    <row r="148" spans="1:25" s="614" customFormat="1" ht="14.25" hidden="1" customHeight="1">
      <c r="A148" s="626"/>
      <c r="B148" s="620"/>
      <c r="C148" s="620"/>
      <c r="D148" s="620"/>
      <c r="E148" s="620"/>
      <c r="F148" s="627"/>
      <c r="G148" s="627"/>
      <c r="H148" s="627"/>
      <c r="I148" s="627"/>
      <c r="J148" s="613"/>
      <c r="K148" s="613"/>
      <c r="L148" s="613"/>
      <c r="M148" s="613"/>
      <c r="N148" s="613"/>
      <c r="O148" s="613"/>
      <c r="P148" s="613"/>
      <c r="Q148" s="613"/>
      <c r="R148" s="613"/>
      <c r="S148" s="613"/>
      <c r="T148" s="613"/>
      <c r="U148" s="613"/>
      <c r="V148" s="613"/>
      <c r="W148" s="613"/>
      <c r="X148" s="613"/>
      <c r="Y148" s="613"/>
    </row>
    <row r="149" spans="1:25" s="614" customFormat="1" ht="33" hidden="1" customHeight="1">
      <c r="A149" s="624" t="s">
        <v>717</v>
      </c>
      <c r="B149" s="959" t="s">
        <v>298</v>
      </c>
      <c r="C149" s="959"/>
      <c r="D149" s="959"/>
      <c r="E149" s="959"/>
      <c r="F149" s="1057"/>
      <c r="G149" s="965"/>
      <c r="H149" s="965"/>
      <c r="I149" s="966"/>
      <c r="J149" s="613"/>
      <c r="K149" s="613"/>
      <c r="L149" s="613"/>
      <c r="M149" s="613"/>
      <c r="N149" s="613"/>
      <c r="O149" s="613"/>
      <c r="P149" s="613"/>
      <c r="Q149" s="613"/>
      <c r="R149" s="613"/>
      <c r="S149" s="613"/>
      <c r="T149" s="613"/>
      <c r="U149" s="613"/>
      <c r="V149" s="613"/>
      <c r="W149" s="613"/>
      <c r="X149" s="613"/>
      <c r="Y149" s="613"/>
    </row>
    <row r="150" spans="1:25" s="614" customFormat="1" ht="14.25" hidden="1" customHeight="1">
      <c r="A150" s="626"/>
      <c r="B150" s="627"/>
      <c r="C150" s="627"/>
      <c r="D150" s="627"/>
      <c r="E150" s="627"/>
      <c r="F150" s="627"/>
      <c r="G150" s="627"/>
      <c r="H150" s="627"/>
      <c r="I150" s="627"/>
      <c r="J150" s="613"/>
      <c r="K150" s="613"/>
      <c r="L150" s="613"/>
      <c r="M150" s="613"/>
      <c r="N150" s="613"/>
      <c r="O150" s="613"/>
      <c r="P150" s="613"/>
      <c r="Q150" s="613"/>
      <c r="R150" s="613"/>
      <c r="S150" s="613"/>
      <c r="T150" s="613"/>
      <c r="U150" s="613"/>
      <c r="V150" s="613"/>
      <c r="W150" s="613"/>
      <c r="X150" s="613"/>
      <c r="Y150" s="613"/>
    </row>
    <row r="151" spans="1:25" s="614" customFormat="1" ht="20.25" hidden="1" customHeight="1">
      <c r="A151" s="1058" t="s">
        <v>718</v>
      </c>
      <c r="B151" s="986" t="s">
        <v>951</v>
      </c>
      <c r="C151" s="986"/>
      <c r="D151" s="986"/>
      <c r="E151" s="986"/>
      <c r="F151" s="885"/>
      <c r="G151" s="1060"/>
      <c r="H151" s="1060"/>
      <c r="I151" s="884"/>
      <c r="J151" s="613"/>
      <c r="K151" s="613"/>
      <c r="L151" s="613"/>
      <c r="M151" s="613"/>
      <c r="N151" s="613"/>
      <c r="O151" s="613"/>
      <c r="P151" s="613"/>
      <c r="Q151" s="613"/>
      <c r="R151" s="613"/>
      <c r="S151" s="613"/>
      <c r="T151" s="613"/>
      <c r="U151" s="613"/>
      <c r="V151" s="613"/>
      <c r="W151" s="613"/>
      <c r="X151" s="613"/>
      <c r="Y151" s="613"/>
    </row>
    <row r="152" spans="1:25" s="614" customFormat="1" ht="60.75" hidden="1" customHeight="1">
      <c r="A152" s="1059"/>
      <c r="B152" s="981"/>
      <c r="C152" s="981"/>
      <c r="D152" s="981"/>
      <c r="E152" s="981"/>
      <c r="F152" s="992"/>
      <c r="G152" s="1061"/>
      <c r="H152" s="1061"/>
      <c r="I152" s="954"/>
      <c r="J152" s="613"/>
      <c r="K152" s="613"/>
      <c r="L152" s="613"/>
      <c r="M152" s="613"/>
      <c r="N152" s="613"/>
      <c r="O152" s="613"/>
      <c r="P152" s="613"/>
      <c r="Q152" s="613"/>
      <c r="R152" s="613"/>
      <c r="S152" s="613"/>
      <c r="T152" s="613"/>
      <c r="U152" s="613"/>
      <c r="V152" s="613"/>
      <c r="W152" s="613"/>
      <c r="X152" s="613"/>
      <c r="Y152" s="613"/>
    </row>
    <row r="153" spans="1:25" s="614" customFormat="1" ht="21" hidden="1" customHeight="1">
      <c r="A153" s="628"/>
      <c r="E153" s="629" t="s">
        <v>299</v>
      </c>
      <c r="F153" s="992"/>
      <c r="G153" s="1061"/>
      <c r="H153" s="1061"/>
      <c r="I153" s="954"/>
      <c r="J153" s="613"/>
      <c r="K153" s="613"/>
      <c r="L153" s="613"/>
      <c r="M153" s="613"/>
      <c r="N153" s="613"/>
      <c r="O153" s="613"/>
      <c r="P153" s="613"/>
      <c r="Q153" s="613"/>
      <c r="R153" s="613"/>
      <c r="S153" s="613"/>
      <c r="T153" s="613"/>
      <c r="U153" s="613"/>
      <c r="V153" s="613"/>
      <c r="W153" s="613"/>
      <c r="X153" s="613"/>
      <c r="Y153" s="613"/>
    </row>
    <row r="154" spans="1:25" s="614" customFormat="1" ht="21" hidden="1" customHeight="1">
      <c r="A154" s="628"/>
      <c r="E154" s="629" t="s">
        <v>99</v>
      </c>
      <c r="F154" s="992"/>
      <c r="G154" s="1061"/>
      <c r="H154" s="1061"/>
      <c r="I154" s="954"/>
      <c r="J154" s="613"/>
      <c r="K154" s="613"/>
      <c r="L154" s="613"/>
      <c r="M154" s="613"/>
      <c r="N154" s="613"/>
      <c r="O154" s="613"/>
      <c r="P154" s="613"/>
      <c r="Q154" s="613"/>
      <c r="R154" s="613"/>
      <c r="S154" s="613"/>
      <c r="T154" s="613"/>
      <c r="U154" s="613"/>
      <c r="V154" s="613"/>
      <c r="W154" s="613"/>
      <c r="X154" s="613"/>
      <c r="Y154" s="613"/>
    </row>
    <row r="155" spans="1:25" s="614" customFormat="1" ht="18.75" hidden="1" customHeight="1">
      <c r="A155" s="628"/>
      <c r="B155" s="630"/>
      <c r="C155" s="630"/>
      <c r="D155" s="630"/>
      <c r="E155" s="631" t="s">
        <v>300</v>
      </c>
      <c r="F155" s="982"/>
      <c r="G155" s="983"/>
      <c r="H155" s="983"/>
      <c r="I155" s="984"/>
      <c r="J155" s="613"/>
      <c r="K155" s="613"/>
      <c r="L155" s="613"/>
      <c r="M155" s="613"/>
      <c r="N155" s="613"/>
      <c r="O155" s="613"/>
      <c r="P155" s="613"/>
      <c r="Q155" s="613"/>
      <c r="R155" s="613"/>
      <c r="S155" s="613"/>
      <c r="T155" s="613"/>
      <c r="U155" s="613"/>
      <c r="V155" s="613"/>
      <c r="W155" s="613"/>
      <c r="X155" s="613"/>
      <c r="Y155" s="613"/>
    </row>
    <row r="156" spans="1:25" s="614" customFormat="1" ht="16.5" hidden="1" customHeight="1">
      <c r="A156" s="632"/>
      <c r="B156" s="615"/>
      <c r="C156" s="615"/>
      <c r="D156" s="615"/>
      <c r="E156" s="629"/>
      <c r="F156" s="982"/>
      <c r="G156" s="983"/>
      <c r="H156" s="983"/>
      <c r="I156" s="984"/>
      <c r="J156" s="613"/>
      <c r="K156" s="613"/>
      <c r="L156" s="613"/>
      <c r="M156" s="613"/>
      <c r="N156" s="613"/>
      <c r="O156" s="613"/>
      <c r="P156" s="613"/>
      <c r="Q156" s="613"/>
      <c r="R156" s="613"/>
      <c r="S156" s="613"/>
      <c r="T156" s="613"/>
      <c r="U156" s="613"/>
      <c r="V156" s="613"/>
      <c r="W156" s="613"/>
      <c r="X156" s="613"/>
      <c r="Y156" s="613"/>
    </row>
    <row r="157" spans="1:25" s="614" customFormat="1" ht="9" hidden="1" customHeight="1">
      <c r="A157" s="633"/>
      <c r="B157" s="985"/>
      <c r="C157" s="986"/>
      <c r="D157" s="986"/>
      <c r="E157" s="986"/>
      <c r="I157" s="634"/>
      <c r="J157" s="613"/>
      <c r="K157" s="613"/>
      <c r="L157" s="613"/>
      <c r="M157" s="613"/>
      <c r="N157" s="613"/>
      <c r="O157" s="613"/>
      <c r="P157" s="613"/>
      <c r="Q157" s="613"/>
      <c r="R157" s="613"/>
      <c r="S157" s="613"/>
      <c r="T157" s="613"/>
      <c r="U157" s="613"/>
      <c r="V157" s="613"/>
      <c r="W157" s="613"/>
      <c r="X157" s="613"/>
      <c r="Y157" s="613"/>
    </row>
    <row r="158" spans="1:25" s="614" customFormat="1" ht="184.5" hidden="1" customHeight="1">
      <c r="A158" s="633" t="s">
        <v>719</v>
      </c>
      <c r="B158" s="980" t="s">
        <v>992</v>
      </c>
      <c r="C158" s="981"/>
      <c r="D158" s="981"/>
      <c r="E158" s="981"/>
      <c r="F158" s="964"/>
      <c r="G158" s="965"/>
      <c r="H158" s="965"/>
      <c r="I158" s="966"/>
      <c r="J158" s="613"/>
      <c r="K158" s="613"/>
      <c r="L158" s="613"/>
      <c r="M158" s="613"/>
      <c r="N158" s="613"/>
      <c r="O158" s="613"/>
      <c r="P158" s="613"/>
      <c r="Q158" s="613"/>
      <c r="R158" s="613"/>
      <c r="S158" s="613"/>
      <c r="T158" s="613"/>
      <c r="U158" s="613"/>
      <c r="V158" s="613"/>
      <c r="W158" s="613"/>
      <c r="X158" s="613"/>
      <c r="Y158" s="613"/>
    </row>
    <row r="159" spans="1:25" s="614" customFormat="1" ht="10.5" hidden="1" customHeight="1">
      <c r="A159" s="628"/>
      <c r="B159" s="635"/>
      <c r="C159" s="615"/>
      <c r="D159" s="615"/>
      <c r="E159" s="629"/>
      <c r="F159" s="617"/>
      <c r="G159" s="617"/>
      <c r="H159" s="617"/>
      <c r="I159" s="636"/>
      <c r="J159" s="613"/>
      <c r="K159" s="613"/>
      <c r="L159" s="613"/>
      <c r="M159" s="613"/>
      <c r="N159" s="613"/>
      <c r="O159" s="613"/>
      <c r="P159" s="613"/>
      <c r="Q159" s="613"/>
      <c r="R159" s="613"/>
      <c r="S159" s="613"/>
      <c r="T159" s="613"/>
      <c r="U159" s="613"/>
      <c r="V159" s="613"/>
      <c r="W159" s="613"/>
      <c r="X159" s="613"/>
      <c r="Y159" s="613"/>
    </row>
    <row r="160" spans="1:25" s="614" customFormat="1" ht="18.75" hidden="1" customHeight="1">
      <c r="A160" s="628"/>
      <c r="B160" s="980" t="s">
        <v>128</v>
      </c>
      <c r="C160" s="981"/>
      <c r="D160" s="981"/>
      <c r="E160" s="981"/>
      <c r="F160" s="964"/>
      <c r="G160" s="965"/>
      <c r="H160" s="965"/>
      <c r="I160" s="966"/>
      <c r="J160" s="613"/>
      <c r="K160" s="613"/>
      <c r="L160" s="613"/>
      <c r="M160" s="613"/>
      <c r="N160" s="613"/>
      <c r="O160" s="613"/>
      <c r="P160" s="613"/>
      <c r="Q160" s="613"/>
      <c r="R160" s="613"/>
      <c r="S160" s="613"/>
      <c r="T160" s="613"/>
      <c r="U160" s="613"/>
      <c r="V160" s="613"/>
      <c r="W160" s="613"/>
      <c r="X160" s="613"/>
      <c r="Y160" s="613"/>
    </row>
    <row r="161" spans="1:25" s="614" customFormat="1" ht="10.5" hidden="1" customHeight="1">
      <c r="A161" s="628"/>
      <c r="B161" s="635"/>
      <c r="C161" s="615"/>
      <c r="D161" s="615"/>
      <c r="E161" s="629"/>
      <c r="F161" s="617"/>
      <c r="G161" s="617"/>
      <c r="H161" s="617"/>
      <c r="I161" s="636"/>
      <c r="J161" s="613"/>
      <c r="K161" s="613"/>
      <c r="L161" s="613"/>
      <c r="M161" s="613"/>
      <c r="N161" s="613"/>
      <c r="O161" s="613"/>
      <c r="P161" s="613"/>
      <c r="Q161" s="613"/>
      <c r="R161" s="613"/>
      <c r="S161" s="613"/>
      <c r="T161" s="613"/>
      <c r="U161" s="613"/>
      <c r="V161" s="613"/>
      <c r="W161" s="613"/>
      <c r="X161" s="613"/>
      <c r="Y161" s="613"/>
    </row>
    <row r="162" spans="1:25" s="614" customFormat="1" ht="76.5" hidden="1" customHeight="1">
      <c r="A162" s="628"/>
      <c r="B162" s="961" t="s">
        <v>993</v>
      </c>
      <c r="C162" s="962"/>
      <c r="D162" s="962"/>
      <c r="E162" s="963"/>
      <c r="F162" s="964"/>
      <c r="G162" s="965"/>
      <c r="H162" s="965"/>
      <c r="I162" s="966"/>
      <c r="J162" s="613"/>
      <c r="K162" s="613"/>
      <c r="L162" s="613"/>
      <c r="M162" s="613"/>
      <c r="N162" s="613"/>
      <c r="O162" s="613"/>
      <c r="P162" s="613"/>
      <c r="Q162" s="613"/>
      <c r="R162" s="613"/>
      <c r="S162" s="613"/>
      <c r="T162" s="613"/>
      <c r="U162" s="613"/>
      <c r="V162" s="613"/>
      <c r="W162" s="613"/>
      <c r="X162" s="613"/>
      <c r="Y162" s="613"/>
    </row>
    <row r="163" spans="1:25" s="614" customFormat="1" ht="18.75" hidden="1" customHeight="1">
      <c r="A163" s="628"/>
      <c r="B163" s="980" t="s">
        <v>984</v>
      </c>
      <c r="C163" s="981"/>
      <c r="D163" s="981"/>
      <c r="E163" s="981"/>
      <c r="F163" s="964"/>
      <c r="G163" s="965"/>
      <c r="H163" s="965"/>
      <c r="I163" s="966"/>
      <c r="J163" s="613"/>
      <c r="K163" s="613"/>
      <c r="L163" s="613"/>
      <c r="M163" s="613"/>
      <c r="N163" s="613"/>
      <c r="O163" s="613"/>
      <c r="P163" s="613"/>
      <c r="Q163" s="613"/>
      <c r="R163" s="613"/>
      <c r="S163" s="613"/>
      <c r="T163" s="613"/>
      <c r="U163" s="613"/>
      <c r="V163" s="613"/>
      <c r="W163" s="613"/>
      <c r="X163" s="613"/>
      <c r="Y163" s="613"/>
    </row>
    <row r="164" spans="1:25" s="614" customFormat="1" ht="18.75" hidden="1" customHeight="1">
      <c r="A164" s="628"/>
      <c r="B164" s="980" t="s">
        <v>985</v>
      </c>
      <c r="C164" s="981"/>
      <c r="D164" s="981"/>
      <c r="E164" s="981"/>
      <c r="F164" s="964"/>
      <c r="G164" s="965"/>
      <c r="H164" s="965"/>
      <c r="I164" s="966"/>
      <c r="J164" s="613"/>
      <c r="K164" s="613"/>
      <c r="L164" s="613"/>
      <c r="M164" s="613"/>
      <c r="N164" s="613"/>
      <c r="O164" s="613"/>
      <c r="P164" s="613"/>
      <c r="Q164" s="613"/>
      <c r="R164" s="613"/>
      <c r="S164" s="613"/>
      <c r="T164" s="613"/>
      <c r="U164" s="613"/>
      <c r="V164" s="613"/>
      <c r="W164" s="613"/>
      <c r="X164" s="613"/>
      <c r="Y164" s="613"/>
    </row>
    <row r="165" spans="1:25" s="614" customFormat="1" ht="11.25" hidden="1" customHeight="1">
      <c r="A165" s="628"/>
      <c r="B165" s="635"/>
      <c r="C165" s="615"/>
      <c r="D165" s="615"/>
      <c r="E165" s="629"/>
      <c r="F165" s="617"/>
      <c r="G165" s="617"/>
      <c r="H165" s="617"/>
      <c r="I165" s="636"/>
      <c r="J165" s="613"/>
      <c r="K165" s="613"/>
      <c r="L165" s="613"/>
      <c r="M165" s="613"/>
      <c r="N165" s="613"/>
      <c r="O165" s="613"/>
      <c r="P165" s="613"/>
      <c r="Q165" s="613"/>
      <c r="R165" s="613"/>
      <c r="S165" s="613"/>
      <c r="T165" s="613"/>
      <c r="U165" s="613"/>
      <c r="V165" s="613"/>
      <c r="W165" s="613"/>
      <c r="X165" s="613"/>
      <c r="Y165" s="613"/>
    </row>
    <row r="166" spans="1:25" s="614" customFormat="1" ht="63.75" hidden="1" customHeight="1">
      <c r="A166" s="628"/>
      <c r="B166" s="961" t="s">
        <v>952</v>
      </c>
      <c r="C166" s="962"/>
      <c r="D166" s="962"/>
      <c r="E166" s="963"/>
      <c r="F166" s="637"/>
      <c r="G166" s="638"/>
      <c r="H166" s="638"/>
      <c r="I166" s="639"/>
      <c r="J166" s="613"/>
      <c r="K166" s="613"/>
      <c r="L166" s="613"/>
      <c r="M166" s="613"/>
      <c r="N166" s="613"/>
      <c r="O166" s="613"/>
      <c r="P166" s="613"/>
      <c r="Q166" s="613"/>
      <c r="R166" s="613"/>
      <c r="S166" s="613"/>
      <c r="T166" s="613"/>
      <c r="U166" s="613"/>
      <c r="V166" s="613"/>
      <c r="W166" s="613"/>
      <c r="X166" s="613"/>
      <c r="Y166" s="613"/>
    </row>
    <row r="167" spans="1:25" s="614" customFormat="1" hidden="1">
      <c r="A167" s="628"/>
      <c r="B167" s="967"/>
      <c r="C167" s="968"/>
      <c r="D167" s="968"/>
      <c r="E167" s="968"/>
      <c r="F167" s="612"/>
      <c r="G167" s="612"/>
      <c r="H167" s="612"/>
      <c r="I167" s="612"/>
      <c r="J167" s="613"/>
      <c r="K167" s="613"/>
      <c r="L167" s="613"/>
      <c r="M167" s="613"/>
      <c r="N167" s="613"/>
      <c r="O167" s="613"/>
      <c r="P167" s="613"/>
      <c r="Q167" s="613"/>
      <c r="R167" s="613"/>
      <c r="S167" s="613"/>
      <c r="T167" s="613"/>
      <c r="U167" s="613"/>
      <c r="V167" s="613"/>
      <c r="W167" s="613"/>
      <c r="X167" s="613"/>
      <c r="Y167" s="613"/>
    </row>
    <row r="168" spans="1:25" s="614" customFormat="1" ht="50.25" hidden="1" customHeight="1">
      <c r="A168" s="632"/>
      <c r="B168" s="988" t="s">
        <v>196</v>
      </c>
      <c r="C168" s="959"/>
      <c r="D168" s="959"/>
      <c r="E168" s="959"/>
      <c r="F168" s="886"/>
      <c r="G168" s="887"/>
      <c r="H168" s="886"/>
      <c r="I168" s="887"/>
      <c r="J168" s="613"/>
      <c r="K168" s="613"/>
      <c r="L168" s="613"/>
      <c r="M168" s="613"/>
      <c r="N168" s="613"/>
      <c r="O168" s="613"/>
      <c r="P168" s="613"/>
      <c r="Q168" s="613"/>
      <c r="R168" s="613"/>
      <c r="S168" s="613"/>
      <c r="T168" s="613"/>
      <c r="U168" s="613"/>
      <c r="V168" s="613"/>
      <c r="W168" s="613"/>
      <c r="X168" s="613"/>
      <c r="Y168" s="613"/>
    </row>
    <row r="169" spans="1:25" s="614" customFormat="1" ht="24" hidden="1" customHeight="1">
      <c r="A169" s="628"/>
      <c r="B169" s="969" t="s">
        <v>615</v>
      </c>
      <c r="C169" s="970"/>
      <c r="D169" s="610"/>
      <c r="E169" s="610"/>
      <c r="F169" s="611"/>
      <c r="G169" s="612"/>
      <c r="H169" s="612"/>
      <c r="I169" s="612"/>
      <c r="J169" s="613"/>
      <c r="K169" s="613"/>
      <c r="L169" s="613"/>
      <c r="M169" s="613"/>
      <c r="N169" s="613"/>
      <c r="O169" s="613"/>
      <c r="P169" s="613"/>
      <c r="Q169" s="613"/>
      <c r="R169" s="613"/>
      <c r="S169" s="613"/>
      <c r="T169" s="613"/>
      <c r="U169" s="613"/>
      <c r="V169" s="613"/>
      <c r="W169" s="613"/>
      <c r="X169" s="613"/>
      <c r="Y169" s="613"/>
    </row>
    <row r="170" spans="1:25" s="614" customFormat="1" ht="33.75" hidden="1" customHeight="1">
      <c r="A170" s="628"/>
      <c r="B170" s="971" t="s">
        <v>708</v>
      </c>
      <c r="C170" s="971"/>
      <c r="D170" s="971"/>
      <c r="E170" s="971"/>
      <c r="F170" s="971"/>
      <c r="G170" s="971"/>
      <c r="H170" s="971"/>
      <c r="I170" s="971"/>
      <c r="J170" s="613"/>
      <c r="K170" s="613"/>
      <c r="L170" s="613"/>
      <c r="M170" s="613"/>
      <c r="N170" s="613"/>
      <c r="O170" s="613"/>
      <c r="P170" s="613"/>
      <c r="Q170" s="613"/>
      <c r="R170" s="613"/>
      <c r="S170" s="613"/>
      <c r="T170" s="613"/>
      <c r="U170" s="613"/>
      <c r="V170" s="613"/>
      <c r="W170" s="613"/>
      <c r="X170" s="613"/>
      <c r="Y170" s="613"/>
    </row>
    <row r="171" spans="1:25" s="614" customFormat="1" ht="15.75" hidden="1" customHeight="1">
      <c r="A171" s="628"/>
      <c r="B171" s="640"/>
      <c r="C171" s="640"/>
      <c r="D171" s="640"/>
      <c r="E171" s="640"/>
      <c r="F171" s="640"/>
      <c r="G171" s="640"/>
      <c r="H171" s="640"/>
      <c r="I171" s="640"/>
      <c r="J171" s="613"/>
      <c r="K171" s="613"/>
      <c r="L171" s="613"/>
      <c r="M171" s="613"/>
      <c r="N171" s="613"/>
      <c r="O171" s="613"/>
      <c r="P171" s="613"/>
      <c r="Q171" s="613"/>
      <c r="R171" s="613"/>
      <c r="S171" s="613"/>
      <c r="T171" s="613"/>
      <c r="U171" s="613"/>
      <c r="V171" s="613"/>
      <c r="W171" s="613"/>
      <c r="X171" s="613"/>
      <c r="Y171" s="613"/>
    </row>
    <row r="172" spans="1:25" s="614" customFormat="1" ht="38.25" hidden="1" customHeight="1">
      <c r="A172" s="618"/>
      <c r="B172" s="972" t="s">
        <v>757</v>
      </c>
      <c r="C172" s="972"/>
      <c r="D172" s="972"/>
      <c r="E172" s="973"/>
      <c r="F172" s="974"/>
      <c r="G172" s="975"/>
      <c r="H172" s="976"/>
      <c r="I172" s="975"/>
      <c r="J172" s="619"/>
      <c r="K172" s="619"/>
      <c r="L172" s="619"/>
      <c r="M172" s="619"/>
      <c r="N172" s="641" t="e">
        <f>'[8]Name of Bidder'!C132</f>
        <v>#REF!</v>
      </c>
      <c r="O172" s="619"/>
      <c r="P172" s="619"/>
      <c r="Q172" s="619"/>
      <c r="R172" s="619"/>
      <c r="S172" s="619"/>
      <c r="T172" s="619"/>
      <c r="U172" s="619"/>
      <c r="V172" s="619"/>
      <c r="W172" s="619"/>
      <c r="X172" s="619"/>
      <c r="Y172" s="619"/>
    </row>
    <row r="173" spans="1:25" s="614" customFormat="1" ht="56.25" hidden="1" customHeight="1">
      <c r="A173" s="633"/>
      <c r="B173" s="972" t="s">
        <v>1004</v>
      </c>
      <c r="C173" s="972"/>
      <c r="D173" s="972"/>
      <c r="E173" s="973"/>
      <c r="F173" s="974"/>
      <c r="G173" s="975"/>
      <c r="H173" s="976"/>
      <c r="I173" s="975"/>
      <c r="J173" s="619"/>
      <c r="K173" s="619"/>
      <c r="L173" s="619"/>
      <c r="M173" s="619"/>
      <c r="N173" s="642" t="e">
        <f>'[8]Name of Bidder'!C137</f>
        <v>#REF!</v>
      </c>
      <c r="O173" s="619"/>
      <c r="P173" s="619"/>
      <c r="Q173" s="619"/>
      <c r="R173" s="619"/>
      <c r="S173" s="619"/>
      <c r="T173" s="619"/>
      <c r="U173" s="619"/>
      <c r="V173" s="619"/>
      <c r="W173" s="619"/>
      <c r="X173" s="619"/>
      <c r="Y173" s="619"/>
    </row>
    <row r="174" spans="1:25" s="614" customFormat="1" ht="44.25" hidden="1" customHeight="1">
      <c r="A174" s="624">
        <v>1</v>
      </c>
      <c r="B174" s="959" t="s">
        <v>297</v>
      </c>
      <c r="C174" s="959"/>
      <c r="D174" s="959"/>
      <c r="E174" s="960"/>
      <c r="F174" s="977"/>
      <c r="G174" s="978"/>
      <c r="H174" s="979"/>
      <c r="I174" s="978"/>
      <c r="J174" s="613"/>
      <c r="K174" s="613"/>
      <c r="L174" s="613"/>
      <c r="M174" s="613"/>
      <c r="N174" s="642" t="e">
        <f>'[8]Name of Bidder'!C142</f>
        <v>#REF!</v>
      </c>
      <c r="O174" s="613"/>
      <c r="P174" s="613"/>
      <c r="Q174" s="613"/>
      <c r="R174" s="613"/>
      <c r="S174" s="613"/>
      <c r="T174" s="613"/>
      <c r="U174" s="613"/>
      <c r="V174" s="613"/>
      <c r="W174" s="613"/>
      <c r="X174" s="613"/>
      <c r="Y174" s="613"/>
    </row>
    <row r="175" spans="1:25" s="614" customFormat="1" ht="14.25" hidden="1" customHeight="1">
      <c r="A175" s="626"/>
      <c r="B175" s="620"/>
      <c r="C175" s="620"/>
      <c r="D175" s="620"/>
      <c r="E175" s="620"/>
      <c r="F175" s="627"/>
      <c r="G175" s="627"/>
      <c r="H175" s="627"/>
      <c r="I175" s="627"/>
      <c r="J175" s="613"/>
      <c r="K175" s="613"/>
      <c r="L175" s="613"/>
      <c r="M175" s="613"/>
      <c r="N175" s="613"/>
      <c r="O175" s="613"/>
      <c r="P175" s="613"/>
      <c r="Q175" s="613"/>
      <c r="R175" s="613"/>
      <c r="S175" s="613"/>
      <c r="T175" s="613"/>
      <c r="U175" s="613"/>
      <c r="V175" s="613"/>
      <c r="W175" s="613"/>
      <c r="X175" s="613"/>
      <c r="Y175" s="613"/>
    </row>
    <row r="176" spans="1:25" s="614" customFormat="1" ht="36.75" hidden="1" customHeight="1">
      <c r="A176" s="624">
        <v>2</v>
      </c>
      <c r="B176" s="959" t="s">
        <v>298</v>
      </c>
      <c r="C176" s="959"/>
      <c r="D176" s="959"/>
      <c r="E176" s="960"/>
      <c r="F176" s="977"/>
      <c r="G176" s="978"/>
      <c r="H176" s="979"/>
      <c r="I176" s="978"/>
      <c r="J176" s="613"/>
      <c r="K176" s="613"/>
      <c r="L176" s="613"/>
      <c r="M176" s="613"/>
      <c r="N176" s="613"/>
      <c r="O176" s="613"/>
      <c r="P176" s="613"/>
      <c r="Q176" s="613"/>
      <c r="R176" s="613"/>
      <c r="S176" s="613"/>
      <c r="T176" s="613"/>
      <c r="U176" s="613"/>
      <c r="V176" s="613"/>
      <c r="W176" s="613"/>
      <c r="X176" s="613"/>
      <c r="Y176" s="613"/>
    </row>
    <row r="177" spans="1:25" s="614" customFormat="1" ht="14.25" hidden="1" customHeight="1">
      <c r="A177" s="626"/>
      <c r="B177" s="627"/>
      <c r="C177" s="627"/>
      <c r="D177" s="627"/>
      <c r="E177" s="627"/>
      <c r="F177" s="627"/>
      <c r="G177" s="627"/>
      <c r="H177" s="627"/>
      <c r="I177" s="627"/>
      <c r="J177" s="613"/>
      <c r="K177" s="613"/>
      <c r="L177" s="613"/>
      <c r="M177" s="613"/>
      <c r="N177" s="613"/>
      <c r="O177" s="613"/>
      <c r="P177" s="613"/>
      <c r="Q177" s="613"/>
      <c r="R177" s="613"/>
      <c r="S177" s="613"/>
      <c r="T177" s="613"/>
      <c r="U177" s="613"/>
      <c r="V177" s="613"/>
      <c r="W177" s="613"/>
      <c r="X177" s="613"/>
      <c r="Y177" s="613"/>
    </row>
    <row r="178" spans="1:25" s="614" customFormat="1" ht="23.25" hidden="1" customHeight="1">
      <c r="A178" s="1058">
        <v>3</v>
      </c>
      <c r="B178" s="1062" t="e">
        <f>IF([8]Cover!D126 = "Sole Bidder", "Name and Address of the Employer/Utility for whom the Contract was executed by the firm ", " Name and Address of the Employer/Utility for whom the Contract was executed by the firm/Partner of a JV")</f>
        <v>#REF!</v>
      </c>
      <c r="C178" s="1063"/>
      <c r="D178" s="1063"/>
      <c r="E178" s="1064"/>
      <c r="F178" s="885"/>
      <c r="G178" s="884"/>
      <c r="H178" s="883"/>
      <c r="I178" s="884"/>
      <c r="J178" s="613"/>
      <c r="K178" s="613"/>
      <c r="L178" s="613"/>
      <c r="M178" s="613"/>
      <c r="N178" s="613"/>
      <c r="O178" s="613"/>
      <c r="P178" s="613"/>
      <c r="Q178" s="613"/>
      <c r="R178" s="613"/>
      <c r="S178" s="613"/>
      <c r="T178" s="613"/>
      <c r="U178" s="613"/>
      <c r="V178" s="613"/>
      <c r="W178" s="613"/>
      <c r="X178" s="613"/>
      <c r="Y178" s="613"/>
    </row>
    <row r="179" spans="1:25" s="614" customFormat="1" ht="21" hidden="1" customHeight="1">
      <c r="A179" s="1059"/>
      <c r="B179" s="961"/>
      <c r="C179" s="962"/>
      <c r="D179" s="962"/>
      <c r="E179" s="1065"/>
      <c r="F179" s="992"/>
      <c r="G179" s="954"/>
      <c r="H179" s="953"/>
      <c r="I179" s="954"/>
      <c r="J179" s="613"/>
      <c r="K179" s="613"/>
      <c r="L179" s="613"/>
      <c r="M179" s="613"/>
      <c r="N179" s="613"/>
      <c r="O179" s="613"/>
      <c r="P179" s="613"/>
      <c r="Q179" s="613"/>
      <c r="R179" s="613"/>
      <c r="S179" s="613"/>
      <c r="T179" s="613"/>
      <c r="U179" s="613"/>
      <c r="V179" s="613"/>
      <c r="W179" s="613"/>
      <c r="X179" s="613"/>
      <c r="Y179" s="613"/>
    </row>
    <row r="180" spans="1:25" s="614" customFormat="1" ht="20.25" hidden="1" customHeight="1">
      <c r="A180" s="1059"/>
      <c r="B180" s="961"/>
      <c r="C180" s="962"/>
      <c r="D180" s="962"/>
      <c r="E180" s="1065"/>
      <c r="F180" s="992"/>
      <c r="G180" s="954"/>
      <c r="H180" s="953"/>
      <c r="I180" s="954"/>
      <c r="J180" s="613"/>
      <c r="K180" s="613"/>
      <c r="L180" s="613"/>
      <c r="M180" s="613"/>
      <c r="N180" s="613"/>
      <c r="O180" s="613"/>
      <c r="P180" s="613"/>
      <c r="Q180" s="613"/>
      <c r="R180" s="613"/>
      <c r="S180" s="613"/>
      <c r="T180" s="613"/>
      <c r="U180" s="613"/>
      <c r="V180" s="613"/>
      <c r="W180" s="613"/>
      <c r="X180" s="613"/>
      <c r="Y180" s="613"/>
    </row>
    <row r="181" spans="1:25" s="614" customFormat="1" ht="21" hidden="1" customHeight="1">
      <c r="A181" s="1059"/>
      <c r="B181" s="961"/>
      <c r="C181" s="962"/>
      <c r="D181" s="962"/>
      <c r="E181" s="1065"/>
      <c r="H181" s="953"/>
      <c r="I181" s="954"/>
      <c r="J181" s="613"/>
      <c r="K181" s="613"/>
      <c r="L181" s="613"/>
      <c r="M181" s="613"/>
      <c r="N181" s="613"/>
      <c r="O181" s="613"/>
      <c r="P181" s="613"/>
      <c r="Q181" s="613"/>
      <c r="R181" s="613"/>
      <c r="S181" s="613"/>
      <c r="T181" s="613"/>
      <c r="U181" s="613"/>
      <c r="V181" s="613"/>
      <c r="W181" s="613"/>
      <c r="X181" s="613"/>
      <c r="Y181" s="613"/>
    </row>
    <row r="182" spans="1:25" s="614" customFormat="1" ht="24.95" hidden="1" customHeight="1">
      <c r="A182" s="628"/>
      <c r="E182" s="629" t="s">
        <v>299</v>
      </c>
      <c r="F182" s="991"/>
      <c r="G182" s="882"/>
      <c r="H182" s="881"/>
      <c r="I182" s="882"/>
      <c r="J182" s="613"/>
      <c r="K182" s="613"/>
      <c r="L182" s="613"/>
      <c r="M182" s="613"/>
      <c r="N182" s="613"/>
      <c r="O182" s="613"/>
      <c r="P182" s="613"/>
      <c r="Q182" s="992"/>
      <c r="R182" s="954"/>
      <c r="S182" s="613"/>
      <c r="T182" s="613"/>
      <c r="U182" s="613"/>
      <c r="V182" s="613"/>
      <c r="W182" s="613"/>
      <c r="X182" s="613"/>
      <c r="Y182" s="613"/>
    </row>
    <row r="183" spans="1:25" s="614" customFormat="1" ht="24.95" hidden="1" customHeight="1">
      <c r="A183" s="628"/>
      <c r="E183" s="629" t="s">
        <v>99</v>
      </c>
      <c r="F183" s="991"/>
      <c r="G183" s="882"/>
      <c r="H183" s="881"/>
      <c r="I183" s="882"/>
      <c r="J183" s="613"/>
      <c r="K183" s="613"/>
      <c r="L183" s="613"/>
      <c r="M183" s="613"/>
      <c r="N183" s="613"/>
      <c r="O183" s="613"/>
      <c r="P183" s="613"/>
      <c r="Q183" s="613"/>
      <c r="R183" s="613"/>
      <c r="S183" s="613"/>
      <c r="T183" s="613"/>
      <c r="U183" s="613"/>
      <c r="V183" s="613"/>
      <c r="W183" s="613"/>
      <c r="X183" s="613"/>
      <c r="Y183" s="613"/>
    </row>
    <row r="184" spans="1:25" s="614" customFormat="1" ht="24.95" hidden="1" customHeight="1">
      <c r="A184" s="628"/>
      <c r="B184" s="630"/>
      <c r="C184" s="630"/>
      <c r="D184" s="630"/>
      <c r="E184" s="631" t="s">
        <v>300</v>
      </c>
      <c r="F184" s="1066"/>
      <c r="G184" s="1067"/>
      <c r="H184" s="1068"/>
      <c r="I184" s="1067"/>
      <c r="J184" s="613"/>
      <c r="K184" s="613"/>
      <c r="L184" s="613"/>
      <c r="M184" s="613"/>
      <c r="N184" s="613"/>
      <c r="O184" s="613"/>
      <c r="P184" s="613"/>
      <c r="Q184" s="613"/>
      <c r="R184" s="613"/>
      <c r="S184" s="613"/>
      <c r="T184" s="613"/>
      <c r="U184" s="613"/>
      <c r="V184" s="613"/>
      <c r="W184" s="613"/>
      <c r="X184" s="613"/>
      <c r="Y184" s="613"/>
    </row>
    <row r="185" spans="1:25" s="614" customFormat="1" ht="20.25" hidden="1" customHeight="1">
      <c r="A185" s="628"/>
      <c r="B185" s="615"/>
      <c r="C185" s="615"/>
      <c r="D185" s="615"/>
      <c r="E185" s="629"/>
      <c r="F185" s="617"/>
      <c r="G185" s="617"/>
      <c r="H185" s="617"/>
      <c r="I185" s="617"/>
      <c r="J185" s="613"/>
      <c r="K185" s="613"/>
      <c r="L185" s="613"/>
      <c r="M185" s="613"/>
      <c r="N185" s="613"/>
      <c r="O185" s="613"/>
      <c r="P185" s="613"/>
      <c r="Q185" s="613"/>
      <c r="R185" s="613"/>
      <c r="S185" s="613"/>
      <c r="T185" s="613"/>
      <c r="U185" s="613"/>
      <c r="V185" s="613"/>
      <c r="W185" s="613"/>
      <c r="X185" s="613"/>
      <c r="Y185" s="613"/>
    </row>
    <row r="186" spans="1:25" s="614" customFormat="1" ht="45.75" hidden="1" customHeight="1">
      <c r="A186" s="643" t="s">
        <v>421</v>
      </c>
      <c r="B186" s="980" t="s">
        <v>603</v>
      </c>
      <c r="C186" s="981"/>
      <c r="D186" s="981"/>
      <c r="E186" s="981"/>
      <c r="I186" s="634"/>
      <c r="J186" s="613"/>
      <c r="K186" s="613"/>
      <c r="L186" s="613"/>
      <c r="M186" s="613"/>
      <c r="N186" s="613"/>
      <c r="O186" s="613"/>
      <c r="P186" s="613"/>
      <c r="Q186" s="613"/>
      <c r="R186" s="613"/>
      <c r="S186" s="613"/>
      <c r="T186" s="613"/>
      <c r="U186" s="613"/>
      <c r="V186" s="613"/>
      <c r="W186" s="613"/>
      <c r="X186" s="613"/>
      <c r="Y186" s="613"/>
    </row>
    <row r="187" spans="1:25" s="614" customFormat="1" ht="64.5" hidden="1" customHeight="1">
      <c r="A187" s="633"/>
      <c r="B187" s="1069" t="s">
        <v>1005</v>
      </c>
      <c r="C187" s="1070"/>
      <c r="D187" s="1070"/>
      <c r="E187" s="1071"/>
      <c r="F187" s="886"/>
      <c r="G187" s="887"/>
      <c r="H187" s="886"/>
      <c r="I187" s="887"/>
      <c r="J187" s="613"/>
      <c r="K187" s="613"/>
      <c r="L187" s="613"/>
      <c r="M187" s="613"/>
      <c r="N187" s="613"/>
      <c r="O187" s="613"/>
      <c r="P187" s="613"/>
      <c r="Q187" s="613"/>
      <c r="S187" s="613"/>
      <c r="T187" s="613"/>
      <c r="U187" s="613"/>
      <c r="V187" s="613"/>
      <c r="W187" s="613"/>
      <c r="X187" s="613"/>
      <c r="Y187" s="613"/>
    </row>
    <row r="188" spans="1:25" s="614" customFormat="1" ht="13.5" hidden="1" customHeight="1">
      <c r="A188" s="633"/>
      <c r="B188" s="615"/>
      <c r="C188" s="615"/>
      <c r="D188" s="615"/>
      <c r="E188" s="629"/>
      <c r="F188" s="617"/>
      <c r="G188" s="617"/>
      <c r="H188" s="617"/>
      <c r="I188" s="636"/>
      <c r="J188" s="613"/>
      <c r="K188" s="613"/>
      <c r="L188" s="613"/>
      <c r="M188" s="613"/>
      <c r="N188" s="613"/>
      <c r="O188" s="613"/>
      <c r="P188" s="613"/>
      <c r="Q188" s="613"/>
      <c r="R188" s="613"/>
      <c r="S188" s="613"/>
      <c r="T188" s="613"/>
      <c r="U188" s="613"/>
      <c r="V188" s="613"/>
      <c r="W188" s="613"/>
      <c r="X188" s="613"/>
      <c r="Y188" s="613"/>
    </row>
    <row r="189" spans="1:25" s="614" customFormat="1" ht="10.5" hidden="1" customHeight="1">
      <c r="A189" s="628"/>
      <c r="B189" s="615"/>
      <c r="C189" s="615"/>
      <c r="D189" s="615"/>
      <c r="E189" s="629"/>
      <c r="F189" s="617"/>
      <c r="G189" s="617"/>
      <c r="H189" s="617"/>
      <c r="I189" s="636"/>
      <c r="J189" s="613"/>
      <c r="K189" s="613"/>
      <c r="L189" s="613"/>
      <c r="M189" s="613"/>
      <c r="N189" s="613"/>
      <c r="O189" s="613"/>
      <c r="P189" s="613"/>
      <c r="Q189" s="613"/>
      <c r="R189" s="613"/>
      <c r="S189" s="613"/>
      <c r="T189" s="613"/>
      <c r="U189" s="613"/>
      <c r="V189" s="613"/>
      <c r="W189" s="613"/>
      <c r="X189" s="613"/>
      <c r="Y189" s="613"/>
    </row>
    <row r="190" spans="1:25" s="614" customFormat="1" ht="24.95" hidden="1" customHeight="1">
      <c r="A190" s="628"/>
      <c r="B190" s="981" t="s">
        <v>128</v>
      </c>
      <c r="C190" s="981"/>
      <c r="D190" s="981"/>
      <c r="E190" s="987"/>
      <c r="F190" s="886"/>
      <c r="G190" s="887"/>
      <c r="H190" s="886"/>
      <c r="I190" s="887"/>
      <c r="J190" s="613"/>
      <c r="K190" s="613"/>
      <c r="L190" s="613"/>
      <c r="M190" s="613"/>
      <c r="N190" s="613"/>
      <c r="O190" s="613"/>
      <c r="P190" s="613"/>
      <c r="Q190" s="613"/>
      <c r="R190" s="613"/>
      <c r="S190" s="613"/>
      <c r="T190" s="613"/>
      <c r="U190" s="613"/>
      <c r="V190" s="613"/>
      <c r="W190" s="613"/>
      <c r="X190" s="613"/>
      <c r="Y190" s="613"/>
    </row>
    <row r="191" spans="1:25" s="614" customFormat="1" ht="11.25" hidden="1" customHeight="1">
      <c r="A191" s="628"/>
      <c r="B191" s="615"/>
      <c r="C191" s="615"/>
      <c r="D191" s="615"/>
      <c r="E191" s="629"/>
      <c r="F191" s="617"/>
      <c r="G191" s="617"/>
      <c r="H191" s="617"/>
      <c r="I191" s="636"/>
      <c r="J191" s="613"/>
      <c r="K191" s="613"/>
      <c r="L191" s="613"/>
      <c r="M191" s="613"/>
      <c r="N191" s="613"/>
      <c r="O191" s="613"/>
      <c r="P191" s="613"/>
      <c r="Q191" s="613"/>
      <c r="R191" s="613"/>
      <c r="S191" s="613"/>
      <c r="T191" s="613"/>
      <c r="U191" s="613"/>
      <c r="V191" s="613"/>
      <c r="W191" s="613"/>
      <c r="X191" s="613"/>
      <c r="Y191" s="613"/>
    </row>
    <row r="192" spans="1:25" s="614" customFormat="1" ht="74.25" hidden="1" customHeight="1">
      <c r="A192" s="643" t="s">
        <v>422</v>
      </c>
      <c r="B192" s="961" t="s">
        <v>894</v>
      </c>
      <c r="C192" s="962"/>
      <c r="D192" s="962"/>
      <c r="E192" s="963"/>
      <c r="F192" s="886"/>
      <c r="G192" s="887"/>
      <c r="H192" s="886"/>
      <c r="I192" s="887"/>
      <c r="J192" s="613"/>
      <c r="K192" s="613"/>
      <c r="L192" s="613"/>
      <c r="M192" s="613"/>
      <c r="N192" s="613"/>
      <c r="O192" s="613"/>
      <c r="P192" s="613"/>
      <c r="Q192" s="613"/>
      <c r="R192" s="613"/>
      <c r="S192" s="613"/>
      <c r="T192" s="613"/>
      <c r="U192" s="613"/>
      <c r="V192" s="613"/>
      <c r="W192" s="613"/>
      <c r="X192" s="613"/>
      <c r="Y192" s="613"/>
    </row>
    <row r="193" spans="1:25" s="614" customFormat="1" ht="11.25" hidden="1" customHeight="1">
      <c r="A193" s="628"/>
      <c r="B193" s="615"/>
      <c r="C193" s="615"/>
      <c r="D193" s="615"/>
      <c r="E193" s="629"/>
      <c r="F193" s="617"/>
      <c r="G193" s="617"/>
      <c r="H193" s="617"/>
      <c r="I193" s="636"/>
      <c r="J193" s="613"/>
      <c r="K193" s="613"/>
      <c r="L193" s="613"/>
      <c r="M193" s="613"/>
      <c r="N193" s="613"/>
      <c r="O193" s="613"/>
      <c r="P193" s="613"/>
      <c r="Q193" s="613"/>
      <c r="R193" s="613"/>
      <c r="T193" s="613"/>
      <c r="U193" s="613"/>
      <c r="V193" s="613"/>
      <c r="W193" s="613"/>
      <c r="X193" s="613"/>
      <c r="Y193" s="613"/>
    </row>
    <row r="194" spans="1:25" s="614" customFormat="1" ht="36" hidden="1" customHeight="1">
      <c r="A194" s="628"/>
      <c r="B194" s="1072" t="s">
        <v>704</v>
      </c>
      <c r="C194" s="1072"/>
      <c r="D194" s="1072"/>
      <c r="E194" s="1073"/>
      <c r="F194" s="644"/>
      <c r="G194" s="645"/>
      <c r="H194" s="644"/>
      <c r="I194" s="646"/>
      <c r="J194" s="613"/>
      <c r="K194" s="613"/>
      <c r="L194" s="613"/>
      <c r="M194" s="613"/>
      <c r="N194" s="613"/>
      <c r="O194" s="613"/>
      <c r="P194" s="613"/>
      <c r="Q194" s="613"/>
      <c r="R194" s="613"/>
      <c r="S194" s="613"/>
      <c r="T194" s="613"/>
      <c r="U194" s="613"/>
      <c r="V194" s="613"/>
      <c r="W194" s="613"/>
      <c r="X194" s="613"/>
      <c r="Y194" s="613"/>
    </row>
    <row r="195" spans="1:25" s="614" customFormat="1" ht="36" hidden="1" customHeight="1">
      <c r="A195" s="628"/>
      <c r="B195" s="981" t="s">
        <v>598</v>
      </c>
      <c r="C195" s="981"/>
      <c r="D195" s="981"/>
      <c r="E195" s="987"/>
      <c r="F195" s="647"/>
      <c r="G195" s="648"/>
      <c r="H195" s="647"/>
      <c r="I195" s="649"/>
      <c r="J195" s="613"/>
      <c r="K195" s="613"/>
      <c r="L195" s="613"/>
      <c r="M195" s="613"/>
      <c r="N195" s="613"/>
      <c r="O195" s="613"/>
      <c r="P195" s="613"/>
      <c r="Q195" s="613"/>
      <c r="R195" s="613"/>
      <c r="S195" s="613"/>
      <c r="T195" s="613"/>
      <c r="U195" s="613"/>
      <c r="V195" s="613"/>
      <c r="W195" s="613"/>
      <c r="X195" s="613"/>
      <c r="Y195" s="613"/>
    </row>
    <row r="196" spans="1:25" s="614" customFormat="1" ht="15.75" hidden="1" customHeight="1">
      <c r="A196" s="628"/>
      <c r="B196" s="650"/>
      <c r="C196" s="650"/>
      <c r="D196" s="650"/>
      <c r="E196" s="650"/>
      <c r="F196" s="888"/>
      <c r="G196" s="1074"/>
      <c r="H196" s="888"/>
      <c r="I196" s="889"/>
      <c r="J196" s="613"/>
      <c r="K196" s="613"/>
      <c r="L196" s="613"/>
      <c r="M196" s="613"/>
      <c r="N196" s="613"/>
      <c r="O196" s="613"/>
      <c r="P196" s="613"/>
      <c r="Q196" s="613"/>
      <c r="R196" s="613"/>
      <c r="S196" s="613"/>
      <c r="T196" s="613"/>
      <c r="U196" s="613"/>
      <c r="V196" s="613"/>
      <c r="W196" s="613"/>
      <c r="X196" s="613"/>
      <c r="Y196" s="613"/>
    </row>
    <row r="197" spans="1:25" s="614" customFormat="1" ht="13.5" hidden="1" customHeight="1">
      <c r="A197" s="628"/>
      <c r="B197" s="610"/>
      <c r="C197" s="610"/>
      <c r="D197" s="610"/>
      <c r="E197" s="610"/>
      <c r="F197" s="1075"/>
      <c r="G197" s="1076"/>
      <c r="H197" s="647"/>
      <c r="I197" s="649"/>
      <c r="J197" s="613"/>
      <c r="K197" s="613"/>
      <c r="L197" s="613"/>
      <c r="M197" s="613"/>
      <c r="N197" s="613"/>
      <c r="O197" s="613"/>
      <c r="P197" s="613"/>
      <c r="Q197" s="613"/>
      <c r="R197" s="613"/>
      <c r="S197" s="613"/>
      <c r="T197" s="613"/>
      <c r="U197" s="613"/>
      <c r="V197" s="613"/>
      <c r="W197" s="613"/>
      <c r="X197" s="613"/>
      <c r="Y197" s="613"/>
    </row>
    <row r="198" spans="1:25" s="614" customFormat="1" ht="7.5" hidden="1" customHeight="1">
      <c r="A198" s="628"/>
      <c r="B198" s="651"/>
      <c r="C198" s="651"/>
      <c r="D198" s="651"/>
      <c r="E198" s="651"/>
      <c r="F198" s="891"/>
      <c r="G198" s="1077"/>
      <c r="H198" s="891"/>
      <c r="I198" s="892"/>
      <c r="J198" s="613"/>
      <c r="K198" s="613"/>
      <c r="L198" s="613"/>
      <c r="M198" s="613"/>
      <c r="N198" s="613"/>
      <c r="O198" s="613"/>
      <c r="P198" s="613"/>
      <c r="Q198" s="613"/>
      <c r="R198" s="613"/>
      <c r="S198" s="613"/>
      <c r="T198" s="613"/>
      <c r="U198" s="613"/>
      <c r="V198" s="613"/>
      <c r="W198" s="613"/>
      <c r="X198" s="613"/>
      <c r="Y198" s="613"/>
    </row>
    <row r="199" spans="1:25" s="556" customFormat="1" ht="53.25" hidden="1" customHeight="1">
      <c r="A199" s="652"/>
      <c r="B199" s="1050" t="s">
        <v>981</v>
      </c>
      <c r="C199" s="1002"/>
      <c r="D199" s="1002"/>
      <c r="E199" s="1002"/>
      <c r="F199" s="1002"/>
      <c r="G199" s="1002"/>
      <c r="H199" s="1078"/>
      <c r="I199" s="653"/>
    </row>
    <row r="200" spans="1:25" s="556" customFormat="1" ht="9" hidden="1" customHeight="1">
      <c r="A200" s="654"/>
      <c r="B200" s="1079"/>
      <c r="C200" s="1079"/>
      <c r="D200" s="1079"/>
      <c r="E200" s="1079"/>
      <c r="F200" s="1079"/>
      <c r="G200" s="1079"/>
      <c r="H200" s="1079"/>
      <c r="I200" s="1079"/>
    </row>
    <row r="201" spans="1:25" s="556" customFormat="1" ht="61.5" hidden="1" customHeight="1">
      <c r="A201" s="652"/>
      <c r="B201" s="897" t="s">
        <v>953</v>
      </c>
      <c r="C201" s="897"/>
      <c r="D201" s="897"/>
      <c r="E201" s="897"/>
      <c r="F201" s="897"/>
      <c r="G201" s="897"/>
      <c r="H201" s="897"/>
      <c r="I201" s="653"/>
    </row>
    <row r="202" spans="1:25" s="556" customFormat="1" ht="15.75" hidden="1" customHeight="1">
      <c r="A202" s="1080"/>
      <c r="B202" s="1081"/>
      <c r="C202" s="1081"/>
      <c r="D202" s="1081"/>
      <c r="E202" s="1081"/>
      <c r="F202" s="1081"/>
      <c r="G202" s="1081"/>
      <c r="H202" s="1081"/>
      <c r="I202" s="1082"/>
    </row>
    <row r="203" spans="1:25" s="556" customFormat="1" ht="82.5" hidden="1" customHeight="1">
      <c r="A203" s="652"/>
      <c r="B203" s="1083" t="s">
        <v>954</v>
      </c>
      <c r="C203" s="1083"/>
      <c r="D203" s="1083"/>
      <c r="E203" s="1083"/>
      <c r="F203" s="1083"/>
      <c r="G203" s="1083"/>
      <c r="H203" s="1083"/>
      <c r="I203" s="653"/>
    </row>
    <row r="204" spans="1:25" s="556" customFormat="1" ht="9" hidden="1" customHeight="1">
      <c r="A204" s="654"/>
      <c r="B204" s="1079"/>
      <c r="C204" s="1079"/>
      <c r="D204" s="1079"/>
      <c r="E204" s="1079"/>
      <c r="F204" s="1079"/>
      <c r="G204" s="1079"/>
      <c r="H204" s="1079"/>
      <c r="I204" s="1079"/>
    </row>
    <row r="205" spans="1:25" s="556" customFormat="1" ht="74.25" hidden="1" customHeight="1">
      <c r="A205" s="652"/>
      <c r="B205" s="897" t="s">
        <v>994</v>
      </c>
      <c r="C205" s="897"/>
      <c r="D205" s="897"/>
      <c r="E205" s="897"/>
      <c r="F205" s="897"/>
      <c r="G205" s="897"/>
      <c r="H205" s="897"/>
      <c r="I205" s="653"/>
    </row>
    <row r="206" spans="1:25" s="614" customFormat="1" ht="36.75" hidden="1" customHeight="1">
      <c r="A206" s="632"/>
      <c r="B206" s="1052" t="s">
        <v>196</v>
      </c>
      <c r="C206" s="1052"/>
      <c r="D206" s="1052"/>
      <c r="E206" s="1052"/>
      <c r="F206" s="890"/>
      <c r="G206" s="890"/>
      <c r="H206" s="890"/>
      <c r="I206" s="890"/>
      <c r="J206" s="613"/>
      <c r="K206" s="613"/>
      <c r="L206" s="613"/>
      <c r="M206" s="613"/>
      <c r="N206" s="613"/>
      <c r="O206" s="613"/>
      <c r="P206" s="613"/>
      <c r="Q206" s="613"/>
      <c r="R206" s="613"/>
      <c r="S206" s="613"/>
      <c r="T206" s="613"/>
      <c r="U206" s="613"/>
      <c r="V206" s="613"/>
      <c r="W206" s="613"/>
      <c r="X206" s="613"/>
      <c r="Y206" s="613"/>
    </row>
    <row r="207" spans="1:25" s="614" customFormat="1" ht="21" hidden="1" customHeight="1">
      <c r="A207" s="615"/>
      <c r="B207" s="617"/>
      <c r="C207" s="617"/>
      <c r="D207" s="617"/>
      <c r="E207" s="617"/>
      <c r="F207" s="627"/>
      <c r="G207" s="627"/>
      <c r="H207" s="627"/>
      <c r="I207" s="655"/>
      <c r="J207" s="619"/>
      <c r="K207" s="619"/>
      <c r="L207" s="619"/>
      <c r="M207" s="619"/>
      <c r="N207" s="625"/>
      <c r="O207" s="619"/>
      <c r="P207" s="619"/>
      <c r="Q207" s="619"/>
      <c r="R207" s="619"/>
      <c r="S207" s="619"/>
      <c r="T207" s="619"/>
      <c r="U207" s="619"/>
      <c r="V207" s="619"/>
      <c r="W207" s="619"/>
      <c r="X207" s="619"/>
      <c r="Y207" s="619"/>
    </row>
    <row r="208" spans="1:25" s="614" customFormat="1" ht="10.5" hidden="1" customHeight="1">
      <c r="A208" s="615"/>
      <c r="B208" s="617"/>
      <c r="C208" s="617"/>
      <c r="D208" s="617"/>
      <c r="E208" s="617"/>
      <c r="F208" s="627"/>
      <c r="G208" s="627"/>
      <c r="H208" s="627"/>
      <c r="I208" s="655"/>
      <c r="J208" s="619"/>
      <c r="K208" s="619"/>
      <c r="L208" s="619"/>
      <c r="M208" s="619"/>
      <c r="N208" s="625"/>
      <c r="O208" s="619"/>
      <c r="P208" s="619"/>
      <c r="Q208" s="619"/>
      <c r="R208" s="619"/>
      <c r="S208" s="619"/>
      <c r="T208" s="619"/>
      <c r="U208" s="619"/>
      <c r="V208" s="619"/>
      <c r="W208" s="619"/>
      <c r="X208" s="619"/>
      <c r="Y208" s="619"/>
    </row>
    <row r="209" spans="1:25" s="614" customFormat="1" ht="10.5" hidden="1" customHeight="1">
      <c r="A209" s="615"/>
      <c r="B209" s="617"/>
      <c r="C209" s="617"/>
      <c r="D209" s="617"/>
      <c r="E209" s="617"/>
      <c r="F209" s="627"/>
      <c r="G209" s="627"/>
      <c r="H209" s="627"/>
      <c r="I209" s="655"/>
      <c r="J209" s="619"/>
      <c r="K209" s="619"/>
      <c r="L209" s="619"/>
      <c r="M209" s="619"/>
      <c r="N209" s="625"/>
      <c r="O209" s="619"/>
      <c r="P209" s="619"/>
      <c r="Q209" s="619"/>
      <c r="R209" s="619"/>
      <c r="S209" s="619"/>
      <c r="T209" s="619"/>
      <c r="U209" s="619"/>
      <c r="V209" s="619"/>
      <c r="W209" s="619"/>
      <c r="X209" s="619"/>
      <c r="Y209" s="619"/>
    </row>
    <row r="210" spans="1:25" s="614" customFormat="1" ht="10.5" hidden="1" customHeight="1">
      <c r="A210" s="615"/>
      <c r="B210" s="617"/>
      <c r="C210" s="617"/>
      <c r="D210" s="617"/>
      <c r="E210" s="617"/>
      <c r="F210" s="627"/>
      <c r="G210" s="627"/>
      <c r="H210" s="627"/>
      <c r="I210" s="655"/>
      <c r="J210" s="619"/>
      <c r="K210" s="619"/>
      <c r="L210" s="619"/>
      <c r="M210" s="619"/>
      <c r="N210" s="625"/>
      <c r="O210" s="619"/>
      <c r="P210" s="619"/>
      <c r="Q210" s="619"/>
      <c r="R210" s="619"/>
      <c r="S210" s="619"/>
      <c r="T210" s="619"/>
      <c r="U210" s="619"/>
      <c r="V210" s="619"/>
      <c r="W210" s="619"/>
      <c r="X210" s="619"/>
      <c r="Y210" s="619"/>
    </row>
    <row r="211" spans="1:25" s="614" customFormat="1" ht="10.5" hidden="1" customHeight="1">
      <c r="A211" s="615"/>
      <c r="B211" s="617"/>
      <c r="C211" s="617"/>
      <c r="D211" s="617"/>
      <c r="E211" s="617"/>
      <c r="F211" s="627"/>
      <c r="G211" s="627"/>
      <c r="H211" s="627"/>
      <c r="I211" s="655"/>
      <c r="J211" s="619"/>
      <c r="K211" s="619"/>
      <c r="L211" s="619"/>
      <c r="M211" s="619"/>
      <c r="N211" s="625"/>
      <c r="O211" s="619"/>
      <c r="P211" s="619"/>
      <c r="Q211" s="619"/>
      <c r="R211" s="619"/>
      <c r="S211" s="619"/>
      <c r="T211" s="619"/>
      <c r="U211" s="619"/>
      <c r="V211" s="619"/>
      <c r="W211" s="619"/>
      <c r="X211" s="619"/>
      <c r="Y211" s="619"/>
    </row>
    <row r="212" spans="1:25" s="614" customFormat="1" ht="10.5" hidden="1" customHeight="1">
      <c r="A212" s="615"/>
      <c r="B212" s="617"/>
      <c r="C212" s="617"/>
      <c r="D212" s="617"/>
      <c r="E212" s="617"/>
      <c r="F212" s="627"/>
      <c r="G212" s="627"/>
      <c r="H212" s="627"/>
      <c r="I212" s="655"/>
      <c r="J212" s="619"/>
      <c r="K212" s="619"/>
      <c r="L212" s="619"/>
      <c r="M212" s="619"/>
      <c r="N212" s="625"/>
      <c r="O212" s="619"/>
      <c r="P212" s="619"/>
      <c r="Q212" s="619"/>
      <c r="R212" s="619"/>
      <c r="S212" s="619"/>
      <c r="T212" s="619"/>
      <c r="U212" s="619"/>
      <c r="V212" s="619"/>
      <c r="W212" s="619"/>
      <c r="X212" s="619"/>
      <c r="Y212" s="619"/>
    </row>
    <row r="213" spans="1:25" s="614" customFormat="1" ht="10.5" hidden="1" customHeight="1">
      <c r="A213" s="615"/>
      <c r="B213" s="617"/>
      <c r="C213" s="617"/>
      <c r="D213" s="617"/>
      <c r="E213" s="617"/>
      <c r="F213" s="627"/>
      <c r="G213" s="627"/>
      <c r="H213" s="627"/>
      <c r="I213" s="655"/>
      <c r="J213" s="619"/>
      <c r="K213" s="619"/>
      <c r="L213" s="619"/>
      <c r="M213" s="619"/>
      <c r="N213" s="625"/>
      <c r="O213" s="619"/>
      <c r="P213" s="619"/>
      <c r="Q213" s="619"/>
      <c r="R213" s="619"/>
      <c r="S213" s="619"/>
      <c r="T213" s="619"/>
      <c r="U213" s="619"/>
      <c r="V213" s="619"/>
      <c r="W213" s="619"/>
      <c r="X213" s="619"/>
      <c r="Y213" s="619"/>
    </row>
    <row r="214" spans="1:25" s="614" customFormat="1" ht="10.5" hidden="1" customHeight="1">
      <c r="A214" s="615"/>
      <c r="B214" s="617"/>
      <c r="C214" s="617"/>
      <c r="D214" s="617"/>
      <c r="E214" s="617"/>
      <c r="F214" s="627"/>
      <c r="G214" s="627"/>
      <c r="H214" s="627"/>
      <c r="I214" s="655"/>
      <c r="J214" s="619"/>
      <c r="K214" s="619"/>
      <c r="L214" s="619"/>
      <c r="M214" s="619"/>
      <c r="N214" s="625"/>
      <c r="O214" s="619"/>
      <c r="P214" s="619"/>
      <c r="Q214" s="619"/>
      <c r="R214" s="619"/>
      <c r="S214" s="619"/>
      <c r="T214" s="619"/>
      <c r="U214" s="619"/>
      <c r="V214" s="619"/>
      <c r="W214" s="619"/>
      <c r="X214" s="619"/>
      <c r="Y214" s="619"/>
    </row>
    <row r="215" spans="1:25" s="614" customFormat="1" ht="10.5" hidden="1" customHeight="1">
      <c r="A215" s="615"/>
      <c r="B215" s="617"/>
      <c r="C215" s="617"/>
      <c r="D215" s="617"/>
      <c r="E215" s="617"/>
      <c r="F215" s="627"/>
      <c r="G215" s="627"/>
      <c r="H215" s="627"/>
      <c r="I215" s="655"/>
      <c r="J215" s="619"/>
      <c r="K215" s="619"/>
      <c r="L215" s="619"/>
      <c r="M215" s="619"/>
      <c r="N215" s="625"/>
      <c r="O215" s="619"/>
      <c r="P215" s="619"/>
      <c r="Q215" s="619"/>
      <c r="R215" s="619"/>
      <c r="S215" s="619"/>
      <c r="T215" s="619"/>
      <c r="U215" s="619"/>
      <c r="V215" s="619"/>
      <c r="W215" s="619"/>
      <c r="X215" s="619"/>
      <c r="Y215" s="619"/>
    </row>
    <row r="216" spans="1:25" s="614" customFormat="1" ht="10.5" hidden="1" customHeight="1">
      <c r="A216" s="615"/>
      <c r="B216" s="617"/>
      <c r="C216" s="617"/>
      <c r="D216" s="617"/>
      <c r="E216" s="617"/>
      <c r="F216" s="627"/>
      <c r="G216" s="627"/>
      <c r="H216" s="627"/>
      <c r="I216" s="655"/>
      <c r="J216" s="619"/>
      <c r="K216" s="619"/>
      <c r="L216" s="619"/>
      <c r="M216" s="619"/>
      <c r="N216" s="625"/>
      <c r="O216" s="619"/>
      <c r="P216" s="619"/>
      <c r="Q216" s="619"/>
      <c r="R216" s="619"/>
      <c r="S216" s="619"/>
      <c r="T216" s="619"/>
      <c r="U216" s="619"/>
      <c r="V216" s="619"/>
      <c r="W216" s="619"/>
      <c r="X216" s="619"/>
      <c r="Y216" s="619"/>
    </row>
    <row r="217" spans="1:25" s="614" customFormat="1" ht="10.5" hidden="1" customHeight="1">
      <c r="A217" s="615"/>
      <c r="B217" s="617"/>
      <c r="C217" s="617"/>
      <c r="D217" s="617"/>
      <c r="E217" s="617"/>
      <c r="F217" s="627"/>
      <c r="G217" s="627"/>
      <c r="H217" s="627"/>
      <c r="I217" s="655"/>
      <c r="J217" s="619"/>
      <c r="K217" s="619"/>
      <c r="L217" s="619"/>
      <c r="M217" s="619"/>
      <c r="N217" s="625"/>
      <c r="O217" s="619"/>
      <c r="P217" s="619"/>
      <c r="Q217" s="619"/>
      <c r="R217" s="619"/>
      <c r="S217" s="619"/>
      <c r="T217" s="619"/>
      <c r="U217" s="619"/>
      <c r="V217" s="619"/>
      <c r="W217" s="619"/>
      <c r="X217" s="619"/>
      <c r="Y217" s="619"/>
    </row>
    <row r="218" spans="1:25" s="614" customFormat="1" ht="10.5" hidden="1" customHeight="1">
      <c r="A218" s="615"/>
      <c r="B218" s="617"/>
      <c r="C218" s="617"/>
      <c r="D218" s="617"/>
      <c r="E218" s="617"/>
      <c r="F218" s="627"/>
      <c r="G218" s="627"/>
      <c r="H218" s="627"/>
      <c r="I218" s="655"/>
      <c r="J218" s="619"/>
      <c r="K218" s="619"/>
      <c r="L218" s="619"/>
      <c r="M218" s="619"/>
      <c r="N218" s="625"/>
      <c r="O218" s="619"/>
      <c r="P218" s="619"/>
      <c r="Q218" s="619"/>
      <c r="R218" s="619"/>
      <c r="S218" s="619"/>
      <c r="T218" s="619"/>
      <c r="U218" s="619"/>
      <c r="V218" s="619"/>
      <c r="W218" s="619"/>
      <c r="X218" s="619"/>
      <c r="Y218" s="619"/>
    </row>
    <row r="219" spans="1:25" s="614" customFormat="1" ht="10.5" hidden="1" customHeight="1">
      <c r="A219" s="615"/>
      <c r="B219" s="617"/>
      <c r="C219" s="617"/>
      <c r="D219" s="617"/>
      <c r="E219" s="617"/>
      <c r="F219" s="627"/>
      <c r="G219" s="627"/>
      <c r="H219" s="627"/>
      <c r="I219" s="655"/>
      <c r="J219" s="619"/>
      <c r="K219" s="619"/>
      <c r="L219" s="619"/>
      <c r="M219" s="619"/>
      <c r="N219" s="625"/>
      <c r="O219" s="619"/>
      <c r="P219" s="619"/>
      <c r="Q219" s="619"/>
      <c r="R219" s="619"/>
      <c r="S219" s="619"/>
      <c r="T219" s="619"/>
      <c r="U219" s="619"/>
      <c r="V219" s="619"/>
      <c r="W219" s="619"/>
      <c r="X219" s="619"/>
      <c r="Y219" s="619"/>
    </row>
    <row r="220" spans="1:25" s="614" customFormat="1" ht="10.5" hidden="1" customHeight="1">
      <c r="A220" s="615"/>
      <c r="B220" s="617"/>
      <c r="C220" s="617"/>
      <c r="D220" s="617"/>
      <c r="E220" s="617"/>
      <c r="F220" s="627"/>
      <c r="G220" s="627"/>
      <c r="H220" s="627"/>
      <c r="I220" s="655"/>
      <c r="J220" s="619"/>
      <c r="K220" s="619"/>
      <c r="L220" s="619"/>
      <c r="M220" s="619"/>
      <c r="N220" s="625"/>
      <c r="O220" s="619"/>
      <c r="P220" s="619"/>
      <c r="Q220" s="619"/>
      <c r="R220" s="619"/>
      <c r="S220" s="619"/>
      <c r="T220" s="619"/>
      <c r="U220" s="619"/>
      <c r="V220" s="619"/>
      <c r="W220" s="619"/>
      <c r="X220" s="619"/>
      <c r="Y220" s="619"/>
    </row>
    <row r="221" spans="1:25" s="614" customFormat="1" ht="10.5" hidden="1" customHeight="1">
      <c r="A221" s="615"/>
      <c r="B221" s="617"/>
      <c r="C221" s="617"/>
      <c r="D221" s="617"/>
      <c r="E221" s="617"/>
      <c r="F221" s="627"/>
      <c r="G221" s="627"/>
      <c r="H221" s="627"/>
      <c r="I221" s="655"/>
      <c r="J221" s="619"/>
      <c r="K221" s="619"/>
      <c r="L221" s="619"/>
      <c r="M221" s="619"/>
      <c r="N221" s="625"/>
      <c r="O221" s="619"/>
      <c r="P221" s="619"/>
      <c r="Q221" s="619"/>
      <c r="R221" s="619"/>
      <c r="S221" s="619"/>
      <c r="T221" s="619"/>
      <c r="U221" s="619"/>
      <c r="V221" s="619"/>
      <c r="W221" s="619"/>
      <c r="X221" s="619"/>
      <c r="Y221" s="619"/>
    </row>
    <row r="222" spans="1:25" s="614" customFormat="1" ht="10.5" hidden="1" customHeight="1">
      <c r="A222" s="615"/>
      <c r="B222" s="617"/>
      <c r="C222" s="617"/>
      <c r="D222" s="617"/>
      <c r="E222" s="617"/>
      <c r="F222" s="627"/>
      <c r="G222" s="627"/>
      <c r="H222" s="627"/>
      <c r="I222" s="655"/>
      <c r="J222" s="619"/>
      <c r="K222" s="619"/>
      <c r="L222" s="619"/>
      <c r="M222" s="619"/>
      <c r="N222" s="625"/>
      <c r="O222" s="619"/>
      <c r="P222" s="619"/>
      <c r="Q222" s="619"/>
      <c r="R222" s="619"/>
      <c r="S222" s="619"/>
      <c r="T222" s="619"/>
      <c r="U222" s="619"/>
      <c r="V222" s="619"/>
      <c r="W222" s="619"/>
      <c r="X222" s="619"/>
      <c r="Y222" s="619"/>
    </row>
    <row r="223" spans="1:25" s="614" customFormat="1" ht="10.5" hidden="1" customHeight="1">
      <c r="A223" s="615"/>
      <c r="B223" s="617"/>
      <c r="C223" s="617"/>
      <c r="D223" s="617"/>
      <c r="E223" s="617"/>
      <c r="F223" s="627"/>
      <c r="G223" s="627"/>
      <c r="H223" s="627"/>
      <c r="I223" s="655"/>
      <c r="J223" s="619"/>
      <c r="K223" s="619"/>
      <c r="L223" s="619"/>
      <c r="M223" s="619"/>
      <c r="N223" s="625"/>
      <c r="O223" s="619"/>
      <c r="P223" s="619"/>
      <c r="Q223" s="619"/>
      <c r="R223" s="619"/>
      <c r="S223" s="619"/>
      <c r="T223" s="619"/>
      <c r="U223" s="619"/>
      <c r="V223" s="619"/>
      <c r="W223" s="619"/>
      <c r="X223" s="619"/>
      <c r="Y223" s="619"/>
    </row>
    <row r="224" spans="1:25" s="614" customFormat="1" ht="10.5" hidden="1" customHeight="1">
      <c r="A224" s="615"/>
      <c r="B224" s="617"/>
      <c r="C224" s="617"/>
      <c r="D224" s="617"/>
      <c r="E224" s="617"/>
      <c r="F224" s="627"/>
      <c r="G224" s="627"/>
      <c r="H224" s="627"/>
      <c r="I224" s="655"/>
      <c r="J224" s="619"/>
      <c r="K224" s="619"/>
      <c r="L224" s="619"/>
      <c r="M224" s="619"/>
      <c r="N224" s="625"/>
      <c r="O224" s="619"/>
      <c r="P224" s="619"/>
      <c r="Q224" s="619"/>
      <c r="R224" s="619"/>
      <c r="S224" s="619"/>
      <c r="T224" s="619"/>
      <c r="U224" s="619"/>
      <c r="V224" s="619"/>
      <c r="W224" s="619"/>
      <c r="X224" s="619"/>
      <c r="Y224" s="619"/>
    </row>
    <row r="225" spans="1:25" s="614" customFormat="1" ht="10.5" hidden="1" customHeight="1">
      <c r="A225" s="615"/>
      <c r="B225" s="617"/>
      <c r="C225" s="617"/>
      <c r="D225" s="617"/>
      <c r="E225" s="617"/>
      <c r="F225" s="627"/>
      <c r="G225" s="627"/>
      <c r="H225" s="627"/>
      <c r="I225" s="655"/>
      <c r="J225" s="619"/>
      <c r="K225" s="619"/>
      <c r="L225" s="619"/>
      <c r="M225" s="619"/>
      <c r="N225" s="625"/>
      <c r="O225" s="619"/>
      <c r="P225" s="619"/>
      <c r="Q225" s="619"/>
      <c r="R225" s="619"/>
      <c r="S225" s="619"/>
      <c r="T225" s="619"/>
      <c r="U225" s="619"/>
      <c r="V225" s="619"/>
      <c r="W225" s="619"/>
      <c r="X225" s="619"/>
      <c r="Y225" s="619"/>
    </row>
    <row r="226" spans="1:25" s="614" customFormat="1" ht="10.5" hidden="1" customHeight="1">
      <c r="A226" s="615"/>
      <c r="B226" s="617"/>
      <c r="C226" s="617"/>
      <c r="D226" s="617"/>
      <c r="E226" s="617"/>
      <c r="F226" s="627"/>
      <c r="G226" s="627"/>
      <c r="H226" s="627"/>
      <c r="I226" s="655"/>
      <c r="J226" s="619"/>
      <c r="K226" s="619"/>
      <c r="L226" s="619"/>
      <c r="M226" s="619"/>
      <c r="N226" s="625"/>
      <c r="O226" s="619"/>
      <c r="P226" s="619"/>
      <c r="Q226" s="619"/>
      <c r="R226" s="619"/>
      <c r="S226" s="619"/>
      <c r="T226" s="619"/>
      <c r="U226" s="619"/>
      <c r="V226" s="619"/>
      <c r="W226" s="619"/>
      <c r="X226" s="619"/>
      <c r="Y226" s="619"/>
    </row>
    <row r="227" spans="1:25" s="614" customFormat="1" ht="10.5" hidden="1" customHeight="1">
      <c r="A227" s="615"/>
      <c r="B227" s="617"/>
      <c r="C227" s="617"/>
      <c r="D227" s="617"/>
      <c r="E227" s="617"/>
      <c r="F227" s="627"/>
      <c r="G227" s="627"/>
      <c r="H227" s="627"/>
      <c r="I227" s="655"/>
      <c r="J227" s="619"/>
      <c r="K227" s="619"/>
      <c r="L227" s="619"/>
      <c r="M227" s="619"/>
      <c r="N227" s="625"/>
      <c r="O227" s="619"/>
      <c r="P227" s="619"/>
      <c r="Q227" s="619"/>
      <c r="R227" s="619"/>
      <c r="S227" s="619"/>
      <c r="T227" s="619"/>
      <c r="U227" s="619"/>
      <c r="V227" s="619"/>
      <c r="W227" s="619"/>
      <c r="X227" s="619"/>
      <c r="Y227" s="619"/>
    </row>
    <row r="228" spans="1:25" s="614" customFormat="1" ht="10.5" hidden="1" customHeight="1">
      <c r="A228" s="615"/>
      <c r="B228" s="617"/>
      <c r="C228" s="617"/>
      <c r="D228" s="617"/>
      <c r="E228" s="617"/>
      <c r="F228" s="627"/>
      <c r="G228" s="627"/>
      <c r="H228" s="627"/>
      <c r="I228" s="655"/>
      <c r="J228" s="619"/>
      <c r="K228" s="619"/>
      <c r="L228" s="619"/>
      <c r="M228" s="619"/>
      <c r="N228" s="625"/>
      <c r="O228" s="619"/>
      <c r="P228" s="619"/>
      <c r="Q228" s="619"/>
      <c r="R228" s="619"/>
      <c r="S228" s="619"/>
      <c r="T228" s="619"/>
      <c r="U228" s="619"/>
      <c r="V228" s="619"/>
      <c r="W228" s="619"/>
      <c r="X228" s="619"/>
      <c r="Y228" s="619"/>
    </row>
    <row r="229" spans="1:25" s="614" customFormat="1" ht="10.5" hidden="1" customHeight="1">
      <c r="A229" s="615"/>
      <c r="B229" s="617"/>
      <c r="C229" s="617"/>
      <c r="D229" s="617"/>
      <c r="E229" s="617"/>
      <c r="F229" s="627"/>
      <c r="G229" s="627"/>
      <c r="H229" s="627"/>
      <c r="I229" s="655"/>
      <c r="J229" s="619"/>
      <c r="K229" s="619"/>
      <c r="L229" s="619"/>
      <c r="M229" s="619"/>
      <c r="N229" s="625"/>
      <c r="O229" s="619"/>
      <c r="P229" s="619"/>
      <c r="Q229" s="619"/>
      <c r="R229" s="619"/>
      <c r="S229" s="619"/>
      <c r="T229" s="619"/>
      <c r="U229" s="619"/>
      <c r="V229" s="619"/>
      <c r="W229" s="619"/>
      <c r="X229" s="619"/>
      <c r="Y229" s="619"/>
    </row>
    <row r="230" spans="1:25" s="614" customFormat="1" ht="10.5" hidden="1" customHeight="1">
      <c r="A230" s="615"/>
      <c r="B230" s="617"/>
      <c r="C230" s="617"/>
      <c r="D230" s="617"/>
      <c r="E230" s="617"/>
      <c r="F230" s="627"/>
      <c r="G230" s="627"/>
      <c r="H230" s="627"/>
      <c r="I230" s="655"/>
      <c r="J230" s="619"/>
      <c r="K230" s="619"/>
      <c r="L230" s="619"/>
      <c r="M230" s="619"/>
      <c r="N230" s="625"/>
      <c r="O230" s="619"/>
      <c r="P230" s="619"/>
      <c r="Q230" s="619"/>
      <c r="R230" s="619"/>
      <c r="S230" s="619"/>
      <c r="T230" s="619"/>
      <c r="U230" s="619"/>
      <c r="V230" s="619"/>
      <c r="W230" s="619"/>
      <c r="X230" s="619"/>
      <c r="Y230" s="619"/>
    </row>
    <row r="231" spans="1:25" s="614" customFormat="1" ht="10.5" hidden="1" customHeight="1">
      <c r="A231" s="615"/>
      <c r="B231" s="617"/>
      <c r="C231" s="617"/>
      <c r="D231" s="617"/>
      <c r="E231" s="617"/>
      <c r="F231" s="627"/>
      <c r="G231" s="627"/>
      <c r="H231" s="627"/>
      <c r="I231" s="655"/>
      <c r="J231" s="619"/>
      <c r="K231" s="619"/>
      <c r="L231" s="619"/>
      <c r="M231" s="619"/>
      <c r="N231" s="625"/>
      <c r="O231" s="619"/>
      <c r="P231" s="619"/>
      <c r="Q231" s="619"/>
      <c r="R231" s="619"/>
      <c r="S231" s="619"/>
      <c r="T231" s="619"/>
      <c r="U231" s="619"/>
      <c r="V231" s="619"/>
      <c r="W231" s="619"/>
      <c r="X231" s="619"/>
      <c r="Y231" s="619"/>
    </row>
    <row r="232" spans="1:25" s="614" customFormat="1" ht="10.5" hidden="1" customHeight="1">
      <c r="A232" s="615"/>
      <c r="B232" s="617"/>
      <c r="C232" s="617"/>
      <c r="D232" s="617"/>
      <c r="E232" s="617"/>
      <c r="F232" s="627"/>
      <c r="G232" s="627"/>
      <c r="H232" s="627"/>
      <c r="I232" s="655"/>
      <c r="J232" s="619"/>
      <c r="K232" s="619"/>
      <c r="L232" s="619"/>
      <c r="M232" s="619"/>
      <c r="N232" s="625"/>
      <c r="O232" s="619"/>
      <c r="P232" s="619"/>
      <c r="Q232" s="619"/>
      <c r="R232" s="619"/>
      <c r="S232" s="619"/>
      <c r="T232" s="619"/>
      <c r="U232" s="619"/>
      <c r="V232" s="619"/>
      <c r="W232" s="619"/>
      <c r="X232" s="619"/>
      <c r="Y232" s="619"/>
    </row>
    <row r="233" spans="1:25" s="614" customFormat="1" ht="10.5" hidden="1" customHeight="1">
      <c r="A233" s="615"/>
      <c r="B233" s="617"/>
      <c r="C233" s="617"/>
      <c r="D233" s="617"/>
      <c r="E233" s="617"/>
      <c r="F233" s="627"/>
      <c r="G233" s="627"/>
      <c r="H233" s="627"/>
      <c r="I233" s="655"/>
      <c r="J233" s="619"/>
      <c r="K233" s="619"/>
      <c r="L233" s="619"/>
      <c r="M233" s="619"/>
      <c r="N233" s="625"/>
      <c r="O233" s="619"/>
      <c r="P233" s="619"/>
      <c r="Q233" s="619"/>
      <c r="R233" s="619"/>
      <c r="S233" s="619"/>
      <c r="T233" s="619"/>
      <c r="U233" s="619"/>
      <c r="V233" s="619"/>
      <c r="W233" s="619"/>
      <c r="X233" s="619"/>
      <c r="Y233" s="619"/>
    </row>
    <row r="234" spans="1:25" s="614" customFormat="1" ht="10.5" hidden="1" customHeight="1">
      <c r="A234" s="615"/>
      <c r="B234" s="617"/>
      <c r="C234" s="617"/>
      <c r="D234" s="617"/>
      <c r="E234" s="617"/>
      <c r="F234" s="627"/>
      <c r="G234" s="627"/>
      <c r="H234" s="627"/>
      <c r="I234" s="655"/>
      <c r="J234" s="619"/>
      <c r="K234" s="619"/>
      <c r="L234" s="619"/>
      <c r="M234" s="619"/>
      <c r="N234" s="625"/>
      <c r="O234" s="619"/>
      <c r="P234" s="619"/>
      <c r="Q234" s="619"/>
      <c r="R234" s="619"/>
      <c r="S234" s="619"/>
      <c r="T234" s="619"/>
      <c r="U234" s="619"/>
      <c r="V234" s="619"/>
      <c r="W234" s="619"/>
      <c r="X234" s="619"/>
      <c r="Y234" s="619"/>
    </row>
    <row r="235" spans="1:25" s="614" customFormat="1" ht="10.5" hidden="1" customHeight="1">
      <c r="A235" s="615"/>
      <c r="B235" s="617"/>
      <c r="C235" s="617"/>
      <c r="D235" s="617"/>
      <c r="E235" s="617"/>
      <c r="F235" s="627"/>
      <c r="G235" s="627"/>
      <c r="H235" s="627"/>
      <c r="I235" s="655"/>
      <c r="J235" s="619"/>
      <c r="K235" s="619"/>
      <c r="L235" s="619"/>
      <c r="M235" s="619"/>
      <c r="N235" s="625"/>
      <c r="O235" s="619"/>
      <c r="P235" s="619"/>
      <c r="Q235" s="619"/>
      <c r="R235" s="619"/>
      <c r="S235" s="619"/>
      <c r="T235" s="619"/>
      <c r="U235" s="619"/>
      <c r="V235" s="619"/>
      <c r="W235" s="619"/>
      <c r="X235" s="619"/>
      <c r="Y235" s="619"/>
    </row>
    <row r="236" spans="1:25" s="614" customFormat="1" ht="10.5" hidden="1" customHeight="1">
      <c r="A236" s="615"/>
      <c r="B236" s="617"/>
      <c r="C236" s="617"/>
      <c r="D236" s="617"/>
      <c r="E236" s="617"/>
      <c r="F236" s="627"/>
      <c r="G236" s="627"/>
      <c r="H236" s="627"/>
      <c r="I236" s="655"/>
      <c r="J236" s="619"/>
      <c r="K236" s="619"/>
      <c r="L236" s="619"/>
      <c r="M236" s="619"/>
      <c r="N236" s="625"/>
      <c r="O236" s="619"/>
      <c r="P236" s="619"/>
      <c r="Q236" s="619"/>
      <c r="R236" s="619"/>
      <c r="S236" s="619"/>
      <c r="T236" s="619"/>
      <c r="U236" s="619"/>
      <c r="V236" s="619"/>
      <c r="W236" s="619"/>
      <c r="X236" s="619"/>
      <c r="Y236" s="619"/>
    </row>
    <row r="237" spans="1:25" s="614" customFormat="1" ht="10.5" hidden="1" customHeight="1">
      <c r="A237" s="615"/>
      <c r="B237" s="617"/>
      <c r="C237" s="617"/>
      <c r="D237" s="617"/>
      <c r="E237" s="617"/>
      <c r="F237" s="627"/>
      <c r="G237" s="627"/>
      <c r="H237" s="627"/>
      <c r="I237" s="655"/>
      <c r="J237" s="619"/>
      <c r="K237" s="619"/>
      <c r="L237" s="619"/>
      <c r="M237" s="619"/>
      <c r="N237" s="625"/>
      <c r="O237" s="619"/>
      <c r="P237" s="619"/>
      <c r="Q237" s="619"/>
      <c r="R237" s="619"/>
      <c r="S237" s="619"/>
      <c r="T237" s="619"/>
      <c r="U237" s="619"/>
      <c r="V237" s="619"/>
      <c r="W237" s="619"/>
      <c r="X237" s="619"/>
      <c r="Y237" s="619"/>
    </row>
    <row r="238" spans="1:25" s="614" customFormat="1" ht="10.5" hidden="1" customHeight="1">
      <c r="A238" s="615"/>
      <c r="B238" s="617"/>
      <c r="C238" s="617"/>
      <c r="D238" s="617"/>
      <c r="E238" s="617"/>
      <c r="F238" s="627"/>
      <c r="G238" s="627"/>
      <c r="H238" s="627"/>
      <c r="I238" s="655"/>
      <c r="J238" s="619"/>
      <c r="K238" s="619"/>
      <c r="L238" s="619"/>
      <c r="M238" s="619"/>
      <c r="N238" s="625"/>
      <c r="O238" s="619"/>
      <c r="P238" s="619"/>
      <c r="Q238" s="619"/>
      <c r="R238" s="619"/>
      <c r="S238" s="619"/>
      <c r="T238" s="619"/>
      <c r="U238" s="619"/>
      <c r="V238" s="619"/>
      <c r="W238" s="619"/>
      <c r="X238" s="619"/>
      <c r="Y238" s="619"/>
    </row>
    <row r="239" spans="1:25" s="614" customFormat="1" ht="10.5" hidden="1" customHeight="1">
      <c r="A239" s="615"/>
      <c r="B239" s="617"/>
      <c r="C239" s="617"/>
      <c r="D239" s="617"/>
      <c r="E239" s="617"/>
      <c r="F239" s="627"/>
      <c r="G239" s="627"/>
      <c r="H239" s="627"/>
      <c r="I239" s="655"/>
      <c r="J239" s="619"/>
      <c r="K239" s="619"/>
      <c r="L239" s="619"/>
      <c r="M239" s="619"/>
      <c r="N239" s="625"/>
      <c r="O239" s="619"/>
      <c r="P239" s="619"/>
      <c r="Q239" s="619"/>
      <c r="R239" s="619"/>
      <c r="S239" s="619"/>
      <c r="T239" s="619"/>
      <c r="U239" s="619"/>
      <c r="V239" s="619"/>
      <c r="W239" s="619"/>
      <c r="X239" s="619"/>
      <c r="Y239" s="619"/>
    </row>
    <row r="240" spans="1:25" s="614" customFormat="1" ht="10.5" hidden="1" customHeight="1">
      <c r="A240" s="615"/>
      <c r="B240" s="617"/>
      <c r="C240" s="617"/>
      <c r="D240" s="617"/>
      <c r="E240" s="617"/>
      <c r="F240" s="627"/>
      <c r="G240" s="627"/>
      <c r="H240" s="627"/>
      <c r="I240" s="655"/>
      <c r="J240" s="619"/>
      <c r="K240" s="619"/>
      <c r="L240" s="619"/>
      <c r="M240" s="619"/>
      <c r="N240" s="625"/>
      <c r="O240" s="619"/>
      <c r="P240" s="619"/>
      <c r="Q240" s="619"/>
      <c r="R240" s="619"/>
      <c r="S240" s="619"/>
      <c r="T240" s="619"/>
      <c r="U240" s="619"/>
      <c r="V240" s="619"/>
      <c r="W240" s="619"/>
      <c r="X240" s="619"/>
      <c r="Y240" s="619"/>
    </row>
    <row r="241" spans="1:25" s="614" customFormat="1" ht="10.5" hidden="1" customHeight="1">
      <c r="A241" s="615"/>
      <c r="B241" s="617"/>
      <c r="C241" s="617"/>
      <c r="D241" s="617"/>
      <c r="E241" s="617"/>
      <c r="F241" s="627"/>
      <c r="G241" s="627"/>
      <c r="H241" s="627"/>
      <c r="I241" s="655"/>
      <c r="J241" s="619"/>
      <c r="K241" s="619"/>
      <c r="L241" s="619"/>
      <c r="M241" s="619"/>
      <c r="N241" s="625"/>
      <c r="O241" s="619"/>
      <c r="P241" s="619"/>
      <c r="Q241" s="619"/>
      <c r="R241" s="619"/>
      <c r="S241" s="619"/>
      <c r="T241" s="619"/>
      <c r="U241" s="619"/>
      <c r="V241" s="619"/>
      <c r="W241" s="619"/>
      <c r="X241" s="619"/>
      <c r="Y241" s="619"/>
    </row>
    <row r="242" spans="1:25" s="614" customFormat="1" ht="10.5" hidden="1" customHeight="1">
      <c r="A242" s="615"/>
      <c r="B242" s="617"/>
      <c r="C242" s="617"/>
      <c r="D242" s="617"/>
      <c r="E242" s="617"/>
      <c r="F242" s="627"/>
      <c r="G242" s="627"/>
      <c r="H242" s="627"/>
      <c r="I242" s="655"/>
      <c r="J242" s="619"/>
      <c r="K242" s="619"/>
      <c r="L242" s="619"/>
      <c r="M242" s="619"/>
      <c r="N242" s="625"/>
      <c r="O242" s="619"/>
      <c r="P242" s="619"/>
      <c r="Q242" s="619"/>
      <c r="R242" s="619"/>
      <c r="S242" s="619"/>
      <c r="T242" s="619"/>
      <c r="U242" s="619"/>
      <c r="V242" s="619"/>
      <c r="W242" s="619"/>
      <c r="X242" s="619"/>
      <c r="Y242" s="619"/>
    </row>
    <row r="243" spans="1:25" s="614" customFormat="1" ht="10.5" hidden="1" customHeight="1">
      <c r="A243" s="615"/>
      <c r="B243" s="617"/>
      <c r="C243" s="617"/>
      <c r="D243" s="617"/>
      <c r="E243" s="617"/>
      <c r="F243" s="627"/>
      <c r="G243" s="627"/>
      <c r="H243" s="627"/>
      <c r="I243" s="655"/>
      <c r="J243" s="619"/>
      <c r="K243" s="619"/>
      <c r="L243" s="619"/>
      <c r="M243" s="619"/>
      <c r="N243" s="625"/>
      <c r="O243" s="619"/>
      <c r="P243" s="619"/>
      <c r="Q243" s="619"/>
      <c r="R243" s="619"/>
      <c r="S243" s="619"/>
      <c r="T243" s="619"/>
      <c r="U243" s="619"/>
      <c r="V243" s="619"/>
      <c r="W243" s="619"/>
      <c r="X243" s="619"/>
      <c r="Y243" s="619"/>
    </row>
    <row r="244" spans="1:25" s="614" customFormat="1" ht="10.5" hidden="1" customHeight="1">
      <c r="A244" s="615"/>
      <c r="B244" s="617"/>
      <c r="C244" s="617"/>
      <c r="D244" s="617"/>
      <c r="E244" s="617"/>
      <c r="F244" s="627"/>
      <c r="G244" s="627"/>
      <c r="H244" s="627"/>
      <c r="I244" s="655"/>
      <c r="J244" s="619"/>
      <c r="K244" s="619"/>
      <c r="L244" s="619"/>
      <c r="M244" s="619"/>
      <c r="N244" s="625"/>
      <c r="O244" s="619"/>
      <c r="P244" s="619"/>
      <c r="Q244" s="619"/>
      <c r="R244" s="619"/>
      <c r="S244" s="619"/>
      <c r="T244" s="619"/>
      <c r="U244" s="619"/>
      <c r="V244" s="619"/>
      <c r="W244" s="619"/>
      <c r="X244" s="619"/>
      <c r="Y244" s="619"/>
    </row>
    <row r="245" spans="1:25" s="614" customFormat="1" ht="10.5" hidden="1" customHeight="1">
      <c r="A245" s="615"/>
      <c r="B245" s="617"/>
      <c r="C245" s="617"/>
      <c r="D245" s="617"/>
      <c r="E245" s="617"/>
      <c r="F245" s="627"/>
      <c r="G245" s="627"/>
      <c r="H245" s="627"/>
      <c r="I245" s="655"/>
      <c r="J245" s="619"/>
      <c r="K245" s="619"/>
      <c r="L245" s="619"/>
      <c r="M245" s="619"/>
      <c r="N245" s="625"/>
      <c r="O245" s="619"/>
      <c r="P245" s="619"/>
      <c r="Q245" s="619"/>
      <c r="R245" s="619"/>
      <c r="S245" s="619"/>
      <c r="T245" s="619"/>
      <c r="U245" s="619"/>
      <c r="V245" s="619"/>
      <c r="W245" s="619"/>
      <c r="X245" s="619"/>
      <c r="Y245" s="619"/>
    </row>
    <row r="246" spans="1:25" s="614" customFormat="1" ht="10.5" hidden="1" customHeight="1">
      <c r="A246" s="615"/>
      <c r="B246" s="617"/>
      <c r="C246" s="617"/>
      <c r="D246" s="617"/>
      <c r="E246" s="617"/>
      <c r="F246" s="627"/>
      <c r="G246" s="627"/>
      <c r="H246" s="627"/>
      <c r="I246" s="655"/>
      <c r="J246" s="619"/>
      <c r="K246" s="619"/>
      <c r="L246" s="619"/>
      <c r="M246" s="619"/>
      <c r="N246" s="625"/>
      <c r="O246" s="619"/>
      <c r="P246" s="619"/>
      <c r="Q246" s="619"/>
      <c r="R246" s="619"/>
      <c r="S246" s="619"/>
      <c r="T246" s="619"/>
      <c r="U246" s="619"/>
      <c r="V246" s="619"/>
      <c r="W246" s="619"/>
      <c r="X246" s="619"/>
      <c r="Y246" s="619"/>
    </row>
    <row r="247" spans="1:25" s="614" customFormat="1" ht="10.5" hidden="1" customHeight="1">
      <c r="A247" s="615"/>
      <c r="B247" s="617"/>
      <c r="C247" s="617"/>
      <c r="D247" s="617"/>
      <c r="E247" s="617"/>
      <c r="F247" s="627"/>
      <c r="G247" s="627"/>
      <c r="H247" s="627"/>
      <c r="I247" s="655"/>
      <c r="J247" s="619"/>
      <c r="K247" s="619"/>
      <c r="L247" s="619"/>
      <c r="M247" s="619"/>
      <c r="N247" s="625"/>
      <c r="O247" s="619"/>
      <c r="P247" s="619"/>
      <c r="Q247" s="619"/>
      <c r="R247" s="619"/>
      <c r="S247" s="619"/>
      <c r="T247" s="619"/>
      <c r="U247" s="619"/>
      <c r="V247" s="619"/>
      <c r="W247" s="619"/>
      <c r="X247" s="619"/>
      <c r="Y247" s="619"/>
    </row>
    <row r="248" spans="1:25" s="614" customFormat="1" ht="10.5" hidden="1" customHeight="1">
      <c r="A248" s="615"/>
      <c r="B248" s="617"/>
      <c r="C248" s="617"/>
      <c r="D248" s="617"/>
      <c r="E248" s="617"/>
      <c r="F248" s="627"/>
      <c r="G248" s="627"/>
      <c r="H248" s="627"/>
      <c r="I248" s="655"/>
      <c r="J248" s="619"/>
      <c r="K248" s="619"/>
      <c r="L248" s="619"/>
      <c r="M248" s="619"/>
      <c r="N248" s="625"/>
      <c r="O248" s="619"/>
      <c r="P248" s="619"/>
      <c r="Q248" s="619"/>
      <c r="R248" s="619"/>
      <c r="S248" s="619"/>
      <c r="T248" s="619"/>
      <c r="U248" s="619"/>
      <c r="V248" s="619"/>
      <c r="W248" s="619"/>
      <c r="X248" s="619"/>
      <c r="Y248" s="619"/>
    </row>
    <row r="249" spans="1:25" s="614" customFormat="1" ht="10.5" hidden="1" customHeight="1">
      <c r="A249" s="615"/>
      <c r="B249" s="617"/>
      <c r="C249" s="617"/>
      <c r="D249" s="617"/>
      <c r="E249" s="617"/>
      <c r="F249" s="627"/>
      <c r="G249" s="627"/>
      <c r="H249" s="627"/>
      <c r="I249" s="655"/>
      <c r="J249" s="619"/>
      <c r="K249" s="619"/>
      <c r="L249" s="619"/>
      <c r="M249" s="619"/>
      <c r="N249" s="625"/>
      <c r="O249" s="619"/>
      <c r="P249" s="619"/>
      <c r="Q249" s="619"/>
      <c r="R249" s="619"/>
      <c r="S249" s="619"/>
      <c r="T249" s="619"/>
      <c r="U249" s="619"/>
      <c r="V249" s="619"/>
      <c r="W249" s="619"/>
      <c r="X249" s="619"/>
      <c r="Y249" s="619"/>
    </row>
    <row r="250" spans="1:25" s="614" customFormat="1" ht="10.5" hidden="1" customHeight="1">
      <c r="A250" s="615"/>
      <c r="B250" s="617"/>
      <c r="C250" s="617"/>
      <c r="D250" s="617"/>
      <c r="E250" s="617"/>
      <c r="F250" s="627"/>
      <c r="G250" s="627"/>
      <c r="H250" s="627"/>
      <c r="I250" s="655"/>
      <c r="J250" s="619"/>
      <c r="K250" s="619"/>
      <c r="L250" s="619"/>
      <c r="M250" s="619"/>
      <c r="N250" s="625"/>
      <c r="O250" s="619"/>
      <c r="P250" s="619"/>
      <c r="Q250" s="619"/>
      <c r="R250" s="619"/>
      <c r="S250" s="619"/>
      <c r="T250" s="619"/>
      <c r="U250" s="619"/>
      <c r="V250" s="619"/>
      <c r="W250" s="619"/>
      <c r="X250" s="619"/>
      <c r="Y250" s="619"/>
    </row>
    <row r="251" spans="1:25" s="614" customFormat="1" ht="10.5" hidden="1" customHeight="1">
      <c r="A251" s="615"/>
      <c r="B251" s="617"/>
      <c r="C251" s="617"/>
      <c r="D251" s="617"/>
      <c r="E251" s="617"/>
      <c r="F251" s="627"/>
      <c r="G251" s="627"/>
      <c r="H251" s="627"/>
      <c r="I251" s="655"/>
      <c r="J251" s="619"/>
      <c r="K251" s="619"/>
      <c r="L251" s="619"/>
      <c r="M251" s="619"/>
      <c r="N251" s="625"/>
      <c r="O251" s="619"/>
      <c r="P251" s="619"/>
      <c r="Q251" s="619"/>
      <c r="R251" s="619"/>
      <c r="S251" s="619"/>
      <c r="T251" s="619"/>
      <c r="U251" s="619"/>
      <c r="V251" s="619"/>
      <c r="W251" s="619"/>
      <c r="X251" s="619"/>
      <c r="Y251" s="619"/>
    </row>
    <row r="252" spans="1:25" s="614" customFormat="1" ht="10.5" hidden="1" customHeight="1">
      <c r="A252" s="615"/>
      <c r="B252" s="617"/>
      <c r="C252" s="617"/>
      <c r="D252" s="617"/>
      <c r="E252" s="617"/>
      <c r="F252" s="627"/>
      <c r="G252" s="627"/>
      <c r="H252" s="627"/>
      <c r="I252" s="655"/>
      <c r="J252" s="619"/>
      <c r="K252" s="619"/>
      <c r="L252" s="619"/>
      <c r="M252" s="619"/>
      <c r="N252" s="625"/>
      <c r="O252" s="619"/>
      <c r="P252" s="619"/>
      <c r="Q252" s="619"/>
      <c r="R252" s="619"/>
      <c r="S252" s="619"/>
      <c r="T252" s="619"/>
      <c r="U252" s="619"/>
      <c r="V252" s="619"/>
      <c r="W252" s="619"/>
      <c r="X252" s="619"/>
      <c r="Y252" s="619"/>
    </row>
    <row r="253" spans="1:25" s="614" customFormat="1" ht="10.5" hidden="1" customHeight="1">
      <c r="A253" s="615"/>
      <c r="B253" s="617"/>
      <c r="C253" s="617"/>
      <c r="D253" s="617"/>
      <c r="E253" s="617"/>
      <c r="F253" s="627"/>
      <c r="G253" s="627"/>
      <c r="H253" s="627"/>
      <c r="I253" s="655"/>
      <c r="J253" s="619"/>
      <c r="K253" s="619"/>
      <c r="L253" s="619"/>
      <c r="M253" s="619"/>
      <c r="N253" s="625"/>
      <c r="O253" s="619"/>
      <c r="P253" s="619"/>
      <c r="Q253" s="619"/>
      <c r="R253" s="619"/>
      <c r="S253" s="619"/>
      <c r="T253" s="619"/>
      <c r="U253" s="619"/>
      <c r="V253" s="619"/>
      <c r="W253" s="619"/>
      <c r="X253" s="619"/>
      <c r="Y253" s="619"/>
    </row>
    <row r="254" spans="1:25" s="614" customFormat="1" ht="10.5" hidden="1" customHeight="1">
      <c r="A254" s="615"/>
      <c r="B254" s="617"/>
      <c r="C254" s="617"/>
      <c r="D254" s="617"/>
      <c r="E254" s="617"/>
      <c r="F254" s="627"/>
      <c r="G254" s="627"/>
      <c r="H254" s="627"/>
      <c r="I254" s="655"/>
      <c r="J254" s="619"/>
      <c r="K254" s="619"/>
      <c r="L254" s="619"/>
      <c r="M254" s="619"/>
      <c r="N254" s="625"/>
      <c r="O254" s="619"/>
      <c r="P254" s="619"/>
      <c r="Q254" s="619"/>
      <c r="R254" s="619"/>
      <c r="S254" s="619"/>
      <c r="T254" s="619"/>
      <c r="U254" s="619"/>
      <c r="V254" s="619"/>
      <c r="W254" s="619"/>
      <c r="X254" s="619"/>
      <c r="Y254" s="619"/>
    </row>
    <row r="255" spans="1:25" s="614" customFormat="1" ht="10.5" hidden="1" customHeight="1">
      <c r="A255" s="615"/>
      <c r="B255" s="617"/>
      <c r="C255" s="617"/>
      <c r="D255" s="617"/>
      <c r="E255" s="617"/>
      <c r="F255" s="627"/>
      <c r="G255" s="627"/>
      <c r="H255" s="627"/>
      <c r="I255" s="655"/>
      <c r="J255" s="619"/>
      <c r="K255" s="619"/>
      <c r="L255" s="619"/>
      <c r="M255" s="619"/>
      <c r="N255" s="625"/>
      <c r="O255" s="619"/>
      <c r="P255" s="619"/>
      <c r="Q255" s="619"/>
      <c r="R255" s="619"/>
      <c r="S255" s="619"/>
      <c r="T255" s="619"/>
      <c r="U255" s="619"/>
      <c r="V255" s="619"/>
      <c r="W255" s="619"/>
      <c r="X255" s="619"/>
      <c r="Y255" s="619"/>
    </row>
    <row r="256" spans="1:25" s="614" customFormat="1" ht="10.5" hidden="1" customHeight="1">
      <c r="A256" s="615"/>
      <c r="B256" s="617"/>
      <c r="C256" s="617"/>
      <c r="D256" s="617"/>
      <c r="E256" s="617"/>
      <c r="F256" s="627"/>
      <c r="G256" s="627"/>
      <c r="H256" s="627"/>
      <c r="I256" s="655"/>
      <c r="J256" s="619"/>
      <c r="K256" s="619"/>
      <c r="L256" s="619"/>
      <c r="M256" s="619"/>
      <c r="N256" s="625"/>
      <c r="O256" s="619"/>
      <c r="P256" s="619"/>
      <c r="Q256" s="619"/>
      <c r="R256" s="619"/>
      <c r="S256" s="619"/>
      <c r="T256" s="619"/>
      <c r="U256" s="619"/>
      <c r="V256" s="619"/>
      <c r="W256" s="619"/>
      <c r="X256" s="619"/>
      <c r="Y256" s="619"/>
    </row>
    <row r="257" spans="1:25" s="614" customFormat="1" ht="10.5" hidden="1" customHeight="1">
      <c r="A257" s="615"/>
      <c r="B257" s="617"/>
      <c r="C257" s="617"/>
      <c r="D257" s="617"/>
      <c r="E257" s="617"/>
      <c r="F257" s="627"/>
      <c r="G257" s="627"/>
      <c r="H257" s="627"/>
      <c r="I257" s="655"/>
      <c r="J257" s="619"/>
      <c r="K257" s="619"/>
      <c r="L257" s="619"/>
      <c r="M257" s="619"/>
      <c r="N257" s="625"/>
      <c r="O257" s="619"/>
      <c r="P257" s="619"/>
      <c r="Q257" s="619"/>
      <c r="R257" s="619"/>
      <c r="S257" s="619"/>
      <c r="T257" s="619"/>
      <c r="U257" s="619"/>
      <c r="V257" s="619"/>
      <c r="W257" s="619"/>
      <c r="X257" s="619"/>
      <c r="Y257" s="619"/>
    </row>
    <row r="258" spans="1:25" s="614" customFormat="1" ht="10.5" hidden="1" customHeight="1">
      <c r="A258" s="615"/>
      <c r="B258" s="617"/>
      <c r="C258" s="617"/>
      <c r="D258" s="617"/>
      <c r="E258" s="617"/>
      <c r="F258" s="627"/>
      <c r="G258" s="627"/>
      <c r="H258" s="627"/>
      <c r="I258" s="655"/>
      <c r="J258" s="619"/>
      <c r="K258" s="619"/>
      <c r="L258" s="619"/>
      <c r="M258" s="619"/>
      <c r="N258" s="625"/>
      <c r="O258" s="619"/>
      <c r="P258" s="619"/>
      <c r="Q258" s="619"/>
      <c r="R258" s="619"/>
      <c r="S258" s="619"/>
      <c r="T258" s="619"/>
      <c r="U258" s="619"/>
      <c r="V258" s="619"/>
      <c r="W258" s="619"/>
      <c r="X258" s="619"/>
      <c r="Y258" s="619"/>
    </row>
    <row r="259" spans="1:25" s="614" customFormat="1" ht="10.5" hidden="1" customHeight="1">
      <c r="A259" s="615"/>
      <c r="B259" s="617"/>
      <c r="C259" s="617"/>
      <c r="D259" s="617"/>
      <c r="E259" s="617"/>
      <c r="F259" s="627"/>
      <c r="G259" s="627"/>
      <c r="H259" s="627"/>
      <c r="I259" s="655"/>
      <c r="J259" s="619"/>
      <c r="K259" s="619"/>
      <c r="L259" s="619"/>
      <c r="M259" s="619"/>
      <c r="N259" s="625"/>
      <c r="O259" s="619"/>
      <c r="P259" s="619"/>
      <c r="Q259" s="619"/>
      <c r="R259" s="619"/>
      <c r="S259" s="619"/>
      <c r="T259" s="619"/>
      <c r="U259" s="619"/>
      <c r="V259" s="619"/>
      <c r="W259" s="619"/>
      <c r="X259" s="619"/>
      <c r="Y259" s="619"/>
    </row>
    <row r="260" spans="1:25" s="614" customFormat="1" ht="10.5" hidden="1" customHeight="1">
      <c r="A260" s="615"/>
      <c r="B260" s="617"/>
      <c r="C260" s="617"/>
      <c r="D260" s="617"/>
      <c r="E260" s="617"/>
      <c r="F260" s="627"/>
      <c r="G260" s="627"/>
      <c r="H260" s="627"/>
      <c r="I260" s="655"/>
      <c r="J260" s="619"/>
      <c r="K260" s="619"/>
      <c r="L260" s="619"/>
      <c r="M260" s="619"/>
      <c r="N260" s="625"/>
      <c r="O260" s="619"/>
      <c r="P260" s="619"/>
      <c r="Q260" s="619"/>
      <c r="R260" s="619"/>
      <c r="S260" s="619"/>
      <c r="T260" s="619"/>
      <c r="U260" s="619"/>
      <c r="V260" s="619"/>
      <c r="W260" s="619"/>
      <c r="X260" s="619"/>
      <c r="Y260" s="619"/>
    </row>
    <row r="261" spans="1:25" s="614" customFormat="1" ht="10.5" hidden="1" customHeight="1">
      <c r="A261" s="615"/>
      <c r="B261" s="617"/>
      <c r="C261" s="617"/>
      <c r="D261" s="617"/>
      <c r="E261" s="617"/>
      <c r="F261" s="627"/>
      <c r="G261" s="627"/>
      <c r="H261" s="627"/>
      <c r="I261" s="655"/>
      <c r="J261" s="619"/>
      <c r="K261" s="619"/>
      <c r="L261" s="619"/>
      <c r="M261" s="619"/>
      <c r="N261" s="625"/>
      <c r="O261" s="619"/>
      <c r="P261" s="619"/>
      <c r="Q261" s="619"/>
      <c r="R261" s="619"/>
      <c r="S261" s="619"/>
      <c r="T261" s="619"/>
      <c r="U261" s="619"/>
      <c r="V261" s="619"/>
      <c r="W261" s="619"/>
      <c r="X261" s="619"/>
      <c r="Y261" s="619"/>
    </row>
    <row r="262" spans="1:25" s="614" customFormat="1" ht="10.5" hidden="1" customHeight="1">
      <c r="A262" s="615"/>
      <c r="B262" s="617"/>
      <c r="C262" s="617"/>
      <c r="D262" s="617"/>
      <c r="E262" s="617"/>
      <c r="F262" s="627"/>
      <c r="G262" s="627"/>
      <c r="H262" s="627"/>
      <c r="I262" s="655"/>
      <c r="J262" s="619"/>
      <c r="K262" s="619"/>
      <c r="L262" s="619"/>
      <c r="M262" s="619"/>
      <c r="N262" s="625"/>
      <c r="O262" s="619"/>
      <c r="P262" s="619"/>
      <c r="Q262" s="619"/>
      <c r="R262" s="619"/>
      <c r="S262" s="619"/>
      <c r="T262" s="619"/>
      <c r="U262" s="619"/>
      <c r="V262" s="619"/>
      <c r="W262" s="619"/>
      <c r="X262" s="619"/>
      <c r="Y262" s="619"/>
    </row>
    <row r="263" spans="1:25" s="614" customFormat="1" ht="10.5" hidden="1" customHeight="1">
      <c r="A263" s="615"/>
      <c r="B263" s="617"/>
      <c r="C263" s="617"/>
      <c r="D263" s="617"/>
      <c r="E263" s="617"/>
      <c r="F263" s="627"/>
      <c r="G263" s="627"/>
      <c r="H263" s="627"/>
      <c r="I263" s="655"/>
      <c r="J263" s="619"/>
      <c r="K263" s="619"/>
      <c r="L263" s="619"/>
      <c r="M263" s="619"/>
      <c r="N263" s="625"/>
      <c r="O263" s="619"/>
      <c r="P263" s="619"/>
      <c r="Q263" s="619"/>
      <c r="R263" s="619"/>
      <c r="S263" s="619"/>
      <c r="T263" s="619"/>
      <c r="U263" s="619"/>
      <c r="V263" s="619"/>
      <c r="W263" s="619"/>
      <c r="X263" s="619"/>
      <c r="Y263" s="619"/>
    </row>
    <row r="264" spans="1:25" s="614" customFormat="1" ht="10.5" hidden="1" customHeight="1">
      <c r="A264" s="615"/>
      <c r="B264" s="617"/>
      <c r="C264" s="617"/>
      <c r="D264" s="617"/>
      <c r="E264" s="617"/>
      <c r="F264" s="627"/>
      <c r="G264" s="627"/>
      <c r="H264" s="627"/>
      <c r="I264" s="655"/>
      <c r="J264" s="619"/>
      <c r="K264" s="619"/>
      <c r="L264" s="619"/>
      <c r="M264" s="619"/>
      <c r="N264" s="625"/>
      <c r="O264" s="619"/>
      <c r="P264" s="619"/>
      <c r="Q264" s="619"/>
      <c r="R264" s="619"/>
      <c r="S264" s="619"/>
      <c r="T264" s="619"/>
      <c r="U264" s="619"/>
      <c r="V264" s="619"/>
      <c r="W264" s="619"/>
      <c r="X264" s="619"/>
      <c r="Y264" s="619"/>
    </row>
    <row r="265" spans="1:25" s="614" customFormat="1" ht="10.5" hidden="1" customHeight="1">
      <c r="A265" s="615"/>
      <c r="B265" s="617"/>
      <c r="C265" s="617"/>
      <c r="D265" s="617"/>
      <c r="E265" s="617"/>
      <c r="F265" s="627"/>
      <c r="G265" s="627"/>
      <c r="H265" s="627"/>
      <c r="I265" s="655"/>
      <c r="J265" s="619"/>
      <c r="K265" s="619"/>
      <c r="L265" s="619"/>
      <c r="M265" s="619"/>
      <c r="N265" s="625"/>
      <c r="O265" s="619"/>
      <c r="P265" s="619"/>
      <c r="Q265" s="619"/>
      <c r="R265" s="619"/>
      <c r="S265" s="619"/>
      <c r="T265" s="619"/>
      <c r="U265" s="619"/>
      <c r="V265" s="619"/>
      <c r="W265" s="619"/>
      <c r="X265" s="619"/>
      <c r="Y265" s="619"/>
    </row>
    <row r="266" spans="1:25" s="614" customFormat="1" ht="10.5" hidden="1" customHeight="1">
      <c r="A266" s="615"/>
      <c r="B266" s="617"/>
      <c r="C266" s="617"/>
      <c r="D266" s="617"/>
      <c r="E266" s="617"/>
      <c r="F266" s="627"/>
      <c r="G266" s="627"/>
      <c r="H266" s="627"/>
      <c r="I266" s="655"/>
      <c r="J266" s="619"/>
      <c r="K266" s="619"/>
      <c r="L266" s="619"/>
      <c r="M266" s="619"/>
      <c r="N266" s="625"/>
      <c r="O266" s="619"/>
      <c r="P266" s="619"/>
      <c r="Q266" s="619"/>
      <c r="R266" s="619"/>
      <c r="S266" s="619"/>
      <c r="T266" s="619"/>
      <c r="U266" s="619"/>
      <c r="V266" s="619"/>
      <c r="W266" s="619"/>
      <c r="X266" s="619"/>
      <c r="Y266" s="619"/>
    </row>
    <row r="267" spans="1:25" s="614" customFormat="1" ht="10.5" hidden="1" customHeight="1">
      <c r="A267" s="615"/>
      <c r="B267" s="617"/>
      <c r="C267" s="617"/>
      <c r="D267" s="617"/>
      <c r="E267" s="617"/>
      <c r="F267" s="627"/>
      <c r="G267" s="627"/>
      <c r="H267" s="627"/>
      <c r="I267" s="655"/>
      <c r="J267" s="619"/>
      <c r="K267" s="619"/>
      <c r="L267" s="619"/>
      <c r="M267" s="619"/>
      <c r="N267" s="625"/>
      <c r="O267" s="619"/>
      <c r="P267" s="619"/>
      <c r="Q267" s="619"/>
      <c r="R267" s="619"/>
      <c r="S267" s="619"/>
      <c r="T267" s="619"/>
      <c r="U267" s="619"/>
      <c r="V267" s="619"/>
      <c r="W267" s="619"/>
      <c r="X267" s="619"/>
      <c r="Y267" s="619"/>
    </row>
    <row r="268" spans="1:25" s="614" customFormat="1" ht="10.5" hidden="1" customHeight="1">
      <c r="A268" s="615"/>
      <c r="B268" s="617"/>
      <c r="C268" s="617"/>
      <c r="D268" s="617"/>
      <c r="E268" s="617"/>
      <c r="F268" s="627"/>
      <c r="G268" s="627"/>
      <c r="H268" s="627"/>
      <c r="I268" s="655"/>
      <c r="J268" s="619"/>
      <c r="K268" s="619"/>
      <c r="L268" s="619"/>
      <c r="M268" s="619"/>
      <c r="N268" s="625"/>
      <c r="O268" s="619"/>
      <c r="P268" s="619"/>
      <c r="Q268" s="619"/>
      <c r="R268" s="619"/>
      <c r="S268" s="619"/>
      <c r="T268" s="619"/>
      <c r="U268" s="619"/>
      <c r="V268" s="619"/>
      <c r="W268" s="619"/>
      <c r="X268" s="619"/>
      <c r="Y268" s="619"/>
    </row>
    <row r="269" spans="1:25" s="614" customFormat="1" ht="10.5" hidden="1" customHeight="1">
      <c r="A269" s="615"/>
      <c r="B269" s="617"/>
      <c r="C269" s="617"/>
      <c r="D269" s="617"/>
      <c r="E269" s="617"/>
      <c r="F269" s="627"/>
      <c r="G269" s="627"/>
      <c r="H269" s="627"/>
      <c r="I269" s="655"/>
      <c r="J269" s="619"/>
      <c r="K269" s="619"/>
      <c r="L269" s="619"/>
      <c r="M269" s="619"/>
      <c r="N269" s="625"/>
      <c r="O269" s="619"/>
      <c r="P269" s="619"/>
      <c r="Q269" s="619"/>
      <c r="R269" s="619"/>
      <c r="S269" s="619"/>
      <c r="T269" s="619"/>
      <c r="U269" s="619"/>
      <c r="V269" s="619"/>
      <c r="W269" s="619"/>
      <c r="X269" s="619"/>
      <c r="Y269" s="619"/>
    </row>
    <row r="270" spans="1:25" s="614" customFormat="1" ht="10.5" hidden="1" customHeight="1">
      <c r="A270" s="615"/>
      <c r="B270" s="617"/>
      <c r="C270" s="617"/>
      <c r="D270" s="617"/>
      <c r="E270" s="617"/>
      <c r="F270" s="627"/>
      <c r="G270" s="627"/>
      <c r="H270" s="627"/>
      <c r="I270" s="655"/>
      <c r="J270" s="619"/>
      <c r="K270" s="619"/>
      <c r="L270" s="619"/>
      <c r="M270" s="619"/>
      <c r="N270" s="625"/>
      <c r="O270" s="619"/>
      <c r="P270" s="619"/>
      <c r="Q270" s="619"/>
      <c r="R270" s="619"/>
      <c r="S270" s="619"/>
      <c r="T270" s="619"/>
      <c r="U270" s="619"/>
      <c r="V270" s="619"/>
      <c r="W270" s="619"/>
      <c r="X270" s="619"/>
      <c r="Y270" s="619"/>
    </row>
    <row r="271" spans="1:25" s="614" customFormat="1" ht="10.5" hidden="1" customHeight="1">
      <c r="A271" s="615"/>
      <c r="B271" s="617"/>
      <c r="C271" s="617"/>
      <c r="D271" s="617"/>
      <c r="E271" s="617"/>
      <c r="F271" s="627"/>
      <c r="G271" s="627"/>
      <c r="H271" s="627"/>
      <c r="I271" s="655"/>
      <c r="J271" s="619"/>
      <c r="K271" s="619"/>
      <c r="L271" s="619"/>
      <c r="M271" s="619"/>
      <c r="N271" s="625"/>
      <c r="O271" s="619"/>
      <c r="P271" s="619"/>
      <c r="Q271" s="619"/>
      <c r="R271" s="619"/>
      <c r="S271" s="619"/>
      <c r="T271" s="619"/>
      <c r="U271" s="619"/>
      <c r="V271" s="619"/>
      <c r="W271" s="619"/>
      <c r="X271" s="619"/>
      <c r="Y271" s="619"/>
    </row>
    <row r="272" spans="1:25" s="614" customFormat="1" ht="10.5" hidden="1" customHeight="1">
      <c r="A272" s="615"/>
      <c r="B272" s="617"/>
      <c r="C272" s="617"/>
      <c r="D272" s="617"/>
      <c r="E272" s="617"/>
      <c r="F272" s="627"/>
      <c r="G272" s="627"/>
      <c r="H272" s="627"/>
      <c r="I272" s="655"/>
      <c r="J272" s="619"/>
      <c r="K272" s="619"/>
      <c r="L272" s="619"/>
      <c r="M272" s="619"/>
      <c r="N272" s="625"/>
      <c r="O272" s="619"/>
      <c r="P272" s="619"/>
      <c r="Q272" s="619"/>
      <c r="R272" s="619"/>
      <c r="S272" s="619"/>
      <c r="T272" s="619"/>
      <c r="U272" s="619"/>
      <c r="V272" s="619"/>
      <c r="W272" s="619"/>
      <c r="X272" s="619"/>
      <c r="Y272" s="619"/>
    </row>
    <row r="273" spans="1:25" s="614" customFormat="1" ht="10.5" hidden="1" customHeight="1">
      <c r="A273" s="615"/>
      <c r="B273" s="617"/>
      <c r="C273" s="617"/>
      <c r="D273" s="617"/>
      <c r="E273" s="617"/>
      <c r="F273" s="627"/>
      <c r="G273" s="627"/>
      <c r="H273" s="627"/>
      <c r="I273" s="655"/>
      <c r="J273" s="619"/>
      <c r="K273" s="619"/>
      <c r="L273" s="619"/>
      <c r="M273" s="619"/>
      <c r="N273" s="625"/>
      <c r="O273" s="619"/>
      <c r="P273" s="619"/>
      <c r="Q273" s="619"/>
      <c r="R273" s="619"/>
      <c r="S273" s="619"/>
      <c r="T273" s="619"/>
      <c r="U273" s="619"/>
      <c r="V273" s="619"/>
      <c r="W273" s="619"/>
      <c r="X273" s="619"/>
      <c r="Y273" s="619"/>
    </row>
    <row r="274" spans="1:25" s="614" customFormat="1" ht="10.5" hidden="1" customHeight="1">
      <c r="A274" s="615"/>
      <c r="B274" s="617"/>
      <c r="C274" s="617"/>
      <c r="D274" s="617"/>
      <c r="E274" s="617"/>
      <c r="F274" s="627"/>
      <c r="G274" s="627"/>
      <c r="H274" s="627"/>
      <c r="I274" s="655"/>
      <c r="J274" s="619"/>
      <c r="K274" s="619"/>
      <c r="L274" s="619"/>
      <c r="M274" s="619"/>
      <c r="N274" s="625"/>
      <c r="O274" s="619"/>
      <c r="P274" s="619"/>
      <c r="Q274" s="619"/>
      <c r="R274" s="619"/>
      <c r="S274" s="619"/>
      <c r="T274" s="619"/>
      <c r="U274" s="619"/>
      <c r="V274" s="619"/>
      <c r="W274" s="619"/>
      <c r="X274" s="619"/>
      <c r="Y274" s="619"/>
    </row>
    <row r="275" spans="1:25" s="614" customFormat="1" ht="10.5" hidden="1" customHeight="1">
      <c r="A275" s="615"/>
      <c r="B275" s="617"/>
      <c r="C275" s="617"/>
      <c r="D275" s="617"/>
      <c r="E275" s="617"/>
      <c r="F275" s="627"/>
      <c r="G275" s="627"/>
      <c r="H275" s="627"/>
      <c r="I275" s="655"/>
      <c r="J275" s="619"/>
      <c r="K275" s="619"/>
      <c r="L275" s="619"/>
      <c r="M275" s="619"/>
      <c r="N275" s="625"/>
      <c r="O275" s="619"/>
      <c r="P275" s="619"/>
      <c r="Q275" s="619"/>
      <c r="R275" s="619"/>
      <c r="S275" s="619"/>
      <c r="T275" s="619"/>
      <c r="U275" s="619"/>
      <c r="V275" s="619"/>
      <c r="W275" s="619"/>
      <c r="X275" s="619"/>
      <c r="Y275" s="619"/>
    </row>
    <row r="276" spans="1:25" s="614" customFormat="1" ht="10.5" hidden="1" customHeight="1">
      <c r="A276" s="615"/>
      <c r="B276" s="617"/>
      <c r="C276" s="617"/>
      <c r="D276" s="617"/>
      <c r="E276" s="617"/>
      <c r="F276" s="627"/>
      <c r="G276" s="627"/>
      <c r="H276" s="627"/>
      <c r="I276" s="655"/>
      <c r="J276" s="619"/>
      <c r="K276" s="619"/>
      <c r="L276" s="619"/>
      <c r="M276" s="619"/>
      <c r="N276" s="625"/>
      <c r="O276" s="619"/>
      <c r="P276" s="619"/>
      <c r="Q276" s="619"/>
      <c r="R276" s="619"/>
      <c r="S276" s="619"/>
      <c r="T276" s="619"/>
      <c r="U276" s="619"/>
      <c r="V276" s="619"/>
      <c r="W276" s="619"/>
      <c r="X276" s="619"/>
      <c r="Y276" s="619"/>
    </row>
    <row r="277" spans="1:25" s="614" customFormat="1" ht="10.5" hidden="1" customHeight="1">
      <c r="A277" s="615"/>
      <c r="B277" s="617"/>
      <c r="C277" s="617"/>
      <c r="D277" s="617"/>
      <c r="E277" s="617"/>
      <c r="F277" s="627"/>
      <c r="G277" s="627"/>
      <c r="H277" s="627"/>
      <c r="I277" s="655"/>
      <c r="J277" s="619"/>
      <c r="K277" s="619"/>
      <c r="L277" s="619"/>
      <c r="M277" s="619"/>
      <c r="N277" s="625"/>
      <c r="O277" s="619"/>
      <c r="P277" s="619"/>
      <c r="Q277" s="619"/>
      <c r="R277" s="619"/>
      <c r="S277" s="619"/>
      <c r="T277" s="619"/>
      <c r="U277" s="619"/>
      <c r="V277" s="619"/>
      <c r="W277" s="619"/>
      <c r="X277" s="619"/>
      <c r="Y277" s="619"/>
    </row>
    <row r="278" spans="1:25" s="614" customFormat="1" ht="10.5" hidden="1" customHeight="1">
      <c r="A278" s="615"/>
      <c r="B278" s="617"/>
      <c r="C278" s="617"/>
      <c r="D278" s="617"/>
      <c r="E278" s="617"/>
      <c r="F278" s="627"/>
      <c r="G278" s="627"/>
      <c r="H278" s="627"/>
      <c r="I278" s="655"/>
      <c r="J278" s="619"/>
      <c r="K278" s="619"/>
      <c r="L278" s="619"/>
      <c r="M278" s="619"/>
      <c r="N278" s="625"/>
      <c r="O278" s="619"/>
      <c r="P278" s="619"/>
      <c r="Q278" s="619"/>
      <c r="R278" s="619"/>
      <c r="S278" s="619"/>
      <c r="T278" s="619"/>
      <c r="U278" s="619"/>
      <c r="V278" s="619"/>
      <c r="W278" s="619"/>
      <c r="X278" s="619"/>
      <c r="Y278" s="619"/>
    </row>
    <row r="279" spans="1:25" s="614" customFormat="1" ht="10.5" hidden="1" customHeight="1">
      <c r="A279" s="615"/>
      <c r="B279" s="617"/>
      <c r="C279" s="617"/>
      <c r="D279" s="617"/>
      <c r="E279" s="617"/>
      <c r="F279" s="627"/>
      <c r="G279" s="627"/>
      <c r="H279" s="627"/>
      <c r="I279" s="655"/>
      <c r="J279" s="619"/>
      <c r="K279" s="619"/>
      <c r="L279" s="619"/>
      <c r="M279" s="619"/>
      <c r="N279" s="625"/>
      <c r="O279" s="619"/>
      <c r="P279" s="619"/>
      <c r="Q279" s="619"/>
      <c r="R279" s="619"/>
      <c r="S279" s="619"/>
      <c r="T279" s="619"/>
      <c r="U279" s="619"/>
      <c r="V279" s="619"/>
      <c r="W279" s="619"/>
      <c r="X279" s="619"/>
      <c r="Y279" s="619"/>
    </row>
    <row r="280" spans="1:25" s="614" customFormat="1" ht="10.5" hidden="1" customHeight="1">
      <c r="A280" s="615"/>
      <c r="B280" s="617"/>
      <c r="C280" s="617"/>
      <c r="D280" s="617"/>
      <c r="E280" s="617"/>
      <c r="F280" s="627"/>
      <c r="G280" s="627"/>
      <c r="H280" s="627"/>
      <c r="I280" s="655"/>
      <c r="J280" s="619"/>
      <c r="K280" s="619"/>
      <c r="L280" s="619"/>
      <c r="M280" s="619"/>
      <c r="N280" s="625"/>
      <c r="O280" s="619"/>
      <c r="P280" s="619"/>
      <c r="Q280" s="619"/>
      <c r="R280" s="619"/>
      <c r="S280" s="619"/>
      <c r="T280" s="619"/>
      <c r="U280" s="619"/>
      <c r="V280" s="619"/>
      <c r="W280" s="619"/>
      <c r="X280" s="619"/>
      <c r="Y280" s="619"/>
    </row>
    <row r="281" spans="1:25" s="614" customFormat="1" ht="10.5" hidden="1" customHeight="1">
      <c r="A281" s="615"/>
      <c r="B281" s="617"/>
      <c r="C281" s="617"/>
      <c r="D281" s="617"/>
      <c r="E281" s="617"/>
      <c r="F281" s="627"/>
      <c r="G281" s="627"/>
      <c r="H281" s="627"/>
      <c r="I281" s="655"/>
      <c r="J281" s="619"/>
      <c r="K281" s="619"/>
      <c r="L281" s="619"/>
      <c r="M281" s="619"/>
      <c r="N281" s="625"/>
      <c r="O281" s="619"/>
      <c r="P281" s="619"/>
      <c r="Q281" s="619"/>
      <c r="R281" s="619"/>
      <c r="S281" s="619"/>
      <c r="T281" s="619"/>
      <c r="U281" s="619"/>
      <c r="V281" s="619"/>
      <c r="W281" s="619"/>
      <c r="X281" s="619"/>
      <c r="Y281" s="619"/>
    </row>
    <row r="282" spans="1:25" s="614" customFormat="1" ht="10.5" hidden="1" customHeight="1">
      <c r="A282" s="615"/>
      <c r="B282" s="617"/>
      <c r="C282" s="617"/>
      <c r="D282" s="617"/>
      <c r="E282" s="617"/>
      <c r="F282" s="627"/>
      <c r="G282" s="627"/>
      <c r="H282" s="627"/>
      <c r="I282" s="655"/>
      <c r="J282" s="619"/>
      <c r="K282" s="619"/>
      <c r="L282" s="619"/>
      <c r="M282" s="619"/>
      <c r="N282" s="625"/>
      <c r="O282" s="619"/>
      <c r="P282" s="619"/>
      <c r="Q282" s="619"/>
      <c r="R282" s="619"/>
      <c r="S282" s="619"/>
      <c r="T282" s="619"/>
      <c r="U282" s="619"/>
      <c r="V282" s="619"/>
      <c r="W282" s="619"/>
      <c r="X282" s="619"/>
      <c r="Y282" s="619"/>
    </row>
    <row r="283" spans="1:25" s="614" customFormat="1" ht="10.5" hidden="1" customHeight="1">
      <c r="A283" s="615"/>
      <c r="B283" s="617"/>
      <c r="C283" s="617"/>
      <c r="D283" s="617"/>
      <c r="E283" s="617"/>
      <c r="F283" s="627"/>
      <c r="G283" s="627"/>
      <c r="H283" s="627"/>
      <c r="I283" s="655"/>
      <c r="J283" s="619"/>
      <c r="K283" s="619"/>
      <c r="L283" s="619"/>
      <c r="M283" s="619"/>
      <c r="N283" s="625"/>
      <c r="O283" s="619"/>
      <c r="P283" s="619"/>
      <c r="Q283" s="619"/>
      <c r="R283" s="619"/>
      <c r="S283" s="619"/>
      <c r="T283" s="619"/>
      <c r="U283" s="619"/>
      <c r="V283" s="619"/>
      <c r="W283" s="619"/>
      <c r="X283" s="619"/>
      <c r="Y283" s="619"/>
    </row>
    <row r="284" spans="1:25" s="614" customFormat="1" ht="10.5" hidden="1" customHeight="1">
      <c r="A284" s="615"/>
      <c r="B284" s="617"/>
      <c r="C284" s="617"/>
      <c r="D284" s="617"/>
      <c r="E284" s="617"/>
      <c r="F284" s="627"/>
      <c r="G284" s="627"/>
      <c r="H284" s="627"/>
      <c r="I284" s="655"/>
      <c r="J284" s="619"/>
      <c r="K284" s="619"/>
      <c r="L284" s="619"/>
      <c r="M284" s="619"/>
      <c r="N284" s="625"/>
      <c r="O284" s="619"/>
      <c r="P284" s="619"/>
      <c r="Q284" s="619"/>
      <c r="R284" s="619"/>
      <c r="S284" s="619"/>
      <c r="T284" s="619"/>
      <c r="U284" s="619"/>
      <c r="V284" s="619"/>
      <c r="W284" s="619"/>
      <c r="X284" s="619"/>
      <c r="Y284" s="619"/>
    </row>
    <row r="285" spans="1:25" s="614" customFormat="1" ht="10.5" hidden="1" customHeight="1">
      <c r="A285" s="615"/>
      <c r="B285" s="617"/>
      <c r="C285" s="617"/>
      <c r="D285" s="617"/>
      <c r="E285" s="617"/>
      <c r="F285" s="627"/>
      <c r="G285" s="627"/>
      <c r="H285" s="627"/>
      <c r="I285" s="655"/>
      <c r="J285" s="619"/>
      <c r="K285" s="619"/>
      <c r="L285" s="619"/>
      <c r="M285" s="619"/>
      <c r="N285" s="625"/>
      <c r="O285" s="619"/>
      <c r="P285" s="619"/>
      <c r="Q285" s="619"/>
      <c r="R285" s="619"/>
      <c r="S285" s="619"/>
      <c r="T285" s="619"/>
      <c r="U285" s="619"/>
      <c r="V285" s="619"/>
      <c r="W285" s="619"/>
      <c r="X285" s="619"/>
      <c r="Y285" s="619"/>
    </row>
    <row r="286" spans="1:25" s="614" customFormat="1" ht="10.5" hidden="1" customHeight="1">
      <c r="A286" s="615"/>
      <c r="B286" s="617"/>
      <c r="C286" s="617"/>
      <c r="D286" s="617"/>
      <c r="E286" s="617"/>
      <c r="F286" s="627"/>
      <c r="G286" s="627"/>
      <c r="H286" s="627"/>
      <c r="I286" s="655"/>
      <c r="J286" s="619"/>
      <c r="K286" s="619"/>
      <c r="L286" s="619"/>
      <c r="M286" s="619"/>
      <c r="N286" s="625"/>
      <c r="O286" s="619"/>
      <c r="P286" s="619"/>
      <c r="Q286" s="619"/>
      <c r="R286" s="619"/>
      <c r="S286" s="619"/>
      <c r="T286" s="619"/>
      <c r="U286" s="619"/>
      <c r="V286" s="619"/>
      <c r="W286" s="619"/>
      <c r="X286" s="619"/>
      <c r="Y286" s="619"/>
    </row>
    <row r="287" spans="1:25" s="614" customFormat="1" ht="10.5" hidden="1" customHeight="1">
      <c r="A287" s="615"/>
      <c r="B287" s="617"/>
      <c r="C287" s="617"/>
      <c r="D287" s="617"/>
      <c r="E287" s="617"/>
      <c r="F287" s="627"/>
      <c r="G287" s="627"/>
      <c r="H287" s="627"/>
      <c r="I287" s="655"/>
      <c r="J287" s="619"/>
      <c r="K287" s="619"/>
      <c r="L287" s="619"/>
      <c r="M287" s="619"/>
      <c r="N287" s="625"/>
      <c r="O287" s="619"/>
      <c r="P287" s="619"/>
      <c r="Q287" s="619"/>
      <c r="R287" s="619"/>
      <c r="S287" s="619"/>
      <c r="T287" s="619"/>
      <c r="U287" s="619"/>
      <c r="V287" s="619"/>
      <c r="W287" s="619"/>
      <c r="X287" s="619"/>
      <c r="Y287" s="619"/>
    </row>
    <row r="288" spans="1:25" s="614" customFormat="1" ht="10.5" hidden="1" customHeight="1">
      <c r="A288" s="615"/>
      <c r="B288" s="617"/>
      <c r="C288" s="617"/>
      <c r="D288" s="617"/>
      <c r="E288" s="617"/>
      <c r="F288" s="627"/>
      <c r="G288" s="627"/>
      <c r="H288" s="627"/>
      <c r="I288" s="655"/>
      <c r="J288" s="619"/>
      <c r="K288" s="619"/>
      <c r="L288" s="619"/>
      <c r="M288" s="619"/>
      <c r="N288" s="625"/>
      <c r="O288" s="619"/>
      <c r="P288" s="619"/>
      <c r="Q288" s="619"/>
      <c r="R288" s="619"/>
      <c r="S288" s="619"/>
      <c r="T288" s="619"/>
      <c r="U288" s="619"/>
      <c r="V288" s="619"/>
      <c r="W288" s="619"/>
      <c r="X288" s="619"/>
      <c r="Y288" s="619"/>
    </row>
    <row r="289" spans="1:25" s="614" customFormat="1" ht="10.5" hidden="1" customHeight="1">
      <c r="A289" s="615"/>
      <c r="B289" s="617"/>
      <c r="C289" s="617"/>
      <c r="D289" s="617"/>
      <c r="E289" s="617"/>
      <c r="F289" s="627"/>
      <c r="G289" s="627"/>
      <c r="H289" s="627"/>
      <c r="I289" s="655"/>
      <c r="J289" s="619"/>
      <c r="K289" s="619"/>
      <c r="L289" s="619"/>
      <c r="M289" s="619"/>
      <c r="N289" s="625"/>
      <c r="O289" s="619"/>
      <c r="P289" s="619"/>
      <c r="Q289" s="619"/>
      <c r="R289" s="619"/>
      <c r="S289" s="619"/>
      <c r="T289" s="619"/>
      <c r="U289" s="619"/>
      <c r="V289" s="619"/>
      <c r="W289" s="619"/>
      <c r="X289" s="619"/>
      <c r="Y289" s="619"/>
    </row>
    <row r="290" spans="1:25" s="614" customFormat="1" ht="10.5" hidden="1" customHeight="1">
      <c r="A290" s="615"/>
      <c r="B290" s="617"/>
      <c r="C290" s="617"/>
      <c r="D290" s="617"/>
      <c r="E290" s="617"/>
      <c r="F290" s="627"/>
      <c r="G290" s="627"/>
      <c r="H290" s="627"/>
      <c r="I290" s="655"/>
      <c r="J290" s="619"/>
      <c r="K290" s="619"/>
      <c r="L290" s="619"/>
      <c r="M290" s="619"/>
      <c r="N290" s="625"/>
      <c r="O290" s="619"/>
      <c r="P290" s="619"/>
      <c r="Q290" s="619"/>
      <c r="R290" s="619"/>
      <c r="S290" s="619"/>
      <c r="T290" s="619"/>
      <c r="U290" s="619"/>
      <c r="V290" s="619"/>
      <c r="W290" s="619"/>
      <c r="X290" s="619"/>
      <c r="Y290" s="619"/>
    </row>
    <row r="291" spans="1:25" s="614" customFormat="1" ht="10.5" hidden="1" customHeight="1">
      <c r="A291" s="615"/>
      <c r="B291" s="617"/>
      <c r="C291" s="617"/>
      <c r="D291" s="617"/>
      <c r="E291" s="617"/>
      <c r="F291" s="627"/>
      <c r="G291" s="627"/>
      <c r="H291" s="627"/>
      <c r="I291" s="655"/>
      <c r="J291" s="619"/>
      <c r="K291" s="619"/>
      <c r="L291" s="619"/>
      <c r="M291" s="619"/>
      <c r="N291" s="625"/>
      <c r="O291" s="619"/>
      <c r="P291" s="619"/>
      <c r="Q291" s="619"/>
      <c r="R291" s="619"/>
      <c r="S291" s="619"/>
      <c r="T291" s="619"/>
      <c r="U291" s="619"/>
      <c r="V291" s="619"/>
      <c r="W291" s="619"/>
      <c r="X291" s="619"/>
      <c r="Y291" s="619"/>
    </row>
    <row r="292" spans="1:25" s="614" customFormat="1" ht="10.5" hidden="1" customHeight="1">
      <c r="A292" s="615"/>
      <c r="B292" s="617"/>
      <c r="C292" s="617"/>
      <c r="D292" s="617"/>
      <c r="E292" s="617"/>
      <c r="F292" s="627"/>
      <c r="G292" s="627"/>
      <c r="H292" s="627"/>
      <c r="I292" s="655"/>
      <c r="J292" s="619"/>
      <c r="K292" s="619"/>
      <c r="L292" s="619"/>
      <c r="M292" s="619"/>
      <c r="N292" s="625"/>
      <c r="O292" s="619"/>
      <c r="P292" s="619"/>
      <c r="Q292" s="619"/>
      <c r="R292" s="619"/>
      <c r="S292" s="619"/>
      <c r="T292" s="619"/>
      <c r="U292" s="619"/>
      <c r="V292" s="619"/>
      <c r="W292" s="619"/>
      <c r="X292" s="619"/>
      <c r="Y292" s="619"/>
    </row>
    <row r="293" spans="1:25" s="614" customFormat="1" ht="10.5" hidden="1" customHeight="1">
      <c r="A293" s="615"/>
      <c r="B293" s="617"/>
      <c r="C293" s="617"/>
      <c r="D293" s="617"/>
      <c r="E293" s="617"/>
      <c r="F293" s="627"/>
      <c r="G293" s="627"/>
      <c r="H293" s="627"/>
      <c r="I293" s="655"/>
      <c r="J293" s="619"/>
      <c r="K293" s="619"/>
      <c r="L293" s="619"/>
      <c r="M293" s="619"/>
      <c r="N293" s="625"/>
      <c r="O293" s="619"/>
      <c r="P293" s="619"/>
      <c r="Q293" s="619"/>
      <c r="R293" s="619"/>
      <c r="S293" s="619"/>
      <c r="T293" s="619"/>
      <c r="U293" s="619"/>
      <c r="V293" s="619"/>
      <c r="W293" s="619"/>
      <c r="X293" s="619"/>
      <c r="Y293" s="619"/>
    </row>
    <row r="294" spans="1:25" s="614" customFormat="1" ht="10.5" hidden="1" customHeight="1">
      <c r="A294" s="615"/>
      <c r="B294" s="617"/>
      <c r="C294" s="617"/>
      <c r="D294" s="617"/>
      <c r="E294" s="617"/>
      <c r="F294" s="627"/>
      <c r="G294" s="627"/>
      <c r="H294" s="627"/>
      <c r="I294" s="655"/>
      <c r="J294" s="619"/>
      <c r="K294" s="619"/>
      <c r="L294" s="619"/>
      <c r="M294" s="619"/>
      <c r="N294" s="625"/>
      <c r="O294" s="619"/>
      <c r="P294" s="619"/>
      <c r="Q294" s="619"/>
      <c r="R294" s="619"/>
      <c r="S294" s="619"/>
      <c r="T294" s="619"/>
      <c r="U294" s="619"/>
      <c r="V294" s="619"/>
      <c r="W294" s="619"/>
      <c r="X294" s="619"/>
      <c r="Y294" s="619"/>
    </row>
    <row r="295" spans="1:25" s="614" customFormat="1" ht="10.5" hidden="1" customHeight="1">
      <c r="A295" s="615"/>
      <c r="B295" s="617"/>
      <c r="C295" s="617"/>
      <c r="D295" s="617"/>
      <c r="E295" s="617"/>
      <c r="F295" s="627"/>
      <c r="G295" s="627"/>
      <c r="H295" s="627"/>
      <c r="I295" s="655"/>
      <c r="J295" s="619"/>
      <c r="K295" s="619"/>
      <c r="L295" s="619"/>
      <c r="M295" s="619"/>
      <c r="N295" s="625"/>
      <c r="O295" s="619"/>
      <c r="P295" s="619"/>
      <c r="Q295" s="619"/>
      <c r="R295" s="619"/>
      <c r="S295" s="619"/>
      <c r="T295" s="619"/>
      <c r="U295" s="619"/>
      <c r="V295" s="619"/>
      <c r="W295" s="619"/>
      <c r="X295" s="619"/>
      <c r="Y295" s="619"/>
    </row>
    <row r="296" spans="1:25" s="614" customFormat="1" ht="10.5" hidden="1" customHeight="1">
      <c r="A296" s="615"/>
      <c r="B296" s="617"/>
      <c r="C296" s="617"/>
      <c r="D296" s="617"/>
      <c r="E296" s="617"/>
      <c r="F296" s="627"/>
      <c r="G296" s="627"/>
      <c r="H296" s="627"/>
      <c r="I296" s="655"/>
      <c r="J296" s="619"/>
      <c r="K296" s="619"/>
      <c r="L296" s="619"/>
      <c r="M296" s="619"/>
      <c r="N296" s="625"/>
      <c r="O296" s="619"/>
      <c r="P296" s="619"/>
      <c r="Q296" s="619"/>
      <c r="R296" s="619"/>
      <c r="S296" s="619"/>
      <c r="T296" s="619"/>
      <c r="U296" s="619"/>
      <c r="V296" s="619"/>
      <c r="W296" s="619"/>
      <c r="X296" s="619"/>
      <c r="Y296" s="619"/>
    </row>
    <row r="297" spans="1:25" s="614" customFormat="1" ht="10.5" hidden="1" customHeight="1">
      <c r="A297" s="615"/>
      <c r="B297" s="617"/>
      <c r="C297" s="617"/>
      <c r="D297" s="617"/>
      <c r="E297" s="617"/>
      <c r="F297" s="627"/>
      <c r="G297" s="627"/>
      <c r="H297" s="627"/>
      <c r="I297" s="655"/>
      <c r="J297" s="619"/>
      <c r="K297" s="619"/>
      <c r="L297" s="619"/>
      <c r="M297" s="619"/>
      <c r="N297" s="625"/>
      <c r="O297" s="619"/>
      <c r="P297" s="619"/>
      <c r="Q297" s="619"/>
      <c r="R297" s="619"/>
      <c r="S297" s="619"/>
      <c r="T297" s="619"/>
      <c r="U297" s="619"/>
      <c r="V297" s="619"/>
      <c r="W297" s="619"/>
      <c r="X297" s="619"/>
      <c r="Y297" s="619"/>
    </row>
    <row r="298" spans="1:25" s="614" customFormat="1" ht="10.5" hidden="1" customHeight="1">
      <c r="A298" s="615"/>
      <c r="B298" s="617"/>
      <c r="C298" s="617"/>
      <c r="D298" s="617"/>
      <c r="E298" s="617"/>
      <c r="F298" s="627"/>
      <c r="G298" s="627"/>
      <c r="H298" s="627"/>
      <c r="I298" s="655"/>
      <c r="J298" s="619"/>
      <c r="K298" s="619"/>
      <c r="L298" s="619"/>
      <c r="M298" s="619"/>
      <c r="N298" s="625"/>
      <c r="O298" s="619"/>
      <c r="P298" s="619"/>
      <c r="Q298" s="619"/>
      <c r="R298" s="619"/>
      <c r="S298" s="619"/>
      <c r="T298" s="619"/>
      <c r="U298" s="619"/>
      <c r="V298" s="619"/>
      <c r="W298" s="619"/>
      <c r="X298" s="619"/>
      <c r="Y298" s="619"/>
    </row>
    <row r="299" spans="1:25" s="614" customFormat="1" ht="10.5" hidden="1" customHeight="1">
      <c r="A299" s="615"/>
      <c r="B299" s="617"/>
      <c r="C299" s="617"/>
      <c r="D299" s="617"/>
      <c r="E299" s="617"/>
      <c r="F299" s="627"/>
      <c r="G299" s="627"/>
      <c r="H299" s="627"/>
      <c r="I299" s="655"/>
      <c r="J299" s="619"/>
      <c r="K299" s="619"/>
      <c r="L299" s="619"/>
      <c r="M299" s="619"/>
      <c r="N299" s="625"/>
      <c r="O299" s="619"/>
      <c r="P299" s="619"/>
      <c r="Q299" s="619"/>
      <c r="R299" s="619"/>
      <c r="S299" s="619"/>
      <c r="T299" s="619"/>
      <c r="U299" s="619"/>
      <c r="V299" s="619"/>
      <c r="W299" s="619"/>
      <c r="X299" s="619"/>
      <c r="Y299" s="619"/>
    </row>
    <row r="300" spans="1:25" s="614" customFormat="1" ht="10.5" hidden="1" customHeight="1">
      <c r="A300" s="615"/>
      <c r="B300" s="617"/>
      <c r="C300" s="617"/>
      <c r="D300" s="617"/>
      <c r="E300" s="617"/>
      <c r="F300" s="627"/>
      <c r="G300" s="627"/>
      <c r="H300" s="627"/>
      <c r="I300" s="655"/>
      <c r="J300" s="619"/>
      <c r="K300" s="619"/>
      <c r="L300" s="619"/>
      <c r="M300" s="619"/>
      <c r="N300" s="625"/>
      <c r="O300" s="619"/>
      <c r="P300" s="619"/>
      <c r="Q300" s="619"/>
      <c r="R300" s="619"/>
      <c r="S300" s="619"/>
      <c r="T300" s="619"/>
      <c r="U300" s="619"/>
      <c r="V300" s="619"/>
      <c r="W300" s="619"/>
      <c r="X300" s="619"/>
      <c r="Y300" s="619"/>
    </row>
    <row r="301" spans="1:25" s="614" customFormat="1" ht="10.5" hidden="1" customHeight="1">
      <c r="A301" s="615"/>
      <c r="B301" s="617"/>
      <c r="C301" s="617"/>
      <c r="D301" s="617"/>
      <c r="E301" s="617"/>
      <c r="F301" s="627"/>
      <c r="G301" s="627"/>
      <c r="H301" s="627"/>
      <c r="I301" s="655"/>
      <c r="J301" s="619"/>
      <c r="K301" s="619"/>
      <c r="L301" s="619"/>
      <c r="M301" s="619"/>
      <c r="N301" s="625"/>
      <c r="O301" s="619"/>
      <c r="P301" s="619"/>
      <c r="Q301" s="619"/>
      <c r="R301" s="619"/>
      <c r="S301" s="619"/>
      <c r="T301" s="619"/>
      <c r="U301" s="619"/>
      <c r="V301" s="619"/>
      <c r="W301" s="619"/>
      <c r="X301" s="619"/>
      <c r="Y301" s="619"/>
    </row>
    <row r="302" spans="1:25" s="614" customFormat="1" ht="10.5" hidden="1" customHeight="1">
      <c r="A302" s="615"/>
      <c r="B302" s="617"/>
      <c r="C302" s="617"/>
      <c r="D302" s="617"/>
      <c r="E302" s="617"/>
      <c r="F302" s="627"/>
      <c r="G302" s="627"/>
      <c r="H302" s="627"/>
      <c r="I302" s="655"/>
      <c r="J302" s="619"/>
      <c r="K302" s="619"/>
      <c r="L302" s="619"/>
      <c r="M302" s="619"/>
      <c r="N302" s="625"/>
      <c r="O302" s="619"/>
      <c r="P302" s="619"/>
      <c r="Q302" s="619"/>
      <c r="R302" s="619"/>
      <c r="S302" s="619"/>
      <c r="T302" s="619"/>
      <c r="U302" s="619"/>
      <c r="V302" s="619"/>
      <c r="W302" s="619"/>
      <c r="X302" s="619"/>
      <c r="Y302" s="619"/>
    </row>
    <row r="303" spans="1:25" s="614" customFormat="1" ht="10.5" hidden="1" customHeight="1">
      <c r="A303" s="615"/>
      <c r="B303" s="617"/>
      <c r="C303" s="617"/>
      <c r="D303" s="617"/>
      <c r="E303" s="617"/>
      <c r="F303" s="627"/>
      <c r="G303" s="627"/>
      <c r="H303" s="627"/>
      <c r="I303" s="655"/>
      <c r="J303" s="619"/>
      <c r="K303" s="619"/>
      <c r="L303" s="619"/>
      <c r="M303" s="619"/>
      <c r="N303" s="625"/>
      <c r="O303" s="619"/>
      <c r="P303" s="619"/>
      <c r="Q303" s="619"/>
      <c r="R303" s="619"/>
      <c r="S303" s="619"/>
      <c r="T303" s="619"/>
      <c r="U303" s="619"/>
      <c r="V303" s="619"/>
      <c r="W303" s="619"/>
      <c r="X303" s="619"/>
      <c r="Y303" s="619"/>
    </row>
    <row r="304" spans="1:25" s="614" customFormat="1" ht="10.5" hidden="1" customHeight="1">
      <c r="A304" s="615"/>
      <c r="B304" s="617"/>
      <c r="C304" s="617"/>
      <c r="D304" s="617"/>
      <c r="E304" s="617"/>
      <c r="F304" s="627"/>
      <c r="G304" s="627"/>
      <c r="H304" s="627"/>
      <c r="I304" s="655"/>
      <c r="J304" s="619"/>
      <c r="K304" s="619"/>
      <c r="L304" s="619"/>
      <c r="M304" s="619"/>
      <c r="N304" s="625"/>
      <c r="O304" s="619"/>
      <c r="P304" s="619"/>
      <c r="Q304" s="619"/>
      <c r="R304" s="619"/>
      <c r="S304" s="619"/>
      <c r="T304" s="619"/>
      <c r="U304" s="619"/>
      <c r="V304" s="619"/>
      <c r="W304" s="619"/>
      <c r="X304" s="619"/>
      <c r="Y304" s="619"/>
    </row>
    <row r="305" spans="1:25" s="614" customFormat="1" ht="10.5" hidden="1" customHeight="1">
      <c r="A305" s="615"/>
      <c r="B305" s="617"/>
      <c r="C305" s="617"/>
      <c r="D305" s="617"/>
      <c r="E305" s="617"/>
      <c r="F305" s="627"/>
      <c r="G305" s="627"/>
      <c r="H305" s="627"/>
      <c r="I305" s="655"/>
      <c r="J305" s="619"/>
      <c r="K305" s="619"/>
      <c r="L305" s="619"/>
      <c r="M305" s="619"/>
      <c r="N305" s="625"/>
      <c r="O305" s="619"/>
      <c r="P305" s="619"/>
      <c r="Q305" s="619"/>
      <c r="R305" s="619"/>
      <c r="S305" s="619"/>
      <c r="T305" s="619"/>
      <c r="U305" s="619"/>
      <c r="V305" s="619"/>
      <c r="W305" s="619"/>
      <c r="X305" s="619"/>
      <c r="Y305" s="619"/>
    </row>
    <row r="306" spans="1:25" s="614" customFormat="1" ht="10.5" hidden="1" customHeight="1">
      <c r="A306" s="615"/>
      <c r="B306" s="617"/>
      <c r="C306" s="617"/>
      <c r="D306" s="617"/>
      <c r="E306" s="617"/>
      <c r="F306" s="627"/>
      <c r="G306" s="627"/>
      <c r="H306" s="627"/>
      <c r="I306" s="655"/>
      <c r="J306" s="619"/>
      <c r="K306" s="619"/>
      <c r="L306" s="619"/>
      <c r="M306" s="619"/>
      <c r="N306" s="625"/>
      <c r="O306" s="619"/>
      <c r="P306" s="619"/>
      <c r="Q306" s="619"/>
      <c r="R306" s="619"/>
      <c r="S306" s="619"/>
      <c r="T306" s="619"/>
      <c r="U306" s="619"/>
      <c r="V306" s="619"/>
      <c r="W306" s="619"/>
      <c r="X306" s="619"/>
      <c r="Y306" s="619"/>
    </row>
    <row r="307" spans="1:25" s="614" customFormat="1" ht="10.5" hidden="1" customHeight="1">
      <c r="A307" s="615"/>
      <c r="B307" s="617"/>
      <c r="C307" s="617"/>
      <c r="D307" s="617"/>
      <c r="E307" s="617"/>
      <c r="F307" s="627"/>
      <c r="G307" s="627"/>
      <c r="H307" s="627"/>
      <c r="I307" s="655"/>
      <c r="J307" s="619"/>
      <c r="K307" s="619"/>
      <c r="L307" s="619"/>
      <c r="M307" s="619"/>
      <c r="N307" s="625"/>
      <c r="O307" s="619"/>
      <c r="P307" s="619"/>
      <c r="Q307" s="619"/>
      <c r="R307" s="619"/>
      <c r="S307" s="619"/>
      <c r="T307" s="619"/>
      <c r="U307" s="619"/>
      <c r="V307" s="619"/>
      <c r="W307" s="619"/>
      <c r="X307" s="619"/>
      <c r="Y307" s="619"/>
    </row>
    <row r="308" spans="1:25" s="614" customFormat="1" ht="10.5" hidden="1" customHeight="1">
      <c r="A308" s="615"/>
      <c r="B308" s="617"/>
      <c r="C308" s="617"/>
      <c r="D308" s="617"/>
      <c r="E308" s="617"/>
      <c r="F308" s="627"/>
      <c r="G308" s="627"/>
      <c r="H308" s="627"/>
      <c r="I308" s="655"/>
      <c r="J308" s="619"/>
      <c r="K308" s="619"/>
      <c r="L308" s="619"/>
      <c r="M308" s="619"/>
      <c r="N308" s="625"/>
      <c r="O308" s="619"/>
      <c r="P308" s="619"/>
      <c r="Q308" s="619"/>
      <c r="R308" s="619"/>
      <c r="S308" s="619"/>
      <c r="T308" s="619"/>
      <c r="U308" s="619"/>
      <c r="V308" s="619"/>
      <c r="W308" s="619"/>
      <c r="X308" s="619"/>
      <c r="Y308" s="619"/>
    </row>
    <row r="309" spans="1:25" s="614" customFormat="1" ht="10.5" hidden="1" customHeight="1">
      <c r="A309" s="615"/>
      <c r="B309" s="617"/>
      <c r="C309" s="617"/>
      <c r="D309" s="617"/>
      <c r="E309" s="617"/>
      <c r="F309" s="627"/>
      <c r="G309" s="627"/>
      <c r="H309" s="627"/>
      <c r="I309" s="655"/>
      <c r="J309" s="619"/>
      <c r="K309" s="619"/>
      <c r="L309" s="619"/>
      <c r="M309" s="619"/>
      <c r="N309" s="625"/>
      <c r="O309" s="619"/>
      <c r="P309" s="619"/>
      <c r="Q309" s="619"/>
      <c r="R309" s="619"/>
      <c r="S309" s="619"/>
      <c r="T309" s="619"/>
      <c r="U309" s="619"/>
      <c r="V309" s="619"/>
      <c r="W309" s="619"/>
      <c r="X309" s="619"/>
      <c r="Y309" s="619"/>
    </row>
    <row r="310" spans="1:25" s="614" customFormat="1" ht="10.5" hidden="1" customHeight="1">
      <c r="A310" s="615"/>
      <c r="B310" s="617"/>
      <c r="C310" s="617"/>
      <c r="D310" s="617"/>
      <c r="E310" s="617"/>
      <c r="F310" s="627"/>
      <c r="G310" s="627"/>
      <c r="H310" s="627"/>
      <c r="I310" s="655"/>
      <c r="J310" s="619"/>
      <c r="K310" s="619"/>
      <c r="L310" s="619"/>
      <c r="M310" s="619"/>
      <c r="N310" s="625"/>
      <c r="O310" s="619"/>
      <c r="P310" s="619"/>
      <c r="Q310" s="619"/>
      <c r="R310" s="619"/>
      <c r="S310" s="619"/>
      <c r="T310" s="619"/>
      <c r="U310" s="619"/>
      <c r="V310" s="619"/>
      <c r="W310" s="619"/>
      <c r="X310" s="619"/>
      <c r="Y310" s="619"/>
    </row>
    <row r="311" spans="1:25" s="614" customFormat="1" ht="10.5" hidden="1" customHeight="1">
      <c r="A311" s="615"/>
      <c r="B311" s="617"/>
      <c r="C311" s="617"/>
      <c r="D311" s="617"/>
      <c r="E311" s="617"/>
      <c r="F311" s="627"/>
      <c r="G311" s="627"/>
      <c r="H311" s="627"/>
      <c r="I311" s="655"/>
      <c r="J311" s="619"/>
      <c r="K311" s="619"/>
      <c r="L311" s="619"/>
      <c r="M311" s="619"/>
      <c r="N311" s="625"/>
      <c r="O311" s="619"/>
      <c r="P311" s="619"/>
      <c r="Q311" s="619"/>
      <c r="R311" s="619"/>
      <c r="S311" s="619"/>
      <c r="T311" s="619"/>
      <c r="U311" s="619"/>
      <c r="V311" s="619"/>
      <c r="W311" s="619"/>
      <c r="X311" s="619"/>
      <c r="Y311" s="619"/>
    </row>
    <row r="312" spans="1:25" s="614" customFormat="1" ht="10.5" hidden="1" customHeight="1">
      <c r="A312" s="615"/>
      <c r="B312" s="617"/>
      <c r="C312" s="617"/>
      <c r="D312" s="617"/>
      <c r="E312" s="617"/>
      <c r="F312" s="627"/>
      <c r="G312" s="627"/>
      <c r="H312" s="627"/>
      <c r="I312" s="655"/>
      <c r="J312" s="619"/>
      <c r="K312" s="619"/>
      <c r="L312" s="619"/>
      <c r="M312" s="619"/>
      <c r="N312" s="625"/>
      <c r="O312" s="619"/>
      <c r="P312" s="619"/>
      <c r="Q312" s="619"/>
      <c r="R312" s="619"/>
      <c r="S312" s="619"/>
      <c r="T312" s="619"/>
      <c r="U312" s="619"/>
      <c r="V312" s="619"/>
      <c r="W312" s="619"/>
      <c r="X312" s="619"/>
      <c r="Y312" s="619"/>
    </row>
    <row r="313" spans="1:25" s="614" customFormat="1" ht="10.5" hidden="1" customHeight="1">
      <c r="A313" s="615"/>
      <c r="B313" s="617"/>
      <c r="C313" s="617"/>
      <c r="D313" s="617"/>
      <c r="E313" s="617"/>
      <c r="F313" s="627"/>
      <c r="G313" s="627"/>
      <c r="H313" s="627"/>
      <c r="I313" s="655"/>
      <c r="J313" s="619"/>
      <c r="K313" s="619"/>
      <c r="L313" s="619"/>
      <c r="M313" s="619"/>
      <c r="N313" s="625"/>
      <c r="O313" s="619"/>
      <c r="P313" s="619"/>
      <c r="Q313" s="619"/>
      <c r="R313" s="619"/>
      <c r="S313" s="619"/>
      <c r="T313" s="619"/>
      <c r="U313" s="619"/>
      <c r="V313" s="619"/>
      <c r="W313" s="619"/>
      <c r="X313" s="619"/>
      <c r="Y313" s="619"/>
    </row>
    <row r="314" spans="1:25" s="614" customFormat="1" ht="10.5" hidden="1" customHeight="1">
      <c r="A314" s="615"/>
      <c r="B314" s="617"/>
      <c r="C314" s="617"/>
      <c r="D314" s="617"/>
      <c r="E314" s="617"/>
      <c r="F314" s="627"/>
      <c r="G314" s="627"/>
      <c r="H314" s="627"/>
      <c r="I314" s="655"/>
      <c r="J314" s="619"/>
      <c r="K314" s="619"/>
      <c r="L314" s="619"/>
      <c r="M314" s="619"/>
      <c r="N314" s="625"/>
      <c r="O314" s="619"/>
      <c r="P314" s="619"/>
      <c r="Q314" s="619"/>
      <c r="R314" s="619"/>
      <c r="S314" s="619"/>
      <c r="T314" s="619"/>
      <c r="U314" s="619"/>
      <c r="V314" s="619"/>
      <c r="W314" s="619"/>
      <c r="X314" s="619"/>
      <c r="Y314" s="619"/>
    </row>
    <row r="315" spans="1:25" s="614" customFormat="1" ht="10.5" hidden="1" customHeight="1">
      <c r="A315" s="615"/>
      <c r="B315" s="617"/>
      <c r="C315" s="617"/>
      <c r="D315" s="617"/>
      <c r="E315" s="617"/>
      <c r="F315" s="627"/>
      <c r="G315" s="627"/>
      <c r="H315" s="627"/>
      <c r="I315" s="655"/>
      <c r="J315" s="619"/>
      <c r="K315" s="619"/>
      <c r="L315" s="619"/>
      <c r="M315" s="619"/>
      <c r="N315" s="625"/>
      <c r="O315" s="619"/>
      <c r="P315" s="619"/>
      <c r="Q315" s="619"/>
      <c r="R315" s="619"/>
      <c r="S315" s="619"/>
      <c r="T315" s="619"/>
      <c r="U315" s="619"/>
      <c r="V315" s="619"/>
      <c r="W315" s="619"/>
      <c r="X315" s="619"/>
      <c r="Y315" s="619"/>
    </row>
    <row r="316" spans="1:25" s="614" customFormat="1" ht="10.5" hidden="1" customHeight="1">
      <c r="A316" s="615"/>
      <c r="B316" s="617"/>
      <c r="C316" s="617"/>
      <c r="D316" s="617"/>
      <c r="E316" s="617"/>
      <c r="F316" s="627"/>
      <c r="G316" s="627"/>
      <c r="H316" s="627"/>
      <c r="I316" s="655"/>
      <c r="J316" s="619"/>
      <c r="K316" s="619"/>
      <c r="L316" s="619"/>
      <c r="M316" s="619"/>
      <c r="N316" s="625"/>
      <c r="O316" s="619"/>
      <c r="P316" s="619"/>
      <c r="Q316" s="619"/>
      <c r="R316" s="619"/>
      <c r="S316" s="619"/>
      <c r="T316" s="619"/>
      <c r="U316" s="619"/>
      <c r="V316" s="619"/>
      <c r="W316" s="619"/>
      <c r="X316" s="619"/>
      <c r="Y316" s="619"/>
    </row>
    <row r="317" spans="1:25" s="614" customFormat="1" ht="10.5" hidden="1" customHeight="1">
      <c r="A317" s="615"/>
      <c r="B317" s="617"/>
      <c r="C317" s="617"/>
      <c r="D317" s="617"/>
      <c r="E317" s="617"/>
      <c r="F317" s="627"/>
      <c r="G317" s="627"/>
      <c r="H317" s="627"/>
      <c r="I317" s="655"/>
      <c r="J317" s="619"/>
      <c r="K317" s="619"/>
      <c r="L317" s="619"/>
      <c r="M317" s="619"/>
      <c r="N317" s="625"/>
      <c r="O317" s="619"/>
      <c r="P317" s="619"/>
      <c r="Q317" s="619"/>
      <c r="R317" s="619"/>
      <c r="S317" s="619"/>
      <c r="T317" s="619"/>
      <c r="U317" s="619"/>
      <c r="V317" s="619"/>
      <c r="W317" s="619"/>
      <c r="X317" s="619"/>
      <c r="Y317" s="619"/>
    </row>
    <row r="318" spans="1:25" s="614" customFormat="1" ht="10.5" hidden="1" customHeight="1">
      <c r="A318" s="615"/>
      <c r="B318" s="617"/>
      <c r="C318" s="617"/>
      <c r="D318" s="617"/>
      <c r="E318" s="617"/>
      <c r="F318" s="627"/>
      <c r="G318" s="627"/>
      <c r="H318" s="627"/>
      <c r="I318" s="655"/>
      <c r="J318" s="619"/>
      <c r="K318" s="619"/>
      <c r="L318" s="619"/>
      <c r="M318" s="619"/>
      <c r="N318" s="625"/>
      <c r="O318" s="619"/>
      <c r="P318" s="619"/>
      <c r="Q318" s="619"/>
      <c r="R318" s="619"/>
      <c r="S318" s="619"/>
      <c r="T318" s="619"/>
      <c r="U318" s="619"/>
      <c r="V318" s="619"/>
      <c r="W318" s="619"/>
      <c r="X318" s="619"/>
      <c r="Y318" s="619"/>
    </row>
    <row r="319" spans="1:25" s="614" customFormat="1" ht="10.5" hidden="1" customHeight="1">
      <c r="A319" s="615"/>
      <c r="B319" s="617"/>
      <c r="C319" s="617"/>
      <c r="D319" s="617"/>
      <c r="E319" s="617"/>
      <c r="F319" s="627"/>
      <c r="G319" s="627"/>
      <c r="H319" s="627"/>
      <c r="I319" s="655"/>
      <c r="J319" s="619"/>
      <c r="K319" s="619"/>
      <c r="L319" s="619"/>
      <c r="M319" s="619"/>
      <c r="N319" s="625"/>
      <c r="O319" s="619"/>
      <c r="P319" s="619"/>
      <c r="Q319" s="619"/>
      <c r="R319" s="619"/>
      <c r="S319" s="619"/>
      <c r="T319" s="619"/>
      <c r="U319" s="619"/>
      <c r="V319" s="619"/>
      <c r="W319" s="619"/>
      <c r="X319" s="619"/>
      <c r="Y319" s="619"/>
    </row>
    <row r="320" spans="1:25" s="614" customFormat="1" ht="10.5" hidden="1" customHeight="1">
      <c r="A320" s="615"/>
      <c r="B320" s="617"/>
      <c r="C320" s="617"/>
      <c r="D320" s="617"/>
      <c r="E320" s="617"/>
      <c r="F320" s="627"/>
      <c r="G320" s="627"/>
      <c r="H320" s="627"/>
      <c r="I320" s="655"/>
      <c r="J320" s="619"/>
      <c r="K320" s="619"/>
      <c r="L320" s="619"/>
      <c r="M320" s="619"/>
      <c r="N320" s="625"/>
      <c r="O320" s="619"/>
      <c r="P320" s="619"/>
      <c r="Q320" s="619"/>
      <c r="R320" s="619"/>
      <c r="S320" s="619"/>
      <c r="T320" s="619"/>
      <c r="U320" s="619"/>
      <c r="V320" s="619"/>
      <c r="W320" s="619"/>
      <c r="X320" s="619"/>
      <c r="Y320" s="619"/>
    </row>
    <row r="321" spans="1:25" s="614" customFormat="1" ht="10.5" hidden="1" customHeight="1">
      <c r="A321" s="615"/>
      <c r="B321" s="617"/>
      <c r="C321" s="617"/>
      <c r="D321" s="617"/>
      <c r="E321" s="617"/>
      <c r="F321" s="627"/>
      <c r="G321" s="627"/>
      <c r="H321" s="627"/>
      <c r="I321" s="655"/>
      <c r="J321" s="619"/>
      <c r="K321" s="619"/>
      <c r="L321" s="619"/>
      <c r="M321" s="619"/>
      <c r="N321" s="625"/>
      <c r="O321" s="619"/>
      <c r="P321" s="619"/>
      <c r="Q321" s="619"/>
      <c r="R321" s="619"/>
      <c r="S321" s="619"/>
      <c r="T321" s="619"/>
      <c r="U321" s="619"/>
      <c r="V321" s="619"/>
      <c r="W321" s="619"/>
      <c r="X321" s="619"/>
      <c r="Y321" s="619"/>
    </row>
    <row r="322" spans="1:25" s="614" customFormat="1" ht="10.5" hidden="1" customHeight="1">
      <c r="A322" s="615"/>
      <c r="B322" s="617"/>
      <c r="C322" s="617"/>
      <c r="D322" s="617"/>
      <c r="E322" s="617"/>
      <c r="F322" s="627"/>
      <c r="G322" s="627"/>
      <c r="H322" s="627"/>
      <c r="I322" s="655"/>
      <c r="J322" s="619"/>
      <c r="K322" s="619"/>
      <c r="L322" s="619"/>
      <c r="M322" s="619"/>
      <c r="N322" s="625"/>
      <c r="O322" s="619"/>
      <c r="P322" s="619"/>
      <c r="Q322" s="619"/>
      <c r="R322" s="619"/>
      <c r="S322" s="619"/>
      <c r="T322" s="619"/>
      <c r="U322" s="619"/>
      <c r="V322" s="619"/>
      <c r="W322" s="619"/>
      <c r="X322" s="619"/>
      <c r="Y322" s="619"/>
    </row>
    <row r="323" spans="1:25" s="614" customFormat="1" ht="10.5" hidden="1" customHeight="1">
      <c r="A323" s="615"/>
      <c r="B323" s="617"/>
      <c r="C323" s="617"/>
      <c r="D323" s="617"/>
      <c r="E323" s="617"/>
      <c r="F323" s="627"/>
      <c r="G323" s="627"/>
      <c r="H323" s="627"/>
      <c r="I323" s="655"/>
      <c r="J323" s="619"/>
      <c r="K323" s="619"/>
      <c r="L323" s="619"/>
      <c r="M323" s="619"/>
      <c r="N323" s="625"/>
      <c r="O323" s="619"/>
      <c r="P323" s="619"/>
      <c r="Q323" s="619"/>
      <c r="R323" s="619"/>
      <c r="S323" s="619"/>
      <c r="T323" s="619"/>
      <c r="U323" s="619"/>
      <c r="V323" s="619"/>
      <c r="W323" s="619"/>
      <c r="X323" s="619"/>
      <c r="Y323" s="619"/>
    </row>
    <row r="324" spans="1:25" s="614" customFormat="1" ht="10.5" hidden="1" customHeight="1">
      <c r="A324" s="615"/>
      <c r="B324" s="617"/>
      <c r="C324" s="617"/>
      <c r="D324" s="617"/>
      <c r="E324" s="617"/>
      <c r="F324" s="627"/>
      <c r="G324" s="627"/>
      <c r="H324" s="627"/>
      <c r="I324" s="655"/>
      <c r="J324" s="619"/>
      <c r="K324" s="619"/>
      <c r="L324" s="619"/>
      <c r="M324" s="619"/>
      <c r="N324" s="625"/>
      <c r="O324" s="619"/>
      <c r="P324" s="619"/>
      <c r="Q324" s="619"/>
      <c r="R324" s="619"/>
      <c r="S324" s="619"/>
      <c r="T324" s="619"/>
      <c r="U324" s="619"/>
      <c r="V324" s="619"/>
      <c r="W324" s="619"/>
      <c r="X324" s="619"/>
      <c r="Y324" s="619"/>
    </row>
    <row r="325" spans="1:25" s="614" customFormat="1" ht="10.5" hidden="1" customHeight="1">
      <c r="A325" s="615"/>
      <c r="B325" s="617"/>
      <c r="C325" s="617"/>
      <c r="D325" s="617"/>
      <c r="E325" s="617"/>
      <c r="F325" s="627"/>
      <c r="G325" s="627"/>
      <c r="H325" s="627"/>
      <c r="I325" s="655"/>
      <c r="J325" s="619"/>
      <c r="K325" s="619"/>
      <c r="L325" s="619"/>
      <c r="M325" s="619"/>
      <c r="N325" s="625"/>
      <c r="O325" s="619"/>
      <c r="P325" s="619"/>
      <c r="Q325" s="619"/>
      <c r="R325" s="619"/>
      <c r="S325" s="619"/>
      <c r="T325" s="619"/>
      <c r="U325" s="619"/>
      <c r="V325" s="619"/>
      <c r="W325" s="619"/>
      <c r="X325" s="619"/>
      <c r="Y325" s="619"/>
    </row>
    <row r="326" spans="1:25" s="614" customFormat="1" ht="10.5" hidden="1" customHeight="1">
      <c r="A326" s="615"/>
      <c r="B326" s="617"/>
      <c r="C326" s="617"/>
      <c r="D326" s="617"/>
      <c r="E326" s="617"/>
      <c r="F326" s="627"/>
      <c r="G326" s="627"/>
      <c r="H326" s="627"/>
      <c r="I326" s="655"/>
      <c r="J326" s="619"/>
      <c r="K326" s="619"/>
      <c r="L326" s="619"/>
      <c r="M326" s="619"/>
      <c r="N326" s="625"/>
      <c r="O326" s="619"/>
      <c r="P326" s="619"/>
      <c r="Q326" s="619"/>
      <c r="R326" s="619"/>
      <c r="S326" s="619"/>
      <c r="T326" s="619"/>
      <c r="U326" s="619"/>
      <c r="V326" s="619"/>
      <c r="W326" s="619"/>
      <c r="X326" s="619"/>
      <c r="Y326" s="619"/>
    </row>
    <row r="327" spans="1:25" s="614" customFormat="1" ht="10.5" hidden="1" customHeight="1">
      <c r="A327" s="615"/>
      <c r="B327" s="617"/>
      <c r="C327" s="617"/>
      <c r="D327" s="617"/>
      <c r="E327" s="617"/>
      <c r="F327" s="627"/>
      <c r="G327" s="627"/>
      <c r="H327" s="627"/>
      <c r="I327" s="655"/>
      <c r="J327" s="619"/>
      <c r="K327" s="619"/>
      <c r="L327" s="619"/>
      <c r="M327" s="619"/>
      <c r="N327" s="625"/>
      <c r="O327" s="619"/>
      <c r="P327" s="619"/>
      <c r="Q327" s="619"/>
      <c r="R327" s="619"/>
      <c r="S327" s="619"/>
      <c r="T327" s="619"/>
      <c r="U327" s="619"/>
      <c r="V327" s="619"/>
      <c r="W327" s="619"/>
      <c r="X327" s="619"/>
      <c r="Y327" s="619"/>
    </row>
    <row r="328" spans="1:25" s="614" customFormat="1" ht="10.5" hidden="1" customHeight="1">
      <c r="A328" s="615"/>
      <c r="B328" s="617"/>
      <c r="C328" s="617"/>
      <c r="D328" s="617"/>
      <c r="E328" s="617"/>
      <c r="F328" s="627"/>
      <c r="G328" s="627"/>
      <c r="H328" s="627"/>
      <c r="I328" s="655"/>
      <c r="J328" s="619"/>
      <c r="K328" s="619"/>
      <c r="L328" s="619"/>
      <c r="M328" s="619"/>
      <c r="N328" s="625"/>
      <c r="O328" s="619"/>
      <c r="P328" s="619"/>
      <c r="Q328" s="619"/>
      <c r="R328" s="619"/>
      <c r="S328" s="619"/>
      <c r="T328" s="619"/>
      <c r="U328" s="619"/>
      <c r="V328" s="619"/>
      <c r="W328" s="619"/>
      <c r="X328" s="619"/>
      <c r="Y328" s="619"/>
    </row>
    <row r="329" spans="1:25" s="614" customFormat="1" ht="10.5" hidden="1" customHeight="1">
      <c r="A329" s="615"/>
      <c r="B329" s="617"/>
      <c r="C329" s="617"/>
      <c r="D329" s="617"/>
      <c r="E329" s="617"/>
      <c r="F329" s="627"/>
      <c r="G329" s="627"/>
      <c r="H329" s="627"/>
      <c r="I329" s="655"/>
      <c r="J329" s="619"/>
      <c r="K329" s="619"/>
      <c r="L329" s="619"/>
      <c r="M329" s="619"/>
      <c r="N329" s="625"/>
      <c r="O329" s="619"/>
      <c r="P329" s="619"/>
      <c r="Q329" s="619"/>
      <c r="R329" s="619"/>
      <c r="S329" s="619"/>
      <c r="T329" s="619"/>
      <c r="U329" s="619"/>
      <c r="V329" s="619"/>
      <c r="W329" s="619"/>
      <c r="X329" s="619"/>
      <c r="Y329" s="619"/>
    </row>
    <row r="330" spans="1:25" s="614" customFormat="1" ht="10.5" hidden="1" customHeight="1">
      <c r="A330" s="615"/>
      <c r="B330" s="617"/>
      <c r="C330" s="617"/>
      <c r="D330" s="617"/>
      <c r="E330" s="617"/>
      <c r="F330" s="627"/>
      <c r="G330" s="627"/>
      <c r="H330" s="627"/>
      <c r="I330" s="655"/>
      <c r="J330" s="619"/>
      <c r="K330" s="619"/>
      <c r="L330" s="619"/>
      <c r="M330" s="619"/>
      <c r="N330" s="625"/>
      <c r="O330" s="619"/>
      <c r="P330" s="619"/>
      <c r="Q330" s="619"/>
      <c r="R330" s="619"/>
      <c r="S330" s="619"/>
      <c r="T330" s="619"/>
      <c r="U330" s="619"/>
      <c r="V330" s="619"/>
      <c r="W330" s="619"/>
      <c r="X330" s="619"/>
      <c r="Y330" s="619"/>
    </row>
    <row r="331" spans="1:25" s="614" customFormat="1" ht="10.5" hidden="1" customHeight="1">
      <c r="A331" s="615"/>
      <c r="B331" s="617"/>
      <c r="C331" s="617"/>
      <c r="D331" s="617"/>
      <c r="E331" s="617"/>
      <c r="F331" s="627"/>
      <c r="G331" s="627"/>
      <c r="H331" s="627"/>
      <c r="I331" s="655"/>
      <c r="J331" s="619"/>
      <c r="K331" s="619"/>
      <c r="L331" s="619"/>
      <c r="M331" s="619"/>
      <c r="N331" s="625"/>
      <c r="O331" s="619"/>
      <c r="P331" s="619"/>
      <c r="Q331" s="619"/>
      <c r="R331" s="619"/>
      <c r="S331" s="619"/>
      <c r="T331" s="619"/>
      <c r="U331" s="619"/>
      <c r="V331" s="619"/>
      <c r="W331" s="619"/>
      <c r="X331" s="619"/>
      <c r="Y331" s="619"/>
    </row>
    <row r="332" spans="1:25" s="614" customFormat="1" ht="10.5" hidden="1" customHeight="1">
      <c r="A332" s="615"/>
      <c r="B332" s="617"/>
      <c r="C332" s="617"/>
      <c r="D332" s="617"/>
      <c r="E332" s="617"/>
      <c r="F332" s="627"/>
      <c r="G332" s="627"/>
      <c r="H332" s="627"/>
      <c r="I332" s="655"/>
      <c r="J332" s="619"/>
      <c r="K332" s="619"/>
      <c r="L332" s="619"/>
      <c r="M332" s="619"/>
      <c r="N332" s="625"/>
      <c r="O332" s="619"/>
      <c r="P332" s="619"/>
      <c r="Q332" s="619"/>
      <c r="R332" s="619"/>
      <c r="S332" s="619"/>
      <c r="T332" s="619"/>
      <c r="U332" s="619"/>
      <c r="V332" s="619"/>
      <c r="W332" s="619"/>
      <c r="X332" s="619"/>
      <c r="Y332" s="619"/>
    </row>
    <row r="333" spans="1:25" s="614" customFormat="1" ht="10.5" hidden="1" customHeight="1">
      <c r="A333" s="615"/>
      <c r="B333" s="617"/>
      <c r="C333" s="617"/>
      <c r="D333" s="617"/>
      <c r="E333" s="617"/>
      <c r="F333" s="627"/>
      <c r="G333" s="627"/>
      <c r="H333" s="627"/>
      <c r="I333" s="655"/>
      <c r="J333" s="619"/>
      <c r="K333" s="619"/>
      <c r="L333" s="619"/>
      <c r="M333" s="619"/>
      <c r="N333" s="625"/>
      <c r="O333" s="619"/>
      <c r="P333" s="619"/>
      <c r="Q333" s="619"/>
      <c r="R333" s="619"/>
      <c r="S333" s="619"/>
      <c r="T333" s="619"/>
      <c r="U333" s="619"/>
      <c r="V333" s="619"/>
      <c r="W333" s="619"/>
      <c r="X333" s="619"/>
      <c r="Y333" s="619"/>
    </row>
    <row r="334" spans="1:25" s="614" customFormat="1" ht="10.5" hidden="1" customHeight="1">
      <c r="A334" s="615"/>
      <c r="B334" s="617"/>
      <c r="C334" s="617"/>
      <c r="D334" s="617"/>
      <c r="E334" s="617"/>
      <c r="F334" s="627"/>
      <c r="G334" s="627"/>
      <c r="H334" s="627"/>
      <c r="I334" s="655"/>
      <c r="J334" s="619"/>
      <c r="K334" s="619"/>
      <c r="L334" s="619"/>
      <c r="M334" s="619"/>
      <c r="N334" s="625"/>
      <c r="O334" s="619"/>
      <c r="P334" s="619"/>
      <c r="Q334" s="619"/>
      <c r="R334" s="619"/>
      <c r="S334" s="619"/>
      <c r="T334" s="619"/>
      <c r="U334" s="619"/>
      <c r="V334" s="619"/>
      <c r="W334" s="619"/>
      <c r="X334" s="619"/>
      <c r="Y334" s="619"/>
    </row>
    <row r="335" spans="1:25" s="614" customFormat="1" ht="10.5" hidden="1" customHeight="1">
      <c r="A335" s="615"/>
      <c r="B335" s="617"/>
      <c r="C335" s="617"/>
      <c r="D335" s="617"/>
      <c r="E335" s="617"/>
      <c r="F335" s="627"/>
      <c r="G335" s="627"/>
      <c r="H335" s="627"/>
      <c r="I335" s="655"/>
      <c r="J335" s="619"/>
      <c r="K335" s="619"/>
      <c r="L335" s="619"/>
      <c r="M335" s="619"/>
      <c r="N335" s="625"/>
      <c r="O335" s="619"/>
      <c r="P335" s="619"/>
      <c r="Q335" s="619"/>
      <c r="R335" s="619"/>
      <c r="S335" s="619"/>
      <c r="T335" s="619"/>
      <c r="U335" s="619"/>
      <c r="V335" s="619"/>
      <c r="W335" s="619"/>
      <c r="X335" s="619"/>
      <c r="Y335" s="619"/>
    </row>
    <row r="336" spans="1:25" s="614" customFormat="1" ht="10.5" hidden="1" customHeight="1">
      <c r="A336" s="615"/>
      <c r="B336" s="617"/>
      <c r="C336" s="617"/>
      <c r="D336" s="617"/>
      <c r="E336" s="617"/>
      <c r="F336" s="627"/>
      <c r="G336" s="627"/>
      <c r="H336" s="627"/>
      <c r="I336" s="655"/>
      <c r="J336" s="619"/>
      <c r="K336" s="619"/>
      <c r="L336" s="619"/>
      <c r="M336" s="619"/>
      <c r="N336" s="625"/>
      <c r="O336" s="619"/>
      <c r="P336" s="619"/>
      <c r="Q336" s="619"/>
      <c r="R336" s="619"/>
      <c r="S336" s="619"/>
      <c r="T336" s="619"/>
      <c r="U336" s="619"/>
      <c r="V336" s="619"/>
      <c r="W336" s="619"/>
      <c r="X336" s="619"/>
      <c r="Y336" s="619"/>
    </row>
    <row r="337" spans="1:25" s="614" customFormat="1" ht="10.5" hidden="1" customHeight="1">
      <c r="A337" s="615"/>
      <c r="B337" s="617"/>
      <c r="C337" s="617"/>
      <c r="D337" s="617"/>
      <c r="E337" s="617"/>
      <c r="F337" s="627"/>
      <c r="G337" s="627"/>
      <c r="H337" s="627"/>
      <c r="I337" s="655"/>
      <c r="J337" s="619"/>
      <c r="K337" s="619"/>
      <c r="L337" s="619"/>
      <c r="M337" s="619"/>
      <c r="N337" s="625"/>
      <c r="O337" s="619"/>
      <c r="P337" s="619"/>
      <c r="Q337" s="619"/>
      <c r="R337" s="619"/>
      <c r="S337" s="619"/>
      <c r="T337" s="619"/>
      <c r="U337" s="619"/>
      <c r="V337" s="619"/>
      <c r="W337" s="619"/>
      <c r="X337" s="619"/>
      <c r="Y337" s="619"/>
    </row>
    <row r="338" spans="1:25" s="614" customFormat="1" ht="10.5" hidden="1" customHeight="1">
      <c r="A338" s="615"/>
      <c r="B338" s="617"/>
      <c r="C338" s="617"/>
      <c r="D338" s="617"/>
      <c r="E338" s="617"/>
      <c r="F338" s="627"/>
      <c r="G338" s="627"/>
      <c r="H338" s="627"/>
      <c r="I338" s="655"/>
      <c r="J338" s="619"/>
      <c r="K338" s="619"/>
      <c r="L338" s="619"/>
      <c r="M338" s="619"/>
      <c r="N338" s="625"/>
      <c r="O338" s="619"/>
      <c r="P338" s="619"/>
      <c r="Q338" s="619"/>
      <c r="R338" s="619"/>
      <c r="S338" s="619"/>
      <c r="T338" s="619"/>
      <c r="U338" s="619"/>
      <c r="V338" s="619"/>
      <c r="W338" s="619"/>
      <c r="X338" s="619"/>
      <c r="Y338" s="619"/>
    </row>
    <row r="339" spans="1:25" s="614" customFormat="1" ht="10.5" hidden="1" customHeight="1">
      <c r="A339" s="615"/>
      <c r="B339" s="617"/>
      <c r="C339" s="617"/>
      <c r="D339" s="617"/>
      <c r="E339" s="617"/>
      <c r="F339" s="627"/>
      <c r="G339" s="627"/>
      <c r="H339" s="627"/>
      <c r="I339" s="655"/>
      <c r="J339" s="619"/>
      <c r="K339" s="619"/>
      <c r="L339" s="619"/>
      <c r="M339" s="619"/>
      <c r="N339" s="625"/>
      <c r="O339" s="619"/>
      <c r="P339" s="619"/>
      <c r="Q339" s="619"/>
      <c r="R339" s="619"/>
      <c r="S339" s="619"/>
      <c r="T339" s="619"/>
      <c r="U339" s="619"/>
      <c r="V339" s="619"/>
      <c r="W339" s="619"/>
      <c r="X339" s="619"/>
      <c r="Y339" s="619"/>
    </row>
    <row r="340" spans="1:25" s="614" customFormat="1" ht="10.5" hidden="1" customHeight="1">
      <c r="A340" s="615"/>
      <c r="B340" s="617"/>
      <c r="C340" s="617"/>
      <c r="D340" s="617"/>
      <c r="E340" s="617"/>
      <c r="F340" s="627"/>
      <c r="G340" s="627"/>
      <c r="H340" s="627"/>
      <c r="I340" s="655"/>
      <c r="J340" s="619"/>
      <c r="K340" s="619"/>
      <c r="L340" s="619"/>
      <c r="M340" s="619"/>
      <c r="N340" s="625"/>
      <c r="O340" s="619"/>
      <c r="P340" s="619"/>
      <c r="Q340" s="619"/>
      <c r="R340" s="619"/>
      <c r="S340" s="619"/>
      <c r="T340" s="619"/>
      <c r="U340" s="619"/>
      <c r="V340" s="619"/>
      <c r="W340" s="619"/>
      <c r="X340" s="619"/>
      <c r="Y340" s="619"/>
    </row>
    <row r="341" spans="1:25" s="614" customFormat="1" ht="10.5" hidden="1" customHeight="1">
      <c r="A341" s="615"/>
      <c r="B341" s="617"/>
      <c r="C341" s="617"/>
      <c r="D341" s="617"/>
      <c r="E341" s="617"/>
      <c r="F341" s="627"/>
      <c r="G341" s="627"/>
      <c r="H341" s="627"/>
      <c r="I341" s="655"/>
      <c r="J341" s="619"/>
      <c r="K341" s="619"/>
      <c r="L341" s="619"/>
      <c r="M341" s="619"/>
      <c r="N341" s="625"/>
      <c r="O341" s="619"/>
      <c r="P341" s="619"/>
      <c r="Q341" s="619"/>
      <c r="R341" s="619"/>
      <c r="S341" s="619"/>
      <c r="T341" s="619"/>
      <c r="U341" s="619"/>
      <c r="V341" s="619"/>
      <c r="W341" s="619"/>
      <c r="X341" s="619"/>
      <c r="Y341" s="619"/>
    </row>
    <row r="342" spans="1:25" s="614" customFormat="1" ht="10.5" hidden="1" customHeight="1">
      <c r="A342" s="615"/>
      <c r="B342" s="617"/>
      <c r="C342" s="617"/>
      <c r="D342" s="617"/>
      <c r="E342" s="617"/>
      <c r="F342" s="627"/>
      <c r="G342" s="627"/>
      <c r="H342" s="627"/>
      <c r="I342" s="655"/>
      <c r="J342" s="619"/>
      <c r="K342" s="619"/>
      <c r="L342" s="619"/>
      <c r="M342" s="619"/>
      <c r="N342" s="625"/>
      <c r="O342" s="619"/>
      <c r="P342" s="619"/>
      <c r="Q342" s="619"/>
      <c r="R342" s="619"/>
      <c r="S342" s="619"/>
      <c r="T342" s="619"/>
      <c r="U342" s="619"/>
      <c r="V342" s="619"/>
      <c r="W342" s="619"/>
      <c r="X342" s="619"/>
      <c r="Y342" s="619"/>
    </row>
    <row r="343" spans="1:25" s="614" customFormat="1" ht="10.5" hidden="1" customHeight="1">
      <c r="A343" s="615"/>
      <c r="B343" s="617"/>
      <c r="C343" s="617"/>
      <c r="D343" s="617"/>
      <c r="E343" s="617"/>
      <c r="F343" s="627"/>
      <c r="G343" s="627"/>
      <c r="H343" s="627"/>
      <c r="I343" s="655"/>
      <c r="J343" s="619"/>
      <c r="K343" s="619"/>
      <c r="L343" s="619"/>
      <c r="M343" s="619"/>
      <c r="N343" s="625"/>
      <c r="O343" s="619"/>
      <c r="P343" s="619"/>
      <c r="Q343" s="619"/>
      <c r="R343" s="619"/>
      <c r="S343" s="619"/>
      <c r="T343" s="619"/>
      <c r="U343" s="619"/>
      <c r="V343" s="619"/>
      <c r="W343" s="619"/>
      <c r="X343" s="619"/>
      <c r="Y343" s="619"/>
    </row>
    <row r="344" spans="1:25" s="614" customFormat="1" ht="9.75" hidden="1" customHeight="1">
      <c r="A344" s="608"/>
      <c r="B344" s="615"/>
      <c r="C344" s="615"/>
      <c r="D344" s="615"/>
      <c r="E344" s="629"/>
      <c r="F344" s="617"/>
      <c r="G344" s="617"/>
      <c r="H344" s="617"/>
      <c r="I344" s="636"/>
      <c r="J344" s="613"/>
      <c r="K344" s="613"/>
      <c r="L344" s="613"/>
      <c r="M344" s="613"/>
      <c r="N344" s="613"/>
      <c r="O344" s="613"/>
      <c r="P344" s="613"/>
      <c r="Q344" s="613"/>
      <c r="R344" s="613"/>
      <c r="S344" s="613"/>
      <c r="T344" s="613"/>
      <c r="U344" s="613"/>
      <c r="V344" s="613"/>
      <c r="W344" s="613"/>
      <c r="X344" s="613"/>
      <c r="Y344" s="613"/>
    </row>
    <row r="345" spans="1:25" s="614" customFormat="1" ht="15.75" hidden="1" customHeight="1">
      <c r="A345" s="608"/>
      <c r="B345" s="615"/>
      <c r="C345" s="615"/>
      <c r="D345" s="615"/>
      <c r="E345" s="615"/>
      <c r="F345" s="615"/>
      <c r="G345" s="615"/>
      <c r="H345" s="615"/>
      <c r="I345" s="615"/>
      <c r="J345" s="615"/>
    </row>
    <row r="346" spans="1:25" s="614" customFormat="1" ht="15.75" hidden="1" customHeight="1">
      <c r="A346" s="608"/>
      <c r="B346" s="615"/>
      <c r="C346" s="615"/>
      <c r="D346" s="615"/>
      <c r="E346" s="615"/>
      <c r="F346" s="615"/>
      <c r="G346" s="615"/>
      <c r="H346" s="615"/>
      <c r="I346" s="615"/>
      <c r="J346" s="615"/>
    </row>
    <row r="347" spans="1:25" s="614" customFormat="1" ht="18" hidden="1" customHeight="1">
      <c r="A347" s="608"/>
      <c r="B347" s="609" t="s">
        <v>938</v>
      </c>
      <c r="C347" s="610"/>
      <c r="D347" s="610"/>
      <c r="E347" s="610"/>
      <c r="F347" s="611"/>
      <c r="G347" s="612"/>
      <c r="H347" s="612"/>
      <c r="I347" s="612"/>
      <c r="J347" s="613"/>
      <c r="K347" s="613"/>
      <c r="L347" s="613"/>
      <c r="M347" s="613"/>
      <c r="N347" s="613"/>
      <c r="O347" s="613"/>
      <c r="P347" s="613"/>
      <c r="Q347" s="613"/>
      <c r="R347" s="613"/>
      <c r="S347" s="613"/>
      <c r="T347" s="613"/>
      <c r="U347" s="613"/>
      <c r="V347" s="613"/>
      <c r="W347" s="613"/>
      <c r="X347" s="613"/>
      <c r="Y347" s="613"/>
    </row>
    <row r="348" spans="1:25" s="614" customFormat="1" ht="32.25" hidden="1" customHeight="1">
      <c r="A348" s="608"/>
      <c r="B348" s="971" t="s">
        <v>759</v>
      </c>
      <c r="C348" s="971"/>
      <c r="D348" s="971"/>
      <c r="E348" s="971"/>
      <c r="F348" s="971"/>
      <c r="G348" s="971"/>
      <c r="H348" s="971"/>
      <c r="I348" s="971"/>
      <c r="J348" s="613"/>
      <c r="K348" s="613"/>
      <c r="L348" s="613"/>
      <c r="M348" s="613"/>
      <c r="N348" s="613"/>
      <c r="O348" s="613"/>
      <c r="P348" s="613"/>
      <c r="Q348" s="613"/>
      <c r="R348" s="613"/>
      <c r="S348" s="613"/>
      <c r="T348" s="613"/>
      <c r="U348" s="613"/>
      <c r="V348" s="613"/>
      <c r="W348" s="613"/>
      <c r="X348" s="613"/>
      <c r="Y348" s="613"/>
    </row>
    <row r="349" spans="1:25" s="614" customFormat="1" ht="9.75" hidden="1" customHeight="1">
      <c r="A349" s="615"/>
      <c r="B349" s="616"/>
      <c r="C349" s="617"/>
      <c r="D349" s="617"/>
      <c r="E349" s="617"/>
      <c r="F349" s="617"/>
      <c r="G349" s="617"/>
      <c r="H349" s="617"/>
      <c r="I349" s="617"/>
      <c r="J349" s="615"/>
    </row>
    <row r="350" spans="1:25" s="614" customFormat="1" ht="60" hidden="1" customHeight="1">
      <c r="A350" s="618">
        <v>1</v>
      </c>
      <c r="B350" s="1051" t="s">
        <v>955</v>
      </c>
      <c r="C350" s="1052"/>
      <c r="D350" s="1052"/>
      <c r="E350" s="1053"/>
      <c r="F350" s="1054"/>
      <c r="G350" s="1055"/>
      <c r="H350" s="1055"/>
      <c r="I350" s="1056"/>
      <c r="J350" s="619"/>
      <c r="K350" s="619"/>
      <c r="L350" s="619"/>
      <c r="M350" s="619"/>
      <c r="N350" s="620"/>
      <c r="O350" s="619"/>
      <c r="P350" s="619"/>
      <c r="Q350" s="619"/>
      <c r="R350" s="619"/>
      <c r="S350" s="619"/>
      <c r="T350" s="619"/>
      <c r="U350" s="619"/>
      <c r="V350" s="619"/>
      <c r="W350" s="619"/>
      <c r="X350" s="619"/>
      <c r="Y350" s="619"/>
    </row>
    <row r="351" spans="1:25" s="614" customFormat="1" ht="60" hidden="1" customHeight="1">
      <c r="A351" s="618">
        <v>2</v>
      </c>
      <c r="B351" s="1051" t="s">
        <v>956</v>
      </c>
      <c r="C351" s="1052"/>
      <c r="D351" s="1052"/>
      <c r="E351" s="1053"/>
      <c r="F351" s="1054"/>
      <c r="G351" s="1055"/>
      <c r="H351" s="1055"/>
      <c r="I351" s="1056"/>
      <c r="J351" s="619"/>
      <c r="K351" s="619"/>
      <c r="L351" s="619"/>
      <c r="M351" s="619"/>
      <c r="N351" s="620"/>
      <c r="O351" s="619"/>
      <c r="P351" s="619"/>
      <c r="Q351" s="619"/>
      <c r="R351" s="619"/>
      <c r="S351" s="619"/>
      <c r="T351" s="619"/>
      <c r="U351" s="619"/>
      <c r="V351" s="619"/>
      <c r="W351" s="619"/>
      <c r="X351" s="619"/>
      <c r="Y351" s="619"/>
    </row>
    <row r="352" spans="1:25" s="614" customFormat="1" ht="59.25" hidden="1" customHeight="1">
      <c r="A352" s="656">
        <v>3</v>
      </c>
      <c r="B352" s="988" t="s">
        <v>990</v>
      </c>
      <c r="C352" s="959"/>
      <c r="D352" s="959"/>
      <c r="E352" s="960"/>
      <c r="F352" s="1084"/>
      <c r="G352" s="1085"/>
      <c r="H352" s="1085"/>
      <c r="I352" s="1086"/>
      <c r="J352" s="619"/>
      <c r="K352" s="619"/>
      <c r="L352" s="619"/>
      <c r="M352" s="619"/>
      <c r="N352" s="620"/>
      <c r="O352" s="619"/>
      <c r="P352" s="619"/>
      <c r="Q352" s="619"/>
      <c r="R352" s="619"/>
      <c r="S352" s="619"/>
      <c r="T352" s="619"/>
      <c r="U352" s="619"/>
      <c r="V352" s="619"/>
      <c r="W352" s="619"/>
      <c r="X352" s="619"/>
      <c r="Y352" s="619"/>
    </row>
    <row r="353" spans="1:25" s="614" customFormat="1" ht="72.599999999999994" hidden="1" customHeight="1">
      <c r="A353" s="624">
        <v>4</v>
      </c>
      <c r="B353" s="1051" t="s">
        <v>995</v>
      </c>
      <c r="C353" s="1052"/>
      <c r="D353" s="1052"/>
      <c r="E353" s="1053"/>
      <c r="F353" s="1057"/>
      <c r="G353" s="965"/>
      <c r="H353" s="965"/>
      <c r="I353" s="966"/>
      <c r="J353" s="613"/>
      <c r="K353" s="613"/>
      <c r="L353" s="613"/>
      <c r="M353" s="613"/>
      <c r="N353" s="625"/>
      <c r="O353" s="613"/>
      <c r="P353" s="613"/>
      <c r="Q353" s="613"/>
      <c r="R353" s="613"/>
      <c r="S353" s="613"/>
      <c r="T353" s="613"/>
      <c r="U353" s="613"/>
      <c r="V353" s="613"/>
      <c r="W353" s="613"/>
      <c r="X353" s="613"/>
      <c r="Y353" s="613"/>
    </row>
    <row r="354" spans="1:25" s="614" customFormat="1" ht="28.5" hidden="1" customHeight="1">
      <c r="A354" s="624" t="s">
        <v>275</v>
      </c>
      <c r="B354" s="959" t="s">
        <v>715</v>
      </c>
      <c r="C354" s="959"/>
      <c r="D354" s="959"/>
      <c r="E354" s="960"/>
      <c r="F354" s="1057"/>
      <c r="G354" s="965"/>
      <c r="H354" s="965"/>
      <c r="I354" s="966"/>
      <c r="J354" s="613"/>
      <c r="K354" s="613"/>
      <c r="L354" s="613"/>
      <c r="M354" s="613"/>
      <c r="N354" s="625"/>
      <c r="O354" s="613"/>
      <c r="P354" s="613"/>
      <c r="Q354" s="613"/>
      <c r="R354" s="613"/>
      <c r="S354" s="613"/>
      <c r="T354" s="613"/>
      <c r="U354" s="613"/>
      <c r="V354" s="613"/>
      <c r="W354" s="613"/>
      <c r="X354" s="613"/>
      <c r="Y354" s="613"/>
    </row>
    <row r="355" spans="1:25" s="614" customFormat="1" ht="41.25" hidden="1" customHeight="1">
      <c r="A355" s="624" t="s">
        <v>279</v>
      </c>
      <c r="B355" s="959" t="s">
        <v>957</v>
      </c>
      <c r="C355" s="959"/>
      <c r="D355" s="959"/>
      <c r="E355" s="960"/>
      <c r="F355" s="959"/>
      <c r="G355" s="959"/>
      <c r="H355" s="959"/>
      <c r="I355" s="960"/>
      <c r="J355" s="613"/>
      <c r="K355" s="613"/>
      <c r="L355" s="613"/>
      <c r="M355" s="613"/>
      <c r="N355" s="625"/>
      <c r="O355" s="613"/>
      <c r="P355" s="613"/>
      <c r="Q355" s="613"/>
      <c r="R355" s="613"/>
      <c r="S355" s="613"/>
      <c r="T355" s="613"/>
      <c r="U355" s="613"/>
      <c r="V355" s="613"/>
      <c r="W355" s="613"/>
      <c r="X355" s="613"/>
      <c r="Y355" s="613"/>
    </row>
    <row r="356" spans="1:25" s="614" customFormat="1" ht="73.5" hidden="1" customHeight="1">
      <c r="A356" s="624" t="s">
        <v>716</v>
      </c>
      <c r="B356" s="959" t="s">
        <v>1003</v>
      </c>
      <c r="C356" s="959"/>
      <c r="D356" s="959"/>
      <c r="E356" s="960"/>
      <c r="F356" s="1057"/>
      <c r="G356" s="965"/>
      <c r="H356" s="965"/>
      <c r="I356" s="966"/>
      <c r="J356" s="613"/>
      <c r="K356" s="613"/>
      <c r="L356" s="613"/>
      <c r="M356" s="613"/>
      <c r="N356" s="625"/>
      <c r="O356" s="613"/>
      <c r="P356" s="613"/>
      <c r="Q356" s="613"/>
      <c r="R356" s="613"/>
      <c r="S356" s="613"/>
      <c r="T356" s="613"/>
      <c r="U356" s="613"/>
      <c r="V356" s="613"/>
      <c r="W356" s="613"/>
      <c r="X356" s="613"/>
      <c r="Y356" s="613"/>
    </row>
    <row r="357" spans="1:25" s="614" customFormat="1" ht="14.25" hidden="1" customHeight="1">
      <c r="A357" s="626"/>
      <c r="B357" s="620"/>
      <c r="C357" s="620"/>
      <c r="D357" s="620"/>
      <c r="E357" s="620"/>
      <c r="F357" s="627"/>
      <c r="G357" s="627"/>
      <c r="H357" s="627"/>
      <c r="I357" s="627"/>
      <c r="J357" s="613"/>
      <c r="K357" s="613"/>
      <c r="L357" s="613"/>
      <c r="M357" s="613"/>
      <c r="N357" s="613"/>
      <c r="O357" s="613"/>
      <c r="P357" s="613"/>
      <c r="Q357" s="613"/>
      <c r="R357" s="613"/>
      <c r="S357" s="613"/>
      <c r="T357" s="613"/>
      <c r="U357" s="613"/>
      <c r="V357" s="613"/>
      <c r="W357" s="613"/>
      <c r="X357" s="613"/>
      <c r="Y357" s="613"/>
    </row>
    <row r="358" spans="1:25" s="614" customFormat="1" ht="33" hidden="1" customHeight="1">
      <c r="A358" s="624" t="s">
        <v>717</v>
      </c>
      <c r="B358" s="959" t="s">
        <v>298</v>
      </c>
      <c r="C358" s="959"/>
      <c r="D358" s="959"/>
      <c r="E358" s="959"/>
      <c r="F358" s="1057"/>
      <c r="G358" s="965"/>
      <c r="H358" s="965"/>
      <c r="I358" s="966"/>
      <c r="J358" s="613"/>
      <c r="K358" s="613"/>
      <c r="L358" s="613"/>
      <c r="M358" s="613"/>
      <c r="N358" s="613"/>
      <c r="O358" s="613"/>
      <c r="P358" s="613"/>
      <c r="Q358" s="613"/>
      <c r="R358" s="613"/>
      <c r="S358" s="613"/>
      <c r="T358" s="613"/>
      <c r="U358" s="613"/>
      <c r="V358" s="613"/>
      <c r="W358" s="613"/>
      <c r="X358" s="613"/>
      <c r="Y358" s="613"/>
    </row>
    <row r="359" spans="1:25" s="614" customFormat="1" ht="14.25" hidden="1" customHeight="1">
      <c r="A359" s="626"/>
      <c r="B359" s="627"/>
      <c r="C359" s="627"/>
      <c r="D359" s="627"/>
      <c r="E359" s="627"/>
      <c r="F359" s="627"/>
      <c r="G359" s="627"/>
      <c r="H359" s="627"/>
      <c r="I359" s="627"/>
      <c r="J359" s="613"/>
      <c r="K359" s="613"/>
      <c r="L359" s="613"/>
      <c r="M359" s="613"/>
      <c r="N359" s="613"/>
      <c r="O359" s="613"/>
      <c r="P359" s="613"/>
      <c r="Q359" s="613"/>
      <c r="R359" s="613"/>
      <c r="S359" s="613"/>
      <c r="T359" s="613"/>
      <c r="U359" s="613"/>
      <c r="V359" s="613"/>
      <c r="W359" s="613"/>
      <c r="X359" s="613"/>
      <c r="Y359" s="613"/>
    </row>
    <row r="360" spans="1:25" s="614" customFormat="1" ht="20.25" hidden="1" customHeight="1">
      <c r="A360" s="1058" t="s">
        <v>718</v>
      </c>
      <c r="B360" s="986" t="s">
        <v>951</v>
      </c>
      <c r="C360" s="986"/>
      <c r="D360" s="986"/>
      <c r="E360" s="986"/>
      <c r="F360" s="885"/>
      <c r="G360" s="1060"/>
      <c r="H360" s="1060"/>
      <c r="I360" s="884"/>
      <c r="J360" s="613"/>
      <c r="K360" s="613"/>
      <c r="L360" s="613"/>
      <c r="M360" s="613"/>
      <c r="N360" s="613"/>
      <c r="O360" s="613"/>
      <c r="P360" s="613"/>
      <c r="Q360" s="613"/>
      <c r="R360" s="613"/>
      <c r="S360" s="613"/>
      <c r="T360" s="613"/>
      <c r="U360" s="613"/>
      <c r="V360" s="613"/>
      <c r="W360" s="613"/>
      <c r="X360" s="613"/>
      <c r="Y360" s="613"/>
    </row>
    <row r="361" spans="1:25" s="614" customFormat="1" ht="61.5" hidden="1" customHeight="1">
      <c r="A361" s="1059"/>
      <c r="B361" s="981"/>
      <c r="C361" s="981"/>
      <c r="D361" s="981"/>
      <c r="E361" s="981"/>
      <c r="F361" s="992"/>
      <c r="G361" s="1061"/>
      <c r="H361" s="1061"/>
      <c r="I361" s="954"/>
      <c r="J361" s="613"/>
      <c r="K361" s="613"/>
      <c r="L361" s="613"/>
      <c r="M361" s="613"/>
      <c r="N361" s="613"/>
      <c r="O361" s="613"/>
      <c r="P361" s="613"/>
      <c r="Q361" s="613"/>
      <c r="R361" s="613"/>
      <c r="S361" s="613"/>
      <c r="T361" s="613"/>
      <c r="U361" s="613"/>
      <c r="V361" s="613"/>
      <c r="W361" s="613"/>
      <c r="X361" s="613"/>
      <c r="Y361" s="613"/>
    </row>
    <row r="362" spans="1:25" s="614" customFormat="1" ht="21" hidden="1" customHeight="1">
      <c r="A362" s="628"/>
      <c r="E362" s="629" t="s">
        <v>299</v>
      </c>
      <c r="F362" s="992"/>
      <c r="G362" s="1061"/>
      <c r="H362" s="1061"/>
      <c r="I362" s="954"/>
      <c r="J362" s="613"/>
      <c r="K362" s="613"/>
      <c r="L362" s="613"/>
      <c r="M362" s="613"/>
      <c r="N362" s="613"/>
      <c r="O362" s="613"/>
      <c r="P362" s="613"/>
      <c r="Q362" s="613"/>
      <c r="R362" s="613"/>
      <c r="S362" s="613"/>
      <c r="T362" s="613"/>
      <c r="U362" s="613"/>
      <c r="V362" s="613"/>
      <c r="W362" s="613"/>
      <c r="X362" s="613"/>
      <c r="Y362" s="613"/>
    </row>
    <row r="363" spans="1:25" s="614" customFormat="1" ht="21" hidden="1" customHeight="1">
      <c r="A363" s="628"/>
      <c r="E363" s="629" t="s">
        <v>99</v>
      </c>
      <c r="F363" s="992"/>
      <c r="G363" s="1061"/>
      <c r="H363" s="1061"/>
      <c r="I363" s="954"/>
      <c r="J363" s="613"/>
      <c r="K363" s="613"/>
      <c r="L363" s="613"/>
      <c r="M363" s="613"/>
      <c r="N363" s="613"/>
      <c r="O363" s="613"/>
      <c r="P363" s="613"/>
      <c r="Q363" s="613"/>
      <c r="R363" s="613"/>
      <c r="S363" s="613"/>
      <c r="T363" s="613"/>
      <c r="U363" s="613"/>
      <c r="V363" s="613"/>
      <c r="W363" s="613"/>
      <c r="X363" s="613"/>
      <c r="Y363" s="613"/>
    </row>
    <row r="364" spans="1:25" s="614" customFormat="1" ht="18.75" hidden="1" customHeight="1">
      <c r="A364" s="628"/>
      <c r="B364" s="630"/>
      <c r="C364" s="630"/>
      <c r="D364" s="630"/>
      <c r="E364" s="631" t="s">
        <v>300</v>
      </c>
      <c r="F364" s="982"/>
      <c r="G364" s="983"/>
      <c r="H364" s="983"/>
      <c r="I364" s="984"/>
      <c r="J364" s="613"/>
      <c r="K364" s="613"/>
      <c r="L364" s="613"/>
      <c r="M364" s="613"/>
      <c r="N364" s="613"/>
      <c r="O364" s="613"/>
      <c r="P364" s="613"/>
      <c r="Q364" s="613"/>
      <c r="R364" s="613"/>
      <c r="S364" s="613"/>
      <c r="T364" s="613"/>
      <c r="U364" s="613"/>
      <c r="V364" s="613"/>
      <c r="W364" s="613"/>
      <c r="X364" s="613"/>
      <c r="Y364" s="613"/>
    </row>
    <row r="365" spans="1:25" s="614" customFormat="1" ht="16.5" hidden="1" customHeight="1">
      <c r="A365" s="632"/>
      <c r="B365" s="615"/>
      <c r="C365" s="615"/>
      <c r="D365" s="615"/>
      <c r="E365" s="629"/>
      <c r="F365" s="982"/>
      <c r="G365" s="983"/>
      <c r="H365" s="983"/>
      <c r="I365" s="984"/>
      <c r="J365" s="613"/>
      <c r="K365" s="613"/>
      <c r="L365" s="613"/>
      <c r="M365" s="613"/>
      <c r="N365" s="613"/>
      <c r="O365" s="613"/>
      <c r="P365" s="613"/>
      <c r="Q365" s="613"/>
      <c r="R365" s="613"/>
      <c r="S365" s="613"/>
      <c r="T365" s="613"/>
      <c r="U365" s="613"/>
      <c r="V365" s="613"/>
      <c r="W365" s="613"/>
      <c r="X365" s="613"/>
      <c r="Y365" s="613"/>
    </row>
    <row r="366" spans="1:25" s="614" customFormat="1" ht="9" hidden="1" customHeight="1">
      <c r="A366" s="633"/>
      <c r="B366" s="985"/>
      <c r="C366" s="986"/>
      <c r="D366" s="986"/>
      <c r="E366" s="986"/>
      <c r="I366" s="634"/>
      <c r="J366" s="613"/>
      <c r="K366" s="613"/>
      <c r="L366" s="613"/>
      <c r="M366" s="613"/>
      <c r="N366" s="613"/>
      <c r="O366" s="613"/>
      <c r="P366" s="613"/>
      <c r="Q366" s="613"/>
      <c r="R366" s="613"/>
      <c r="S366" s="613"/>
      <c r="T366" s="613"/>
      <c r="U366" s="613"/>
      <c r="V366" s="613"/>
      <c r="W366" s="613"/>
      <c r="X366" s="613"/>
      <c r="Y366" s="613"/>
    </row>
    <row r="367" spans="1:25" s="614" customFormat="1" ht="159.6" hidden="1" customHeight="1">
      <c r="A367" s="633" t="s">
        <v>719</v>
      </c>
      <c r="B367" s="980" t="s">
        <v>992</v>
      </c>
      <c r="C367" s="981"/>
      <c r="D367" s="981"/>
      <c r="E367" s="981"/>
      <c r="F367" s="964"/>
      <c r="G367" s="965"/>
      <c r="H367" s="965"/>
      <c r="I367" s="966"/>
      <c r="J367" s="613"/>
      <c r="K367" s="613"/>
      <c r="L367" s="613"/>
      <c r="M367" s="613"/>
      <c r="N367" s="613"/>
      <c r="O367" s="613"/>
      <c r="P367" s="613"/>
      <c r="Q367" s="613"/>
      <c r="R367" s="613"/>
      <c r="S367" s="613"/>
      <c r="T367" s="613"/>
      <c r="U367" s="613"/>
      <c r="V367" s="613"/>
      <c r="W367" s="613"/>
      <c r="X367" s="613"/>
      <c r="Y367" s="613"/>
    </row>
    <row r="368" spans="1:25" s="614" customFormat="1" ht="10.5" hidden="1" customHeight="1">
      <c r="A368" s="628"/>
      <c r="B368" s="635"/>
      <c r="C368" s="615"/>
      <c r="D368" s="615"/>
      <c r="E368" s="629"/>
      <c r="F368" s="617"/>
      <c r="G368" s="617"/>
      <c r="H368" s="617"/>
      <c r="I368" s="636"/>
      <c r="J368" s="613"/>
      <c r="K368" s="613"/>
      <c r="L368" s="613"/>
      <c r="M368" s="613"/>
      <c r="N368" s="613"/>
      <c r="O368" s="613"/>
      <c r="P368" s="613"/>
      <c r="Q368" s="613"/>
      <c r="R368" s="613"/>
      <c r="S368" s="613"/>
      <c r="T368" s="613"/>
      <c r="U368" s="613"/>
      <c r="V368" s="613"/>
      <c r="W368" s="613"/>
      <c r="X368" s="613"/>
      <c r="Y368" s="613"/>
    </row>
    <row r="369" spans="1:25" s="614" customFormat="1" ht="18.75" hidden="1" customHeight="1">
      <c r="A369" s="628"/>
      <c r="B369" s="980" t="s">
        <v>128</v>
      </c>
      <c r="C369" s="981"/>
      <c r="D369" s="981"/>
      <c r="E369" s="981"/>
      <c r="F369" s="964"/>
      <c r="G369" s="965"/>
      <c r="H369" s="965"/>
      <c r="I369" s="966"/>
      <c r="J369" s="613"/>
      <c r="K369" s="613"/>
      <c r="L369" s="613"/>
      <c r="M369" s="613"/>
      <c r="N369" s="613"/>
      <c r="O369" s="613"/>
      <c r="P369" s="613"/>
      <c r="Q369" s="613"/>
      <c r="R369" s="613"/>
      <c r="S369" s="613"/>
      <c r="T369" s="613"/>
      <c r="U369" s="613"/>
      <c r="V369" s="613"/>
      <c r="W369" s="613"/>
      <c r="X369" s="613"/>
      <c r="Y369" s="613"/>
    </row>
    <row r="370" spans="1:25" s="614" customFormat="1" ht="10.5" hidden="1" customHeight="1">
      <c r="A370" s="628"/>
      <c r="B370" s="635"/>
      <c r="C370" s="615"/>
      <c r="D370" s="615"/>
      <c r="E370" s="629"/>
      <c r="F370" s="617"/>
      <c r="G370" s="617"/>
      <c r="H370" s="617"/>
      <c r="I370" s="636"/>
      <c r="J370" s="613"/>
      <c r="K370" s="613"/>
      <c r="L370" s="613"/>
      <c r="M370" s="613"/>
      <c r="N370" s="613"/>
      <c r="O370" s="613"/>
      <c r="P370" s="613"/>
      <c r="Q370" s="613"/>
      <c r="R370" s="613"/>
      <c r="S370" s="613"/>
      <c r="T370" s="613"/>
      <c r="U370" s="613"/>
      <c r="V370" s="613"/>
      <c r="W370" s="613"/>
      <c r="X370" s="613"/>
      <c r="Y370" s="613"/>
    </row>
    <row r="371" spans="1:25" s="614" customFormat="1" ht="71.25" hidden="1" customHeight="1">
      <c r="A371" s="628"/>
      <c r="B371" s="961" t="s">
        <v>996</v>
      </c>
      <c r="C371" s="962"/>
      <c r="D371" s="962"/>
      <c r="E371" s="963"/>
      <c r="F371" s="964"/>
      <c r="G371" s="965"/>
      <c r="H371" s="965"/>
      <c r="I371" s="966"/>
      <c r="J371" s="613"/>
      <c r="K371" s="613"/>
      <c r="L371" s="613"/>
      <c r="M371" s="613"/>
      <c r="N371" s="613"/>
      <c r="O371" s="613"/>
      <c r="P371" s="613"/>
      <c r="Q371" s="613"/>
      <c r="R371" s="613"/>
      <c r="S371" s="613"/>
      <c r="T371" s="613"/>
      <c r="U371" s="613"/>
      <c r="V371" s="613"/>
      <c r="W371" s="613"/>
      <c r="X371" s="613"/>
      <c r="Y371" s="613"/>
    </row>
    <row r="372" spans="1:25" s="614" customFormat="1" ht="25.5" hidden="1" customHeight="1">
      <c r="A372" s="628"/>
      <c r="B372" s="980" t="s">
        <v>984</v>
      </c>
      <c r="C372" s="981"/>
      <c r="D372" s="981"/>
      <c r="E372" s="981"/>
      <c r="F372" s="964"/>
      <c r="G372" s="965"/>
      <c r="H372" s="965"/>
      <c r="I372" s="966"/>
      <c r="J372" s="613"/>
      <c r="K372" s="613"/>
      <c r="L372" s="613"/>
      <c r="M372" s="613"/>
      <c r="N372" s="613"/>
      <c r="O372" s="613"/>
      <c r="P372" s="613"/>
      <c r="Q372" s="613"/>
      <c r="R372" s="613"/>
      <c r="S372" s="613"/>
      <c r="T372" s="613"/>
      <c r="U372" s="613"/>
      <c r="V372" s="613"/>
      <c r="W372" s="613"/>
      <c r="X372" s="613"/>
      <c r="Y372" s="613"/>
    </row>
    <row r="373" spans="1:25" s="614" customFormat="1" ht="25.5" hidden="1" customHeight="1">
      <c r="A373" s="628"/>
      <c r="B373" s="980" t="s">
        <v>985</v>
      </c>
      <c r="C373" s="981"/>
      <c r="D373" s="981"/>
      <c r="E373" s="981"/>
      <c r="F373" s="964"/>
      <c r="G373" s="965"/>
      <c r="H373" s="965"/>
      <c r="I373" s="966"/>
      <c r="J373" s="613"/>
      <c r="K373" s="613"/>
      <c r="L373" s="613"/>
      <c r="M373" s="613"/>
      <c r="N373" s="613"/>
      <c r="O373" s="613"/>
      <c r="P373" s="613"/>
      <c r="Q373" s="613"/>
      <c r="R373" s="613"/>
      <c r="S373" s="613"/>
      <c r="T373" s="613"/>
      <c r="U373" s="613"/>
      <c r="V373" s="613"/>
      <c r="W373" s="613"/>
      <c r="X373" s="613"/>
      <c r="Y373" s="613"/>
    </row>
    <row r="374" spans="1:25" s="614" customFormat="1" ht="11.25" hidden="1" customHeight="1">
      <c r="A374" s="628"/>
      <c r="B374" s="635"/>
      <c r="C374" s="615"/>
      <c r="D374" s="615"/>
      <c r="E374" s="629"/>
      <c r="F374" s="617"/>
      <c r="G374" s="617"/>
      <c r="H374" s="617"/>
      <c r="I374" s="636"/>
      <c r="J374" s="613"/>
      <c r="K374" s="613"/>
      <c r="L374" s="613"/>
      <c r="M374" s="613"/>
      <c r="N374" s="613"/>
      <c r="O374" s="613"/>
      <c r="P374" s="613"/>
      <c r="Q374" s="613"/>
      <c r="R374" s="613"/>
      <c r="S374" s="613"/>
      <c r="T374" s="613"/>
      <c r="U374" s="613"/>
      <c r="V374" s="613"/>
      <c r="W374" s="613"/>
      <c r="X374" s="613"/>
      <c r="Y374" s="613"/>
    </row>
    <row r="375" spans="1:25" s="614" customFormat="1" ht="63.75" hidden="1" customHeight="1">
      <c r="A375" s="628"/>
      <c r="B375" s="961" t="s">
        <v>952</v>
      </c>
      <c r="C375" s="962"/>
      <c r="D375" s="962"/>
      <c r="E375" s="963"/>
      <c r="F375" s="637"/>
      <c r="G375" s="638"/>
      <c r="H375" s="638"/>
      <c r="I375" s="639"/>
      <c r="J375" s="613"/>
      <c r="K375" s="613"/>
      <c r="L375" s="613"/>
      <c r="M375" s="613"/>
      <c r="N375" s="613"/>
      <c r="O375" s="613"/>
      <c r="P375" s="613"/>
      <c r="Q375" s="613"/>
      <c r="R375" s="613"/>
      <c r="S375" s="613"/>
      <c r="T375" s="613"/>
      <c r="U375" s="613"/>
      <c r="V375" s="613"/>
      <c r="W375" s="613"/>
      <c r="X375" s="613"/>
      <c r="Y375" s="613"/>
    </row>
    <row r="376" spans="1:25" s="614" customFormat="1" hidden="1">
      <c r="A376" s="628"/>
      <c r="B376" s="967"/>
      <c r="C376" s="968"/>
      <c r="D376" s="968"/>
      <c r="E376" s="968"/>
      <c r="F376" s="612"/>
      <c r="G376" s="612"/>
      <c r="H376" s="612"/>
      <c r="I376" s="612"/>
      <c r="J376" s="613"/>
      <c r="K376" s="613"/>
      <c r="L376" s="613"/>
      <c r="M376" s="613"/>
      <c r="N376" s="613"/>
      <c r="O376" s="613"/>
      <c r="P376" s="613"/>
      <c r="Q376" s="613"/>
      <c r="R376" s="613"/>
      <c r="S376" s="613"/>
      <c r="T376" s="613"/>
      <c r="U376" s="613"/>
      <c r="V376" s="613"/>
      <c r="W376" s="613"/>
      <c r="X376" s="613"/>
      <c r="Y376" s="613"/>
    </row>
    <row r="377" spans="1:25" s="614" customFormat="1" ht="50.25" hidden="1" customHeight="1">
      <c r="A377" s="632"/>
      <c r="B377" s="988" t="s">
        <v>196</v>
      </c>
      <c r="C377" s="959"/>
      <c r="D377" s="959"/>
      <c r="E377" s="959"/>
      <c r="F377" s="886"/>
      <c r="G377" s="887"/>
      <c r="H377" s="886"/>
      <c r="I377" s="887"/>
      <c r="J377" s="613"/>
      <c r="K377" s="613"/>
      <c r="L377" s="613"/>
      <c r="M377" s="613"/>
      <c r="N377" s="613"/>
      <c r="O377" s="613"/>
      <c r="P377" s="613"/>
      <c r="Q377" s="613"/>
      <c r="R377" s="613"/>
      <c r="S377" s="613"/>
      <c r="T377" s="613"/>
      <c r="U377" s="613"/>
      <c r="V377" s="613"/>
      <c r="W377" s="613"/>
      <c r="X377" s="613"/>
      <c r="Y377" s="613"/>
    </row>
    <row r="378" spans="1:25" s="614" customFormat="1" ht="24" hidden="1" customHeight="1">
      <c r="A378" s="628"/>
      <c r="B378" s="969" t="s">
        <v>615</v>
      </c>
      <c r="C378" s="970"/>
      <c r="D378" s="610"/>
      <c r="E378" s="610"/>
      <c r="F378" s="611"/>
      <c r="G378" s="612"/>
      <c r="H378" s="612"/>
      <c r="I378" s="612"/>
      <c r="J378" s="613"/>
      <c r="K378" s="613"/>
      <c r="L378" s="613"/>
      <c r="M378" s="613"/>
      <c r="N378" s="613"/>
      <c r="O378" s="613"/>
      <c r="P378" s="613"/>
      <c r="Q378" s="613"/>
      <c r="R378" s="613"/>
      <c r="S378" s="613"/>
      <c r="T378" s="613"/>
      <c r="U378" s="613"/>
      <c r="V378" s="613"/>
      <c r="W378" s="613"/>
      <c r="X378" s="613"/>
      <c r="Y378" s="613"/>
    </row>
    <row r="379" spans="1:25" s="614" customFormat="1" ht="33.75" hidden="1" customHeight="1">
      <c r="A379" s="628"/>
      <c r="B379" s="971" t="s">
        <v>708</v>
      </c>
      <c r="C379" s="971"/>
      <c r="D379" s="971"/>
      <c r="E379" s="971"/>
      <c r="F379" s="971"/>
      <c r="G379" s="971"/>
      <c r="H379" s="971"/>
      <c r="I379" s="971"/>
      <c r="J379" s="613"/>
      <c r="K379" s="613"/>
      <c r="L379" s="613"/>
      <c r="M379" s="613"/>
      <c r="N379" s="613"/>
      <c r="O379" s="613"/>
      <c r="P379" s="613"/>
      <c r="Q379" s="613"/>
      <c r="R379" s="613"/>
      <c r="S379" s="613"/>
      <c r="T379" s="613"/>
      <c r="U379" s="613"/>
      <c r="V379" s="613"/>
      <c r="W379" s="613"/>
      <c r="X379" s="613"/>
      <c r="Y379" s="613"/>
    </row>
    <row r="380" spans="1:25" s="614" customFormat="1" ht="15.75" hidden="1" customHeight="1">
      <c r="A380" s="628"/>
      <c r="B380" s="640"/>
      <c r="C380" s="640"/>
      <c r="D380" s="640"/>
      <c r="E380" s="640"/>
      <c r="F380" s="640"/>
      <c r="G380" s="640"/>
      <c r="H380" s="640"/>
      <c r="I380" s="640"/>
      <c r="J380" s="613"/>
      <c r="K380" s="613"/>
      <c r="L380" s="613"/>
      <c r="M380" s="613"/>
      <c r="N380" s="613"/>
      <c r="O380" s="613"/>
      <c r="P380" s="613"/>
      <c r="Q380" s="613"/>
      <c r="R380" s="613"/>
      <c r="S380" s="613"/>
      <c r="T380" s="613"/>
      <c r="U380" s="613"/>
      <c r="V380" s="613"/>
      <c r="W380" s="613"/>
      <c r="X380" s="613"/>
      <c r="Y380" s="613"/>
    </row>
    <row r="381" spans="1:25" s="614" customFormat="1" ht="38.25" hidden="1" customHeight="1">
      <c r="A381" s="618"/>
      <c r="B381" s="972" t="s">
        <v>757</v>
      </c>
      <c r="C381" s="972"/>
      <c r="D381" s="972"/>
      <c r="E381" s="973"/>
      <c r="F381" s="974"/>
      <c r="G381" s="975"/>
      <c r="H381" s="976"/>
      <c r="I381" s="975"/>
      <c r="J381" s="619"/>
      <c r="K381" s="619"/>
      <c r="L381" s="619"/>
      <c r="M381" s="619"/>
      <c r="N381" s="641" t="e">
        <f>'[8]Name of Bidder'!C337</f>
        <v>#REF!</v>
      </c>
      <c r="O381" s="619"/>
      <c r="P381" s="619"/>
      <c r="Q381" s="619"/>
      <c r="R381" s="619"/>
      <c r="S381" s="619"/>
      <c r="T381" s="619"/>
      <c r="U381" s="619"/>
      <c r="V381" s="619"/>
      <c r="W381" s="619"/>
      <c r="X381" s="619"/>
      <c r="Y381" s="619"/>
    </row>
    <row r="382" spans="1:25" s="614" customFormat="1" ht="56.25" hidden="1" customHeight="1">
      <c r="A382" s="633"/>
      <c r="B382" s="972" t="s">
        <v>1004</v>
      </c>
      <c r="C382" s="972"/>
      <c r="D382" s="972"/>
      <c r="E382" s="973"/>
      <c r="F382" s="974"/>
      <c r="G382" s="975"/>
      <c r="H382" s="976"/>
      <c r="I382" s="975"/>
      <c r="J382" s="619"/>
      <c r="K382" s="619"/>
      <c r="L382" s="619"/>
      <c r="M382" s="619"/>
      <c r="N382" s="642" t="e">
        <f>'[8]Name of Bidder'!C342</f>
        <v>#REF!</v>
      </c>
      <c r="O382" s="619"/>
      <c r="P382" s="619"/>
      <c r="Q382" s="619"/>
      <c r="R382" s="619"/>
      <c r="S382" s="619"/>
      <c r="T382" s="619"/>
      <c r="U382" s="619"/>
      <c r="V382" s="619"/>
      <c r="W382" s="619"/>
      <c r="X382" s="619"/>
      <c r="Y382" s="619"/>
    </row>
    <row r="383" spans="1:25" s="614" customFormat="1" ht="44.25" hidden="1" customHeight="1">
      <c r="A383" s="624">
        <v>1</v>
      </c>
      <c r="B383" s="959" t="s">
        <v>297</v>
      </c>
      <c r="C383" s="959"/>
      <c r="D383" s="959"/>
      <c r="E383" s="960"/>
      <c r="F383" s="977"/>
      <c r="G383" s="978"/>
      <c r="H383" s="979"/>
      <c r="I383" s="978"/>
      <c r="J383" s="613"/>
      <c r="K383" s="613"/>
      <c r="L383" s="613"/>
      <c r="M383" s="613"/>
      <c r="N383" s="642" t="e">
        <f>'[8]Name of Bidder'!C347</f>
        <v>#REF!</v>
      </c>
      <c r="O383" s="613"/>
      <c r="P383" s="613"/>
      <c r="Q383" s="613"/>
      <c r="R383" s="613"/>
      <c r="S383" s="613"/>
      <c r="T383" s="613"/>
      <c r="U383" s="613"/>
      <c r="V383" s="613"/>
      <c r="W383" s="613"/>
      <c r="X383" s="613"/>
      <c r="Y383" s="613"/>
    </row>
    <row r="384" spans="1:25" s="614" customFormat="1" ht="14.25" hidden="1" customHeight="1">
      <c r="A384" s="626"/>
      <c r="B384" s="620"/>
      <c r="C384" s="620"/>
      <c r="D384" s="620"/>
      <c r="E384" s="620"/>
      <c r="F384" s="627"/>
      <c r="G384" s="627"/>
      <c r="H384" s="627"/>
      <c r="I384" s="627"/>
      <c r="J384" s="613"/>
      <c r="K384" s="613"/>
      <c r="L384" s="613"/>
      <c r="M384" s="613"/>
      <c r="N384" s="613"/>
      <c r="O384" s="613"/>
      <c r="P384" s="613"/>
      <c r="Q384" s="613"/>
      <c r="R384" s="613"/>
      <c r="S384" s="613"/>
      <c r="T384" s="613"/>
      <c r="U384" s="613"/>
      <c r="V384" s="613"/>
      <c r="W384" s="613"/>
      <c r="X384" s="613"/>
      <c r="Y384" s="613"/>
    </row>
    <row r="385" spans="1:25" s="614" customFormat="1" ht="36.75" hidden="1" customHeight="1">
      <c r="A385" s="624">
        <v>2</v>
      </c>
      <c r="B385" s="959" t="s">
        <v>298</v>
      </c>
      <c r="C385" s="959"/>
      <c r="D385" s="959"/>
      <c r="E385" s="960"/>
      <c r="F385" s="977"/>
      <c r="G385" s="978"/>
      <c r="H385" s="979"/>
      <c r="I385" s="978"/>
      <c r="J385" s="613"/>
      <c r="K385" s="613"/>
      <c r="L385" s="613"/>
      <c r="M385" s="613"/>
      <c r="N385" s="613"/>
      <c r="O385" s="613"/>
      <c r="P385" s="613"/>
      <c r="Q385" s="613"/>
      <c r="R385" s="613"/>
      <c r="S385" s="613"/>
      <c r="T385" s="613"/>
      <c r="U385" s="613"/>
      <c r="V385" s="613"/>
      <c r="W385" s="613"/>
      <c r="X385" s="613"/>
      <c r="Y385" s="613"/>
    </row>
    <row r="386" spans="1:25" s="614" customFormat="1" ht="14.25" hidden="1" customHeight="1">
      <c r="A386" s="626"/>
      <c r="B386" s="627"/>
      <c r="C386" s="627"/>
      <c r="D386" s="627"/>
      <c r="E386" s="627"/>
      <c r="F386" s="627"/>
      <c r="G386" s="627"/>
      <c r="H386" s="627"/>
      <c r="I386" s="627"/>
      <c r="J386" s="613"/>
      <c r="K386" s="613"/>
      <c r="L386" s="613"/>
      <c r="M386" s="613"/>
      <c r="N386" s="613"/>
      <c r="O386" s="613"/>
      <c r="P386" s="613"/>
      <c r="Q386" s="613"/>
      <c r="R386" s="613"/>
      <c r="S386" s="613"/>
      <c r="T386" s="613"/>
      <c r="U386" s="613"/>
      <c r="V386" s="613"/>
      <c r="W386" s="613"/>
      <c r="X386" s="613"/>
      <c r="Y386" s="613"/>
    </row>
    <row r="387" spans="1:25" s="614" customFormat="1" ht="23.25" hidden="1" customHeight="1">
      <c r="A387" s="1058">
        <v>3</v>
      </c>
      <c r="B387" s="1062" t="e">
        <f>IF([8]Cover!D331 = "Sole Bidder", "Name and Address of the Employer/Utility for whom the Contract was executed by the firm ", " Name and Address of the Employer/Utility for whom the Contract was executed by the firm/Partner of a JV")</f>
        <v>#REF!</v>
      </c>
      <c r="C387" s="1063"/>
      <c r="D387" s="1063"/>
      <c r="E387" s="1064"/>
      <c r="F387" s="885"/>
      <c r="G387" s="884"/>
      <c r="H387" s="883"/>
      <c r="I387" s="884"/>
      <c r="J387" s="613"/>
      <c r="K387" s="613"/>
      <c r="L387" s="613"/>
      <c r="M387" s="613"/>
      <c r="N387" s="613"/>
      <c r="O387" s="613"/>
      <c r="P387" s="613"/>
      <c r="Q387" s="613"/>
      <c r="R387" s="613"/>
      <c r="S387" s="613"/>
      <c r="T387" s="613"/>
      <c r="U387" s="613"/>
      <c r="V387" s="613"/>
      <c r="W387" s="613"/>
      <c r="X387" s="613"/>
      <c r="Y387" s="613"/>
    </row>
    <row r="388" spans="1:25" s="614" customFormat="1" ht="21" hidden="1" customHeight="1">
      <c r="A388" s="1059"/>
      <c r="B388" s="961"/>
      <c r="C388" s="962"/>
      <c r="D388" s="962"/>
      <c r="E388" s="1065"/>
      <c r="F388" s="992"/>
      <c r="G388" s="954"/>
      <c r="H388" s="953"/>
      <c r="I388" s="954"/>
      <c r="J388" s="613"/>
      <c r="K388" s="613"/>
      <c r="L388" s="613"/>
      <c r="M388" s="613"/>
      <c r="N388" s="613"/>
      <c r="O388" s="613"/>
      <c r="P388" s="613"/>
      <c r="Q388" s="613"/>
      <c r="R388" s="613"/>
      <c r="S388" s="613"/>
      <c r="T388" s="613"/>
      <c r="U388" s="613"/>
      <c r="V388" s="613"/>
      <c r="W388" s="613"/>
      <c r="X388" s="613"/>
      <c r="Y388" s="613"/>
    </row>
    <row r="389" spans="1:25" s="614" customFormat="1" ht="20.25" hidden="1" customHeight="1">
      <c r="A389" s="1059"/>
      <c r="B389" s="961"/>
      <c r="C389" s="962"/>
      <c r="D389" s="962"/>
      <c r="E389" s="1065"/>
      <c r="F389" s="992"/>
      <c r="G389" s="954"/>
      <c r="H389" s="953"/>
      <c r="I389" s="954"/>
      <c r="J389" s="613"/>
      <c r="K389" s="613"/>
      <c r="L389" s="613"/>
      <c r="M389" s="613"/>
      <c r="N389" s="613"/>
      <c r="O389" s="613"/>
      <c r="P389" s="613"/>
      <c r="Q389" s="613"/>
      <c r="R389" s="613"/>
      <c r="S389" s="613"/>
      <c r="T389" s="613"/>
      <c r="U389" s="613"/>
      <c r="V389" s="613"/>
      <c r="W389" s="613"/>
      <c r="X389" s="613"/>
      <c r="Y389" s="613"/>
    </row>
    <row r="390" spans="1:25" s="614" customFormat="1" ht="21" hidden="1" customHeight="1">
      <c r="A390" s="1059"/>
      <c r="B390" s="961"/>
      <c r="C390" s="962"/>
      <c r="D390" s="962"/>
      <c r="E390" s="1065"/>
      <c r="H390" s="953"/>
      <c r="I390" s="954"/>
      <c r="J390" s="613"/>
      <c r="K390" s="613"/>
      <c r="L390" s="613"/>
      <c r="M390" s="613"/>
      <c r="N390" s="613"/>
      <c r="O390" s="613"/>
      <c r="P390" s="613"/>
      <c r="Q390" s="613"/>
      <c r="R390" s="613"/>
      <c r="S390" s="613"/>
      <c r="T390" s="613"/>
      <c r="U390" s="613"/>
      <c r="V390" s="613"/>
      <c r="W390" s="613"/>
      <c r="X390" s="613"/>
      <c r="Y390" s="613"/>
    </row>
    <row r="391" spans="1:25" s="614" customFormat="1" ht="24.95" hidden="1" customHeight="1">
      <c r="A391" s="628"/>
      <c r="E391" s="629" t="s">
        <v>299</v>
      </c>
      <c r="F391" s="991"/>
      <c r="G391" s="882"/>
      <c r="H391" s="881"/>
      <c r="I391" s="882"/>
      <c r="J391" s="613"/>
      <c r="K391" s="613"/>
      <c r="L391" s="613"/>
      <c r="M391" s="613"/>
      <c r="N391" s="613"/>
      <c r="O391" s="613"/>
      <c r="P391" s="613"/>
      <c r="Q391" s="992"/>
      <c r="R391" s="954"/>
      <c r="S391" s="613"/>
      <c r="T391" s="613"/>
      <c r="U391" s="613"/>
      <c r="V391" s="613"/>
      <c r="W391" s="613"/>
      <c r="X391" s="613"/>
      <c r="Y391" s="613"/>
    </row>
    <row r="392" spans="1:25" s="614" customFormat="1" ht="24.95" hidden="1" customHeight="1">
      <c r="A392" s="628"/>
      <c r="E392" s="629" t="s">
        <v>99</v>
      </c>
      <c r="F392" s="991"/>
      <c r="G392" s="882"/>
      <c r="H392" s="881"/>
      <c r="I392" s="882"/>
      <c r="J392" s="613"/>
      <c r="K392" s="613"/>
      <c r="L392" s="613"/>
      <c r="M392" s="613"/>
      <c r="N392" s="613"/>
      <c r="O392" s="613"/>
      <c r="P392" s="613"/>
      <c r="Q392" s="613"/>
      <c r="R392" s="613"/>
      <c r="S392" s="613"/>
      <c r="T392" s="613"/>
      <c r="U392" s="613"/>
      <c r="V392" s="613"/>
      <c r="W392" s="613"/>
      <c r="X392" s="613"/>
      <c r="Y392" s="613"/>
    </row>
    <row r="393" spans="1:25" s="614" customFormat="1" ht="24.95" hidden="1" customHeight="1">
      <c r="A393" s="628"/>
      <c r="B393" s="630"/>
      <c r="C393" s="630"/>
      <c r="D393" s="630"/>
      <c r="E393" s="631" t="s">
        <v>300</v>
      </c>
      <c r="F393" s="1066"/>
      <c r="G393" s="1067"/>
      <c r="H393" s="1068"/>
      <c r="I393" s="1067"/>
      <c r="J393" s="613"/>
      <c r="K393" s="613"/>
      <c r="L393" s="613"/>
      <c r="M393" s="613"/>
      <c r="N393" s="613"/>
      <c r="O393" s="613"/>
      <c r="P393" s="613"/>
      <c r="Q393" s="613"/>
      <c r="R393" s="613"/>
      <c r="S393" s="613"/>
      <c r="T393" s="613"/>
      <c r="U393" s="613"/>
      <c r="V393" s="613"/>
      <c r="W393" s="613"/>
      <c r="X393" s="613"/>
      <c r="Y393" s="613"/>
    </row>
    <row r="394" spans="1:25" s="614" customFormat="1" ht="20.25" hidden="1" customHeight="1">
      <c r="A394" s="628"/>
      <c r="B394" s="615"/>
      <c r="C394" s="615"/>
      <c r="D394" s="615"/>
      <c r="E394" s="629"/>
      <c r="F394" s="617"/>
      <c r="G394" s="617"/>
      <c r="H394" s="617"/>
      <c r="I394" s="617"/>
      <c r="J394" s="613"/>
      <c r="K394" s="613"/>
      <c r="L394" s="613"/>
      <c r="M394" s="613"/>
      <c r="N394" s="613"/>
      <c r="O394" s="613"/>
      <c r="P394" s="613"/>
      <c r="Q394" s="613"/>
      <c r="R394" s="613"/>
      <c r="S394" s="613"/>
      <c r="T394" s="613"/>
      <c r="U394" s="613"/>
      <c r="V394" s="613"/>
      <c r="W394" s="613"/>
      <c r="X394" s="613"/>
      <c r="Y394" s="613"/>
    </row>
    <row r="395" spans="1:25" s="614" customFormat="1" ht="45.75" hidden="1" customHeight="1">
      <c r="A395" s="643" t="s">
        <v>421</v>
      </c>
      <c r="B395" s="980" t="s">
        <v>603</v>
      </c>
      <c r="C395" s="981"/>
      <c r="D395" s="981"/>
      <c r="E395" s="981"/>
      <c r="I395" s="634"/>
      <c r="J395" s="613"/>
      <c r="K395" s="613"/>
      <c r="L395" s="613"/>
      <c r="M395" s="613"/>
      <c r="N395" s="613"/>
      <c r="O395" s="613"/>
      <c r="P395" s="613"/>
      <c r="Q395" s="613"/>
      <c r="R395" s="613"/>
      <c r="S395" s="613"/>
      <c r="T395" s="613"/>
      <c r="U395" s="613"/>
      <c r="V395" s="613"/>
      <c r="W395" s="613"/>
      <c r="X395" s="613"/>
      <c r="Y395" s="613"/>
    </row>
    <row r="396" spans="1:25" s="614" customFormat="1" ht="64.5" hidden="1" customHeight="1">
      <c r="A396" s="633"/>
      <c r="B396" s="1069" t="s">
        <v>1005</v>
      </c>
      <c r="C396" s="1070"/>
      <c r="D396" s="1070"/>
      <c r="E396" s="1071"/>
      <c r="F396" s="886"/>
      <c r="G396" s="887"/>
      <c r="H396" s="886"/>
      <c r="I396" s="887"/>
      <c r="J396" s="613"/>
      <c r="K396" s="613"/>
      <c r="L396" s="613"/>
      <c r="M396" s="613"/>
      <c r="N396" s="613"/>
      <c r="O396" s="613"/>
      <c r="P396" s="613"/>
      <c r="Q396" s="613"/>
      <c r="S396" s="613"/>
      <c r="T396" s="613"/>
      <c r="U396" s="613"/>
      <c r="V396" s="613"/>
      <c r="W396" s="613"/>
      <c r="X396" s="613"/>
      <c r="Y396" s="613"/>
    </row>
    <row r="397" spans="1:25" s="614" customFormat="1" ht="13.5" hidden="1" customHeight="1">
      <c r="A397" s="633"/>
      <c r="B397" s="615"/>
      <c r="C397" s="615"/>
      <c r="D397" s="615"/>
      <c r="E397" s="629"/>
      <c r="F397" s="617"/>
      <c r="G397" s="617"/>
      <c r="H397" s="617"/>
      <c r="I397" s="636"/>
      <c r="J397" s="613"/>
      <c r="K397" s="613"/>
      <c r="L397" s="613"/>
      <c r="M397" s="613"/>
      <c r="N397" s="613"/>
      <c r="O397" s="613"/>
      <c r="P397" s="613"/>
      <c r="Q397" s="613"/>
      <c r="R397" s="613"/>
      <c r="S397" s="613"/>
      <c r="T397" s="613"/>
      <c r="U397" s="613"/>
      <c r="V397" s="613"/>
      <c r="W397" s="613"/>
      <c r="X397" s="613"/>
      <c r="Y397" s="613"/>
    </row>
    <row r="398" spans="1:25" s="614" customFormat="1" ht="10.5" hidden="1" customHeight="1">
      <c r="A398" s="628"/>
      <c r="B398" s="615"/>
      <c r="C398" s="615"/>
      <c r="D398" s="615"/>
      <c r="E398" s="629"/>
      <c r="F398" s="617"/>
      <c r="G398" s="617"/>
      <c r="H398" s="617"/>
      <c r="I398" s="636"/>
      <c r="J398" s="613"/>
      <c r="K398" s="613"/>
      <c r="L398" s="613"/>
      <c r="M398" s="613"/>
      <c r="N398" s="613"/>
      <c r="O398" s="613"/>
      <c r="P398" s="613"/>
      <c r="Q398" s="613"/>
      <c r="R398" s="613"/>
      <c r="S398" s="613"/>
      <c r="T398" s="613"/>
      <c r="U398" s="613"/>
      <c r="V398" s="613"/>
      <c r="W398" s="613"/>
      <c r="X398" s="613"/>
      <c r="Y398" s="613"/>
    </row>
    <row r="399" spans="1:25" s="614" customFormat="1" ht="24.95" hidden="1" customHeight="1">
      <c r="A399" s="628"/>
      <c r="B399" s="981" t="s">
        <v>128</v>
      </c>
      <c r="C399" s="981"/>
      <c r="D399" s="981"/>
      <c r="E399" s="987"/>
      <c r="F399" s="886"/>
      <c r="G399" s="887"/>
      <c r="H399" s="886"/>
      <c r="I399" s="887"/>
      <c r="J399" s="613"/>
      <c r="K399" s="613"/>
      <c r="L399" s="613"/>
      <c r="M399" s="613"/>
      <c r="N399" s="613"/>
      <c r="O399" s="613"/>
      <c r="P399" s="613"/>
      <c r="Q399" s="613"/>
      <c r="R399" s="613"/>
      <c r="S399" s="613"/>
      <c r="T399" s="613"/>
      <c r="U399" s="613"/>
      <c r="V399" s="613"/>
      <c r="W399" s="613"/>
      <c r="X399" s="613"/>
      <c r="Y399" s="613"/>
    </row>
    <row r="400" spans="1:25" s="614" customFormat="1" ht="11.25" hidden="1" customHeight="1">
      <c r="A400" s="628"/>
      <c r="B400" s="615"/>
      <c r="C400" s="615"/>
      <c r="D400" s="615"/>
      <c r="E400" s="629"/>
      <c r="F400" s="617"/>
      <c r="G400" s="617"/>
      <c r="H400" s="617"/>
      <c r="I400" s="636"/>
      <c r="J400" s="613"/>
      <c r="K400" s="613"/>
      <c r="L400" s="613"/>
      <c r="M400" s="613"/>
      <c r="N400" s="613"/>
      <c r="O400" s="613"/>
      <c r="P400" s="613"/>
      <c r="Q400" s="613"/>
      <c r="R400" s="613"/>
      <c r="S400" s="613"/>
      <c r="T400" s="613"/>
      <c r="U400" s="613"/>
      <c r="V400" s="613"/>
      <c r="W400" s="613"/>
      <c r="X400" s="613"/>
      <c r="Y400" s="613"/>
    </row>
    <row r="401" spans="1:25" s="614" customFormat="1" ht="74.25" hidden="1" customHeight="1">
      <c r="A401" s="643" t="s">
        <v>422</v>
      </c>
      <c r="B401" s="961" t="s">
        <v>894</v>
      </c>
      <c r="C401" s="962"/>
      <c r="D401" s="962"/>
      <c r="E401" s="963"/>
      <c r="F401" s="886"/>
      <c r="G401" s="887"/>
      <c r="H401" s="886"/>
      <c r="I401" s="887"/>
      <c r="J401" s="613"/>
      <c r="K401" s="613"/>
      <c r="L401" s="613"/>
      <c r="M401" s="613"/>
      <c r="N401" s="613"/>
      <c r="O401" s="613"/>
      <c r="P401" s="613"/>
      <c r="Q401" s="613"/>
      <c r="R401" s="613"/>
      <c r="S401" s="613"/>
      <c r="T401" s="613"/>
      <c r="U401" s="613"/>
      <c r="V401" s="613"/>
      <c r="W401" s="613"/>
      <c r="X401" s="613"/>
      <c r="Y401" s="613"/>
    </row>
    <row r="402" spans="1:25" s="614" customFormat="1" ht="11.25" hidden="1" customHeight="1">
      <c r="A402" s="628"/>
      <c r="B402" s="615"/>
      <c r="C402" s="615"/>
      <c r="D402" s="615"/>
      <c r="E402" s="629"/>
      <c r="F402" s="617"/>
      <c r="G402" s="617"/>
      <c r="H402" s="617"/>
      <c r="I402" s="636"/>
      <c r="J402" s="613"/>
      <c r="K402" s="613"/>
      <c r="L402" s="613"/>
      <c r="M402" s="613"/>
      <c r="N402" s="613"/>
      <c r="O402" s="613"/>
      <c r="P402" s="613"/>
      <c r="Q402" s="613"/>
      <c r="R402" s="613"/>
      <c r="T402" s="613"/>
      <c r="U402" s="613"/>
      <c r="V402" s="613"/>
      <c r="W402" s="613"/>
      <c r="X402" s="613"/>
      <c r="Y402" s="613"/>
    </row>
    <row r="403" spans="1:25" s="614" customFormat="1" ht="36" hidden="1" customHeight="1">
      <c r="A403" s="628"/>
      <c r="B403" s="1072" t="s">
        <v>704</v>
      </c>
      <c r="C403" s="1072"/>
      <c r="D403" s="1072"/>
      <c r="E403" s="1073"/>
      <c r="F403" s="644"/>
      <c r="G403" s="645"/>
      <c r="H403" s="644"/>
      <c r="I403" s="646"/>
      <c r="J403" s="613"/>
      <c r="K403" s="613"/>
      <c r="L403" s="613"/>
      <c r="M403" s="613"/>
      <c r="N403" s="613"/>
      <c r="O403" s="613"/>
      <c r="P403" s="613"/>
      <c r="Q403" s="613"/>
      <c r="R403" s="613"/>
      <c r="S403" s="613"/>
      <c r="T403" s="613"/>
      <c r="U403" s="613"/>
      <c r="V403" s="613"/>
      <c r="W403" s="613"/>
      <c r="X403" s="613"/>
      <c r="Y403" s="613"/>
    </row>
    <row r="404" spans="1:25" s="614" customFormat="1" ht="36" hidden="1" customHeight="1">
      <c r="A404" s="628"/>
      <c r="B404" s="981" t="s">
        <v>598</v>
      </c>
      <c r="C404" s="981"/>
      <c r="D404" s="981"/>
      <c r="E404" s="987"/>
      <c r="F404" s="647"/>
      <c r="G404" s="648"/>
      <c r="H404" s="647"/>
      <c r="I404" s="649"/>
      <c r="J404" s="613"/>
      <c r="K404" s="613"/>
      <c r="L404" s="613"/>
      <c r="M404" s="613"/>
      <c r="N404" s="613"/>
      <c r="O404" s="613"/>
      <c r="P404" s="613"/>
      <c r="Q404" s="613"/>
      <c r="R404" s="613"/>
      <c r="S404" s="613"/>
      <c r="T404" s="613"/>
      <c r="U404" s="613"/>
      <c r="V404" s="613"/>
      <c r="W404" s="613"/>
      <c r="X404" s="613"/>
      <c r="Y404" s="613"/>
    </row>
    <row r="405" spans="1:25" s="614" customFormat="1" ht="15.75" hidden="1" customHeight="1">
      <c r="A405" s="628"/>
      <c r="B405" s="650"/>
      <c r="C405" s="650"/>
      <c r="D405" s="650"/>
      <c r="E405" s="650"/>
      <c r="F405" s="888"/>
      <c r="G405" s="1074"/>
      <c r="H405" s="888"/>
      <c r="I405" s="889"/>
      <c r="J405" s="613"/>
      <c r="K405" s="613"/>
      <c r="L405" s="613"/>
      <c r="M405" s="613"/>
      <c r="N405" s="613"/>
      <c r="O405" s="613"/>
      <c r="P405" s="613"/>
      <c r="Q405" s="613"/>
      <c r="R405" s="613"/>
      <c r="S405" s="613"/>
      <c r="T405" s="613"/>
      <c r="U405" s="613"/>
      <c r="V405" s="613"/>
      <c r="W405" s="613"/>
      <c r="X405" s="613"/>
      <c r="Y405" s="613"/>
    </row>
    <row r="406" spans="1:25" s="614" customFormat="1" ht="13.5" hidden="1" customHeight="1">
      <c r="A406" s="628"/>
      <c r="B406" s="610"/>
      <c r="C406" s="610"/>
      <c r="D406" s="610"/>
      <c r="E406" s="610"/>
      <c r="F406" s="1075"/>
      <c r="G406" s="1076"/>
      <c r="H406" s="647"/>
      <c r="I406" s="649"/>
      <c r="J406" s="613"/>
      <c r="K406" s="613"/>
      <c r="L406" s="613"/>
      <c r="M406" s="613"/>
      <c r="N406" s="613"/>
      <c r="O406" s="613"/>
      <c r="P406" s="613"/>
      <c r="Q406" s="613"/>
      <c r="R406" s="613"/>
      <c r="S406" s="613"/>
      <c r="T406" s="613"/>
      <c r="U406" s="613"/>
      <c r="V406" s="613"/>
      <c r="W406" s="613"/>
      <c r="X406" s="613"/>
      <c r="Y406" s="613"/>
    </row>
    <row r="407" spans="1:25" s="614" customFormat="1" ht="7.5" hidden="1" customHeight="1">
      <c r="A407" s="628"/>
      <c r="B407" s="651"/>
      <c r="C407" s="651"/>
      <c r="D407" s="651"/>
      <c r="E407" s="651"/>
      <c r="F407" s="891"/>
      <c r="G407" s="1077"/>
      <c r="H407" s="891"/>
      <c r="I407" s="892"/>
      <c r="J407" s="613"/>
      <c r="K407" s="613"/>
      <c r="L407" s="613"/>
      <c r="M407" s="613"/>
      <c r="N407" s="613"/>
      <c r="O407" s="613"/>
      <c r="P407" s="613"/>
      <c r="Q407" s="613"/>
      <c r="R407" s="613"/>
      <c r="S407" s="613"/>
      <c r="T407" s="613"/>
      <c r="U407" s="613"/>
      <c r="V407" s="613"/>
      <c r="W407" s="613"/>
      <c r="X407" s="613"/>
      <c r="Y407" s="613"/>
    </row>
    <row r="408" spans="1:25" s="556" customFormat="1" ht="53.25" hidden="1" customHeight="1">
      <c r="A408" s="652"/>
      <c r="B408" s="1050" t="s">
        <v>982</v>
      </c>
      <c r="C408" s="1002"/>
      <c r="D408" s="1002"/>
      <c r="E408" s="1002"/>
      <c r="F408" s="1002"/>
      <c r="G408" s="1002"/>
      <c r="H408" s="1078"/>
      <c r="I408" s="653"/>
    </row>
    <row r="409" spans="1:25" s="556" customFormat="1" ht="9" hidden="1" customHeight="1">
      <c r="A409" s="654"/>
      <c r="B409" s="1079"/>
      <c r="C409" s="1079"/>
      <c r="D409" s="1079"/>
      <c r="E409" s="1079"/>
      <c r="F409" s="1079"/>
      <c r="G409" s="1079"/>
      <c r="H409" s="1079"/>
      <c r="I409" s="1079"/>
    </row>
    <row r="410" spans="1:25" s="556" customFormat="1" ht="74.25" hidden="1" customHeight="1">
      <c r="A410" s="652"/>
      <c r="B410" s="897" t="s">
        <v>958</v>
      </c>
      <c r="C410" s="897"/>
      <c r="D410" s="897"/>
      <c r="E410" s="897"/>
      <c r="F410" s="897"/>
      <c r="G410" s="897"/>
      <c r="H410" s="897"/>
      <c r="I410" s="653"/>
    </row>
    <row r="411" spans="1:25" s="556" customFormat="1" ht="15.75" hidden="1" customHeight="1">
      <c r="A411" s="1080"/>
      <c r="B411" s="1081"/>
      <c r="C411" s="1081"/>
      <c r="D411" s="1081"/>
      <c r="E411" s="1081"/>
      <c r="F411" s="1081"/>
      <c r="G411" s="1081"/>
      <c r="H411" s="1081"/>
      <c r="I411" s="1082"/>
    </row>
    <row r="412" spans="1:25" s="556" customFormat="1" ht="82.5" hidden="1" customHeight="1">
      <c r="A412" s="652"/>
      <c r="B412" s="897" t="s">
        <v>959</v>
      </c>
      <c r="C412" s="897"/>
      <c r="D412" s="897"/>
      <c r="E412" s="897"/>
      <c r="F412" s="897"/>
      <c r="G412" s="897"/>
      <c r="H412" s="897"/>
      <c r="I412" s="653"/>
    </row>
    <row r="413" spans="1:25" s="556" customFormat="1" ht="9" hidden="1" customHeight="1">
      <c r="A413" s="654"/>
      <c r="B413" s="1079"/>
      <c r="C413" s="1079"/>
      <c r="D413" s="1079"/>
      <c r="E413" s="1079"/>
      <c r="F413" s="1079"/>
      <c r="G413" s="1079"/>
      <c r="H413" s="1079"/>
      <c r="I413" s="1079"/>
    </row>
    <row r="414" spans="1:25" s="556" customFormat="1" ht="74.25" hidden="1" customHeight="1">
      <c r="A414" s="652"/>
      <c r="B414" s="897" t="s">
        <v>1006</v>
      </c>
      <c r="C414" s="897"/>
      <c r="D414" s="897"/>
      <c r="E414" s="897"/>
      <c r="F414" s="897"/>
      <c r="G414" s="897"/>
      <c r="H414" s="897"/>
      <c r="I414" s="653"/>
    </row>
    <row r="415" spans="1:25" s="614" customFormat="1" ht="10.5" hidden="1" customHeight="1">
      <c r="A415" s="628"/>
      <c r="B415" s="635"/>
      <c r="C415" s="615"/>
      <c r="D415" s="615"/>
      <c r="E415" s="629"/>
      <c r="F415" s="617"/>
      <c r="G415" s="617"/>
      <c r="H415" s="617"/>
      <c r="I415" s="636"/>
      <c r="J415" s="613"/>
      <c r="K415" s="613"/>
      <c r="L415" s="613"/>
      <c r="M415" s="613"/>
      <c r="N415" s="613"/>
      <c r="O415" s="613"/>
      <c r="P415" s="613"/>
      <c r="Q415" s="613"/>
      <c r="R415" s="613"/>
      <c r="S415" s="613"/>
      <c r="T415" s="613"/>
      <c r="U415" s="613"/>
      <c r="V415" s="613"/>
      <c r="W415" s="613"/>
      <c r="X415" s="613"/>
      <c r="Y415" s="613"/>
    </row>
    <row r="416" spans="1:25" s="614" customFormat="1" ht="18.75" hidden="1" customHeight="1">
      <c r="A416" s="628"/>
      <c r="B416" s="980" t="s">
        <v>128</v>
      </c>
      <c r="C416" s="981"/>
      <c r="D416" s="981"/>
      <c r="E416" s="981"/>
      <c r="F416" s="964"/>
      <c r="G416" s="965"/>
      <c r="H416" s="965"/>
      <c r="I416" s="966"/>
      <c r="J416" s="613"/>
      <c r="K416" s="613"/>
      <c r="L416" s="613"/>
      <c r="M416" s="613"/>
      <c r="N416" s="613"/>
      <c r="O416" s="613"/>
      <c r="P416" s="613"/>
      <c r="Q416" s="613"/>
      <c r="R416" s="613"/>
      <c r="S416" s="613"/>
      <c r="T416" s="613"/>
      <c r="U416" s="613"/>
      <c r="V416" s="613"/>
      <c r="W416" s="613"/>
      <c r="X416" s="613"/>
      <c r="Y416" s="613"/>
    </row>
    <row r="417" spans="1:25" s="614" customFormat="1" ht="10.5" hidden="1" customHeight="1">
      <c r="A417" s="628"/>
      <c r="B417" s="635"/>
      <c r="C417" s="615"/>
      <c r="D417" s="615"/>
      <c r="E417" s="629"/>
      <c r="F417" s="617"/>
      <c r="G417" s="617"/>
      <c r="H417" s="617"/>
      <c r="I417" s="636"/>
      <c r="J417" s="613"/>
      <c r="K417" s="613"/>
      <c r="L417" s="613"/>
      <c r="M417" s="613"/>
      <c r="N417" s="613"/>
      <c r="O417" s="613"/>
      <c r="P417" s="613"/>
      <c r="Q417" s="613"/>
      <c r="R417" s="613"/>
      <c r="S417" s="613"/>
      <c r="T417" s="613"/>
      <c r="U417" s="613"/>
      <c r="V417" s="613"/>
      <c r="W417" s="613"/>
      <c r="X417" s="613"/>
      <c r="Y417" s="613"/>
    </row>
    <row r="418" spans="1:25" s="614" customFormat="1" ht="106.5" hidden="1" customHeight="1">
      <c r="A418" s="628"/>
      <c r="B418" s="961" t="s">
        <v>1007</v>
      </c>
      <c r="C418" s="962"/>
      <c r="D418" s="962"/>
      <c r="E418" s="963"/>
      <c r="F418" s="964"/>
      <c r="G418" s="965"/>
      <c r="H418" s="965"/>
      <c r="I418" s="966"/>
      <c r="J418" s="613"/>
      <c r="K418" s="613"/>
      <c r="L418" s="613"/>
      <c r="M418" s="613"/>
      <c r="N418" s="613"/>
      <c r="O418" s="613"/>
      <c r="P418" s="613"/>
      <c r="Q418" s="613"/>
      <c r="R418" s="613"/>
      <c r="S418" s="613"/>
      <c r="T418" s="613"/>
      <c r="U418" s="613"/>
      <c r="V418" s="613"/>
      <c r="W418" s="613"/>
      <c r="X418" s="613"/>
      <c r="Y418" s="613"/>
    </row>
    <row r="419" spans="1:25" s="614" customFormat="1" ht="44.25" hidden="1" customHeight="1">
      <c r="A419" s="628"/>
      <c r="B419" s="980" t="s">
        <v>760</v>
      </c>
      <c r="C419" s="981"/>
      <c r="D419" s="981"/>
      <c r="E419" s="981"/>
      <c r="F419" s="964"/>
      <c r="G419" s="965"/>
      <c r="H419" s="965"/>
      <c r="I419" s="966"/>
      <c r="J419" s="613"/>
      <c r="K419" s="613"/>
      <c r="L419" s="613"/>
      <c r="M419" s="613"/>
      <c r="N419" s="613"/>
      <c r="O419" s="613"/>
      <c r="P419" s="613"/>
      <c r="Q419" s="613"/>
      <c r="R419" s="613"/>
      <c r="S419" s="613"/>
      <c r="T419" s="613"/>
      <c r="U419" s="613"/>
      <c r="V419" s="613"/>
      <c r="W419" s="613"/>
      <c r="X419" s="613"/>
      <c r="Y419" s="613"/>
    </row>
    <row r="420" spans="1:25" s="614" customFormat="1" ht="56.25" hidden="1" customHeight="1">
      <c r="A420" s="628"/>
      <c r="B420" s="961" t="s">
        <v>604</v>
      </c>
      <c r="C420" s="962"/>
      <c r="D420" s="962"/>
      <c r="E420" s="963"/>
      <c r="F420" s="964"/>
      <c r="G420" s="965"/>
      <c r="H420" s="965"/>
      <c r="I420" s="966"/>
      <c r="J420" s="613"/>
      <c r="K420" s="613"/>
      <c r="L420" s="613"/>
      <c r="M420" s="613"/>
      <c r="N420" s="613"/>
      <c r="O420" s="613"/>
      <c r="P420" s="613"/>
      <c r="Q420" s="613"/>
      <c r="R420" s="613"/>
      <c r="S420" s="613"/>
      <c r="T420" s="613"/>
      <c r="U420" s="613"/>
      <c r="V420" s="613"/>
      <c r="W420" s="613"/>
      <c r="X420" s="613"/>
      <c r="Y420" s="613"/>
    </row>
    <row r="421" spans="1:25" s="614" customFormat="1" ht="11.25" hidden="1" customHeight="1">
      <c r="A421" s="628"/>
      <c r="B421" s="635"/>
      <c r="C421" s="615"/>
      <c r="D421" s="615"/>
      <c r="E421" s="629"/>
      <c r="F421" s="617"/>
      <c r="G421" s="617"/>
      <c r="H421" s="617"/>
      <c r="I421" s="636"/>
      <c r="J421" s="613"/>
      <c r="K421" s="613"/>
      <c r="L421" s="613"/>
      <c r="M421" s="613"/>
      <c r="N421" s="613"/>
      <c r="O421" s="613"/>
      <c r="P421" s="613"/>
      <c r="Q421" s="613"/>
      <c r="R421" s="613"/>
      <c r="S421" s="613"/>
      <c r="T421" s="613"/>
      <c r="U421" s="613"/>
      <c r="V421" s="613"/>
      <c r="W421" s="613"/>
      <c r="X421" s="613"/>
      <c r="Y421" s="613"/>
    </row>
    <row r="422" spans="1:25" s="614" customFormat="1" ht="95.25" hidden="1" customHeight="1">
      <c r="A422" s="628"/>
      <c r="B422" s="961" t="s">
        <v>1008</v>
      </c>
      <c r="C422" s="962"/>
      <c r="D422" s="962"/>
      <c r="E422" s="963"/>
      <c r="F422" s="637"/>
      <c r="G422" s="638"/>
      <c r="H422" s="638"/>
      <c r="I422" s="639"/>
      <c r="J422" s="613"/>
      <c r="K422" s="613"/>
      <c r="L422" s="613"/>
      <c r="M422" s="613"/>
      <c r="N422" s="613"/>
      <c r="O422" s="613"/>
      <c r="P422" s="613"/>
      <c r="Q422" s="613"/>
      <c r="R422" s="613"/>
      <c r="S422" s="613"/>
      <c r="T422" s="613"/>
      <c r="U422" s="613"/>
      <c r="V422" s="613"/>
      <c r="W422" s="613"/>
      <c r="X422" s="613"/>
      <c r="Y422" s="613"/>
    </row>
    <row r="423" spans="1:25" s="614" customFormat="1" hidden="1">
      <c r="A423" s="628"/>
      <c r="B423" s="967" t="s">
        <v>598</v>
      </c>
      <c r="C423" s="968"/>
      <c r="D423" s="968"/>
      <c r="E423" s="968"/>
      <c r="F423" s="612"/>
      <c r="G423" s="612"/>
      <c r="H423" s="612"/>
      <c r="I423" s="612"/>
      <c r="J423" s="613"/>
      <c r="K423" s="613"/>
      <c r="L423" s="613"/>
      <c r="M423" s="613"/>
      <c r="N423" s="613"/>
      <c r="O423" s="613"/>
      <c r="P423" s="613"/>
      <c r="Q423" s="613"/>
      <c r="R423" s="613"/>
      <c r="S423" s="613"/>
      <c r="T423" s="613"/>
      <c r="U423" s="613"/>
      <c r="V423" s="613"/>
      <c r="W423" s="613"/>
      <c r="X423" s="613"/>
      <c r="Y423" s="613"/>
    </row>
    <row r="424" spans="1:25" s="614" customFormat="1" ht="10.5" hidden="1" customHeight="1">
      <c r="A424" s="628"/>
      <c r="B424" s="657"/>
      <c r="C424" s="650"/>
      <c r="D424" s="650"/>
      <c r="E424" s="650"/>
      <c r="F424" s="612"/>
      <c r="G424" s="612"/>
      <c r="H424" s="612"/>
      <c r="I424" s="658"/>
      <c r="J424" s="613"/>
      <c r="K424" s="613"/>
      <c r="L424" s="613"/>
      <c r="M424" s="613"/>
      <c r="N424" s="613"/>
      <c r="O424" s="613"/>
      <c r="P424" s="613"/>
      <c r="Q424" s="613"/>
      <c r="R424" s="613"/>
      <c r="S424" s="613"/>
      <c r="T424" s="613"/>
      <c r="U424" s="613"/>
      <c r="V424" s="613"/>
      <c r="W424" s="613"/>
      <c r="X424" s="613"/>
      <c r="Y424" s="613"/>
    </row>
    <row r="425" spans="1:25" s="614" customFormat="1" ht="50.25" hidden="1" customHeight="1">
      <c r="A425" s="632"/>
      <c r="B425" s="988" t="s">
        <v>196</v>
      </c>
      <c r="C425" s="959"/>
      <c r="D425" s="959"/>
      <c r="E425" s="959"/>
      <c r="F425" s="886"/>
      <c r="G425" s="887"/>
      <c r="H425" s="886"/>
      <c r="I425" s="887"/>
      <c r="J425" s="613"/>
      <c r="K425" s="613"/>
      <c r="L425" s="613"/>
      <c r="M425" s="613"/>
      <c r="N425" s="613"/>
      <c r="O425" s="613"/>
      <c r="P425" s="613"/>
      <c r="Q425" s="613"/>
      <c r="R425" s="613"/>
      <c r="S425" s="613"/>
      <c r="T425" s="613"/>
      <c r="U425" s="613"/>
      <c r="V425" s="613"/>
      <c r="W425" s="613"/>
      <c r="X425" s="613"/>
      <c r="Y425" s="613"/>
    </row>
    <row r="426" spans="1:25" s="614" customFormat="1" ht="24" hidden="1" customHeight="1">
      <c r="A426" s="628"/>
      <c r="B426" s="969" t="s">
        <v>758</v>
      </c>
      <c r="C426" s="970"/>
      <c r="D426" s="610"/>
      <c r="E426" s="610"/>
      <c r="F426" s="611"/>
      <c r="G426" s="612"/>
      <c r="H426" s="612"/>
      <c r="I426" s="612"/>
      <c r="J426" s="613"/>
      <c r="K426" s="613"/>
      <c r="L426" s="613"/>
      <c r="M426" s="613"/>
      <c r="N426" s="613"/>
      <c r="O426" s="613"/>
      <c r="P426" s="613"/>
      <c r="Q426" s="613"/>
      <c r="R426" s="613"/>
      <c r="S426" s="613"/>
      <c r="T426" s="613"/>
      <c r="U426" s="613"/>
      <c r="V426" s="613"/>
      <c r="W426" s="613"/>
      <c r="X426" s="613"/>
      <c r="Y426" s="613"/>
    </row>
    <row r="427" spans="1:25" s="614" customFormat="1" ht="33.75" hidden="1" customHeight="1">
      <c r="A427" s="628"/>
      <c r="B427" s="971" t="s">
        <v>761</v>
      </c>
      <c r="C427" s="971"/>
      <c r="D427" s="971"/>
      <c r="E427" s="971"/>
      <c r="F427" s="971"/>
      <c r="G427" s="971"/>
      <c r="H427" s="971"/>
      <c r="I427" s="971"/>
      <c r="J427" s="613"/>
      <c r="K427" s="613"/>
      <c r="L427" s="613"/>
      <c r="M427" s="613"/>
      <c r="N427" s="613"/>
      <c r="O427" s="613"/>
      <c r="P427" s="613"/>
      <c r="Q427" s="613"/>
      <c r="R427" s="613"/>
      <c r="S427" s="613"/>
      <c r="T427" s="613"/>
      <c r="U427" s="613"/>
      <c r="V427" s="613"/>
      <c r="W427" s="613"/>
      <c r="X427" s="613"/>
      <c r="Y427" s="613"/>
    </row>
    <row r="428" spans="1:25" s="614" customFormat="1" ht="15.75" hidden="1" customHeight="1">
      <c r="A428" s="628"/>
      <c r="B428" s="640"/>
      <c r="C428" s="640"/>
      <c r="D428" s="640"/>
      <c r="E428" s="640"/>
      <c r="F428" s="640"/>
      <c r="G428" s="640"/>
      <c r="H428" s="640"/>
      <c r="I428" s="640"/>
      <c r="J428" s="613"/>
      <c r="K428" s="613"/>
      <c r="L428" s="613"/>
      <c r="M428" s="613"/>
      <c r="N428" s="613"/>
      <c r="O428" s="613"/>
      <c r="P428" s="613"/>
      <c r="Q428" s="613"/>
      <c r="R428" s="613"/>
      <c r="S428" s="613"/>
      <c r="T428" s="613"/>
      <c r="U428" s="613"/>
      <c r="V428" s="613"/>
      <c r="W428" s="613"/>
      <c r="X428" s="613"/>
      <c r="Y428" s="613"/>
    </row>
    <row r="429" spans="1:25" s="614" customFormat="1" ht="38.25" hidden="1" customHeight="1">
      <c r="A429" s="618"/>
      <c r="B429" s="972" t="s">
        <v>762</v>
      </c>
      <c r="C429" s="972"/>
      <c r="D429" s="972"/>
      <c r="E429" s="973"/>
      <c r="F429" s="974"/>
      <c r="G429" s="975"/>
      <c r="H429" s="974"/>
      <c r="I429" s="975"/>
      <c r="J429" s="619"/>
      <c r="K429" s="619"/>
      <c r="L429" s="619"/>
      <c r="M429" s="619"/>
      <c r="N429" s="641" t="e">
        <f>'[8]Name of Bidder'!C335</f>
        <v>#REF!</v>
      </c>
      <c r="O429" s="619"/>
      <c r="P429" s="619"/>
      <c r="Q429" s="619"/>
      <c r="R429" s="619"/>
      <c r="S429" s="619"/>
      <c r="T429" s="619"/>
      <c r="U429" s="619"/>
      <c r="V429" s="619"/>
      <c r="W429" s="619"/>
      <c r="X429" s="619"/>
      <c r="Y429" s="619"/>
    </row>
    <row r="430" spans="1:25" s="614" customFormat="1" ht="51" hidden="1" customHeight="1">
      <c r="A430" s="633"/>
      <c r="B430" s="972" t="s">
        <v>1011</v>
      </c>
      <c r="C430" s="972"/>
      <c r="D430" s="972"/>
      <c r="E430" s="973"/>
      <c r="F430" s="974"/>
      <c r="G430" s="975"/>
      <c r="H430" s="976">
        <v>0</v>
      </c>
      <c r="I430" s="975"/>
      <c r="J430" s="619"/>
      <c r="K430" s="619"/>
      <c r="L430" s="619"/>
      <c r="M430" s="619"/>
      <c r="N430" s="642" t="e">
        <f>'[8]Name of Bidder'!C340</f>
        <v>#REF!</v>
      </c>
      <c r="O430" s="619"/>
      <c r="P430" s="619"/>
      <c r="Q430" s="619"/>
      <c r="R430" s="619"/>
      <c r="S430" s="619"/>
      <c r="T430" s="619"/>
      <c r="U430" s="619"/>
      <c r="V430" s="619"/>
      <c r="W430" s="619"/>
      <c r="X430" s="619"/>
      <c r="Y430" s="619"/>
    </row>
    <row r="431" spans="1:25" s="614" customFormat="1" ht="44.25" hidden="1" customHeight="1">
      <c r="A431" s="624">
        <v>1</v>
      </c>
      <c r="B431" s="959" t="s">
        <v>297</v>
      </c>
      <c r="C431" s="959"/>
      <c r="D431" s="959"/>
      <c r="E431" s="960"/>
      <c r="F431" s="977"/>
      <c r="G431" s="978"/>
      <c r="H431" s="979"/>
      <c r="I431" s="978"/>
      <c r="J431" s="613"/>
      <c r="K431" s="613"/>
      <c r="L431" s="613"/>
      <c r="M431" s="613"/>
      <c r="N431" s="642" t="e">
        <f>'[8]Name of Bidder'!C220</f>
        <v>#REF!</v>
      </c>
      <c r="O431" s="613"/>
      <c r="P431" s="613"/>
      <c r="Q431" s="613"/>
      <c r="R431" s="613"/>
      <c r="S431" s="613"/>
      <c r="T431" s="613"/>
      <c r="U431" s="613"/>
      <c r="V431" s="613"/>
      <c r="W431" s="613"/>
      <c r="X431" s="613"/>
      <c r="Y431" s="613"/>
    </row>
    <row r="432" spans="1:25" s="614" customFormat="1" ht="14.25" hidden="1" customHeight="1">
      <c r="A432" s="626"/>
      <c r="B432" s="620"/>
      <c r="C432" s="620"/>
      <c r="D432" s="620"/>
      <c r="E432" s="620"/>
      <c r="F432" s="627"/>
      <c r="G432" s="627"/>
      <c r="H432" s="627"/>
      <c r="I432" s="627"/>
      <c r="J432" s="613"/>
      <c r="K432" s="613"/>
      <c r="L432" s="613"/>
      <c r="M432" s="613"/>
      <c r="N432" s="613"/>
      <c r="O432" s="613"/>
      <c r="P432" s="613"/>
      <c r="Q432" s="613"/>
      <c r="R432" s="613"/>
      <c r="S432" s="613"/>
      <c r="T432" s="613"/>
      <c r="U432" s="613"/>
      <c r="V432" s="613"/>
      <c r="W432" s="613"/>
      <c r="X432" s="613"/>
      <c r="Y432" s="613"/>
    </row>
    <row r="433" spans="1:25" s="614" customFormat="1" ht="36.75" hidden="1" customHeight="1">
      <c r="A433" s="624">
        <v>2</v>
      </c>
      <c r="B433" s="959" t="s">
        <v>298</v>
      </c>
      <c r="C433" s="959"/>
      <c r="D433" s="959"/>
      <c r="E433" s="960"/>
      <c r="F433" s="977"/>
      <c r="G433" s="978"/>
      <c r="H433" s="979"/>
      <c r="I433" s="978"/>
      <c r="J433" s="613"/>
      <c r="K433" s="613"/>
      <c r="L433" s="613"/>
      <c r="M433" s="613"/>
      <c r="N433" s="613"/>
      <c r="O433" s="613"/>
      <c r="P433" s="613"/>
      <c r="Q433" s="613"/>
      <c r="R433" s="613"/>
      <c r="S433" s="613"/>
      <c r="T433" s="613"/>
      <c r="U433" s="613"/>
      <c r="V433" s="613"/>
      <c r="W433" s="613"/>
      <c r="X433" s="613"/>
      <c r="Y433" s="613"/>
    </row>
    <row r="434" spans="1:25" s="614" customFormat="1" ht="14.25" hidden="1" customHeight="1">
      <c r="A434" s="626"/>
      <c r="B434" s="627"/>
      <c r="C434" s="627"/>
      <c r="D434" s="627"/>
      <c r="E434" s="627"/>
      <c r="F434" s="627"/>
      <c r="G434" s="627"/>
      <c r="H434" s="627"/>
      <c r="I434" s="627"/>
      <c r="J434" s="613"/>
      <c r="K434" s="613"/>
      <c r="L434" s="613"/>
      <c r="M434" s="613"/>
      <c r="N434" s="613"/>
      <c r="O434" s="613"/>
      <c r="P434" s="613"/>
      <c r="Q434" s="613"/>
      <c r="R434" s="613"/>
      <c r="S434" s="613"/>
      <c r="T434" s="613"/>
      <c r="U434" s="613"/>
      <c r="V434" s="613"/>
      <c r="W434" s="613"/>
      <c r="X434" s="613"/>
      <c r="Y434" s="613"/>
    </row>
    <row r="435" spans="1:25" s="614" customFormat="1" ht="23.25" hidden="1" customHeight="1">
      <c r="A435" s="1058">
        <v>3</v>
      </c>
      <c r="B435" s="1062" t="e">
        <f>IF([8]Cover!D329 = "Sole Bidder", "Name and Address of the Employer/Utility for whom the Contract was executed by the firm ", " Name and Address of the Employer/Utility for whom the Contract was executed by the firm/Partner of a JV")</f>
        <v>#REF!</v>
      </c>
      <c r="C435" s="1063"/>
      <c r="D435" s="1063"/>
      <c r="E435" s="1064"/>
      <c r="F435" s="885"/>
      <c r="G435" s="884"/>
      <c r="H435" s="883"/>
      <c r="I435" s="884"/>
      <c r="J435" s="613"/>
      <c r="K435" s="613"/>
      <c r="L435" s="613"/>
      <c r="M435" s="613"/>
      <c r="N435" s="613"/>
      <c r="O435" s="613"/>
      <c r="P435" s="613"/>
      <c r="Q435" s="613"/>
      <c r="R435" s="613"/>
      <c r="S435" s="613"/>
      <c r="T435" s="613"/>
      <c r="U435" s="613"/>
      <c r="V435" s="613"/>
      <c r="W435" s="613"/>
      <c r="X435" s="613"/>
      <c r="Y435" s="613"/>
    </row>
    <row r="436" spans="1:25" s="614" customFormat="1" ht="21" hidden="1" customHeight="1">
      <c r="A436" s="1059"/>
      <c r="B436" s="961"/>
      <c r="C436" s="962"/>
      <c r="D436" s="962"/>
      <c r="E436" s="1065"/>
      <c r="F436" s="992"/>
      <c r="G436" s="954"/>
      <c r="H436" s="953"/>
      <c r="I436" s="954"/>
      <c r="J436" s="613"/>
      <c r="K436" s="613"/>
      <c r="L436" s="613"/>
      <c r="M436" s="613"/>
      <c r="N436" s="613"/>
      <c r="O436" s="613"/>
      <c r="P436" s="613"/>
      <c r="Q436" s="613"/>
      <c r="R436" s="613"/>
      <c r="S436" s="613"/>
      <c r="T436" s="613"/>
      <c r="U436" s="613"/>
      <c r="V436" s="613"/>
      <c r="W436" s="613"/>
      <c r="X436" s="613"/>
      <c r="Y436" s="613"/>
    </row>
    <row r="437" spans="1:25" s="614" customFormat="1" ht="20.25" hidden="1" customHeight="1">
      <c r="A437" s="1059"/>
      <c r="B437" s="961"/>
      <c r="C437" s="962"/>
      <c r="D437" s="962"/>
      <c r="E437" s="1065"/>
      <c r="F437" s="992"/>
      <c r="G437" s="954"/>
      <c r="H437" s="953"/>
      <c r="I437" s="954"/>
      <c r="J437" s="613"/>
      <c r="K437" s="613"/>
      <c r="L437" s="613"/>
      <c r="M437" s="613"/>
      <c r="N437" s="613"/>
      <c r="O437" s="613"/>
      <c r="P437" s="613"/>
      <c r="Q437" s="613"/>
      <c r="R437" s="613"/>
      <c r="S437" s="613"/>
      <c r="T437" s="613"/>
      <c r="U437" s="613"/>
      <c r="V437" s="613"/>
      <c r="W437" s="613"/>
      <c r="X437" s="613"/>
      <c r="Y437" s="613"/>
    </row>
    <row r="438" spans="1:25" s="614" customFormat="1" ht="21" hidden="1" customHeight="1">
      <c r="A438" s="1059"/>
      <c r="B438" s="961"/>
      <c r="C438" s="962"/>
      <c r="D438" s="962"/>
      <c r="E438" s="1065"/>
      <c r="F438" s="992"/>
      <c r="G438" s="954"/>
      <c r="H438" s="953"/>
      <c r="I438" s="954"/>
      <c r="J438" s="613"/>
      <c r="K438" s="613"/>
      <c r="L438" s="613"/>
      <c r="M438" s="613"/>
      <c r="N438" s="613"/>
      <c r="O438" s="613"/>
      <c r="P438" s="613"/>
      <c r="Q438" s="613"/>
      <c r="R438" s="613"/>
      <c r="S438" s="613"/>
      <c r="T438" s="613"/>
      <c r="U438" s="613"/>
      <c r="V438" s="613"/>
      <c r="W438" s="613"/>
      <c r="X438" s="613"/>
      <c r="Y438" s="613"/>
    </row>
    <row r="439" spans="1:25" s="614" customFormat="1" ht="24.95" hidden="1" customHeight="1">
      <c r="A439" s="628"/>
      <c r="E439" s="629" t="s">
        <v>299</v>
      </c>
      <c r="F439" s="991"/>
      <c r="G439" s="882"/>
      <c r="H439" s="881"/>
      <c r="I439" s="882"/>
      <c r="J439" s="613"/>
      <c r="K439" s="613"/>
      <c r="L439" s="613"/>
      <c r="M439" s="613"/>
      <c r="N439" s="613"/>
      <c r="O439" s="613"/>
      <c r="P439" s="613"/>
      <c r="Q439" s="613"/>
      <c r="R439" s="613"/>
      <c r="S439" s="613"/>
      <c r="T439" s="613"/>
      <c r="U439" s="613"/>
      <c r="V439" s="613"/>
      <c r="W439" s="613"/>
      <c r="X439" s="613"/>
      <c r="Y439" s="613"/>
    </row>
    <row r="440" spans="1:25" s="614" customFormat="1" ht="24.95" hidden="1" customHeight="1">
      <c r="A440" s="628"/>
      <c r="E440" s="629" t="s">
        <v>99</v>
      </c>
      <c r="F440" s="991"/>
      <c r="G440" s="882"/>
      <c r="H440" s="881"/>
      <c r="I440" s="882"/>
      <c r="J440" s="613"/>
      <c r="K440" s="613"/>
      <c r="L440" s="613"/>
      <c r="M440" s="613"/>
      <c r="N440" s="613"/>
      <c r="O440" s="613"/>
      <c r="P440" s="613"/>
      <c r="Q440" s="613"/>
      <c r="R440" s="613"/>
      <c r="S440" s="613"/>
      <c r="T440" s="613"/>
      <c r="U440" s="613"/>
      <c r="V440" s="613"/>
      <c r="W440" s="613"/>
      <c r="X440" s="613"/>
      <c r="Y440" s="613"/>
    </row>
    <row r="441" spans="1:25" s="614" customFormat="1" ht="24.95" hidden="1" customHeight="1">
      <c r="A441" s="628"/>
      <c r="B441" s="630"/>
      <c r="C441" s="630"/>
      <c r="D441" s="630"/>
      <c r="E441" s="631" t="s">
        <v>300</v>
      </c>
      <c r="F441" s="1066"/>
      <c r="G441" s="1067"/>
      <c r="H441" s="1068"/>
      <c r="I441" s="1067"/>
      <c r="J441" s="613"/>
      <c r="K441" s="613"/>
      <c r="L441" s="613"/>
      <c r="M441" s="613"/>
      <c r="N441" s="613"/>
      <c r="O441" s="613"/>
      <c r="P441" s="613"/>
      <c r="Q441" s="613"/>
      <c r="R441" s="613"/>
      <c r="S441" s="613"/>
      <c r="T441" s="613"/>
      <c r="U441" s="613"/>
      <c r="V441" s="613"/>
      <c r="W441" s="613"/>
      <c r="X441" s="613"/>
      <c r="Y441" s="613"/>
    </row>
    <row r="442" spans="1:25" s="614" customFormat="1" ht="20.25" hidden="1" customHeight="1">
      <c r="A442" s="628"/>
      <c r="B442" s="615"/>
      <c r="C442" s="615"/>
      <c r="D442" s="615"/>
      <c r="E442" s="629"/>
      <c r="F442" s="617"/>
      <c r="G442" s="617"/>
      <c r="H442" s="617"/>
      <c r="I442" s="617"/>
      <c r="J442" s="613"/>
      <c r="K442" s="613"/>
      <c r="L442" s="613"/>
      <c r="M442" s="613"/>
      <c r="N442" s="613"/>
      <c r="O442" s="613"/>
      <c r="P442" s="613"/>
      <c r="Q442" s="613"/>
      <c r="R442" s="613"/>
      <c r="S442" s="613"/>
      <c r="T442" s="613"/>
      <c r="U442" s="613"/>
      <c r="V442" s="613"/>
      <c r="W442" s="613"/>
      <c r="X442" s="613"/>
      <c r="Y442" s="613"/>
    </row>
    <row r="443" spans="1:25" s="614" customFormat="1" ht="41.25" hidden="1" customHeight="1">
      <c r="A443" s="643" t="s">
        <v>421</v>
      </c>
      <c r="B443" s="980" t="s">
        <v>603</v>
      </c>
      <c r="C443" s="981"/>
      <c r="D443" s="981"/>
      <c r="E443" s="981"/>
      <c r="I443" s="634"/>
      <c r="J443" s="613"/>
      <c r="K443" s="613"/>
      <c r="L443" s="613"/>
      <c r="M443" s="613"/>
      <c r="N443" s="613"/>
      <c r="O443" s="613"/>
      <c r="P443" s="613"/>
      <c r="Q443" s="613"/>
      <c r="R443" s="613"/>
      <c r="S443" s="613"/>
      <c r="T443" s="613"/>
      <c r="U443" s="613"/>
      <c r="V443" s="613"/>
      <c r="W443" s="613"/>
      <c r="X443" s="613"/>
      <c r="Y443" s="613"/>
    </row>
    <row r="444" spans="1:25" s="614" customFormat="1" ht="42" hidden="1" customHeight="1">
      <c r="A444" s="633"/>
      <c r="B444" s="1069" t="s">
        <v>1009</v>
      </c>
      <c r="C444" s="1070"/>
      <c r="D444" s="1070"/>
      <c r="E444" s="1071"/>
      <c r="F444" s="886"/>
      <c r="G444" s="887"/>
      <c r="H444" s="886"/>
      <c r="I444" s="887"/>
      <c r="J444" s="613"/>
      <c r="K444" s="613"/>
      <c r="L444" s="613"/>
      <c r="M444" s="613"/>
      <c r="N444" s="613"/>
      <c r="O444" s="613"/>
      <c r="P444" s="613"/>
      <c r="Q444" s="613"/>
      <c r="R444" s="613"/>
      <c r="S444" s="613"/>
      <c r="T444" s="613"/>
      <c r="U444" s="613"/>
      <c r="V444" s="613"/>
      <c r="W444" s="613"/>
      <c r="X444" s="613"/>
      <c r="Y444" s="613"/>
    </row>
    <row r="445" spans="1:25" s="614" customFormat="1" ht="13.5" hidden="1" customHeight="1">
      <c r="A445" s="633"/>
      <c r="B445" s="615"/>
      <c r="C445" s="615"/>
      <c r="D445" s="615"/>
      <c r="E445" s="629"/>
      <c r="F445" s="617"/>
      <c r="G445" s="617"/>
      <c r="H445" s="617"/>
      <c r="I445" s="636"/>
      <c r="J445" s="613"/>
      <c r="K445" s="613"/>
      <c r="L445" s="613"/>
      <c r="M445" s="613"/>
      <c r="N445" s="613"/>
      <c r="O445" s="613"/>
      <c r="P445" s="613"/>
      <c r="Q445" s="613"/>
      <c r="R445" s="613"/>
      <c r="S445" s="613"/>
      <c r="T445" s="613"/>
      <c r="U445" s="613"/>
      <c r="V445" s="613"/>
      <c r="W445" s="613"/>
      <c r="X445" s="613"/>
      <c r="Y445" s="613"/>
    </row>
    <row r="446" spans="1:25" s="614" customFormat="1" ht="10.5" hidden="1" customHeight="1">
      <c r="A446" s="628"/>
      <c r="B446" s="615"/>
      <c r="C446" s="615"/>
      <c r="D446" s="615"/>
      <c r="E446" s="629"/>
      <c r="F446" s="617"/>
      <c r="G446" s="617"/>
      <c r="H446" s="617"/>
      <c r="I446" s="636"/>
      <c r="J446" s="613"/>
      <c r="K446" s="613"/>
      <c r="L446" s="613"/>
      <c r="M446" s="613"/>
      <c r="N446" s="613"/>
      <c r="O446" s="613"/>
      <c r="P446" s="613"/>
      <c r="Q446" s="613"/>
      <c r="R446" s="613"/>
      <c r="S446" s="613"/>
      <c r="T446" s="613"/>
      <c r="U446" s="613"/>
      <c r="V446" s="613"/>
      <c r="W446" s="613"/>
      <c r="X446" s="613"/>
      <c r="Y446" s="613"/>
    </row>
    <row r="447" spans="1:25" s="614" customFormat="1" ht="24.95" hidden="1" customHeight="1">
      <c r="A447" s="628"/>
      <c r="B447" s="981" t="s">
        <v>128</v>
      </c>
      <c r="C447" s="981"/>
      <c r="D447" s="981"/>
      <c r="E447" s="987"/>
      <c r="F447" s="886"/>
      <c r="G447" s="887"/>
      <c r="H447" s="886"/>
      <c r="I447" s="887"/>
      <c r="J447" s="613"/>
      <c r="K447" s="613"/>
      <c r="L447" s="613"/>
      <c r="M447" s="613"/>
      <c r="N447" s="613"/>
      <c r="O447" s="613"/>
      <c r="P447" s="613"/>
      <c r="Q447" s="613"/>
      <c r="R447" s="613"/>
      <c r="S447" s="613"/>
      <c r="T447" s="613"/>
      <c r="U447" s="613"/>
      <c r="V447" s="613"/>
      <c r="W447" s="613"/>
      <c r="X447" s="613"/>
      <c r="Y447" s="613"/>
    </row>
    <row r="448" spans="1:25" s="614" customFormat="1" ht="11.25" hidden="1" customHeight="1">
      <c r="A448" s="628"/>
      <c r="B448" s="615"/>
      <c r="C448" s="615"/>
      <c r="D448" s="615"/>
      <c r="E448" s="629"/>
      <c r="F448" s="617"/>
      <c r="G448" s="617"/>
      <c r="H448" s="617"/>
      <c r="I448" s="636"/>
      <c r="J448" s="613"/>
      <c r="K448" s="613"/>
      <c r="L448" s="613"/>
      <c r="M448" s="613"/>
      <c r="N448" s="613"/>
      <c r="O448" s="613"/>
      <c r="P448" s="613"/>
      <c r="Q448" s="613"/>
      <c r="R448" s="613"/>
      <c r="S448" s="613"/>
      <c r="T448" s="613"/>
      <c r="U448" s="613"/>
      <c r="V448" s="613"/>
      <c r="W448" s="613"/>
      <c r="X448" s="613"/>
      <c r="Y448" s="613"/>
    </row>
    <row r="449" spans="1:25" s="614" customFormat="1" ht="86.25" hidden="1" customHeight="1">
      <c r="A449" s="643" t="s">
        <v>422</v>
      </c>
      <c r="B449" s="961" t="s">
        <v>894</v>
      </c>
      <c r="C449" s="962"/>
      <c r="D449" s="962"/>
      <c r="E449" s="963"/>
      <c r="F449" s="886"/>
      <c r="G449" s="887"/>
      <c r="H449" s="886"/>
      <c r="I449" s="887"/>
      <c r="J449" s="613"/>
      <c r="K449" s="613"/>
      <c r="L449" s="613"/>
      <c r="M449" s="613"/>
      <c r="N449" s="613"/>
      <c r="O449" s="613"/>
      <c r="P449" s="613"/>
      <c r="Q449" s="613"/>
      <c r="R449" s="613"/>
      <c r="S449" s="613"/>
      <c r="T449" s="613"/>
      <c r="U449" s="613"/>
      <c r="V449" s="613"/>
      <c r="W449" s="613"/>
      <c r="X449" s="613"/>
      <c r="Y449" s="613"/>
    </row>
    <row r="450" spans="1:25" s="614" customFormat="1" ht="11.25" hidden="1" customHeight="1">
      <c r="A450" s="628"/>
      <c r="B450" s="615"/>
      <c r="C450" s="615"/>
      <c r="D450" s="615"/>
      <c r="E450" s="629"/>
      <c r="F450" s="617"/>
      <c r="G450" s="617"/>
      <c r="H450" s="617"/>
      <c r="I450" s="636"/>
      <c r="J450" s="613"/>
      <c r="K450" s="613"/>
      <c r="L450" s="613"/>
      <c r="M450" s="613"/>
      <c r="N450" s="613"/>
      <c r="O450" s="613"/>
      <c r="P450" s="613"/>
      <c r="Q450" s="613"/>
      <c r="R450" s="613"/>
      <c r="S450" s="613"/>
      <c r="T450" s="613"/>
      <c r="U450" s="613"/>
      <c r="V450" s="613"/>
      <c r="W450" s="613"/>
      <c r="X450" s="613"/>
      <c r="Y450" s="613"/>
    </row>
    <row r="451" spans="1:25" s="614" customFormat="1" ht="36" hidden="1" customHeight="1">
      <c r="A451" s="628"/>
      <c r="B451" s="1072" t="s">
        <v>704</v>
      </c>
      <c r="C451" s="1072"/>
      <c r="D451" s="1072"/>
      <c r="E451" s="1073"/>
      <c r="F451" s="644"/>
      <c r="G451" s="645"/>
      <c r="H451" s="644"/>
      <c r="I451" s="646"/>
      <c r="J451" s="613"/>
      <c r="K451" s="613"/>
      <c r="L451" s="613"/>
      <c r="M451" s="613"/>
      <c r="N451" s="613"/>
      <c r="O451" s="613"/>
      <c r="P451" s="613"/>
      <c r="Q451" s="613"/>
      <c r="R451" s="613"/>
      <c r="S451" s="613"/>
      <c r="T451" s="613"/>
      <c r="U451" s="613"/>
      <c r="V451" s="613"/>
      <c r="W451" s="613"/>
      <c r="X451" s="613"/>
      <c r="Y451" s="613"/>
    </row>
    <row r="452" spans="1:25" s="614" customFormat="1" ht="36" hidden="1" customHeight="1">
      <c r="A452" s="628"/>
      <c r="B452" s="981" t="s">
        <v>598</v>
      </c>
      <c r="C452" s="981"/>
      <c r="D452" s="981"/>
      <c r="E452" s="987"/>
      <c r="F452" s="647"/>
      <c r="G452" s="648"/>
      <c r="H452" s="647"/>
      <c r="I452" s="649"/>
      <c r="J452" s="613"/>
      <c r="K452" s="613"/>
      <c r="L452" s="613"/>
      <c r="M452" s="613"/>
      <c r="N452" s="613"/>
      <c r="O452" s="613"/>
      <c r="P452" s="613"/>
      <c r="Q452" s="613"/>
      <c r="R452" s="613"/>
      <c r="S452" s="613"/>
      <c r="T452" s="613"/>
      <c r="U452" s="613"/>
      <c r="V452" s="613"/>
      <c r="W452" s="613"/>
      <c r="X452" s="613"/>
      <c r="Y452" s="613"/>
    </row>
    <row r="453" spans="1:25" s="614" customFormat="1" ht="15.75" hidden="1" customHeight="1">
      <c r="A453" s="628"/>
      <c r="B453" s="650"/>
      <c r="C453" s="650"/>
      <c r="D453" s="650"/>
      <c r="E453" s="650"/>
      <c r="F453" s="888"/>
      <c r="G453" s="1074"/>
      <c r="H453" s="888"/>
      <c r="I453" s="889"/>
      <c r="J453" s="613"/>
      <c r="K453" s="613"/>
      <c r="L453" s="613"/>
      <c r="M453" s="613"/>
      <c r="N453" s="613"/>
      <c r="O453" s="613"/>
      <c r="P453" s="613"/>
      <c r="Q453" s="613"/>
      <c r="R453" s="613"/>
      <c r="S453" s="613"/>
      <c r="T453" s="613"/>
      <c r="U453" s="613"/>
      <c r="V453" s="613"/>
      <c r="W453" s="613"/>
      <c r="X453" s="613"/>
      <c r="Y453" s="613"/>
    </row>
    <row r="454" spans="1:25" s="614" customFormat="1" ht="13.5" hidden="1" customHeight="1">
      <c r="A454" s="628"/>
      <c r="B454" s="610"/>
      <c r="C454" s="610"/>
      <c r="D454" s="610"/>
      <c r="E454" s="610"/>
      <c r="F454" s="1075"/>
      <c r="G454" s="1076"/>
      <c r="H454" s="647"/>
      <c r="I454" s="649"/>
      <c r="J454" s="613"/>
      <c r="K454" s="613"/>
      <c r="L454" s="613"/>
      <c r="M454" s="613"/>
      <c r="N454" s="613"/>
      <c r="O454" s="613"/>
      <c r="P454" s="613"/>
      <c r="Q454" s="613"/>
      <c r="R454" s="613"/>
      <c r="S454" s="613"/>
      <c r="T454" s="613"/>
      <c r="U454" s="613"/>
      <c r="V454" s="613"/>
      <c r="W454" s="613"/>
      <c r="X454" s="613"/>
      <c r="Y454" s="613"/>
    </row>
    <row r="455" spans="1:25" s="614" customFormat="1" ht="7.5" hidden="1" customHeight="1">
      <c r="A455" s="628"/>
      <c r="B455" s="651"/>
      <c r="C455" s="651"/>
      <c r="D455" s="651"/>
      <c r="E455" s="651"/>
      <c r="F455" s="891"/>
      <c r="G455" s="1077"/>
      <c r="H455" s="891"/>
      <c r="I455" s="892"/>
      <c r="J455" s="613"/>
      <c r="K455" s="613"/>
      <c r="L455" s="613"/>
      <c r="M455" s="613"/>
      <c r="N455" s="613"/>
      <c r="O455" s="613"/>
      <c r="P455" s="613"/>
      <c r="Q455" s="613"/>
      <c r="R455" s="613"/>
      <c r="S455" s="613"/>
      <c r="T455" s="613"/>
      <c r="U455" s="613"/>
      <c r="V455" s="613"/>
      <c r="W455" s="613"/>
      <c r="X455" s="613"/>
      <c r="Y455" s="613"/>
    </row>
    <row r="456" spans="1:25" s="614" customFormat="1" ht="111" hidden="1" customHeight="1">
      <c r="A456" s="632"/>
      <c r="B456" s="1052" t="s">
        <v>1010</v>
      </c>
      <c r="C456" s="1052"/>
      <c r="D456" s="1052"/>
      <c r="E456" s="1052"/>
      <c r="F456" s="890"/>
      <c r="G456" s="890"/>
      <c r="H456" s="890"/>
      <c r="I456" s="890"/>
      <c r="J456" s="613"/>
      <c r="K456" s="613"/>
      <c r="L456" s="613"/>
      <c r="M456" s="613"/>
      <c r="N456" s="613"/>
      <c r="O456" s="613"/>
      <c r="P456" s="613"/>
      <c r="Q456" s="613"/>
      <c r="R456" s="613"/>
      <c r="S456" s="613"/>
      <c r="T456" s="613"/>
      <c r="U456" s="613"/>
      <c r="V456" s="613"/>
      <c r="W456" s="613"/>
      <c r="X456" s="613"/>
      <c r="Y456" s="613"/>
    </row>
    <row r="457" spans="1:25" s="614" customFormat="1" ht="147.75" hidden="1" customHeight="1">
      <c r="A457" s="632"/>
      <c r="B457" s="1052" t="s">
        <v>960</v>
      </c>
      <c r="C457" s="1052"/>
      <c r="D457" s="1052"/>
      <c r="E457" s="1052"/>
      <c r="F457" s="890"/>
      <c r="G457" s="890"/>
      <c r="H457" s="890"/>
      <c r="I457" s="890"/>
      <c r="J457" s="613"/>
      <c r="K457" s="613"/>
      <c r="L457" s="613"/>
      <c r="M457" s="613"/>
      <c r="N457" s="613"/>
      <c r="O457" s="613"/>
      <c r="P457" s="613"/>
      <c r="Q457" s="613"/>
      <c r="R457" s="613"/>
      <c r="S457" s="613"/>
      <c r="T457" s="613"/>
      <c r="U457" s="613"/>
      <c r="V457" s="613"/>
      <c r="W457" s="613"/>
      <c r="X457" s="613"/>
      <c r="Y457" s="613"/>
    </row>
    <row r="458" spans="1:25" s="614" customFormat="1" ht="132" hidden="1" customHeight="1">
      <c r="A458" s="632"/>
      <c r="B458" s="1052" t="s">
        <v>1012</v>
      </c>
      <c r="C458" s="1052"/>
      <c r="D458" s="1052"/>
      <c r="E458" s="1052"/>
      <c r="F458" s="890"/>
      <c r="G458" s="890"/>
      <c r="H458" s="890"/>
      <c r="I458" s="890"/>
      <c r="J458" s="613"/>
      <c r="K458" s="613"/>
      <c r="L458" s="613"/>
      <c r="M458" s="613"/>
      <c r="N458" s="613"/>
      <c r="O458" s="613"/>
      <c r="P458" s="613"/>
      <c r="Q458" s="613"/>
      <c r="R458" s="613"/>
      <c r="S458" s="613"/>
      <c r="T458" s="613"/>
      <c r="U458" s="613"/>
      <c r="V458" s="613"/>
      <c r="W458" s="613"/>
      <c r="X458" s="613"/>
      <c r="Y458" s="613"/>
    </row>
    <row r="459" spans="1:25" s="614" customFormat="1" ht="36.75" hidden="1" customHeight="1">
      <c r="A459" s="632"/>
      <c r="B459" s="1052" t="s">
        <v>196</v>
      </c>
      <c r="C459" s="1052"/>
      <c r="D459" s="1052"/>
      <c r="E459" s="1052"/>
      <c r="F459" s="890"/>
      <c r="G459" s="890"/>
      <c r="H459" s="890"/>
      <c r="I459" s="890"/>
      <c r="J459" s="613"/>
      <c r="K459" s="613"/>
      <c r="L459" s="613"/>
      <c r="M459" s="613"/>
      <c r="N459" s="613"/>
      <c r="O459" s="613"/>
      <c r="P459" s="613"/>
      <c r="Q459" s="613"/>
      <c r="R459" s="613"/>
      <c r="S459" s="613"/>
      <c r="T459" s="613"/>
      <c r="U459" s="613"/>
      <c r="V459" s="613"/>
      <c r="W459" s="613"/>
      <c r="X459" s="613"/>
      <c r="Y459" s="613"/>
    </row>
    <row r="460" spans="1:25" s="614" customFormat="1" ht="36.75" hidden="1" customHeight="1">
      <c r="A460" s="608"/>
      <c r="B460" s="659"/>
      <c r="C460" s="659"/>
      <c r="D460" s="660"/>
      <c r="E460" s="660"/>
      <c r="F460" s="661"/>
      <c r="G460" s="661"/>
      <c r="H460" s="661"/>
      <c r="I460" s="661"/>
      <c r="J460" s="613"/>
      <c r="K460" s="613"/>
      <c r="L460" s="613"/>
      <c r="M460" s="613"/>
      <c r="N460" s="613"/>
      <c r="O460" s="613"/>
      <c r="P460" s="613"/>
      <c r="Q460" s="613"/>
      <c r="R460" s="613"/>
      <c r="S460" s="613"/>
      <c r="T460" s="613"/>
      <c r="U460" s="613"/>
      <c r="V460" s="613"/>
      <c r="W460" s="613"/>
      <c r="X460" s="613"/>
      <c r="Y460" s="613"/>
    </row>
    <row r="461" spans="1:25" s="556" customFormat="1" ht="24.6" hidden="1" customHeight="1">
      <c r="A461" s="552"/>
      <c r="B461" s="1087" t="s">
        <v>961</v>
      </c>
      <c r="C461" s="1088"/>
      <c r="D461" s="574"/>
      <c r="E461" s="553"/>
      <c r="F461" s="554"/>
      <c r="G461" s="554"/>
      <c r="H461" s="554"/>
      <c r="I461" s="555"/>
      <c r="J461" s="555"/>
      <c r="K461" s="555"/>
      <c r="L461" s="555"/>
      <c r="M461" s="555"/>
      <c r="N461" s="555"/>
      <c r="O461" s="555"/>
      <c r="P461" s="555"/>
      <c r="Q461" s="555"/>
      <c r="R461" s="555"/>
      <c r="S461" s="555"/>
      <c r="T461" s="555"/>
      <c r="U461" s="555"/>
      <c r="V461" s="555"/>
      <c r="W461" s="555"/>
      <c r="X461" s="555"/>
    </row>
    <row r="462" spans="1:25" s="556" customFormat="1" ht="36.75" hidden="1" customHeight="1">
      <c r="A462" s="552"/>
      <c r="B462" s="917" t="s">
        <v>911</v>
      </c>
      <c r="C462" s="917"/>
      <c r="D462" s="917"/>
      <c r="E462" s="917"/>
      <c r="F462" s="917"/>
      <c r="G462" s="917"/>
      <c r="H462" s="917"/>
      <c r="I462" s="555"/>
      <c r="J462" s="555"/>
      <c r="K462" s="555"/>
      <c r="L462" s="555"/>
      <c r="M462" s="555"/>
      <c r="N462" s="555"/>
      <c r="O462" s="555"/>
      <c r="P462" s="555"/>
      <c r="Q462" s="555"/>
      <c r="R462" s="555"/>
      <c r="S462" s="555"/>
      <c r="T462" s="555"/>
      <c r="U462" s="555"/>
      <c r="V462" s="555"/>
      <c r="W462" s="555"/>
      <c r="X462" s="555"/>
    </row>
    <row r="463" spans="1:25" s="556" customFormat="1" ht="36.75" hidden="1" customHeight="1">
      <c r="A463" s="557"/>
      <c r="B463" s="918" t="s">
        <v>912</v>
      </c>
      <c r="C463" s="918"/>
      <c r="D463" s="918"/>
      <c r="E463" s="1089"/>
      <c r="F463" s="1089"/>
      <c r="G463" s="1089"/>
      <c r="H463" s="1089"/>
      <c r="I463" s="555"/>
      <c r="J463" s="555"/>
      <c r="K463" s="555"/>
      <c r="L463" s="555"/>
      <c r="M463" s="555"/>
      <c r="N463" s="555"/>
      <c r="O463" s="555"/>
      <c r="P463" s="555"/>
      <c r="Q463" s="555"/>
      <c r="R463" s="555"/>
      <c r="S463" s="555"/>
      <c r="T463" s="555"/>
      <c r="U463" s="555"/>
      <c r="V463" s="555"/>
      <c r="W463" s="555"/>
      <c r="X463" s="555"/>
    </row>
    <row r="464" spans="1:25" s="556" customFormat="1" ht="34.9" hidden="1" customHeight="1">
      <c r="A464" s="575">
        <v>1</v>
      </c>
      <c r="B464" s="1002" t="s">
        <v>297</v>
      </c>
      <c r="C464" s="1002"/>
      <c r="D464" s="1002"/>
      <c r="E464" s="1031"/>
      <c r="F464" s="1031"/>
      <c r="G464" s="1031"/>
      <c r="H464" s="1031"/>
      <c r="I464" s="555"/>
      <c r="J464" s="555"/>
      <c r="K464" s="555"/>
      <c r="L464" s="555"/>
      <c r="M464" s="555"/>
      <c r="N464" s="555"/>
      <c r="O464" s="555"/>
      <c r="P464" s="555"/>
      <c r="Q464" s="555"/>
      <c r="R464" s="555"/>
      <c r="S464" s="555"/>
      <c r="T464" s="555"/>
      <c r="U464" s="555"/>
      <c r="V464" s="555"/>
      <c r="W464" s="555"/>
      <c r="X464" s="555"/>
    </row>
    <row r="465" spans="1:24" s="556" customFormat="1" ht="4.1500000000000004" hidden="1" customHeight="1">
      <c r="A465" s="559"/>
      <c r="B465" s="560"/>
      <c r="C465" s="560"/>
      <c r="D465" s="560"/>
      <c r="E465" s="662"/>
      <c r="F465" s="662"/>
      <c r="G465" s="662"/>
      <c r="H465" s="662"/>
      <c r="I465" s="555"/>
      <c r="J465" s="555"/>
      <c r="K465" s="555"/>
      <c r="L465" s="555"/>
      <c r="M465" s="555"/>
      <c r="N465" s="555"/>
      <c r="O465" s="555"/>
      <c r="P465" s="555"/>
      <c r="Q465" s="555"/>
      <c r="R465" s="555"/>
      <c r="S465" s="555"/>
      <c r="T465" s="555"/>
      <c r="U465" s="555"/>
      <c r="V465" s="555"/>
      <c r="W465" s="555"/>
      <c r="X465" s="555"/>
    </row>
    <row r="466" spans="1:24" s="556" customFormat="1" ht="36.75" hidden="1" customHeight="1">
      <c r="A466" s="575">
        <v>2</v>
      </c>
      <c r="B466" s="1002" t="s">
        <v>913</v>
      </c>
      <c r="C466" s="1002"/>
      <c r="D466" s="1002"/>
      <c r="E466" s="894"/>
      <c r="F466" s="895"/>
      <c r="G466" s="895"/>
      <c r="H466" s="896"/>
      <c r="I466" s="555"/>
      <c r="J466" s="555"/>
      <c r="K466" s="555"/>
      <c r="L466" s="555"/>
      <c r="M466" s="555"/>
      <c r="N466" s="555"/>
      <c r="O466" s="555"/>
      <c r="P466" s="555"/>
      <c r="Q466" s="555"/>
      <c r="R466" s="555"/>
      <c r="S466" s="555"/>
      <c r="T466" s="555"/>
      <c r="U466" s="555"/>
      <c r="V466" s="555"/>
      <c r="W466" s="555"/>
      <c r="X466" s="555"/>
    </row>
    <row r="467" spans="1:24" s="556" customFormat="1" ht="36.75" hidden="1" customHeight="1">
      <c r="A467" s="909">
        <v>3</v>
      </c>
      <c r="B467" s="1007" t="s">
        <v>914</v>
      </c>
      <c r="C467" s="1007"/>
      <c r="D467" s="1007"/>
      <c r="E467" s="1031"/>
      <c r="F467" s="1031"/>
      <c r="G467" s="1031"/>
      <c r="H467" s="1031"/>
      <c r="I467" s="555"/>
      <c r="J467" s="555"/>
      <c r="K467" s="555"/>
      <c r="L467" s="555"/>
      <c r="M467" s="555"/>
      <c r="N467" s="555"/>
      <c r="O467" s="555"/>
      <c r="P467" s="555"/>
      <c r="Q467" s="555"/>
      <c r="R467" s="555"/>
      <c r="S467" s="555"/>
      <c r="T467" s="555"/>
      <c r="U467" s="555"/>
      <c r="V467" s="555"/>
      <c r="W467" s="555"/>
      <c r="X467" s="555"/>
    </row>
    <row r="468" spans="1:24" s="556" customFormat="1" ht="36.75" hidden="1" customHeight="1">
      <c r="A468" s="910"/>
      <c r="B468" s="993"/>
      <c r="C468" s="993"/>
      <c r="D468" s="993"/>
      <c r="E468" s="1031"/>
      <c r="F468" s="1031"/>
      <c r="G468" s="1031"/>
      <c r="H468" s="1031"/>
      <c r="I468" s="555"/>
      <c r="J468" s="555"/>
      <c r="K468" s="555"/>
      <c r="L468" s="555"/>
      <c r="M468" s="555"/>
      <c r="N468" s="555"/>
      <c r="O468" s="555"/>
      <c r="P468" s="555"/>
      <c r="Q468" s="555"/>
      <c r="R468" s="555"/>
      <c r="S468" s="555"/>
      <c r="T468" s="555"/>
      <c r="U468" s="555"/>
      <c r="V468" s="555"/>
      <c r="W468" s="555"/>
      <c r="X468" s="555"/>
    </row>
    <row r="469" spans="1:24" s="556" customFormat="1" ht="9" hidden="1" customHeight="1">
      <c r="A469" s="910"/>
      <c r="B469" s="993"/>
      <c r="C469" s="993"/>
      <c r="D469" s="993"/>
      <c r="E469" s="1031"/>
      <c r="F469" s="1031"/>
      <c r="G469" s="1031"/>
      <c r="H469" s="1031"/>
      <c r="I469" s="555"/>
      <c r="J469" s="555"/>
      <c r="K469" s="555"/>
      <c r="L469" s="555"/>
      <c r="M469" s="555"/>
      <c r="N469" s="555"/>
      <c r="O469" s="555"/>
      <c r="P469" s="555"/>
      <c r="Q469" s="555"/>
      <c r="R469" s="555"/>
      <c r="S469" s="555"/>
      <c r="T469" s="555"/>
      <c r="U469" s="555"/>
      <c r="V469" s="555"/>
      <c r="W469" s="555"/>
      <c r="X469" s="555"/>
    </row>
    <row r="470" spans="1:24" s="556" customFormat="1" ht="36.6" hidden="1" customHeight="1">
      <c r="A470" s="910"/>
      <c r="B470" s="993"/>
      <c r="C470" s="993"/>
      <c r="D470" s="993"/>
      <c r="E470" s="1031"/>
      <c r="F470" s="1031"/>
      <c r="G470" s="1031"/>
      <c r="H470" s="1031"/>
      <c r="I470" s="555"/>
      <c r="J470" s="555"/>
      <c r="K470" s="555"/>
      <c r="L470" s="555"/>
      <c r="M470" s="555"/>
      <c r="N470" s="555"/>
      <c r="O470" s="555"/>
      <c r="P470" s="555"/>
      <c r="Q470" s="555"/>
      <c r="R470" s="555"/>
      <c r="S470" s="555"/>
      <c r="T470" s="555"/>
      <c r="U470" s="555"/>
      <c r="V470" s="555"/>
      <c r="W470" s="555"/>
      <c r="X470" s="555"/>
    </row>
    <row r="471" spans="1:24" s="556" customFormat="1" ht="36.75" hidden="1" customHeight="1">
      <c r="A471" s="576"/>
      <c r="D471" s="561" t="s">
        <v>299</v>
      </c>
      <c r="E471" s="894"/>
      <c r="F471" s="895"/>
      <c r="G471" s="895"/>
      <c r="H471" s="896"/>
      <c r="I471" s="555"/>
      <c r="J471" s="555"/>
      <c r="K471" s="555"/>
      <c r="L471" s="555"/>
      <c r="M471" s="555"/>
      <c r="N471" s="555"/>
      <c r="O471" s="555"/>
      <c r="P471" s="555"/>
      <c r="Q471" s="555"/>
      <c r="R471" s="555"/>
      <c r="S471" s="555"/>
      <c r="T471" s="555"/>
      <c r="U471" s="555"/>
      <c r="V471" s="555"/>
      <c r="W471" s="555"/>
      <c r="X471" s="555"/>
    </row>
    <row r="472" spans="1:24" s="556" customFormat="1" ht="36.75" hidden="1" customHeight="1">
      <c r="A472" s="576"/>
      <c r="D472" s="561" t="s">
        <v>99</v>
      </c>
      <c r="E472" s="894"/>
      <c r="F472" s="895"/>
      <c r="G472" s="895"/>
      <c r="H472" s="896"/>
      <c r="I472" s="555"/>
      <c r="J472" s="555"/>
      <c r="K472" s="555"/>
      <c r="L472" s="555"/>
      <c r="M472" s="555"/>
      <c r="N472" s="555"/>
      <c r="O472" s="555"/>
      <c r="P472" s="555"/>
      <c r="Q472" s="555"/>
      <c r="R472" s="555"/>
      <c r="S472" s="555"/>
      <c r="T472" s="555"/>
      <c r="U472" s="555"/>
      <c r="V472" s="555"/>
      <c r="W472" s="555"/>
      <c r="X472" s="555"/>
    </row>
    <row r="473" spans="1:24" s="556" customFormat="1" ht="36.75" hidden="1" customHeight="1">
      <c r="A473" s="576"/>
      <c r="B473" s="562"/>
      <c r="C473" s="562"/>
      <c r="D473" s="563" t="s">
        <v>300</v>
      </c>
      <c r="E473" s="1031"/>
      <c r="F473" s="1031"/>
      <c r="G473" s="1031"/>
      <c r="H473" s="1031"/>
      <c r="I473" s="555"/>
      <c r="J473" s="555"/>
      <c r="K473" s="555"/>
      <c r="L473" s="555"/>
      <c r="M473" s="555"/>
      <c r="N473" s="555"/>
      <c r="O473" s="555"/>
      <c r="P473" s="555"/>
      <c r="Q473" s="555"/>
      <c r="R473" s="555"/>
      <c r="S473" s="555"/>
      <c r="T473" s="555"/>
      <c r="U473" s="555"/>
      <c r="V473" s="555"/>
      <c r="W473" s="555"/>
      <c r="X473" s="555"/>
    </row>
    <row r="474" spans="1:24" s="556" customFormat="1" ht="36.75" hidden="1" customHeight="1">
      <c r="A474" s="576"/>
      <c r="B474" s="564"/>
      <c r="C474" s="564"/>
      <c r="D474" s="561"/>
      <c r="E474" s="561"/>
      <c r="F474" s="561"/>
      <c r="G474" s="561"/>
      <c r="H474" s="561"/>
      <c r="I474" s="555"/>
      <c r="J474" s="555"/>
      <c r="K474" s="555"/>
      <c r="L474" s="555"/>
      <c r="M474" s="555"/>
      <c r="N474" s="555"/>
      <c r="O474" s="555"/>
      <c r="P474" s="555"/>
      <c r="Q474" s="555"/>
      <c r="R474" s="555"/>
      <c r="S474" s="555"/>
      <c r="T474" s="555"/>
      <c r="U474" s="555"/>
      <c r="V474" s="555"/>
      <c r="W474" s="555"/>
      <c r="X474" s="555"/>
    </row>
    <row r="475" spans="1:24" s="556" customFormat="1" ht="79.5" hidden="1" customHeight="1">
      <c r="A475" s="565" t="s">
        <v>421</v>
      </c>
      <c r="B475" s="897" t="s">
        <v>997</v>
      </c>
      <c r="C475" s="897"/>
      <c r="D475" s="897"/>
      <c r="E475" s="894"/>
      <c r="F475" s="895"/>
      <c r="G475" s="895"/>
      <c r="H475" s="896"/>
      <c r="I475" s="555"/>
      <c r="J475" s="555"/>
      <c r="K475" s="555"/>
      <c r="L475" s="555"/>
      <c r="M475" s="555"/>
      <c r="N475" s="555"/>
      <c r="O475" s="555"/>
      <c r="P475" s="555"/>
      <c r="Q475" s="555"/>
      <c r="R475" s="555"/>
      <c r="S475" s="555"/>
      <c r="T475" s="555"/>
      <c r="U475" s="555"/>
      <c r="V475" s="555"/>
      <c r="W475" s="555"/>
      <c r="X475" s="555"/>
    </row>
    <row r="476" spans="1:24" s="556" customFormat="1" ht="244.5" hidden="1" customHeight="1">
      <c r="A476" s="558"/>
      <c r="B476" s="1090" t="s">
        <v>998</v>
      </c>
      <c r="C476" s="1090"/>
      <c r="D476" s="1090"/>
      <c r="E476" s="894"/>
      <c r="F476" s="895"/>
      <c r="G476" s="895"/>
      <c r="H476" s="896"/>
      <c r="I476" s="555"/>
      <c r="J476" s="555"/>
      <c r="K476" s="555"/>
      <c r="L476" s="555"/>
      <c r="M476" s="555"/>
      <c r="N476" s="555"/>
      <c r="O476" s="555"/>
      <c r="P476" s="555"/>
      <c r="Q476" s="555"/>
      <c r="R476" s="555"/>
      <c r="S476" s="555"/>
      <c r="T476" s="555"/>
      <c r="U476" s="555"/>
      <c r="V476" s="555"/>
      <c r="W476" s="555"/>
      <c r="X476" s="555"/>
    </row>
    <row r="477" spans="1:24" s="556" customFormat="1" ht="7.15" hidden="1" customHeight="1">
      <c r="A477" s="558"/>
      <c r="B477" s="564"/>
      <c r="C477" s="564"/>
      <c r="D477" s="561"/>
      <c r="E477" s="662"/>
      <c r="F477" s="662"/>
      <c r="G477" s="662"/>
      <c r="H477" s="662"/>
      <c r="I477" s="555"/>
      <c r="J477" s="555"/>
      <c r="K477" s="555"/>
      <c r="L477" s="555"/>
      <c r="M477" s="555"/>
      <c r="N477" s="555"/>
      <c r="O477" s="555"/>
      <c r="P477" s="555"/>
      <c r="Q477" s="555"/>
      <c r="R477" s="555"/>
      <c r="S477" s="555"/>
      <c r="T477" s="555"/>
      <c r="U477" s="555"/>
      <c r="V477" s="555"/>
      <c r="W477" s="555"/>
      <c r="X477" s="555"/>
    </row>
    <row r="478" spans="1:24" s="556" customFormat="1" ht="44.25" hidden="1" customHeight="1">
      <c r="A478" s="576"/>
      <c r="B478" s="993" t="s">
        <v>986</v>
      </c>
      <c r="C478" s="993"/>
      <c r="D478" s="994"/>
      <c r="E478" s="894"/>
      <c r="F478" s="895"/>
      <c r="G478" s="895"/>
      <c r="H478" s="896"/>
      <c r="I478" s="555"/>
      <c r="J478" s="555"/>
      <c r="K478" s="555"/>
      <c r="L478" s="555"/>
      <c r="M478" s="555"/>
      <c r="N478" s="555"/>
      <c r="O478" s="555"/>
      <c r="P478" s="555"/>
      <c r="Q478" s="555"/>
      <c r="R478" s="555"/>
      <c r="S478" s="555"/>
      <c r="T478" s="555"/>
      <c r="U478" s="555"/>
      <c r="V478" s="555"/>
      <c r="W478" s="555"/>
      <c r="X478" s="555"/>
    </row>
    <row r="479" spans="1:24" s="556" customFormat="1" ht="36.6" hidden="1" customHeight="1">
      <c r="A479" s="576"/>
      <c r="B479" s="564"/>
      <c r="C479" s="564"/>
      <c r="D479" s="561"/>
      <c r="E479" s="662"/>
      <c r="F479" s="662"/>
      <c r="G479" s="662"/>
      <c r="H479" s="662"/>
      <c r="I479" s="555"/>
      <c r="J479" s="555"/>
      <c r="K479" s="555"/>
      <c r="L479" s="555"/>
      <c r="M479" s="555"/>
      <c r="N479" s="555"/>
      <c r="O479" s="555"/>
      <c r="P479" s="555"/>
      <c r="Q479" s="555"/>
      <c r="R479" s="555"/>
      <c r="S479" s="555"/>
      <c r="T479" s="555"/>
      <c r="U479" s="555"/>
      <c r="V479" s="555"/>
      <c r="W479" s="555"/>
      <c r="X479" s="555"/>
    </row>
    <row r="480" spans="1:24" s="556" customFormat="1" ht="78" hidden="1" customHeight="1">
      <c r="A480" s="552"/>
      <c r="B480" s="893" t="s">
        <v>962</v>
      </c>
      <c r="C480" s="893"/>
      <c r="D480" s="893"/>
      <c r="E480" s="894"/>
      <c r="F480" s="895"/>
      <c r="G480" s="895"/>
      <c r="H480" s="896"/>
      <c r="I480" s="555"/>
      <c r="J480" s="555"/>
      <c r="K480" s="555"/>
      <c r="L480" s="555"/>
      <c r="M480" s="555"/>
      <c r="N480" s="555"/>
      <c r="O480" s="555"/>
      <c r="P480" s="555"/>
      <c r="Q480" s="555"/>
      <c r="R480" s="555"/>
      <c r="S480" s="555"/>
      <c r="T480" s="555"/>
      <c r="U480" s="555"/>
      <c r="V480" s="555"/>
      <c r="W480" s="555"/>
      <c r="X480" s="555"/>
    </row>
    <row r="481" spans="1:24" s="556" customFormat="1" ht="76.5" hidden="1" customHeight="1">
      <c r="A481" s="566"/>
      <c r="B481" s="897" t="s">
        <v>963</v>
      </c>
      <c r="C481" s="897"/>
      <c r="D481" s="897"/>
      <c r="E481" s="894"/>
      <c r="F481" s="895"/>
      <c r="G481" s="895"/>
      <c r="H481" s="896"/>
      <c r="I481" s="555"/>
      <c r="J481" s="555"/>
      <c r="K481" s="555"/>
      <c r="L481" s="555"/>
      <c r="M481" s="555"/>
      <c r="N481" s="555"/>
      <c r="O481" s="555"/>
      <c r="P481" s="555"/>
      <c r="Q481" s="555"/>
      <c r="R481" s="555"/>
      <c r="S481" s="555"/>
      <c r="T481" s="555"/>
      <c r="U481" s="555"/>
      <c r="V481" s="555"/>
      <c r="W481" s="555"/>
      <c r="X481" s="555"/>
    </row>
    <row r="482" spans="1:24" s="556" customFormat="1" ht="75" hidden="1" customHeight="1">
      <c r="A482" s="552"/>
      <c r="B482" s="898" t="s">
        <v>917</v>
      </c>
      <c r="C482" s="898"/>
      <c r="D482" s="898"/>
      <c r="E482" s="894"/>
      <c r="F482" s="895"/>
      <c r="G482" s="895"/>
      <c r="H482" s="896"/>
      <c r="I482" s="555"/>
      <c r="J482" s="555"/>
      <c r="K482" s="555"/>
      <c r="L482" s="555"/>
      <c r="M482" s="555"/>
      <c r="N482" s="555"/>
      <c r="O482" s="555"/>
      <c r="P482" s="555"/>
      <c r="Q482" s="555"/>
      <c r="R482" s="555"/>
      <c r="S482" s="555"/>
      <c r="T482" s="555"/>
      <c r="U482" s="555"/>
      <c r="V482" s="555"/>
      <c r="W482" s="555"/>
      <c r="X482" s="555"/>
    </row>
    <row r="483" spans="1:24" s="556" customFormat="1" ht="76.5" hidden="1" customHeight="1">
      <c r="A483" s="663"/>
      <c r="B483" s="898" t="s">
        <v>964</v>
      </c>
      <c r="C483" s="898"/>
      <c r="D483" s="898"/>
      <c r="E483" s="894"/>
      <c r="F483" s="895"/>
      <c r="G483" s="895"/>
      <c r="H483" s="896"/>
      <c r="I483" s="555"/>
      <c r="J483" s="555"/>
      <c r="K483" s="555"/>
      <c r="L483" s="555"/>
      <c r="M483" s="555"/>
      <c r="N483" s="555"/>
      <c r="O483" s="555"/>
      <c r="P483" s="555"/>
      <c r="Q483" s="555"/>
      <c r="R483" s="555"/>
      <c r="S483" s="555"/>
      <c r="T483" s="555"/>
      <c r="U483" s="555"/>
      <c r="V483" s="555"/>
      <c r="W483" s="555"/>
      <c r="X483" s="555"/>
    </row>
    <row r="484" spans="1:24" s="556" customFormat="1" ht="108.75" hidden="1" customHeight="1">
      <c r="A484" s="663"/>
      <c r="B484" s="1050" t="s">
        <v>965</v>
      </c>
      <c r="C484" s="1002"/>
      <c r="D484" s="1078"/>
      <c r="E484" s="894"/>
      <c r="F484" s="895"/>
      <c r="G484" s="895"/>
      <c r="H484" s="896"/>
      <c r="I484" s="555"/>
      <c r="J484" s="555"/>
      <c r="K484" s="555"/>
      <c r="L484" s="555"/>
      <c r="M484" s="555"/>
      <c r="N484" s="555"/>
      <c r="O484" s="555"/>
      <c r="P484" s="555"/>
      <c r="Q484" s="555"/>
      <c r="R484" s="555"/>
      <c r="S484" s="555"/>
      <c r="T484" s="555"/>
      <c r="U484" s="555"/>
      <c r="V484" s="555"/>
      <c r="W484" s="555"/>
      <c r="X484" s="555"/>
    </row>
    <row r="485" spans="1:24" s="556" customFormat="1" ht="108.75" hidden="1" customHeight="1">
      <c r="A485" s="552"/>
      <c r="B485" s="898" t="s">
        <v>966</v>
      </c>
      <c r="C485" s="898"/>
      <c r="D485" s="898"/>
      <c r="E485" s="894"/>
      <c r="F485" s="895"/>
      <c r="G485" s="895"/>
      <c r="H485" s="896"/>
      <c r="I485" s="555"/>
      <c r="J485" s="555"/>
      <c r="K485" s="555"/>
      <c r="L485" s="555"/>
      <c r="M485" s="555"/>
      <c r="N485" s="555"/>
      <c r="O485" s="555"/>
      <c r="P485" s="555"/>
      <c r="Q485" s="555"/>
      <c r="R485" s="555"/>
      <c r="S485" s="555"/>
      <c r="T485" s="555"/>
      <c r="U485" s="555"/>
      <c r="V485" s="555"/>
      <c r="W485" s="555"/>
      <c r="X485" s="555"/>
    </row>
    <row r="486" spans="1:24" s="556" customFormat="1" ht="75" hidden="1" customHeight="1">
      <c r="A486" s="552"/>
      <c r="B486" s="898" t="s">
        <v>917</v>
      </c>
      <c r="C486" s="898"/>
      <c r="D486" s="898"/>
      <c r="E486" s="894"/>
      <c r="F486" s="895"/>
      <c r="G486" s="895"/>
      <c r="H486" s="896"/>
      <c r="I486" s="555"/>
      <c r="J486" s="555"/>
      <c r="K486" s="555"/>
      <c r="L486" s="555"/>
      <c r="M486" s="555"/>
      <c r="N486" s="555"/>
      <c r="O486" s="555"/>
      <c r="P486" s="555"/>
      <c r="Q486" s="555"/>
      <c r="R486" s="555"/>
      <c r="S486" s="555"/>
      <c r="T486" s="555"/>
      <c r="U486" s="555"/>
      <c r="V486" s="555"/>
      <c r="W486" s="555"/>
      <c r="X486" s="555"/>
    </row>
    <row r="487" spans="1:24" s="556" customFormat="1" ht="10.5" hidden="1" customHeight="1">
      <c r="A487" s="564"/>
      <c r="B487" s="578"/>
      <c r="C487" s="578"/>
      <c r="D487" s="578"/>
      <c r="E487" s="582"/>
      <c r="F487" s="582"/>
      <c r="G487" s="582"/>
      <c r="H487" s="664"/>
      <c r="I487" s="579"/>
      <c r="J487" s="579"/>
      <c r="K487" s="579"/>
      <c r="L487" s="579"/>
      <c r="M487" s="598"/>
      <c r="N487" s="579"/>
      <c r="O487" s="579"/>
      <c r="P487" s="579"/>
      <c r="Q487" s="579"/>
      <c r="R487" s="579"/>
      <c r="S487" s="579"/>
      <c r="T487" s="579"/>
      <c r="U487" s="579"/>
      <c r="V487" s="579"/>
      <c r="W487" s="579"/>
      <c r="X487" s="579"/>
    </row>
    <row r="488" spans="1:24" s="556" customFormat="1" ht="36.75" hidden="1" customHeight="1">
      <c r="A488" s="552"/>
      <c r="B488" s="665"/>
      <c r="C488" s="665"/>
      <c r="D488" s="665"/>
      <c r="E488" s="665"/>
      <c r="F488" s="665"/>
      <c r="G488" s="665"/>
      <c r="H488" s="665"/>
      <c r="I488" s="555"/>
      <c r="J488" s="555"/>
      <c r="K488" s="555"/>
      <c r="L488" s="555"/>
      <c r="M488" s="555"/>
      <c r="N488" s="555"/>
      <c r="O488" s="555"/>
      <c r="P488" s="555"/>
      <c r="Q488" s="555"/>
      <c r="R488" s="555"/>
      <c r="S488" s="555"/>
      <c r="T488" s="555"/>
      <c r="U488" s="555"/>
      <c r="V488" s="555"/>
      <c r="W488" s="555"/>
      <c r="X488" s="555"/>
    </row>
    <row r="489" spans="1:24" s="556" customFormat="1" ht="16.5" hidden="1" customHeight="1">
      <c r="A489" s="666" t="s">
        <v>184</v>
      </c>
      <c r="B489" s="1091" t="s">
        <v>600</v>
      </c>
      <c r="C489" s="1091"/>
      <c r="D489" s="1091"/>
      <c r="E489" s="1091"/>
      <c r="F489" s="1091"/>
      <c r="G489" s="1091"/>
      <c r="H489" s="1091"/>
      <c r="I489" s="564"/>
    </row>
    <row r="490" spans="1:24" s="556" customFormat="1" ht="9" hidden="1" customHeight="1">
      <c r="A490" s="564"/>
      <c r="B490" s="579"/>
      <c r="C490" s="579"/>
      <c r="D490" s="579"/>
      <c r="E490" s="579"/>
      <c r="F490" s="579"/>
      <c r="G490" s="579"/>
      <c r="H490" s="564"/>
      <c r="I490" s="564"/>
    </row>
    <row r="491" spans="1:24" s="556" customFormat="1" ht="53.25" hidden="1" customHeight="1">
      <c r="A491" s="667"/>
      <c r="B491" s="1092" t="s">
        <v>967</v>
      </c>
      <c r="C491" s="1092"/>
      <c r="D491" s="1092"/>
      <c r="E491" s="1092"/>
      <c r="F491" s="1092"/>
      <c r="G491" s="1092"/>
      <c r="H491" s="1092"/>
    </row>
    <row r="492" spans="1:24" s="556" customFormat="1" ht="9" hidden="1" customHeight="1">
      <c r="A492" s="564"/>
      <c r="B492" s="579"/>
      <c r="C492" s="579"/>
      <c r="D492" s="579"/>
      <c r="E492" s="579"/>
      <c r="F492" s="579"/>
      <c r="G492" s="579"/>
      <c r="H492" s="564"/>
      <c r="I492" s="564"/>
    </row>
    <row r="493" spans="1:24" s="556" customFormat="1" ht="26.25" hidden="1" customHeight="1">
      <c r="A493" s="668" t="s">
        <v>4</v>
      </c>
      <c r="B493" s="1093" t="s">
        <v>980</v>
      </c>
      <c r="C493" s="1093"/>
      <c r="D493" s="1093"/>
      <c r="E493" s="1093"/>
      <c r="F493" s="1093"/>
      <c r="G493" s="1093"/>
      <c r="H493" s="1093"/>
      <c r="I493" s="564"/>
    </row>
    <row r="494" spans="1:24" s="556" customFormat="1" ht="51" hidden="1" customHeight="1">
      <c r="A494" s="668" t="s">
        <v>968</v>
      </c>
      <c r="B494" s="1029" t="s">
        <v>1016</v>
      </c>
      <c r="C494" s="1029"/>
      <c r="D494" s="1029"/>
      <c r="E494" s="1029"/>
      <c r="F494" s="1029"/>
      <c r="G494" s="1029"/>
      <c r="H494" s="1029"/>
      <c r="I494" s="669"/>
    </row>
    <row r="495" spans="1:24" s="556" customFormat="1" ht="15.75" hidden="1" customHeight="1">
      <c r="A495" s="668"/>
      <c r="B495" s="1094"/>
      <c r="C495" s="1094"/>
      <c r="D495" s="1094"/>
      <c r="E495" s="1094"/>
      <c r="F495" s="1094"/>
      <c r="G495" s="1094"/>
      <c r="H495" s="1094"/>
      <c r="I495" s="564"/>
    </row>
    <row r="496" spans="1:24" s="556" customFormat="1" ht="15.75" hidden="1" customHeight="1">
      <c r="A496" s="668"/>
      <c r="B496" s="1094"/>
      <c r="C496" s="1094"/>
      <c r="D496" s="1094"/>
      <c r="E496" s="1094"/>
      <c r="F496" s="1094"/>
      <c r="G496" s="1094"/>
      <c r="H496" s="1094"/>
      <c r="I496" s="564"/>
    </row>
    <row r="497" spans="1:13" s="556" customFormat="1" ht="15.75" hidden="1" customHeight="1">
      <c r="A497" s="668"/>
      <c r="B497" s="1094"/>
      <c r="C497" s="1094"/>
      <c r="D497" s="1094"/>
      <c r="E497" s="1094"/>
      <c r="F497" s="1094"/>
      <c r="G497" s="1094"/>
      <c r="H497" s="1094"/>
      <c r="I497" s="564"/>
    </row>
    <row r="498" spans="1:13" s="556" customFormat="1" ht="15.75" hidden="1" customHeight="1">
      <c r="A498" s="668"/>
      <c r="B498" s="670"/>
      <c r="C498" s="670"/>
      <c r="D498" s="670"/>
      <c r="E498" s="670"/>
      <c r="F498" s="670"/>
      <c r="G498" s="670"/>
      <c r="H498" s="670"/>
      <c r="I498" s="564"/>
    </row>
    <row r="499" spans="1:13" s="556" customFormat="1" ht="35.25" hidden="1" customHeight="1">
      <c r="A499" s="671"/>
      <c r="B499" s="1095" t="s">
        <v>969</v>
      </c>
      <c r="C499" s="1095"/>
      <c r="D499" s="1095"/>
      <c r="E499" s="1095"/>
      <c r="F499" s="1095"/>
      <c r="G499" s="1095"/>
      <c r="H499" s="1095"/>
      <c r="I499" s="564"/>
    </row>
    <row r="500" spans="1:13" s="556" customFormat="1" ht="15.75" hidden="1" customHeight="1">
      <c r="A500" s="663"/>
      <c r="B500" s="1096"/>
      <c r="C500" s="1096"/>
      <c r="D500" s="1096"/>
      <c r="E500" s="1096"/>
      <c r="F500" s="1096"/>
      <c r="G500" s="1096"/>
      <c r="H500" s="1096"/>
      <c r="I500" s="564"/>
    </row>
    <row r="501" spans="1:13" s="556" customFormat="1" ht="15.75" hidden="1" customHeight="1">
      <c r="A501" s="663"/>
      <c r="B501" s="1096"/>
      <c r="C501" s="1096"/>
      <c r="D501" s="1096"/>
      <c r="E501" s="1096"/>
      <c r="F501" s="1096"/>
      <c r="G501" s="1096"/>
      <c r="H501" s="1096"/>
      <c r="I501" s="564"/>
    </row>
    <row r="502" spans="1:13" s="556" customFormat="1" ht="15.75" hidden="1" customHeight="1">
      <c r="A502" s="663"/>
      <c r="B502" s="861"/>
      <c r="C502" s="861"/>
      <c r="D502" s="861"/>
      <c r="E502" s="861"/>
      <c r="F502" s="861"/>
      <c r="G502" s="861"/>
      <c r="H502" s="861"/>
      <c r="I502" s="564"/>
    </row>
    <row r="503" spans="1:13" s="556" customFormat="1" ht="37.5" hidden="1" customHeight="1">
      <c r="A503" s="663"/>
      <c r="B503" s="861" t="s">
        <v>610</v>
      </c>
      <c r="C503" s="861"/>
      <c r="D503" s="861"/>
      <c r="E503" s="861"/>
      <c r="F503" s="861"/>
      <c r="G503" s="861"/>
      <c r="H503" s="861"/>
      <c r="I503" s="564"/>
    </row>
    <row r="504" spans="1:13" s="556" customFormat="1" ht="15" hidden="1" customHeight="1">
      <c r="A504" s="663"/>
      <c r="B504" s="1097"/>
      <c r="C504" s="1097"/>
      <c r="D504" s="1097"/>
      <c r="E504" s="1097"/>
      <c r="F504" s="1097"/>
      <c r="G504" s="1097"/>
      <c r="H504" s="1097"/>
      <c r="I504" s="564"/>
    </row>
    <row r="505" spans="1:13" s="556" customFormat="1" ht="37.5" hidden="1" customHeight="1">
      <c r="A505" s="668" t="s">
        <v>308</v>
      </c>
      <c r="B505" s="1029" t="s">
        <v>1017</v>
      </c>
      <c r="C505" s="1029"/>
      <c r="D505" s="1029"/>
      <c r="E505" s="1029"/>
      <c r="F505" s="1029"/>
      <c r="G505" s="1029"/>
      <c r="H505" s="1029"/>
      <c r="I505" s="669"/>
    </row>
    <row r="506" spans="1:13" s="556" customFormat="1" ht="408.6" hidden="1" customHeight="1">
      <c r="B506" s="1098" t="s">
        <v>1018</v>
      </c>
      <c r="C506" s="1098"/>
      <c r="D506" s="1098"/>
      <c r="E506" s="1098"/>
      <c r="F506" s="1098"/>
      <c r="G506" s="1098"/>
      <c r="H506" s="1098"/>
    </row>
    <row r="507" spans="1:13" s="556" customFormat="1" ht="41.45" hidden="1" customHeight="1">
      <c r="B507" s="861" t="s">
        <v>1019</v>
      </c>
      <c r="C507" s="861"/>
      <c r="D507" s="861"/>
      <c r="E507" s="861"/>
      <c r="F507" s="861"/>
      <c r="G507" s="861"/>
      <c r="H507" s="861"/>
    </row>
    <row r="508" spans="1:13" s="556" customFormat="1" ht="18" hidden="1" customHeight="1">
      <c r="A508" s="564"/>
      <c r="B508" s="1099"/>
      <c r="C508" s="1099"/>
      <c r="D508" s="1099"/>
      <c r="E508" s="1099"/>
      <c r="F508" s="1099"/>
      <c r="G508" s="1099"/>
      <c r="H508" s="1099"/>
      <c r="I508" s="564"/>
    </row>
    <row r="509" spans="1:13" s="556" customFormat="1" ht="14.25" hidden="1" customHeight="1">
      <c r="A509" s="564"/>
      <c r="B509" s="672"/>
      <c r="C509" s="672"/>
      <c r="D509" s="672"/>
      <c r="E509" s="672"/>
      <c r="F509" s="672"/>
      <c r="G509" s="672"/>
      <c r="H509" s="672"/>
      <c r="I509" s="564"/>
    </row>
    <row r="510" spans="1:13" s="556" customFormat="1" ht="75" hidden="1" customHeight="1">
      <c r="A510" s="663"/>
      <c r="B510" s="1046" t="s">
        <v>706</v>
      </c>
      <c r="C510" s="1046"/>
      <c r="D510" s="1046"/>
      <c r="E510" s="1046"/>
      <c r="F510" s="1046"/>
      <c r="G510" s="1046"/>
      <c r="H510" s="1046"/>
      <c r="I510" s="564"/>
    </row>
    <row r="511" spans="1:13" s="556" customFormat="1" ht="15.75" hidden="1" customHeight="1">
      <c r="A511" s="663"/>
      <c r="B511" s="665"/>
      <c r="C511" s="665"/>
      <c r="D511" s="665"/>
      <c r="E511" s="665"/>
      <c r="F511" s="665"/>
      <c r="G511" s="665"/>
      <c r="H511" s="665"/>
      <c r="I511" s="564"/>
      <c r="M511" s="673">
        <f>M21</f>
        <v>0</v>
      </c>
    </row>
    <row r="512" spans="1:13" s="556" customFormat="1" ht="7.5" hidden="1" customHeight="1">
      <c r="A512" s="663"/>
      <c r="B512" s="665"/>
      <c r="C512" s="665"/>
      <c r="D512" s="665"/>
      <c r="E512" s="665"/>
      <c r="F512" s="665"/>
      <c r="G512" s="665"/>
      <c r="H512" s="665"/>
      <c r="I512" s="564"/>
      <c r="M512" s="673"/>
    </row>
    <row r="513" spans="1:13" s="556" customFormat="1" ht="20.25" hidden="1" customHeight="1">
      <c r="A513" s="674">
        <v>2.1</v>
      </c>
      <c r="B513" s="899" t="s">
        <v>88</v>
      </c>
      <c r="C513" s="899"/>
      <c r="D513" s="899"/>
      <c r="E513" s="899"/>
      <c r="F513" s="899"/>
      <c r="G513" s="899"/>
      <c r="H513" s="899"/>
      <c r="I513" s="564"/>
      <c r="M513" s="673">
        <f>M22</f>
        <v>0</v>
      </c>
    </row>
    <row r="514" spans="1:13" s="556" customFormat="1" ht="29.25" hidden="1" customHeight="1">
      <c r="A514" s="675"/>
      <c r="B514" s="844">
        <f>'Name of Bidder'!C13</f>
        <v>0</v>
      </c>
      <c r="C514" s="845"/>
      <c r="D514" s="845"/>
      <c r="E514" s="844"/>
      <c r="F514" s="845"/>
      <c r="G514" s="845"/>
      <c r="H514" s="867"/>
      <c r="I514" s="564"/>
    </row>
    <row r="515" spans="1:13" s="556" customFormat="1" ht="25.5" hidden="1" customHeight="1">
      <c r="A515" s="675" t="s">
        <v>611</v>
      </c>
      <c r="B515" s="844" t="s">
        <v>612</v>
      </c>
      <c r="C515" s="845"/>
      <c r="D515" s="845"/>
      <c r="E515" s="845"/>
      <c r="F515" s="845"/>
      <c r="G515" s="845"/>
      <c r="H515" s="845"/>
      <c r="I515" s="564"/>
    </row>
    <row r="516" spans="1:13" s="556" customFormat="1" ht="19.5" hidden="1" customHeight="1">
      <c r="A516" s="677"/>
      <c r="B516" s="678"/>
      <c r="C516" s="678"/>
      <c r="D516" s="679"/>
      <c r="E516" s="846" t="s">
        <v>90</v>
      </c>
      <c r="F516" s="847"/>
      <c r="G516" s="847"/>
      <c r="H516" s="848"/>
      <c r="I516" s="564"/>
    </row>
    <row r="517" spans="1:13" s="556" customFormat="1" ht="47.25" hidden="1" customHeight="1">
      <c r="A517" s="677"/>
      <c r="B517" s="678"/>
      <c r="C517" s="678"/>
      <c r="D517" s="679" t="s">
        <v>970</v>
      </c>
      <c r="E517" s="849"/>
      <c r="F517" s="850"/>
      <c r="G517" s="850"/>
      <c r="H517" s="851"/>
      <c r="I517" s="564"/>
    </row>
    <row r="518" spans="1:13" s="556" customFormat="1" ht="17.25" hidden="1" customHeight="1">
      <c r="A518" s="680" t="s">
        <v>185</v>
      </c>
      <c r="B518" s="873" t="s">
        <v>186</v>
      </c>
      <c r="C518" s="873"/>
      <c r="D518" s="681"/>
      <c r="E518" s="873"/>
      <c r="F518" s="873"/>
      <c r="G518" s="873"/>
      <c r="H518" s="873"/>
      <c r="I518" s="564"/>
    </row>
    <row r="519" spans="1:13" s="556" customFormat="1" ht="17.25" hidden="1" customHeight="1">
      <c r="A519" s="680"/>
      <c r="B519" s="858" t="s">
        <v>971</v>
      </c>
      <c r="C519" s="858"/>
      <c r="D519" s="859"/>
      <c r="E519" s="682" t="s">
        <v>711</v>
      </c>
      <c r="F519" s="683"/>
      <c r="G519" s="683"/>
      <c r="H519" s="684"/>
      <c r="I519" s="564"/>
    </row>
    <row r="520" spans="1:13" s="556" customFormat="1" ht="15.75" hidden="1" customHeight="1">
      <c r="A520" s="680">
        <v>1</v>
      </c>
      <c r="B520" s="835" t="s">
        <v>935</v>
      </c>
      <c r="C520" s="836"/>
      <c r="D520" s="685"/>
      <c r="E520" s="837"/>
      <c r="F520" s="838"/>
      <c r="G520" s="838"/>
      <c r="H520" s="839"/>
      <c r="I520" s="564"/>
    </row>
    <row r="521" spans="1:13" s="556" customFormat="1" ht="15.75" hidden="1" customHeight="1">
      <c r="A521" s="680">
        <v>2</v>
      </c>
      <c r="B521" s="835" t="s">
        <v>923</v>
      </c>
      <c r="C521" s="836"/>
      <c r="D521" s="685"/>
      <c r="E521" s="874"/>
      <c r="F521" s="874"/>
      <c r="G521" s="874"/>
      <c r="H521" s="874"/>
    </row>
    <row r="522" spans="1:13" s="556" customFormat="1" ht="15.75" hidden="1" customHeight="1">
      <c r="A522" s="680">
        <v>3</v>
      </c>
      <c r="B522" s="686" t="s">
        <v>781</v>
      </c>
      <c r="C522" s="687"/>
      <c r="D522" s="685"/>
      <c r="E522" s="874"/>
      <c r="F522" s="874"/>
      <c r="G522" s="874"/>
      <c r="H522" s="874"/>
      <c r="I522" s="564"/>
    </row>
    <row r="523" spans="1:13" s="556" customFormat="1" ht="16.5" hidden="1" customHeight="1">
      <c r="A523" s="680">
        <v>4</v>
      </c>
      <c r="B523" s="686" t="s">
        <v>763</v>
      </c>
      <c r="C523" s="687"/>
      <c r="D523" s="685"/>
      <c r="E523" s="874"/>
      <c r="F523" s="874"/>
      <c r="G523" s="874"/>
      <c r="H523" s="874"/>
      <c r="I523" s="564"/>
    </row>
    <row r="524" spans="1:13" s="556" customFormat="1" ht="16.5" hidden="1" customHeight="1">
      <c r="A524" s="680">
        <v>5</v>
      </c>
      <c r="B524" s="686" t="s">
        <v>710</v>
      </c>
      <c r="C524" s="687"/>
      <c r="D524" s="685"/>
      <c r="E524" s="837"/>
      <c r="F524" s="838"/>
      <c r="G524" s="838"/>
      <c r="H524" s="839"/>
      <c r="I524" s="564"/>
    </row>
    <row r="525" spans="1:13" s="556" customFormat="1" hidden="1">
      <c r="A525" s="680">
        <v>6</v>
      </c>
      <c r="B525" s="686" t="s">
        <v>705</v>
      </c>
      <c r="C525" s="687"/>
      <c r="D525" s="685"/>
      <c r="E525" s="874"/>
      <c r="F525" s="874"/>
      <c r="G525" s="874"/>
      <c r="H525" s="874"/>
      <c r="I525" s="564"/>
    </row>
    <row r="526" spans="1:13" s="556" customFormat="1" ht="18.75" hidden="1" customHeight="1">
      <c r="A526" s="680">
        <v>6</v>
      </c>
      <c r="B526" s="686" t="s">
        <v>613</v>
      </c>
      <c r="C526" s="687"/>
      <c r="D526" s="688"/>
      <c r="E526" s="689"/>
      <c r="F526" s="690"/>
      <c r="G526" s="840"/>
      <c r="H526" s="841"/>
      <c r="I526" s="564"/>
    </row>
    <row r="527" spans="1:13" s="556" customFormat="1" ht="32.25" hidden="1" customHeight="1">
      <c r="A527" s="663"/>
      <c r="B527" s="842"/>
      <c r="C527" s="842"/>
      <c r="D527" s="842"/>
      <c r="E527" s="842"/>
      <c r="F527" s="842"/>
      <c r="G527" s="842"/>
      <c r="H527" s="843"/>
      <c r="I527" s="564"/>
    </row>
    <row r="528" spans="1:13" s="556" customFormat="1" ht="29.25" hidden="1" customHeight="1">
      <c r="A528" s="675"/>
      <c r="B528" s="691"/>
      <c r="C528" s="692"/>
      <c r="D528" s="692"/>
      <c r="E528" s="692"/>
      <c r="F528" s="692"/>
      <c r="G528" s="692"/>
      <c r="H528" s="692"/>
      <c r="I528" s="564"/>
    </row>
    <row r="529" spans="1:9" s="556" customFormat="1" ht="20.25" hidden="1" customHeight="1">
      <c r="A529" s="677" t="s">
        <v>279</v>
      </c>
      <c r="B529" s="844" t="s">
        <v>89</v>
      </c>
      <c r="C529" s="845"/>
      <c r="D529" s="845"/>
      <c r="E529" s="845"/>
      <c r="F529" s="845"/>
      <c r="G529" s="845"/>
      <c r="H529" s="845"/>
      <c r="I529" s="564"/>
    </row>
    <row r="530" spans="1:9" s="556" customFormat="1" ht="19.5" hidden="1" customHeight="1">
      <c r="A530" s="677"/>
      <c r="B530" s="693"/>
      <c r="C530" s="678"/>
      <c r="D530" s="679"/>
      <c r="E530" s="846" t="s">
        <v>90</v>
      </c>
      <c r="F530" s="847"/>
      <c r="G530" s="847"/>
      <c r="H530" s="848"/>
      <c r="I530" s="564"/>
    </row>
    <row r="531" spans="1:9" s="556" customFormat="1" ht="47.25" hidden="1" customHeight="1">
      <c r="A531" s="677"/>
      <c r="B531" s="693"/>
      <c r="C531" s="678"/>
      <c r="D531" s="679" t="s">
        <v>972</v>
      </c>
      <c r="E531" s="849"/>
      <c r="F531" s="850"/>
      <c r="G531" s="850"/>
      <c r="H531" s="851"/>
      <c r="I531" s="564"/>
    </row>
    <row r="532" spans="1:9" s="556" customFormat="1" ht="17.25" hidden="1" customHeight="1">
      <c r="A532" s="680" t="s">
        <v>185</v>
      </c>
      <c r="B532" s="852" t="s">
        <v>186</v>
      </c>
      <c r="C532" s="853"/>
      <c r="D532" s="694"/>
      <c r="E532" s="854"/>
      <c r="F532" s="855"/>
      <c r="G532" s="855"/>
      <c r="H532" s="856"/>
      <c r="I532" s="564"/>
    </row>
    <row r="533" spans="1:9" s="556" customFormat="1" ht="17.25" hidden="1" customHeight="1">
      <c r="A533" s="680"/>
      <c r="B533" s="857" t="s">
        <v>973</v>
      </c>
      <c r="C533" s="858"/>
      <c r="D533" s="859"/>
      <c r="E533" s="695" t="s">
        <v>183</v>
      </c>
      <c r="F533" s="696"/>
      <c r="G533" s="696"/>
      <c r="H533" s="697"/>
      <c r="I533" s="564"/>
    </row>
    <row r="534" spans="1:9" s="556" customFormat="1" ht="17.25" hidden="1" customHeight="1">
      <c r="A534" s="680"/>
      <c r="B534" s="858" t="s">
        <v>971</v>
      </c>
      <c r="C534" s="858"/>
      <c r="D534" s="859"/>
      <c r="E534" s="682"/>
      <c r="F534" s="696"/>
      <c r="G534" s="696"/>
      <c r="H534" s="697"/>
      <c r="I534" s="564"/>
    </row>
    <row r="535" spans="1:9" s="556" customFormat="1" ht="15.75" hidden="1" customHeight="1">
      <c r="A535" s="680">
        <v>1</v>
      </c>
      <c r="B535" s="835" t="s">
        <v>935</v>
      </c>
      <c r="C535" s="836"/>
      <c r="D535" s="685"/>
      <c r="E535" s="837"/>
      <c r="F535" s="838"/>
      <c r="G535" s="838"/>
      <c r="H535" s="839"/>
      <c r="I535" s="564"/>
    </row>
    <row r="536" spans="1:9" s="556" customFormat="1" ht="15.75" hidden="1" customHeight="1">
      <c r="A536" s="680">
        <v>2</v>
      </c>
      <c r="B536" s="835" t="s">
        <v>923</v>
      </c>
      <c r="C536" s="836"/>
      <c r="D536" s="685"/>
      <c r="E536" s="837"/>
      <c r="F536" s="838"/>
      <c r="G536" s="838"/>
      <c r="H536" s="839"/>
    </row>
    <row r="537" spans="1:9" s="556" customFormat="1" ht="15.75" hidden="1" customHeight="1">
      <c r="A537" s="680">
        <v>3</v>
      </c>
      <c r="B537" s="686" t="s">
        <v>781</v>
      </c>
      <c r="C537" s="687"/>
      <c r="D537" s="685"/>
      <c r="E537" s="837"/>
      <c r="F537" s="838"/>
      <c r="G537" s="838"/>
      <c r="H537" s="839"/>
      <c r="I537" s="564"/>
    </row>
    <row r="538" spans="1:9" s="556" customFormat="1" ht="16.5" hidden="1" customHeight="1">
      <c r="A538" s="680">
        <v>4</v>
      </c>
      <c r="B538" s="686" t="s">
        <v>763</v>
      </c>
      <c r="C538" s="687"/>
      <c r="D538" s="685"/>
      <c r="E538" s="837"/>
      <c r="F538" s="838"/>
      <c r="G538" s="838"/>
      <c r="H538" s="839"/>
      <c r="I538" s="564"/>
    </row>
    <row r="539" spans="1:9" s="556" customFormat="1" ht="16.5" hidden="1" customHeight="1">
      <c r="A539" s="680">
        <v>5</v>
      </c>
      <c r="B539" s="686" t="s">
        <v>710</v>
      </c>
      <c r="C539" s="687"/>
      <c r="D539" s="685"/>
      <c r="E539" s="698"/>
      <c r="F539" s="699"/>
      <c r="G539" s="699"/>
      <c r="H539" s="700"/>
      <c r="I539" s="564"/>
    </row>
    <row r="540" spans="1:9" s="556" customFormat="1" ht="16.5" hidden="1" customHeight="1">
      <c r="A540" s="680">
        <v>6</v>
      </c>
      <c r="B540" s="686" t="s">
        <v>705</v>
      </c>
      <c r="C540" s="687"/>
      <c r="D540" s="685"/>
      <c r="E540" s="837"/>
      <c r="F540" s="838"/>
      <c r="G540" s="838"/>
      <c r="H540" s="839"/>
      <c r="I540" s="564"/>
    </row>
    <row r="541" spans="1:9" s="556" customFormat="1" ht="16.5" hidden="1" customHeight="1">
      <c r="A541" s="680">
        <v>6</v>
      </c>
      <c r="B541" s="686" t="s">
        <v>613</v>
      </c>
      <c r="C541" s="701"/>
      <c r="D541" s="685"/>
      <c r="E541" s="702"/>
      <c r="F541" s="702"/>
      <c r="G541" s="837"/>
      <c r="H541" s="839"/>
      <c r="I541" s="564"/>
    </row>
    <row r="542" spans="1:9" s="556" customFormat="1" ht="51" hidden="1" customHeight="1">
      <c r="A542" s="680"/>
      <c r="B542" s="863" t="s">
        <v>187</v>
      </c>
      <c r="C542" s="864"/>
      <c r="D542" s="685"/>
      <c r="E542" s="837"/>
      <c r="F542" s="838"/>
      <c r="G542" s="838"/>
      <c r="H542" s="839"/>
      <c r="I542" s="564"/>
    </row>
    <row r="543" spans="1:9" s="556" customFormat="1" ht="32.25" hidden="1" customHeight="1">
      <c r="A543" s="663"/>
      <c r="B543" s="860"/>
      <c r="C543" s="860"/>
      <c r="D543" s="861"/>
      <c r="E543" s="861"/>
      <c r="F543" s="861"/>
      <c r="G543" s="861"/>
      <c r="H543" s="862"/>
      <c r="I543" s="564"/>
    </row>
    <row r="544" spans="1:9" s="556" customFormat="1" ht="16.5" hidden="1" customHeight="1">
      <c r="A544" s="663"/>
      <c r="B544" s="665"/>
      <c r="C544" s="665"/>
      <c r="D544" s="582"/>
      <c r="E544" s="582"/>
      <c r="F544" s="582"/>
      <c r="G544" s="582"/>
      <c r="H544" s="582"/>
      <c r="I544" s="564"/>
    </row>
    <row r="545" spans="1:9" s="556" customFormat="1" ht="16.5" hidden="1" customHeight="1">
      <c r="A545" s="677" t="s">
        <v>602</v>
      </c>
      <c r="B545" s="867" t="s">
        <v>188</v>
      </c>
      <c r="C545" s="868"/>
      <c r="D545" s="703"/>
      <c r="E545" s="871"/>
      <c r="F545" s="872"/>
      <c r="G545" s="871"/>
      <c r="H545" s="872"/>
      <c r="I545" s="564"/>
    </row>
    <row r="546" spans="1:9" s="556" customFormat="1" ht="28.5" hidden="1" customHeight="1">
      <c r="A546" s="677"/>
      <c r="B546" s="845"/>
      <c r="C546" s="867"/>
      <c r="D546" s="875" t="s">
        <v>974</v>
      </c>
      <c r="E546" s="876"/>
      <c r="F546" s="876"/>
      <c r="G546" s="876"/>
      <c r="H546" s="877"/>
      <c r="I546" s="564"/>
    </row>
    <row r="547" spans="1:9" s="556" customFormat="1" ht="56.25" hidden="1" customHeight="1">
      <c r="A547" s="680"/>
      <c r="B547" s="869" t="s">
        <v>189</v>
      </c>
      <c r="C547" s="870"/>
      <c r="D547" s="685"/>
      <c r="E547" s="878"/>
      <c r="F547" s="878"/>
      <c r="G547" s="878"/>
      <c r="H547" s="878"/>
    </row>
    <row r="548" spans="1:9" s="556" customFormat="1" ht="15.75" hidden="1" customHeight="1">
      <c r="A548" s="680"/>
      <c r="B548" s="879" t="s">
        <v>190</v>
      </c>
      <c r="C548" s="853"/>
      <c r="D548" s="694"/>
      <c r="E548" s="865"/>
      <c r="F548" s="866"/>
      <c r="G548" s="865"/>
      <c r="H548" s="866"/>
      <c r="I548" s="564"/>
    </row>
    <row r="549" spans="1:9" s="556" customFormat="1" ht="79.5" hidden="1" customHeight="1">
      <c r="A549" s="680"/>
      <c r="B549" s="869" t="s">
        <v>191</v>
      </c>
      <c r="C549" s="870"/>
      <c r="D549" s="685"/>
      <c r="E549" s="878"/>
      <c r="F549" s="878"/>
      <c r="G549" s="878"/>
      <c r="H549" s="878"/>
      <c r="I549" s="564"/>
    </row>
    <row r="550" spans="1:9" s="556" customFormat="1" ht="29.25" hidden="1" customHeight="1">
      <c r="A550" s="704"/>
      <c r="B550" s="579"/>
      <c r="C550" s="579"/>
      <c r="D550" s="579"/>
      <c r="G550" s="579"/>
    </row>
    <row r="551" spans="1:9" s="556" customFormat="1" ht="33" hidden="1" customHeight="1">
      <c r="A551" s="675"/>
      <c r="B551" s="845"/>
      <c r="C551" s="845"/>
      <c r="D551" s="845"/>
      <c r="E551" s="844"/>
      <c r="F551" s="845"/>
      <c r="G551" s="845"/>
      <c r="H551" s="867"/>
      <c r="I551" s="564"/>
    </row>
    <row r="552" spans="1:9" s="556" customFormat="1" ht="19.5" hidden="1" customHeight="1">
      <c r="A552" s="675"/>
      <c r="B552" s="844" t="str">
        <f>E712</f>
        <v xml:space="preserve">For  </v>
      </c>
      <c r="C552" s="845"/>
      <c r="D552" s="845" t="str">
        <f>"For  " &amp;'Name of Bidder'!C18</f>
        <v xml:space="preserve">For  </v>
      </c>
      <c r="E552" s="691"/>
      <c r="F552" s="692"/>
      <c r="G552" s="692"/>
      <c r="H552" s="676"/>
      <c r="I552" s="564"/>
    </row>
    <row r="553" spans="1:9" s="556" customFormat="1" ht="29.25" hidden="1" customHeight="1">
      <c r="A553" s="675" t="s">
        <v>611</v>
      </c>
      <c r="B553" s="868" t="s">
        <v>612</v>
      </c>
      <c r="C553" s="868"/>
      <c r="D553" s="868"/>
      <c r="E553" s="868"/>
      <c r="F553" s="868"/>
      <c r="G553" s="868"/>
      <c r="H553" s="868"/>
      <c r="I553" s="564"/>
    </row>
    <row r="554" spans="1:9" s="556" customFormat="1" ht="19.5" hidden="1" customHeight="1">
      <c r="A554" s="677"/>
      <c r="B554" s="693"/>
      <c r="C554" s="705"/>
      <c r="D554" s="706"/>
      <c r="E554" s="1100" t="s">
        <v>90</v>
      </c>
      <c r="F554" s="1100"/>
      <c r="G554" s="1100"/>
      <c r="H554" s="1100"/>
      <c r="I554" s="564"/>
    </row>
    <row r="555" spans="1:9" s="556" customFormat="1" ht="47.25" hidden="1" customHeight="1">
      <c r="A555" s="677"/>
      <c r="B555" s="693"/>
      <c r="C555" s="705"/>
      <c r="D555" s="707" t="s">
        <v>970</v>
      </c>
      <c r="E555" s="1100"/>
      <c r="F555" s="1100"/>
      <c r="G555" s="1100"/>
      <c r="H555" s="1100"/>
      <c r="I555" s="564"/>
    </row>
    <row r="556" spans="1:9" s="556" customFormat="1" ht="17.25" hidden="1" customHeight="1">
      <c r="A556" s="680" t="s">
        <v>185</v>
      </c>
      <c r="B556" s="857" t="s">
        <v>186</v>
      </c>
      <c r="C556" s="1101"/>
      <c r="D556" s="708"/>
      <c r="E556" s="1102"/>
      <c r="F556" s="1103"/>
      <c r="G556" s="1102"/>
      <c r="H556" s="1103"/>
      <c r="I556" s="564"/>
    </row>
    <row r="557" spans="1:9" s="556" customFormat="1" ht="17.25" hidden="1" customHeight="1">
      <c r="A557" s="680"/>
      <c r="B557" s="857" t="s">
        <v>973</v>
      </c>
      <c r="C557" s="858"/>
      <c r="D557" s="859"/>
      <c r="E557" s="695" t="s">
        <v>183</v>
      </c>
      <c r="F557" s="696"/>
      <c r="G557" s="696"/>
      <c r="H557" s="697"/>
      <c r="I557" s="564"/>
    </row>
    <row r="558" spans="1:9" s="556" customFormat="1" ht="17.25" hidden="1" customHeight="1">
      <c r="A558" s="680"/>
      <c r="B558" s="858" t="s">
        <v>971</v>
      </c>
      <c r="C558" s="858"/>
      <c r="D558" s="859"/>
      <c r="E558" s="695"/>
      <c r="F558" s="696"/>
      <c r="G558" s="696"/>
      <c r="H558" s="697"/>
      <c r="I558" s="564"/>
    </row>
    <row r="559" spans="1:9" s="556" customFormat="1" ht="15.75" hidden="1" customHeight="1">
      <c r="A559" s="680">
        <v>1</v>
      </c>
      <c r="B559" s="835" t="s">
        <v>935</v>
      </c>
      <c r="C559" s="836"/>
      <c r="D559" s="685"/>
      <c r="E559" s="874"/>
      <c r="F559" s="874"/>
      <c r="G559" s="874"/>
      <c r="H559" s="874"/>
      <c r="I559" s="564"/>
    </row>
    <row r="560" spans="1:9" s="556" customFormat="1" ht="15.75" hidden="1" customHeight="1">
      <c r="A560" s="680">
        <v>2</v>
      </c>
      <c r="B560" s="835" t="s">
        <v>923</v>
      </c>
      <c r="C560" s="836"/>
      <c r="D560" s="685"/>
      <c r="E560" s="874"/>
      <c r="F560" s="874"/>
      <c r="G560" s="874"/>
      <c r="H560" s="874"/>
    </row>
    <row r="561" spans="1:9" s="556" customFormat="1" ht="15.75" hidden="1" customHeight="1">
      <c r="A561" s="680">
        <v>3</v>
      </c>
      <c r="B561" s="686" t="s">
        <v>781</v>
      </c>
      <c r="C561" s="701"/>
      <c r="D561" s="685"/>
      <c r="E561" s="874"/>
      <c r="F561" s="874"/>
      <c r="G561" s="874"/>
      <c r="H561" s="874"/>
      <c r="I561" s="564"/>
    </row>
    <row r="562" spans="1:9" s="556" customFormat="1" ht="16.5" hidden="1" customHeight="1">
      <c r="A562" s="680">
        <v>4</v>
      </c>
      <c r="B562" s="686" t="s">
        <v>763</v>
      </c>
      <c r="C562" s="701"/>
      <c r="D562" s="685"/>
      <c r="E562" s="874"/>
      <c r="F562" s="874"/>
      <c r="G562" s="874"/>
      <c r="H562" s="874"/>
      <c r="I562" s="564"/>
    </row>
    <row r="563" spans="1:9" s="556" customFormat="1" ht="16.5" hidden="1" customHeight="1">
      <c r="A563" s="680">
        <v>5</v>
      </c>
      <c r="B563" s="686" t="s">
        <v>710</v>
      </c>
      <c r="C563" s="701"/>
      <c r="D563" s="685"/>
      <c r="E563" s="837"/>
      <c r="F563" s="838"/>
      <c r="G563" s="838"/>
      <c r="H563" s="839"/>
      <c r="I563" s="564"/>
    </row>
    <row r="564" spans="1:9" s="556" customFormat="1" hidden="1">
      <c r="A564" s="680">
        <v>6</v>
      </c>
      <c r="B564" s="686" t="s">
        <v>705</v>
      </c>
      <c r="C564" s="701"/>
      <c r="D564" s="685"/>
      <c r="E564" s="874"/>
      <c r="F564" s="874"/>
      <c r="G564" s="874"/>
      <c r="H564" s="874"/>
      <c r="I564" s="564"/>
    </row>
    <row r="565" spans="1:9" s="556" customFormat="1" ht="13.5" hidden="1" customHeight="1">
      <c r="A565" s="680">
        <v>6</v>
      </c>
      <c r="B565" s="686" t="s">
        <v>613</v>
      </c>
      <c r="C565" s="687"/>
      <c r="D565" s="688"/>
      <c r="E565" s="689"/>
      <c r="F565" s="690"/>
      <c r="G565" s="840"/>
      <c r="H565" s="841"/>
      <c r="I565" s="564"/>
    </row>
    <row r="566" spans="1:9" s="556" customFormat="1" ht="13.5" hidden="1" customHeight="1">
      <c r="A566" s="680"/>
      <c r="B566" s="719"/>
      <c r="C566" s="719"/>
      <c r="D566" s="719"/>
      <c r="E566" s="719"/>
      <c r="F566" s="719"/>
      <c r="G566" s="719"/>
      <c r="H566" s="719"/>
      <c r="I566" s="564"/>
    </row>
    <row r="567" spans="1:9" s="556" customFormat="1" ht="20.25" hidden="1" customHeight="1">
      <c r="A567" s="677" t="s">
        <v>279</v>
      </c>
      <c r="B567" s="844" t="s">
        <v>89</v>
      </c>
      <c r="C567" s="845"/>
      <c r="D567" s="845"/>
      <c r="E567" s="845"/>
      <c r="F567" s="845"/>
      <c r="G567" s="845"/>
      <c r="H567" s="845"/>
      <c r="I567" s="564"/>
    </row>
    <row r="568" spans="1:9" s="556" customFormat="1" ht="19.5" hidden="1" customHeight="1">
      <c r="A568" s="677"/>
      <c r="B568" s="693"/>
      <c r="C568" s="678"/>
      <c r="D568" s="679"/>
      <c r="E568" s="846" t="s">
        <v>90</v>
      </c>
      <c r="F568" s="847"/>
      <c r="G568" s="847"/>
      <c r="H568" s="848"/>
      <c r="I568" s="564"/>
    </row>
    <row r="569" spans="1:9" s="556" customFormat="1" ht="47.25" hidden="1" customHeight="1">
      <c r="A569" s="677"/>
      <c r="B569" s="693"/>
      <c r="C569" s="678"/>
      <c r="D569" s="679" t="s">
        <v>972</v>
      </c>
      <c r="E569" s="849"/>
      <c r="F569" s="850"/>
      <c r="G569" s="850"/>
      <c r="H569" s="851"/>
      <c r="I569" s="564"/>
    </row>
    <row r="570" spans="1:9" s="556" customFormat="1" ht="17.25" hidden="1" customHeight="1">
      <c r="A570" s="680" t="s">
        <v>185</v>
      </c>
      <c r="B570" s="852" t="s">
        <v>186</v>
      </c>
      <c r="C570" s="853"/>
      <c r="D570" s="694"/>
      <c r="E570" s="854"/>
      <c r="F570" s="855"/>
      <c r="G570" s="855"/>
      <c r="H570" s="856"/>
      <c r="I570" s="564"/>
    </row>
    <row r="571" spans="1:9" s="556" customFormat="1" ht="17.25" hidden="1" customHeight="1">
      <c r="A571" s="680"/>
      <c r="B571" s="857" t="s">
        <v>973</v>
      </c>
      <c r="C571" s="858"/>
      <c r="D571" s="859"/>
      <c r="E571" s="695" t="s">
        <v>183</v>
      </c>
      <c r="F571" s="696"/>
      <c r="G571" s="696"/>
      <c r="H571" s="697"/>
      <c r="I571" s="564"/>
    </row>
    <row r="572" spans="1:9" s="556" customFormat="1" ht="17.25" hidden="1" customHeight="1">
      <c r="A572" s="680"/>
      <c r="B572" s="858" t="s">
        <v>971</v>
      </c>
      <c r="C572" s="858"/>
      <c r="D572" s="859"/>
      <c r="E572" s="682"/>
      <c r="F572" s="696"/>
      <c r="G572" s="696"/>
      <c r="H572" s="697"/>
      <c r="I572" s="564"/>
    </row>
    <row r="573" spans="1:9" s="556" customFormat="1" ht="15.75" hidden="1" customHeight="1">
      <c r="A573" s="680">
        <v>1</v>
      </c>
      <c r="B573" s="835" t="s">
        <v>935</v>
      </c>
      <c r="C573" s="836"/>
      <c r="D573" s="685"/>
      <c r="E573" s="837"/>
      <c r="F573" s="838"/>
      <c r="G573" s="838"/>
      <c r="H573" s="839"/>
      <c r="I573" s="564"/>
    </row>
    <row r="574" spans="1:9" s="556" customFormat="1" ht="15.75" hidden="1" customHeight="1">
      <c r="A574" s="680">
        <v>2</v>
      </c>
      <c r="B574" s="835" t="s">
        <v>923</v>
      </c>
      <c r="C574" s="836"/>
      <c r="D574" s="685"/>
      <c r="E574" s="837"/>
      <c r="F574" s="838"/>
      <c r="G574" s="838"/>
      <c r="H574" s="839"/>
    </row>
    <row r="575" spans="1:9" s="556" customFormat="1" ht="15.75" hidden="1" customHeight="1">
      <c r="A575" s="680">
        <v>3</v>
      </c>
      <c r="B575" s="686" t="s">
        <v>781</v>
      </c>
      <c r="C575" s="687"/>
      <c r="D575" s="685"/>
      <c r="E575" s="837"/>
      <c r="F575" s="838"/>
      <c r="G575" s="838"/>
      <c r="H575" s="839"/>
      <c r="I575" s="564"/>
    </row>
    <row r="576" spans="1:9" s="556" customFormat="1" ht="16.5" hidden="1" customHeight="1">
      <c r="A576" s="680">
        <v>4</v>
      </c>
      <c r="B576" s="686" t="s">
        <v>763</v>
      </c>
      <c r="C576" s="687"/>
      <c r="D576" s="685"/>
      <c r="E576" s="837"/>
      <c r="F576" s="838"/>
      <c r="G576" s="838"/>
      <c r="H576" s="839"/>
      <c r="I576" s="564"/>
    </row>
    <row r="577" spans="1:9" s="556" customFormat="1" ht="16.5" hidden="1" customHeight="1">
      <c r="A577" s="680">
        <v>5</v>
      </c>
      <c r="B577" s="686" t="s">
        <v>710</v>
      </c>
      <c r="C577" s="687"/>
      <c r="D577" s="685"/>
      <c r="E577" s="698"/>
      <c r="F577" s="699"/>
      <c r="G577" s="699"/>
      <c r="H577" s="700"/>
      <c r="I577" s="564"/>
    </row>
    <row r="578" spans="1:9" s="556" customFormat="1" ht="16.5" hidden="1" customHeight="1">
      <c r="A578" s="680">
        <v>6</v>
      </c>
      <c r="B578" s="686" t="s">
        <v>705</v>
      </c>
      <c r="C578" s="687"/>
      <c r="D578" s="685"/>
      <c r="E578" s="837"/>
      <c r="F578" s="838"/>
      <c r="G578" s="838"/>
      <c r="H578" s="839"/>
      <c r="I578" s="564"/>
    </row>
    <row r="579" spans="1:9" s="556" customFormat="1" ht="16.5" hidden="1" customHeight="1">
      <c r="A579" s="680">
        <v>6</v>
      </c>
      <c r="B579" s="686" t="s">
        <v>613</v>
      </c>
      <c r="C579" s="701"/>
      <c r="D579" s="685"/>
      <c r="E579" s="702"/>
      <c r="F579" s="702"/>
      <c r="G579" s="837"/>
      <c r="H579" s="839"/>
      <c r="I579" s="564"/>
    </row>
    <row r="580" spans="1:9" s="556" customFormat="1" ht="51" hidden="1" customHeight="1">
      <c r="A580" s="680"/>
      <c r="B580" s="863" t="s">
        <v>187</v>
      </c>
      <c r="C580" s="864"/>
      <c r="D580" s="685"/>
      <c r="E580" s="837"/>
      <c r="F580" s="838"/>
      <c r="G580" s="838"/>
      <c r="H580" s="839"/>
      <c r="I580" s="564"/>
    </row>
    <row r="581" spans="1:9" s="556" customFormat="1" ht="32.25" hidden="1" customHeight="1">
      <c r="A581" s="663"/>
      <c r="B581" s="860"/>
      <c r="C581" s="860"/>
      <c r="D581" s="861"/>
      <c r="E581" s="861"/>
      <c r="F581" s="861"/>
      <c r="G581" s="861"/>
      <c r="H581" s="862"/>
      <c r="I581" s="564"/>
    </row>
    <row r="582" spans="1:9" s="556" customFormat="1" ht="16.5" hidden="1" customHeight="1">
      <c r="A582" s="663"/>
      <c r="B582" s="665"/>
      <c r="C582" s="665"/>
      <c r="D582" s="582"/>
      <c r="E582" s="582"/>
      <c r="F582" s="582"/>
      <c r="G582" s="582"/>
      <c r="H582" s="582"/>
      <c r="I582" s="564"/>
    </row>
    <row r="583" spans="1:9" s="556" customFormat="1" ht="16.5" hidden="1" customHeight="1">
      <c r="A583" s="677" t="s">
        <v>602</v>
      </c>
      <c r="B583" s="867" t="s">
        <v>188</v>
      </c>
      <c r="C583" s="868"/>
      <c r="D583" s="703"/>
      <c r="E583" s="871"/>
      <c r="F583" s="872"/>
      <c r="G583" s="871"/>
      <c r="H583" s="872"/>
      <c r="I583" s="564"/>
    </row>
    <row r="584" spans="1:9" s="556" customFormat="1" ht="28.5" hidden="1" customHeight="1">
      <c r="A584" s="677"/>
      <c r="B584" s="845"/>
      <c r="C584" s="867"/>
      <c r="D584" s="875" t="s">
        <v>974</v>
      </c>
      <c r="E584" s="876"/>
      <c r="F584" s="876"/>
      <c r="G584" s="876"/>
      <c r="H584" s="877"/>
      <c r="I584" s="564"/>
    </row>
    <row r="585" spans="1:9" s="556" customFormat="1" ht="56.25" hidden="1" customHeight="1">
      <c r="A585" s="680"/>
      <c r="B585" s="869" t="s">
        <v>189</v>
      </c>
      <c r="C585" s="870"/>
      <c r="D585" s="685"/>
      <c r="E585" s="878"/>
      <c r="F585" s="878"/>
      <c r="G585" s="878"/>
      <c r="H585" s="878"/>
    </row>
    <row r="586" spans="1:9" s="556" customFormat="1" ht="15.75" hidden="1" customHeight="1">
      <c r="A586" s="680"/>
      <c r="B586" s="879" t="s">
        <v>190</v>
      </c>
      <c r="C586" s="853"/>
      <c r="D586" s="694"/>
      <c r="E586" s="865"/>
      <c r="F586" s="866"/>
      <c r="G586" s="865"/>
      <c r="H586" s="866"/>
      <c r="I586" s="564"/>
    </row>
    <row r="587" spans="1:9" s="556" customFormat="1" ht="79.5" hidden="1" customHeight="1">
      <c r="A587" s="680"/>
      <c r="B587" s="869" t="s">
        <v>191</v>
      </c>
      <c r="C587" s="870"/>
      <c r="D587" s="685"/>
      <c r="E587" s="878"/>
      <c r="F587" s="878"/>
      <c r="G587" s="878"/>
      <c r="H587" s="878"/>
      <c r="I587" s="564"/>
    </row>
    <row r="588" spans="1:9" s="556" customFormat="1" ht="20.25" hidden="1" customHeight="1">
      <c r="A588" s="680"/>
      <c r="B588" s="577"/>
      <c r="C588" s="577"/>
      <c r="D588" s="711"/>
      <c r="E588" s="711"/>
      <c r="F588" s="711"/>
      <c r="G588" s="711"/>
      <c r="H588" s="711"/>
      <c r="I588" s="564"/>
    </row>
    <row r="589" spans="1:9" s="556" customFormat="1" ht="20.25" hidden="1" customHeight="1">
      <c r="A589" s="675"/>
      <c r="B589" s="844">
        <f>'Name of Bidder'!C23</f>
        <v>0</v>
      </c>
      <c r="C589" s="845"/>
      <c r="D589" s="845"/>
      <c r="E589" s="844"/>
      <c r="F589" s="845"/>
      <c r="G589" s="845"/>
      <c r="H589" s="867"/>
      <c r="I589" s="564"/>
    </row>
    <row r="590" spans="1:9" s="556" customFormat="1" ht="19.5" hidden="1" customHeight="1">
      <c r="A590" s="675" t="s">
        <v>611</v>
      </c>
      <c r="B590" s="844" t="s">
        <v>612</v>
      </c>
      <c r="C590" s="845"/>
      <c r="D590" s="845"/>
      <c r="E590" s="845"/>
      <c r="F590" s="845"/>
      <c r="G590" s="845"/>
      <c r="H590" s="845"/>
      <c r="I590" s="564"/>
    </row>
    <row r="591" spans="1:9" s="556" customFormat="1" ht="47.25" hidden="1" customHeight="1">
      <c r="A591" s="677"/>
      <c r="B591" s="693"/>
      <c r="C591" s="705"/>
      <c r="D591" s="706"/>
      <c r="E591" s="846" t="s">
        <v>90</v>
      </c>
      <c r="F591" s="847"/>
      <c r="G591" s="847"/>
      <c r="H591" s="848"/>
      <c r="I591" s="564"/>
    </row>
    <row r="592" spans="1:9" s="556" customFormat="1" ht="31.5" hidden="1" customHeight="1">
      <c r="A592" s="677"/>
      <c r="B592" s="693"/>
      <c r="C592" s="705"/>
      <c r="D592" s="707" t="s">
        <v>970</v>
      </c>
      <c r="E592" s="1105"/>
      <c r="F592" s="1106"/>
      <c r="G592" s="1106"/>
      <c r="H592" s="1107"/>
      <c r="I592" s="564"/>
    </row>
    <row r="593" spans="1:9" s="556" customFormat="1" ht="17.25" hidden="1" customHeight="1">
      <c r="A593" s="680" t="s">
        <v>185</v>
      </c>
      <c r="B593" s="857" t="s">
        <v>186</v>
      </c>
      <c r="C593" s="1101"/>
      <c r="D593" s="708"/>
      <c r="E593" s="927"/>
      <c r="F593" s="926"/>
      <c r="G593" s="927"/>
      <c r="H593" s="926"/>
      <c r="I593" s="564"/>
    </row>
    <row r="594" spans="1:9" s="556" customFormat="1" ht="17.25" hidden="1" customHeight="1">
      <c r="A594" s="680"/>
      <c r="B594" s="857" t="s">
        <v>973</v>
      </c>
      <c r="C594" s="858"/>
      <c r="D594" s="1101"/>
      <c r="E594" s="695" t="s">
        <v>183</v>
      </c>
      <c r="F594" s="696"/>
      <c r="G594" s="696"/>
      <c r="H594" s="697"/>
      <c r="I594" s="564"/>
    </row>
    <row r="595" spans="1:9" s="556" customFormat="1" ht="24" hidden="1" customHeight="1">
      <c r="A595" s="680"/>
      <c r="B595" s="857" t="s">
        <v>971</v>
      </c>
      <c r="C595" s="858"/>
      <c r="D595" s="1101"/>
      <c r="E595" s="695"/>
      <c r="F595" s="696"/>
      <c r="G595" s="696"/>
      <c r="H595" s="697"/>
      <c r="I595" s="564"/>
    </row>
    <row r="596" spans="1:9" s="556" customFormat="1" ht="15.75" hidden="1" customHeight="1">
      <c r="A596" s="680">
        <v>1</v>
      </c>
      <c r="B596" s="857" t="s">
        <v>935</v>
      </c>
      <c r="C596" s="1101"/>
      <c r="D596" s="685"/>
      <c r="E596" s="837"/>
      <c r="F596" s="838"/>
      <c r="G596" s="838"/>
      <c r="H596" s="839"/>
      <c r="I596" s="564"/>
    </row>
    <row r="597" spans="1:9" s="556" customFormat="1" ht="15.75" hidden="1" customHeight="1">
      <c r="A597" s="680">
        <v>2</v>
      </c>
      <c r="B597" s="857" t="s">
        <v>923</v>
      </c>
      <c r="C597" s="1101"/>
      <c r="D597" s="685"/>
      <c r="E597" s="837"/>
      <c r="F597" s="838"/>
      <c r="G597" s="838"/>
      <c r="H597" s="839"/>
    </row>
    <row r="598" spans="1:9" s="556" customFormat="1" ht="15.75" hidden="1" customHeight="1">
      <c r="A598" s="680">
        <v>3</v>
      </c>
      <c r="B598" s="712" t="s">
        <v>781</v>
      </c>
      <c r="C598" s="684"/>
      <c r="D598" s="685"/>
      <c r="E598" s="837"/>
      <c r="F598" s="838"/>
      <c r="G598" s="838"/>
      <c r="H598" s="839"/>
      <c r="I598" s="564"/>
    </row>
    <row r="599" spans="1:9" s="556" customFormat="1" ht="16.5" hidden="1" customHeight="1">
      <c r="A599" s="680">
        <v>4</v>
      </c>
      <c r="B599" s="686" t="s">
        <v>763</v>
      </c>
      <c r="C599" s="701"/>
      <c r="D599" s="685"/>
      <c r="E599" s="837"/>
      <c r="F599" s="838"/>
      <c r="G599" s="838"/>
      <c r="H599" s="839"/>
      <c r="I599" s="564"/>
    </row>
    <row r="600" spans="1:9" s="556" customFormat="1" ht="16.5" hidden="1" customHeight="1">
      <c r="A600" s="680">
        <v>5</v>
      </c>
      <c r="B600" s="686" t="s">
        <v>710</v>
      </c>
      <c r="C600" s="701"/>
      <c r="D600" s="685"/>
      <c r="E600" s="837"/>
      <c r="F600" s="838"/>
      <c r="G600" s="838"/>
      <c r="H600" s="839"/>
      <c r="I600" s="564"/>
    </row>
    <row r="601" spans="1:9" s="556" customFormat="1" ht="15.75" hidden="1" customHeight="1">
      <c r="A601" s="680">
        <v>6</v>
      </c>
      <c r="B601" s="686" t="s">
        <v>705</v>
      </c>
      <c r="C601" s="701"/>
      <c r="D601" s="685"/>
      <c r="E601" s="874"/>
      <c r="F601" s="874"/>
      <c r="G601" s="874"/>
      <c r="H601" s="874"/>
      <c r="I601" s="564"/>
    </row>
    <row r="602" spans="1:9" s="556" customFormat="1" hidden="1">
      <c r="A602" s="680">
        <v>6</v>
      </c>
      <c r="B602" s="709" t="s">
        <v>613</v>
      </c>
      <c r="C602" s="710"/>
      <c r="D602" s="688"/>
      <c r="E602" s="689"/>
      <c r="F602" s="690"/>
      <c r="G602" s="840"/>
      <c r="H602" s="841"/>
      <c r="I602" s="564"/>
    </row>
    <row r="603" spans="1:9" s="556" customFormat="1" hidden="1">
      <c r="A603" s="680"/>
      <c r="B603" s="720"/>
      <c r="C603" s="720"/>
      <c r="D603" s="720"/>
      <c r="E603" s="720"/>
      <c r="F603" s="720"/>
      <c r="G603" s="720"/>
      <c r="H603" s="720"/>
      <c r="I603" s="564"/>
    </row>
    <row r="604" spans="1:9" s="556" customFormat="1" ht="20.25" hidden="1" customHeight="1">
      <c r="A604" s="677" t="s">
        <v>279</v>
      </c>
      <c r="B604" s="844" t="s">
        <v>89</v>
      </c>
      <c r="C604" s="845"/>
      <c r="D604" s="845"/>
      <c r="E604" s="845"/>
      <c r="F604" s="845"/>
      <c r="G604" s="845"/>
      <c r="H604" s="845"/>
      <c r="I604" s="564"/>
    </row>
    <row r="605" spans="1:9" s="556" customFormat="1" ht="19.5" hidden="1" customHeight="1">
      <c r="A605" s="677"/>
      <c r="B605" s="693"/>
      <c r="C605" s="678"/>
      <c r="D605" s="679"/>
      <c r="E605" s="846" t="s">
        <v>90</v>
      </c>
      <c r="F605" s="847"/>
      <c r="G605" s="847"/>
      <c r="H605" s="848"/>
      <c r="I605" s="564"/>
    </row>
    <row r="606" spans="1:9" s="556" customFormat="1" ht="47.25" hidden="1" customHeight="1">
      <c r="A606" s="677"/>
      <c r="B606" s="693"/>
      <c r="C606" s="678"/>
      <c r="D606" s="679" t="s">
        <v>972</v>
      </c>
      <c r="E606" s="849"/>
      <c r="F606" s="850"/>
      <c r="G606" s="850"/>
      <c r="H606" s="851"/>
      <c r="I606" s="564"/>
    </row>
    <row r="607" spans="1:9" s="556" customFormat="1" ht="17.25" hidden="1" customHeight="1">
      <c r="A607" s="680" t="s">
        <v>185</v>
      </c>
      <c r="B607" s="852" t="s">
        <v>186</v>
      </c>
      <c r="C607" s="853"/>
      <c r="D607" s="694"/>
      <c r="E607" s="854"/>
      <c r="F607" s="855"/>
      <c r="G607" s="855"/>
      <c r="H607" s="856"/>
      <c r="I607" s="564"/>
    </row>
    <row r="608" spans="1:9" s="556" customFormat="1" ht="17.25" hidden="1" customHeight="1">
      <c r="A608" s="680"/>
      <c r="B608" s="857" t="s">
        <v>973</v>
      </c>
      <c r="C608" s="858"/>
      <c r="D608" s="859"/>
      <c r="E608" s="695" t="s">
        <v>183</v>
      </c>
      <c r="F608" s="696"/>
      <c r="G608" s="696"/>
      <c r="H608" s="697"/>
      <c r="I608" s="564"/>
    </row>
    <row r="609" spans="1:9" s="556" customFormat="1" ht="17.25" hidden="1" customHeight="1">
      <c r="A609" s="680"/>
      <c r="B609" s="858" t="s">
        <v>971</v>
      </c>
      <c r="C609" s="858"/>
      <c r="D609" s="859"/>
      <c r="E609" s="682"/>
      <c r="F609" s="696"/>
      <c r="G609" s="696"/>
      <c r="H609" s="697"/>
      <c r="I609" s="564"/>
    </row>
    <row r="610" spans="1:9" s="556" customFormat="1" ht="15.75" hidden="1" customHeight="1">
      <c r="A610" s="680">
        <v>1</v>
      </c>
      <c r="B610" s="835" t="s">
        <v>935</v>
      </c>
      <c r="C610" s="836"/>
      <c r="D610" s="685"/>
      <c r="E610" s="837"/>
      <c r="F610" s="838"/>
      <c r="G610" s="838"/>
      <c r="H610" s="839"/>
      <c r="I610" s="564"/>
    </row>
    <row r="611" spans="1:9" s="556" customFormat="1" ht="15.75" hidden="1" customHeight="1">
      <c r="A611" s="680">
        <v>2</v>
      </c>
      <c r="B611" s="835" t="s">
        <v>923</v>
      </c>
      <c r="C611" s="836"/>
      <c r="D611" s="685"/>
      <c r="E611" s="837"/>
      <c r="F611" s="838"/>
      <c r="G611" s="838"/>
      <c r="H611" s="839"/>
    </row>
    <row r="612" spans="1:9" s="556" customFormat="1" ht="15.75" hidden="1" customHeight="1">
      <c r="A612" s="680">
        <v>3</v>
      </c>
      <c r="B612" s="686" t="s">
        <v>781</v>
      </c>
      <c r="C612" s="687"/>
      <c r="D612" s="685"/>
      <c r="E612" s="837"/>
      <c r="F612" s="838"/>
      <c r="G612" s="838"/>
      <c r="H612" s="839"/>
      <c r="I612" s="564"/>
    </row>
    <row r="613" spans="1:9" s="556" customFormat="1" ht="16.5" hidden="1" customHeight="1">
      <c r="A613" s="680">
        <v>4</v>
      </c>
      <c r="B613" s="686" t="s">
        <v>763</v>
      </c>
      <c r="C613" s="687"/>
      <c r="D613" s="685"/>
      <c r="E613" s="837"/>
      <c r="F613" s="838"/>
      <c r="G613" s="838"/>
      <c r="H613" s="839"/>
      <c r="I613" s="564"/>
    </row>
    <row r="614" spans="1:9" s="556" customFormat="1" ht="16.5" hidden="1" customHeight="1">
      <c r="A614" s="680">
        <v>5</v>
      </c>
      <c r="B614" s="686" t="s">
        <v>710</v>
      </c>
      <c r="C614" s="687"/>
      <c r="D614" s="685"/>
      <c r="E614" s="698"/>
      <c r="F614" s="699"/>
      <c r="G614" s="699"/>
      <c r="H614" s="700"/>
      <c r="I614" s="564"/>
    </row>
    <row r="615" spans="1:9" s="556" customFormat="1" ht="16.5" hidden="1" customHeight="1">
      <c r="A615" s="680">
        <v>6</v>
      </c>
      <c r="B615" s="686" t="s">
        <v>705</v>
      </c>
      <c r="C615" s="687"/>
      <c r="D615" s="685"/>
      <c r="E615" s="837"/>
      <c r="F615" s="838"/>
      <c r="G615" s="838"/>
      <c r="H615" s="839"/>
      <c r="I615" s="564"/>
    </row>
    <row r="616" spans="1:9" s="556" customFormat="1" ht="16.5" hidden="1" customHeight="1">
      <c r="A616" s="680">
        <v>6</v>
      </c>
      <c r="B616" s="686" t="s">
        <v>613</v>
      </c>
      <c r="C616" s="701"/>
      <c r="D616" s="685"/>
      <c r="E616" s="702"/>
      <c r="F616" s="702"/>
      <c r="G616" s="837"/>
      <c r="H616" s="839"/>
      <c r="I616" s="564"/>
    </row>
    <row r="617" spans="1:9" s="556" customFormat="1" ht="51" hidden="1" customHeight="1">
      <c r="A617" s="680"/>
      <c r="B617" s="863" t="s">
        <v>187</v>
      </c>
      <c r="C617" s="864"/>
      <c r="D617" s="685"/>
      <c r="E617" s="837"/>
      <c r="F617" s="838"/>
      <c r="G617" s="838"/>
      <c r="H617" s="839"/>
      <c r="I617" s="564"/>
    </row>
    <row r="618" spans="1:9" s="556" customFormat="1" ht="11.25" hidden="1" customHeight="1">
      <c r="A618" s="663"/>
      <c r="B618" s="860"/>
      <c r="C618" s="860"/>
      <c r="D618" s="861"/>
      <c r="E618" s="861"/>
      <c r="F618" s="861"/>
      <c r="G618" s="861"/>
      <c r="H618" s="862"/>
      <c r="I618" s="564"/>
    </row>
    <row r="619" spans="1:9" s="556" customFormat="1" ht="16.5" hidden="1" customHeight="1">
      <c r="A619" s="663"/>
      <c r="B619" s="665"/>
      <c r="C619" s="665"/>
      <c r="D619" s="582"/>
      <c r="E619" s="582"/>
      <c r="F619" s="582"/>
      <c r="G619" s="582"/>
      <c r="H619" s="582"/>
      <c r="I619" s="564"/>
    </row>
    <row r="620" spans="1:9" s="556" customFormat="1" ht="16.5" hidden="1" customHeight="1">
      <c r="A620" s="677" t="s">
        <v>602</v>
      </c>
      <c r="B620" s="867" t="s">
        <v>188</v>
      </c>
      <c r="C620" s="868"/>
      <c r="D620" s="703"/>
      <c r="E620" s="871"/>
      <c r="F620" s="872"/>
      <c r="G620" s="871"/>
      <c r="H620" s="872"/>
      <c r="I620" s="564"/>
    </row>
    <row r="621" spans="1:9" s="556" customFormat="1" ht="28.5" hidden="1" customHeight="1">
      <c r="A621" s="677"/>
      <c r="B621" s="845"/>
      <c r="C621" s="867"/>
      <c r="D621" s="875" t="s">
        <v>974</v>
      </c>
      <c r="E621" s="876"/>
      <c r="F621" s="876"/>
      <c r="G621" s="876"/>
      <c r="H621" s="877"/>
      <c r="I621" s="564"/>
    </row>
    <row r="622" spans="1:9" s="556" customFormat="1" ht="56.25" hidden="1" customHeight="1">
      <c r="A622" s="680"/>
      <c r="B622" s="869" t="s">
        <v>189</v>
      </c>
      <c r="C622" s="870"/>
      <c r="D622" s="685"/>
      <c r="E622" s="878"/>
      <c r="F622" s="878"/>
      <c r="G622" s="878"/>
      <c r="H622" s="878"/>
    </row>
    <row r="623" spans="1:9" s="556" customFormat="1" ht="15.75" hidden="1" customHeight="1">
      <c r="A623" s="680"/>
      <c r="B623" s="879" t="s">
        <v>190</v>
      </c>
      <c r="C623" s="853"/>
      <c r="D623" s="694"/>
      <c r="E623" s="865"/>
      <c r="F623" s="866"/>
      <c r="G623" s="865"/>
      <c r="H623" s="866"/>
      <c r="I623" s="564"/>
    </row>
    <row r="624" spans="1:9" s="556" customFormat="1" ht="79.5" hidden="1" customHeight="1">
      <c r="A624" s="680"/>
      <c r="B624" s="869" t="s">
        <v>191</v>
      </c>
      <c r="C624" s="870"/>
      <c r="D624" s="685"/>
      <c r="E624" s="878"/>
      <c r="F624" s="878"/>
      <c r="G624" s="878"/>
      <c r="H624" s="878"/>
      <c r="I624" s="564"/>
    </row>
    <row r="625" spans="1:9" s="556" customFormat="1" ht="22.5" hidden="1" customHeight="1">
      <c r="A625" s="663"/>
      <c r="B625" s="577"/>
      <c r="C625" s="577"/>
      <c r="D625" s="711"/>
      <c r="E625" s="711"/>
      <c r="F625" s="711"/>
      <c r="G625" s="711"/>
      <c r="H625" s="711"/>
      <c r="I625" s="564"/>
    </row>
    <row r="626" spans="1:9" s="556" customFormat="1" ht="17.25" hidden="1" customHeight="1">
      <c r="A626" s="713" t="s">
        <v>184</v>
      </c>
      <c r="B626" s="1092" t="s">
        <v>975</v>
      </c>
      <c r="C626" s="1092"/>
      <c r="D626" s="1092"/>
      <c r="E626" s="1092"/>
      <c r="F626" s="1092"/>
      <c r="G626" s="1092"/>
      <c r="H626" s="1092"/>
      <c r="I626" s="564"/>
    </row>
    <row r="627" spans="1:9" s="556" customFormat="1" ht="12" hidden="1" customHeight="1">
      <c r="A627" s="564"/>
      <c r="B627" s="579"/>
      <c r="C627" s="579"/>
      <c r="D627" s="579"/>
      <c r="E627" s="579"/>
      <c r="F627" s="579"/>
      <c r="G627" s="579"/>
      <c r="H627" s="564"/>
      <c r="I627" s="564"/>
    </row>
    <row r="628" spans="1:9" s="556" customFormat="1" ht="180" hidden="1" customHeight="1">
      <c r="A628" s="714"/>
      <c r="B628" s="861" t="s">
        <v>999</v>
      </c>
      <c r="C628" s="861"/>
      <c r="D628" s="861"/>
      <c r="E628" s="861"/>
      <c r="F628" s="861"/>
      <c r="G628" s="861"/>
      <c r="H628" s="861"/>
      <c r="I628" s="564"/>
    </row>
    <row r="629" spans="1:9" s="556" customFormat="1" ht="144.6" hidden="1" customHeight="1">
      <c r="A629" s="663"/>
      <c r="B629" s="861"/>
      <c r="C629" s="861"/>
      <c r="D629" s="861"/>
      <c r="E629" s="861"/>
      <c r="F629" s="861"/>
      <c r="G629" s="861"/>
      <c r="H629" s="861"/>
    </row>
    <row r="630" spans="1:9" s="556" customFormat="1" ht="40.35" hidden="1" customHeight="1">
      <c r="A630" s="663"/>
      <c r="B630" s="861"/>
      <c r="C630" s="861"/>
      <c r="D630" s="861"/>
      <c r="E630" s="861"/>
      <c r="F630" s="861"/>
      <c r="G630" s="861"/>
      <c r="H630" s="861"/>
      <c r="I630" s="564"/>
    </row>
    <row r="631" spans="1:9" s="556" customFormat="1" ht="9" hidden="1" customHeight="1">
      <c r="A631" s="564"/>
      <c r="B631" s="861"/>
      <c r="C631" s="861"/>
      <c r="D631" s="861"/>
      <c r="E631" s="861"/>
      <c r="F631" s="861"/>
      <c r="G631" s="861"/>
      <c r="H631" s="861"/>
      <c r="I631" s="564"/>
    </row>
    <row r="632" spans="1:9" s="556" customFormat="1" ht="33.75" hidden="1" customHeight="1">
      <c r="A632" s="663"/>
      <c r="B632" s="861"/>
      <c r="C632" s="861"/>
      <c r="D632" s="861"/>
      <c r="E632" s="861"/>
      <c r="F632" s="861"/>
      <c r="G632" s="861"/>
      <c r="H632" s="861"/>
      <c r="I632" s="564"/>
    </row>
    <row r="633" spans="1:9" s="556" customFormat="1" ht="15.75" hidden="1" customHeight="1">
      <c r="B633" s="861"/>
      <c r="C633" s="861"/>
      <c r="D633" s="861"/>
      <c r="E633" s="861"/>
      <c r="F633" s="861"/>
      <c r="G633" s="861"/>
      <c r="H633" s="861"/>
    </row>
    <row r="634" spans="1:9" s="556" customFormat="1" ht="42" hidden="1" customHeight="1">
      <c r="A634" s="668"/>
      <c r="B634" s="861"/>
      <c r="C634" s="861"/>
      <c r="D634" s="861"/>
      <c r="E634" s="861"/>
      <c r="F634" s="861"/>
      <c r="G634" s="861"/>
      <c r="H634" s="861"/>
      <c r="I634" s="564"/>
    </row>
    <row r="635" spans="1:9" s="556" customFormat="1" ht="15.75" hidden="1" customHeight="1">
      <c r="A635" s="564"/>
      <c r="B635" s="861"/>
      <c r="C635" s="861"/>
      <c r="D635" s="861"/>
      <c r="E635" s="861"/>
      <c r="F635" s="861"/>
      <c r="G635" s="861"/>
      <c r="H635" s="861"/>
      <c r="I635" s="564"/>
    </row>
    <row r="636" spans="1:9" s="556" customFormat="1" ht="19.5" hidden="1" customHeight="1">
      <c r="A636" s="668"/>
      <c r="B636" s="861"/>
      <c r="C636" s="861"/>
      <c r="D636" s="861"/>
      <c r="E636" s="861"/>
      <c r="F636" s="861"/>
      <c r="G636" s="861"/>
      <c r="H636" s="861"/>
      <c r="I636" s="564"/>
    </row>
    <row r="637" spans="1:9" s="556" customFormat="1" ht="15.75" hidden="1" customHeight="1">
      <c r="A637" s="564"/>
      <c r="B637" s="861"/>
      <c r="C637" s="861"/>
      <c r="D637" s="861"/>
      <c r="E637" s="861"/>
      <c r="F637" s="861"/>
      <c r="G637" s="861"/>
      <c r="H637" s="861"/>
      <c r="I637" s="564"/>
    </row>
    <row r="638" spans="1:9" s="556" customFormat="1" ht="40.35" hidden="1" customHeight="1">
      <c r="A638" s="668" t="s">
        <v>445</v>
      </c>
      <c r="B638" s="861"/>
      <c r="C638" s="861"/>
      <c r="D638" s="861"/>
      <c r="E638" s="861"/>
      <c r="F638" s="861"/>
      <c r="G638" s="861"/>
      <c r="H638" s="861"/>
      <c r="I638" s="564"/>
    </row>
    <row r="639" spans="1:9" s="556" customFormat="1" ht="15.75" hidden="1" customHeight="1">
      <c r="A639" s="564"/>
      <c r="B639" s="861"/>
      <c r="C639" s="861"/>
      <c r="D639" s="861"/>
      <c r="E639" s="861"/>
      <c r="F639" s="861"/>
      <c r="G639" s="861"/>
      <c r="H639" s="861"/>
      <c r="I639" s="564"/>
    </row>
    <row r="640" spans="1:9" s="556" customFormat="1" ht="90" hidden="1" customHeight="1">
      <c r="A640" s="668" t="s">
        <v>446</v>
      </c>
      <c r="B640" s="861"/>
      <c r="C640" s="861"/>
      <c r="D640" s="861"/>
      <c r="E640" s="861"/>
      <c r="F640" s="861"/>
      <c r="G640" s="861"/>
      <c r="H640" s="861"/>
    </row>
    <row r="641" spans="1:9" s="556" customFormat="1" ht="15.75" hidden="1" customHeight="1">
      <c r="A641" s="564"/>
      <c r="B641" s="861"/>
      <c r="C641" s="861"/>
      <c r="D641" s="861"/>
      <c r="E641" s="861"/>
      <c r="F641" s="861"/>
      <c r="G641" s="861"/>
      <c r="H641" s="861"/>
      <c r="I641" s="564"/>
    </row>
    <row r="642" spans="1:9" s="556" customFormat="1" ht="48" hidden="1" customHeight="1">
      <c r="A642" s="668" t="s">
        <v>447</v>
      </c>
      <c r="B642" s="861"/>
      <c r="C642" s="861"/>
      <c r="D642" s="861"/>
      <c r="E642" s="861"/>
      <c r="F642" s="861"/>
      <c r="G642" s="861"/>
      <c r="H642" s="861"/>
      <c r="I642" s="564"/>
    </row>
    <row r="643" spans="1:9" s="556" customFormat="1" ht="17.25" hidden="1" customHeight="1">
      <c r="A643" s="564"/>
      <c r="B643" s="861"/>
      <c r="C643" s="861"/>
      <c r="D643" s="861"/>
      <c r="E643" s="861"/>
      <c r="F643" s="861"/>
      <c r="G643" s="861"/>
      <c r="H643" s="861"/>
      <c r="I643" s="564"/>
    </row>
    <row r="644" spans="1:9" s="556" customFormat="1" ht="21" hidden="1" customHeight="1">
      <c r="A644" s="668" t="s">
        <v>448</v>
      </c>
      <c r="B644" s="861"/>
      <c r="C644" s="861"/>
      <c r="D644" s="861"/>
      <c r="E644" s="861"/>
      <c r="F644" s="861"/>
      <c r="G644" s="861"/>
      <c r="H644" s="861"/>
      <c r="I644" s="564"/>
    </row>
    <row r="645" spans="1:9" s="556" customFormat="1" ht="66" hidden="1" customHeight="1">
      <c r="A645" s="668"/>
      <c r="B645" s="861"/>
      <c r="C645" s="861"/>
      <c r="D645" s="861"/>
      <c r="E645" s="861"/>
      <c r="F645" s="861"/>
      <c r="G645" s="861"/>
      <c r="H645" s="861"/>
      <c r="I645" s="564"/>
    </row>
    <row r="646" spans="1:9" s="556" customFormat="1" ht="37.5" hidden="1" customHeight="1">
      <c r="A646" s="663">
        <v>4</v>
      </c>
      <c r="B646" s="1108" t="s">
        <v>618</v>
      </c>
      <c r="C646" s="1108"/>
      <c r="D646" s="1108"/>
      <c r="E646" s="1108"/>
      <c r="F646" s="1108"/>
      <c r="G646" s="1108"/>
      <c r="H646" s="1108"/>
      <c r="I646" s="564"/>
    </row>
    <row r="647" spans="1:9" s="556" customFormat="1" ht="17.25" hidden="1" customHeight="1">
      <c r="A647" s="668"/>
      <c r="B647" s="715"/>
      <c r="C647" s="715"/>
      <c r="D647" s="715"/>
      <c r="E647" s="715"/>
      <c r="F647" s="715"/>
      <c r="G647" s="715"/>
      <c r="H647" s="715"/>
    </row>
    <row r="648" spans="1:9" s="556" customFormat="1" ht="72" hidden="1" customHeight="1">
      <c r="A648" s="663">
        <v>4.0999999999999996</v>
      </c>
      <c r="B648" s="1046" t="s">
        <v>309</v>
      </c>
      <c r="C648" s="1046"/>
      <c r="D648" s="1046"/>
      <c r="E648" s="1046"/>
      <c r="F648" s="1046"/>
      <c r="G648" s="1046"/>
      <c r="H648" s="1046"/>
    </row>
    <row r="649" spans="1:9" s="556" customFormat="1" ht="16.5" hidden="1">
      <c r="A649" s="716" t="s">
        <v>275</v>
      </c>
      <c r="B649" s="1109" t="str">
        <f>"For  " &amp;'Name of Bidder'!C13</f>
        <v xml:space="preserve">For  </v>
      </c>
      <c r="C649" s="1109"/>
      <c r="D649" s="1109"/>
      <c r="E649" s="1109"/>
      <c r="F649" s="1109"/>
      <c r="G649" s="564"/>
      <c r="H649" s="564"/>
      <c r="I649" s="564"/>
    </row>
    <row r="650" spans="1:9" s="556" customFormat="1" hidden="1">
      <c r="A650" s="564"/>
      <c r="B650" s="717" t="s">
        <v>95</v>
      </c>
      <c r="C650" s="1104"/>
      <c r="D650" s="1104"/>
      <c r="E650" s="1104"/>
      <c r="F650" s="1104"/>
      <c r="G650" s="1104"/>
      <c r="H650" s="1104"/>
      <c r="I650" s="564"/>
    </row>
    <row r="651" spans="1:9" s="556" customFormat="1" hidden="1">
      <c r="A651" s="564"/>
      <c r="B651" s="717" t="s">
        <v>103</v>
      </c>
      <c r="C651" s="1104"/>
      <c r="D651" s="1104"/>
      <c r="E651" s="1104"/>
      <c r="F651" s="1104"/>
      <c r="G651" s="1104"/>
      <c r="H651" s="1104"/>
      <c r="I651" s="564"/>
    </row>
    <row r="652" spans="1:9" s="556" customFormat="1" hidden="1">
      <c r="A652" s="564"/>
      <c r="B652" s="717" t="s">
        <v>480</v>
      </c>
      <c r="C652" s="1110"/>
      <c r="D652" s="1111"/>
      <c r="E652" s="1111"/>
      <c r="F652" s="1111"/>
      <c r="G652" s="1111"/>
      <c r="H652" s="1112"/>
      <c r="I652" s="564"/>
    </row>
    <row r="653" spans="1:9" s="556" customFormat="1" hidden="1">
      <c r="A653" s="564"/>
      <c r="B653" s="717" t="s">
        <v>481</v>
      </c>
      <c r="C653" s="1104"/>
      <c r="D653" s="1104"/>
      <c r="E653" s="1104"/>
      <c r="F653" s="1104"/>
      <c r="G653" s="1104"/>
      <c r="H653" s="1104"/>
      <c r="I653" s="564"/>
    </row>
    <row r="654" spans="1:9" s="556" customFormat="1" hidden="1">
      <c r="A654" s="564"/>
      <c r="B654" s="717" t="s">
        <v>234</v>
      </c>
      <c r="C654" s="1104"/>
      <c r="D654" s="1104"/>
      <c r="E654" s="1104"/>
      <c r="F654" s="1104"/>
      <c r="G654" s="1104"/>
      <c r="H654" s="1104"/>
      <c r="I654" s="564"/>
    </row>
    <row r="655" spans="1:9" s="556" customFormat="1" hidden="1">
      <c r="A655" s="564"/>
      <c r="B655" s="717" t="s">
        <v>235</v>
      </c>
      <c r="C655" s="1104"/>
      <c r="D655" s="1104"/>
      <c r="E655" s="1104"/>
      <c r="F655" s="1104"/>
      <c r="G655" s="1104"/>
      <c r="H655" s="1104"/>
      <c r="I655" s="564"/>
    </row>
    <row r="656" spans="1:9" s="556" customFormat="1" hidden="1">
      <c r="A656" s="564"/>
      <c r="B656" s="717" t="s">
        <v>236</v>
      </c>
      <c r="C656" s="1104"/>
      <c r="D656" s="1104"/>
      <c r="E656" s="1104"/>
      <c r="F656" s="1104"/>
      <c r="G656" s="1104"/>
      <c r="H656" s="1104"/>
      <c r="I656" s="564"/>
    </row>
    <row r="657" spans="1:9" s="556" customFormat="1" hidden="1">
      <c r="A657" s="564"/>
      <c r="B657" s="717" t="s">
        <v>237</v>
      </c>
      <c r="C657" s="1104"/>
      <c r="D657" s="1104"/>
      <c r="E657" s="1104"/>
      <c r="F657" s="1104"/>
      <c r="G657" s="1104"/>
      <c r="H657" s="1104"/>
      <c r="I657" s="564"/>
    </row>
    <row r="658" spans="1:9" s="556" customFormat="1" hidden="1">
      <c r="A658" s="564"/>
      <c r="B658" s="717" t="s">
        <v>238</v>
      </c>
      <c r="C658" s="1104"/>
      <c r="D658" s="1104"/>
      <c r="E658" s="1104"/>
      <c r="F658" s="1104"/>
      <c r="G658" s="1104"/>
      <c r="H658" s="1104"/>
      <c r="I658" s="564"/>
    </row>
    <row r="659" spans="1:9" s="556" customFormat="1" hidden="1">
      <c r="A659" s="564"/>
      <c r="B659" s="717" t="s">
        <v>239</v>
      </c>
      <c r="C659" s="1104"/>
      <c r="D659" s="1104"/>
      <c r="E659" s="1104"/>
      <c r="F659" s="1104"/>
      <c r="G659" s="1104"/>
      <c r="H659" s="1104"/>
      <c r="I659" s="564"/>
    </row>
    <row r="660" spans="1:9" s="556" customFormat="1" ht="16.5" hidden="1">
      <c r="A660" s="716" t="s">
        <v>275</v>
      </c>
      <c r="B660" s="1109" t="str">
        <f>"For  " &amp;'Name of Bidder'!C18</f>
        <v xml:space="preserve">For  </v>
      </c>
      <c r="C660" s="1109"/>
      <c r="D660" s="1109"/>
      <c r="E660" s="1109"/>
      <c r="F660" s="1109"/>
      <c r="G660" s="564"/>
      <c r="H660" s="564"/>
      <c r="I660" s="564"/>
    </row>
    <row r="661" spans="1:9" s="556" customFormat="1" hidden="1">
      <c r="A661" s="564"/>
      <c r="B661" s="717" t="s">
        <v>95</v>
      </c>
      <c r="C661" s="1104"/>
      <c r="D661" s="1104"/>
      <c r="E661" s="1104"/>
      <c r="F661" s="1104"/>
      <c r="G661" s="1104"/>
      <c r="H661" s="1104"/>
      <c r="I661" s="564"/>
    </row>
    <row r="662" spans="1:9" s="556" customFormat="1" hidden="1">
      <c r="A662" s="564"/>
      <c r="B662" s="717" t="s">
        <v>103</v>
      </c>
      <c r="C662" s="1104"/>
      <c r="D662" s="1104"/>
      <c r="E662" s="1104"/>
      <c r="F662" s="1104"/>
      <c r="G662" s="1104"/>
      <c r="H662" s="1104"/>
      <c r="I662" s="564"/>
    </row>
    <row r="663" spans="1:9" s="556" customFormat="1" hidden="1">
      <c r="A663" s="564"/>
      <c r="B663" s="717" t="s">
        <v>480</v>
      </c>
      <c r="C663" s="1110"/>
      <c r="D663" s="1111"/>
      <c r="E663" s="1111"/>
      <c r="F663" s="1111"/>
      <c r="G663" s="1111"/>
      <c r="H663" s="1112"/>
      <c r="I663" s="564"/>
    </row>
    <row r="664" spans="1:9" s="556" customFormat="1" hidden="1">
      <c r="A664" s="564"/>
      <c r="B664" s="717" t="s">
        <v>481</v>
      </c>
      <c r="C664" s="1104"/>
      <c r="D664" s="1104"/>
      <c r="E664" s="1104"/>
      <c r="F664" s="1104"/>
      <c r="G664" s="1104"/>
      <c r="H664" s="1104"/>
      <c r="I664" s="564"/>
    </row>
    <row r="665" spans="1:9" s="556" customFormat="1" hidden="1">
      <c r="A665" s="564"/>
      <c r="B665" s="717" t="s">
        <v>234</v>
      </c>
      <c r="C665" s="1104"/>
      <c r="D665" s="1104"/>
      <c r="E665" s="1104"/>
      <c r="F665" s="1104"/>
      <c r="G665" s="1104"/>
      <c r="H665" s="1104"/>
      <c r="I665" s="564"/>
    </row>
    <row r="666" spans="1:9" s="556" customFormat="1" hidden="1">
      <c r="A666" s="564"/>
      <c r="B666" s="717" t="s">
        <v>235</v>
      </c>
      <c r="C666" s="1104"/>
      <c r="D666" s="1104"/>
      <c r="E666" s="1104"/>
      <c r="F666" s="1104"/>
      <c r="G666" s="1104"/>
      <c r="H666" s="1104"/>
      <c r="I666" s="564"/>
    </row>
    <row r="667" spans="1:9" s="556" customFormat="1" hidden="1">
      <c r="A667" s="564"/>
      <c r="B667" s="717" t="s">
        <v>236</v>
      </c>
      <c r="C667" s="1104"/>
      <c r="D667" s="1104"/>
      <c r="E667" s="1104"/>
      <c r="F667" s="1104"/>
      <c r="G667" s="1104"/>
      <c r="H667" s="1104"/>
      <c r="I667" s="564"/>
    </row>
    <row r="668" spans="1:9" s="556" customFormat="1" hidden="1">
      <c r="A668" s="564"/>
      <c r="B668" s="717" t="s">
        <v>237</v>
      </c>
      <c r="C668" s="1104"/>
      <c r="D668" s="1104"/>
      <c r="E668" s="1104"/>
      <c r="F668" s="1104"/>
      <c r="G668" s="1104"/>
      <c r="H668" s="1104"/>
      <c r="I668" s="564"/>
    </row>
    <row r="669" spans="1:9" s="556" customFormat="1" hidden="1">
      <c r="A669" s="564"/>
      <c r="B669" s="717" t="s">
        <v>238</v>
      </c>
      <c r="C669" s="1104"/>
      <c r="D669" s="1104"/>
      <c r="E669" s="1104"/>
      <c r="F669" s="1104"/>
      <c r="G669" s="1104"/>
      <c r="H669" s="1104"/>
      <c r="I669" s="564"/>
    </row>
    <row r="670" spans="1:9" s="556" customFormat="1" hidden="1">
      <c r="A670" s="564"/>
      <c r="B670" s="717" t="s">
        <v>239</v>
      </c>
      <c r="C670" s="1104"/>
      <c r="D670" s="1104"/>
      <c r="E670" s="1104"/>
      <c r="F670" s="1104"/>
      <c r="G670" s="1104"/>
      <c r="H670" s="1104"/>
      <c r="I670" s="564"/>
    </row>
    <row r="671" spans="1:9" s="556" customFormat="1" ht="16.5" hidden="1">
      <c r="A671" s="716" t="s">
        <v>275</v>
      </c>
      <c r="B671" s="1109" t="str">
        <f>"For  " &amp;'Name of Bidder'!C23</f>
        <v xml:space="preserve">For  </v>
      </c>
      <c r="C671" s="1109"/>
      <c r="D671" s="1109"/>
      <c r="E671" s="1109"/>
      <c r="F671" s="1109"/>
      <c r="G671" s="564"/>
      <c r="H671" s="564"/>
      <c r="I671" s="564"/>
    </row>
    <row r="672" spans="1:9" s="556" customFormat="1" hidden="1">
      <c r="A672" s="564"/>
      <c r="B672" s="717" t="s">
        <v>95</v>
      </c>
      <c r="C672" s="1104"/>
      <c r="D672" s="1104"/>
      <c r="E672" s="1104"/>
      <c r="F672" s="1104"/>
      <c r="G672" s="1104"/>
      <c r="H672" s="1104"/>
      <c r="I672" s="564"/>
    </row>
    <row r="673" spans="1:24" s="556" customFormat="1" hidden="1">
      <c r="A673" s="564"/>
      <c r="B673" s="717" t="s">
        <v>103</v>
      </c>
      <c r="C673" s="1104"/>
      <c r="D673" s="1104"/>
      <c r="E673" s="1104"/>
      <c r="F673" s="1104"/>
      <c r="G673" s="1104"/>
      <c r="H673" s="1104"/>
      <c r="I673" s="564"/>
    </row>
    <row r="674" spans="1:24" s="556" customFormat="1" hidden="1">
      <c r="A674" s="564"/>
      <c r="B674" s="717" t="s">
        <v>480</v>
      </c>
      <c r="C674" s="1110"/>
      <c r="D674" s="1111"/>
      <c r="E674" s="1111"/>
      <c r="F674" s="1111"/>
      <c r="G674" s="1111"/>
      <c r="H674" s="1112"/>
      <c r="I674" s="564"/>
    </row>
    <row r="675" spans="1:24" s="556" customFormat="1" hidden="1">
      <c r="A675" s="564"/>
      <c r="B675" s="717" t="s">
        <v>481</v>
      </c>
      <c r="C675" s="1104"/>
      <c r="D675" s="1104"/>
      <c r="E675" s="1104"/>
      <c r="F675" s="1104"/>
      <c r="G675" s="1104"/>
      <c r="H675" s="1104"/>
      <c r="I675" s="564"/>
    </row>
    <row r="676" spans="1:24" s="556" customFormat="1" hidden="1">
      <c r="A676" s="564"/>
      <c r="B676" s="717" t="s">
        <v>234</v>
      </c>
      <c r="C676" s="1104"/>
      <c r="D676" s="1104"/>
      <c r="E676" s="1104"/>
      <c r="F676" s="1104"/>
      <c r="G676" s="1104"/>
      <c r="H676" s="1104"/>
      <c r="I676" s="564"/>
    </row>
    <row r="677" spans="1:24" s="556" customFormat="1" hidden="1">
      <c r="A677" s="564"/>
      <c r="B677" s="717" t="s">
        <v>235</v>
      </c>
      <c r="C677" s="1104"/>
      <c r="D677" s="1104"/>
      <c r="E677" s="1104"/>
      <c r="F677" s="1104"/>
      <c r="G677" s="1104"/>
      <c r="H677" s="1104"/>
      <c r="I677" s="564"/>
    </row>
    <row r="678" spans="1:24" s="556" customFormat="1" hidden="1">
      <c r="A678" s="564"/>
      <c r="B678" s="717" t="s">
        <v>236</v>
      </c>
      <c r="C678" s="1104"/>
      <c r="D678" s="1104"/>
      <c r="E678" s="1104"/>
      <c r="F678" s="1104"/>
      <c r="G678" s="1104"/>
      <c r="H678" s="1104"/>
      <c r="I678" s="564"/>
    </row>
    <row r="679" spans="1:24" s="556" customFormat="1" hidden="1">
      <c r="A679" s="564"/>
      <c r="B679" s="717" t="s">
        <v>237</v>
      </c>
      <c r="C679" s="1104"/>
      <c r="D679" s="1104"/>
      <c r="E679" s="1104"/>
      <c r="F679" s="1104"/>
      <c r="G679" s="1104"/>
      <c r="H679" s="1104"/>
      <c r="I679" s="564"/>
    </row>
    <row r="680" spans="1:24" s="556" customFormat="1" hidden="1">
      <c r="A680" s="564"/>
      <c r="B680" s="717" t="s">
        <v>238</v>
      </c>
      <c r="C680" s="1104"/>
      <c r="D680" s="1104"/>
      <c r="E680" s="1104"/>
      <c r="F680" s="1104"/>
      <c r="G680" s="1104"/>
      <c r="H680" s="1104"/>
      <c r="I680" s="564"/>
    </row>
    <row r="681" spans="1:24" s="556" customFormat="1" hidden="1">
      <c r="A681" s="564"/>
      <c r="B681" s="717" t="s">
        <v>239</v>
      </c>
      <c r="C681" s="1104"/>
      <c r="D681" s="1104"/>
      <c r="E681" s="1104"/>
      <c r="F681" s="1104"/>
      <c r="G681" s="1104"/>
      <c r="H681" s="1104"/>
      <c r="I681" s="564"/>
    </row>
    <row r="682" spans="1:24" s="556" customFormat="1" ht="24.6" hidden="1" customHeight="1">
      <c r="A682" s="552"/>
      <c r="B682" s="1087" t="s">
        <v>976</v>
      </c>
      <c r="C682" s="1088"/>
      <c r="D682" s="574"/>
      <c r="E682" s="553"/>
      <c r="F682" s="554"/>
      <c r="G682" s="554"/>
      <c r="H682" s="554"/>
      <c r="I682" s="555"/>
      <c r="J682" s="555"/>
      <c r="K682" s="555"/>
      <c r="L682" s="555"/>
      <c r="M682" s="555"/>
      <c r="N682" s="555"/>
      <c r="O682" s="555"/>
      <c r="P682" s="555"/>
      <c r="Q682" s="555"/>
      <c r="R682" s="555"/>
      <c r="S682" s="555"/>
      <c r="T682" s="555"/>
      <c r="U682" s="555"/>
      <c r="V682" s="555"/>
      <c r="W682" s="555"/>
      <c r="X682" s="555"/>
    </row>
    <row r="683" spans="1:24" s="556" customFormat="1" ht="36.75" hidden="1" customHeight="1">
      <c r="A683" s="552"/>
      <c r="B683" s="917" t="s">
        <v>977</v>
      </c>
      <c r="C683" s="917"/>
      <c r="D683" s="917"/>
      <c r="E683" s="917"/>
      <c r="F683" s="917"/>
      <c r="G683" s="917"/>
      <c r="H683" s="917"/>
      <c r="I683" s="555"/>
      <c r="J683" s="555"/>
      <c r="K683" s="555"/>
      <c r="L683" s="555"/>
      <c r="M683" s="555"/>
      <c r="N683" s="555"/>
      <c r="O683" s="555"/>
      <c r="P683" s="555"/>
      <c r="Q683" s="555"/>
      <c r="R683" s="555"/>
      <c r="S683" s="555"/>
      <c r="T683" s="555"/>
      <c r="U683" s="555"/>
      <c r="V683" s="555"/>
      <c r="W683" s="555"/>
      <c r="X683" s="555"/>
    </row>
    <row r="684" spans="1:24" s="556" customFormat="1" ht="36.75" hidden="1" customHeight="1">
      <c r="A684" s="557"/>
      <c r="B684" s="918" t="s">
        <v>978</v>
      </c>
      <c r="C684" s="918"/>
      <c r="D684" s="918"/>
      <c r="E684" s="1031"/>
      <c r="F684" s="1031"/>
      <c r="G684" s="1031"/>
      <c r="H684" s="1031"/>
      <c r="I684" s="555"/>
      <c r="J684" s="555"/>
      <c r="K684" s="555"/>
      <c r="L684" s="555"/>
      <c r="M684" s="555"/>
      <c r="N684" s="555"/>
      <c r="O684" s="555"/>
      <c r="P684" s="555"/>
      <c r="Q684" s="555"/>
      <c r="R684" s="555"/>
      <c r="S684" s="555"/>
      <c r="T684" s="555"/>
      <c r="U684" s="555"/>
      <c r="V684" s="555"/>
      <c r="W684" s="555"/>
      <c r="X684" s="555"/>
    </row>
    <row r="685" spans="1:24" s="556" customFormat="1" ht="34.9" hidden="1" customHeight="1">
      <c r="A685" s="575">
        <v>1</v>
      </c>
      <c r="B685" s="1002" t="s">
        <v>297</v>
      </c>
      <c r="C685" s="1002"/>
      <c r="D685" s="1002"/>
      <c r="E685" s="1031"/>
      <c r="F685" s="1031"/>
      <c r="G685" s="1031"/>
      <c r="H685" s="1031"/>
      <c r="I685" s="555"/>
      <c r="J685" s="555"/>
      <c r="K685" s="555"/>
      <c r="L685" s="555"/>
      <c r="M685" s="555"/>
      <c r="N685" s="555"/>
      <c r="O685" s="555"/>
      <c r="P685" s="555"/>
      <c r="Q685" s="555"/>
      <c r="R685" s="555"/>
      <c r="S685" s="555"/>
      <c r="T685" s="555"/>
      <c r="U685" s="555"/>
      <c r="V685" s="555"/>
      <c r="W685" s="555"/>
      <c r="X685" s="555"/>
    </row>
    <row r="686" spans="1:24" s="556" customFormat="1" ht="4.1500000000000004" hidden="1" customHeight="1">
      <c r="A686" s="559"/>
      <c r="B686" s="560"/>
      <c r="C686" s="560"/>
      <c r="D686" s="560"/>
      <c r="E686" s="662"/>
      <c r="F686" s="662"/>
      <c r="G686" s="662"/>
      <c r="H686" s="662"/>
      <c r="I686" s="555"/>
      <c r="J686" s="555"/>
      <c r="K686" s="555"/>
      <c r="L686" s="555"/>
      <c r="M686" s="555"/>
      <c r="N686" s="555"/>
      <c r="O686" s="555"/>
      <c r="P686" s="555"/>
      <c r="Q686" s="555"/>
      <c r="R686" s="555"/>
      <c r="S686" s="555"/>
      <c r="T686" s="555"/>
      <c r="U686" s="555"/>
      <c r="V686" s="555"/>
      <c r="W686" s="555"/>
      <c r="X686" s="555"/>
    </row>
    <row r="687" spans="1:24" s="556" customFormat="1" ht="36.75" hidden="1" customHeight="1">
      <c r="A687" s="575">
        <v>2</v>
      </c>
      <c r="B687" s="1002" t="s">
        <v>913</v>
      </c>
      <c r="C687" s="1002"/>
      <c r="D687" s="1002"/>
      <c r="E687" s="1031"/>
      <c r="F687" s="1031"/>
      <c r="G687" s="1031"/>
      <c r="H687" s="1031"/>
      <c r="I687" s="555"/>
      <c r="J687" s="555"/>
      <c r="K687" s="555"/>
      <c r="L687" s="555"/>
      <c r="M687" s="555"/>
      <c r="N687" s="555"/>
      <c r="O687" s="555"/>
      <c r="P687" s="555"/>
      <c r="Q687" s="555"/>
      <c r="R687" s="555"/>
      <c r="S687" s="555"/>
      <c r="T687" s="555"/>
      <c r="U687" s="555"/>
      <c r="V687" s="555"/>
      <c r="W687" s="555"/>
      <c r="X687" s="555"/>
    </row>
    <row r="688" spans="1:24" s="556" customFormat="1" ht="36.75" hidden="1" customHeight="1">
      <c r="A688" s="909">
        <v>3</v>
      </c>
      <c r="B688" s="1007" t="s">
        <v>914</v>
      </c>
      <c r="C688" s="1007"/>
      <c r="D688" s="1007"/>
      <c r="E688" s="1113"/>
      <c r="F688" s="1114"/>
      <c r="G688" s="1113"/>
      <c r="H688" s="1114"/>
      <c r="I688" s="555"/>
      <c r="J688" s="555"/>
      <c r="K688" s="555"/>
      <c r="L688" s="555"/>
      <c r="M688" s="555"/>
      <c r="N688" s="555"/>
      <c r="O688" s="555"/>
      <c r="P688" s="555"/>
      <c r="Q688" s="555"/>
      <c r="R688" s="555"/>
      <c r="S688" s="555"/>
      <c r="T688" s="555"/>
      <c r="U688" s="555"/>
      <c r="V688" s="555"/>
      <c r="W688" s="555"/>
      <c r="X688" s="555"/>
    </row>
    <row r="689" spans="1:24" s="556" customFormat="1" ht="36.75" hidden="1" customHeight="1">
      <c r="A689" s="910"/>
      <c r="B689" s="993"/>
      <c r="C689" s="993"/>
      <c r="D689" s="993"/>
      <c r="E689" s="1115"/>
      <c r="F689" s="1116"/>
      <c r="G689" s="1115"/>
      <c r="H689" s="1116"/>
      <c r="I689" s="555"/>
      <c r="J689" s="555"/>
      <c r="K689" s="555"/>
      <c r="L689" s="555"/>
      <c r="M689" s="555"/>
      <c r="N689" s="555"/>
      <c r="O689" s="555"/>
      <c r="P689" s="555"/>
      <c r="Q689" s="555"/>
      <c r="R689" s="555"/>
      <c r="S689" s="555"/>
      <c r="T689" s="555"/>
      <c r="U689" s="555"/>
      <c r="V689" s="555"/>
      <c r="W689" s="555"/>
      <c r="X689" s="555"/>
    </row>
    <row r="690" spans="1:24" s="556" customFormat="1" ht="9" hidden="1" customHeight="1">
      <c r="A690" s="910"/>
      <c r="B690" s="993"/>
      <c r="C690" s="993"/>
      <c r="D690" s="993"/>
      <c r="E690" s="1117"/>
      <c r="F690" s="1118"/>
      <c r="G690" s="1117"/>
      <c r="H690" s="1118"/>
      <c r="I690" s="555"/>
      <c r="J690" s="555"/>
      <c r="K690" s="555"/>
      <c r="L690" s="555"/>
      <c r="M690" s="555"/>
      <c r="N690" s="555"/>
      <c r="O690" s="555"/>
      <c r="P690" s="555"/>
      <c r="Q690" s="555"/>
      <c r="R690" s="555"/>
      <c r="S690" s="555"/>
      <c r="T690" s="555"/>
      <c r="U690" s="555"/>
      <c r="V690" s="555"/>
      <c r="W690" s="555"/>
      <c r="X690" s="555"/>
    </row>
    <row r="691" spans="1:24" s="556" customFormat="1" ht="36.6" hidden="1" customHeight="1">
      <c r="A691" s="910"/>
      <c r="B691" s="993"/>
      <c r="C691" s="993"/>
      <c r="D691" s="993"/>
      <c r="E691" s="1031"/>
      <c r="F691" s="1031"/>
      <c r="G691" s="1031"/>
      <c r="H691" s="1031"/>
      <c r="I691" s="555"/>
      <c r="J691" s="555"/>
      <c r="K691" s="555"/>
      <c r="L691" s="555"/>
      <c r="M691" s="555"/>
      <c r="N691" s="555"/>
      <c r="O691" s="555"/>
      <c r="P691" s="555"/>
      <c r="Q691" s="555"/>
      <c r="R691" s="555"/>
      <c r="S691" s="555"/>
      <c r="T691" s="555"/>
      <c r="U691" s="555"/>
      <c r="V691" s="555"/>
      <c r="W691" s="555"/>
      <c r="X691" s="555"/>
    </row>
    <row r="692" spans="1:24" s="556" customFormat="1" ht="36.75" hidden="1" customHeight="1">
      <c r="A692" s="576"/>
      <c r="D692" s="561" t="s">
        <v>299</v>
      </c>
      <c r="E692" s="1031"/>
      <c r="F692" s="1031"/>
      <c r="G692" s="1031"/>
      <c r="H692" s="1031"/>
      <c r="I692" s="555"/>
      <c r="J692" s="555"/>
      <c r="K692" s="555"/>
      <c r="L692" s="555"/>
      <c r="M692" s="555"/>
      <c r="N692" s="555"/>
      <c r="O692" s="555"/>
      <c r="P692" s="555"/>
      <c r="Q692" s="555"/>
      <c r="R692" s="555"/>
      <c r="S692" s="555"/>
      <c r="T692" s="555"/>
      <c r="U692" s="555"/>
      <c r="V692" s="555"/>
      <c r="W692" s="555"/>
      <c r="X692" s="555"/>
    </row>
    <row r="693" spans="1:24" s="556" customFormat="1" ht="36.75" hidden="1" customHeight="1">
      <c r="A693" s="576"/>
      <c r="D693" s="561" t="s">
        <v>99</v>
      </c>
      <c r="E693" s="1031"/>
      <c r="F693" s="1031"/>
      <c r="G693" s="1031"/>
      <c r="H693" s="1031"/>
      <c r="I693" s="555"/>
      <c r="J693" s="555"/>
      <c r="K693" s="555"/>
      <c r="L693" s="555"/>
      <c r="M693" s="555"/>
      <c r="N693" s="555"/>
      <c r="O693" s="555"/>
      <c r="P693" s="555"/>
      <c r="Q693" s="555"/>
      <c r="R693" s="555"/>
      <c r="S693" s="555"/>
      <c r="T693" s="555"/>
      <c r="U693" s="555"/>
      <c r="V693" s="555"/>
      <c r="W693" s="555"/>
      <c r="X693" s="555"/>
    </row>
    <row r="694" spans="1:24" s="556" customFormat="1" ht="36.75" hidden="1" customHeight="1">
      <c r="A694" s="576"/>
      <c r="B694" s="562"/>
      <c r="C694" s="562"/>
      <c r="D694" s="563" t="s">
        <v>300</v>
      </c>
      <c r="E694" s="1031"/>
      <c r="F694" s="1031"/>
      <c r="G694" s="1031"/>
      <c r="H694" s="1031"/>
      <c r="I694" s="555"/>
      <c r="J694" s="555"/>
      <c r="K694" s="555"/>
      <c r="L694" s="555"/>
      <c r="M694" s="555"/>
      <c r="N694" s="555"/>
      <c r="O694" s="555"/>
      <c r="P694" s="555"/>
      <c r="Q694" s="555"/>
      <c r="R694" s="555"/>
      <c r="S694" s="555"/>
      <c r="T694" s="555"/>
      <c r="U694" s="555"/>
      <c r="V694" s="555"/>
      <c r="W694" s="555"/>
      <c r="X694" s="555"/>
    </row>
    <row r="695" spans="1:24" s="556" customFormat="1" ht="36.75" hidden="1" customHeight="1">
      <c r="A695" s="576"/>
      <c r="B695" s="564"/>
      <c r="C695" s="564"/>
      <c r="D695" s="561"/>
      <c r="E695" s="561"/>
      <c r="F695" s="561"/>
      <c r="G695" s="561"/>
      <c r="H695" s="561"/>
      <c r="I695" s="555"/>
      <c r="J695" s="555"/>
      <c r="K695" s="555"/>
      <c r="L695" s="555"/>
      <c r="M695" s="555"/>
      <c r="N695" s="555"/>
      <c r="O695" s="555"/>
      <c r="P695" s="555"/>
      <c r="Q695" s="555"/>
      <c r="R695" s="555"/>
      <c r="S695" s="555"/>
      <c r="T695" s="555"/>
      <c r="U695" s="555"/>
      <c r="V695" s="555"/>
      <c r="W695" s="555"/>
      <c r="X695" s="555"/>
    </row>
    <row r="696" spans="1:24" s="556" customFormat="1" ht="61.5" hidden="1" customHeight="1">
      <c r="A696" s="565" t="s">
        <v>421</v>
      </c>
      <c r="B696" s="897" t="s">
        <v>1000</v>
      </c>
      <c r="C696" s="897"/>
      <c r="D696" s="897"/>
      <c r="E696" s="1031"/>
      <c r="F696" s="1031"/>
      <c r="G696" s="1031"/>
      <c r="H696" s="1031"/>
      <c r="I696" s="555"/>
      <c r="J696" s="555"/>
      <c r="K696" s="555"/>
      <c r="L696" s="555"/>
      <c r="M696" s="555"/>
      <c r="N696" s="555"/>
      <c r="O696" s="555"/>
      <c r="P696" s="555"/>
      <c r="Q696" s="555"/>
      <c r="R696" s="555"/>
      <c r="S696" s="555"/>
      <c r="T696" s="555"/>
      <c r="U696" s="555"/>
      <c r="V696" s="555"/>
      <c r="W696" s="555"/>
      <c r="X696" s="555"/>
    </row>
    <row r="697" spans="1:24" s="556" customFormat="1" ht="141" hidden="1" customHeight="1">
      <c r="A697" s="558"/>
      <c r="B697" s="1090" t="s">
        <v>1001</v>
      </c>
      <c r="C697" s="1090"/>
      <c r="D697" s="1090"/>
      <c r="E697" s="1031"/>
      <c r="F697" s="1031"/>
      <c r="G697" s="1031"/>
      <c r="H697" s="1031"/>
      <c r="I697" s="555"/>
      <c r="J697" s="555"/>
      <c r="K697" s="555"/>
      <c r="L697" s="555"/>
      <c r="M697" s="555"/>
      <c r="N697" s="555"/>
      <c r="O697" s="555"/>
      <c r="P697" s="555"/>
      <c r="Q697" s="555"/>
      <c r="R697" s="555"/>
      <c r="S697" s="555"/>
      <c r="T697" s="555"/>
      <c r="U697" s="555"/>
      <c r="V697" s="555"/>
      <c r="W697" s="555"/>
      <c r="X697" s="555"/>
    </row>
    <row r="698" spans="1:24" s="556" customFormat="1" ht="7.15" hidden="1" customHeight="1">
      <c r="A698" s="558"/>
      <c r="B698" s="564"/>
      <c r="C698" s="564"/>
      <c r="D698" s="561"/>
      <c r="E698" s="662"/>
      <c r="F698" s="662"/>
      <c r="G698" s="662"/>
      <c r="H698" s="662"/>
      <c r="I698" s="555"/>
      <c r="J698" s="555"/>
      <c r="K698" s="555"/>
      <c r="L698" s="555"/>
      <c r="M698" s="555"/>
      <c r="N698" s="555"/>
      <c r="O698" s="555"/>
      <c r="P698" s="555"/>
      <c r="Q698" s="555"/>
      <c r="R698" s="555"/>
      <c r="S698" s="555"/>
      <c r="T698" s="555"/>
      <c r="U698" s="555"/>
      <c r="V698" s="555"/>
      <c r="W698" s="555"/>
      <c r="X698" s="555"/>
    </row>
    <row r="699" spans="1:24" s="556" customFormat="1" ht="44.25" hidden="1" customHeight="1">
      <c r="A699" s="576"/>
      <c r="B699" s="993" t="s">
        <v>128</v>
      </c>
      <c r="C699" s="993"/>
      <c r="D699" s="994"/>
      <c r="E699" s="1031"/>
      <c r="F699" s="1031"/>
      <c r="G699" s="1031"/>
      <c r="H699" s="1031"/>
      <c r="I699" s="555"/>
      <c r="J699" s="555"/>
      <c r="K699" s="555"/>
      <c r="L699" s="555"/>
      <c r="M699" s="555"/>
      <c r="N699" s="555"/>
      <c r="O699" s="555"/>
      <c r="P699" s="555"/>
      <c r="Q699" s="555"/>
      <c r="R699" s="555"/>
      <c r="S699" s="555"/>
      <c r="T699" s="555"/>
      <c r="U699" s="555"/>
      <c r="V699" s="555"/>
      <c r="W699" s="555"/>
      <c r="X699" s="555"/>
    </row>
    <row r="700" spans="1:24" s="556" customFormat="1" ht="36.6" hidden="1" customHeight="1">
      <c r="A700" s="576"/>
      <c r="B700" s="564"/>
      <c r="C700" s="564"/>
      <c r="D700" s="561"/>
      <c r="E700" s="662"/>
      <c r="F700" s="662"/>
      <c r="G700" s="662"/>
      <c r="H700" s="662"/>
      <c r="I700" s="555"/>
      <c r="J700" s="555"/>
      <c r="K700" s="555"/>
      <c r="L700" s="555"/>
      <c r="M700" s="555"/>
      <c r="N700" s="555"/>
      <c r="O700" s="555"/>
      <c r="P700" s="555"/>
      <c r="Q700" s="555"/>
      <c r="R700" s="555"/>
      <c r="S700" s="555"/>
      <c r="T700" s="555"/>
      <c r="U700" s="555"/>
      <c r="V700" s="555"/>
      <c r="W700" s="555"/>
      <c r="X700" s="555"/>
    </row>
    <row r="701" spans="1:24" s="556" customFormat="1" ht="78" hidden="1" customHeight="1">
      <c r="A701" s="552"/>
      <c r="B701" s="893" t="s">
        <v>962</v>
      </c>
      <c r="C701" s="893"/>
      <c r="D701" s="893"/>
      <c r="E701" s="1031"/>
      <c r="F701" s="1031"/>
      <c r="G701" s="1031"/>
      <c r="H701" s="1031"/>
      <c r="I701" s="555"/>
      <c r="J701" s="555"/>
      <c r="K701" s="555"/>
      <c r="L701" s="555"/>
      <c r="M701" s="555"/>
      <c r="N701" s="555"/>
      <c r="O701" s="555"/>
      <c r="P701" s="555"/>
      <c r="Q701" s="555"/>
      <c r="R701" s="555"/>
      <c r="S701" s="555"/>
      <c r="T701" s="555"/>
      <c r="U701" s="555"/>
      <c r="V701" s="555"/>
      <c r="W701" s="555"/>
      <c r="X701" s="555"/>
    </row>
    <row r="702" spans="1:24" s="556" customFormat="1" ht="93.75" hidden="1" customHeight="1">
      <c r="A702" s="566"/>
      <c r="B702" s="897" t="s">
        <v>979</v>
      </c>
      <c r="C702" s="897"/>
      <c r="D702" s="897"/>
      <c r="E702" s="894"/>
      <c r="F702" s="895"/>
      <c r="G702" s="895"/>
      <c r="H702" s="896"/>
      <c r="I702" s="555"/>
      <c r="J702" s="555"/>
      <c r="K702" s="555"/>
      <c r="L702" s="555"/>
      <c r="M702" s="555"/>
      <c r="N702" s="555"/>
      <c r="O702" s="555"/>
      <c r="P702" s="555"/>
      <c r="Q702" s="555"/>
      <c r="R702" s="555"/>
      <c r="S702" s="555"/>
      <c r="T702" s="555"/>
      <c r="U702" s="555"/>
      <c r="V702" s="555"/>
      <c r="W702" s="555"/>
      <c r="X702" s="555"/>
    </row>
    <row r="703" spans="1:24" s="556" customFormat="1" ht="75" hidden="1" customHeight="1">
      <c r="A703" s="552"/>
      <c r="B703" s="898" t="s">
        <v>917</v>
      </c>
      <c r="C703" s="898"/>
      <c r="D703" s="898"/>
      <c r="E703" s="894"/>
      <c r="F703" s="895"/>
      <c r="G703" s="895"/>
      <c r="H703" s="896"/>
      <c r="I703" s="555"/>
      <c r="J703" s="555"/>
      <c r="K703" s="555"/>
      <c r="L703" s="555"/>
      <c r="M703" s="555"/>
      <c r="N703" s="555"/>
      <c r="O703" s="555"/>
      <c r="P703" s="555"/>
      <c r="Q703" s="555"/>
      <c r="R703" s="555"/>
      <c r="S703" s="555"/>
      <c r="T703" s="555"/>
      <c r="U703" s="555"/>
      <c r="V703" s="555"/>
      <c r="W703" s="555"/>
      <c r="X703" s="555"/>
    </row>
    <row r="704" spans="1:24" s="556" customFormat="1" ht="24" hidden="1" customHeight="1">
      <c r="A704" s="713" t="s">
        <v>240</v>
      </c>
      <c r="B704" s="993" t="s">
        <v>310</v>
      </c>
      <c r="C704" s="993"/>
      <c r="D704" s="993"/>
      <c r="E704" s="993"/>
      <c r="F704" s="993"/>
      <c r="G704" s="993"/>
      <c r="H704" s="993"/>
      <c r="I704" s="564"/>
    </row>
    <row r="705" spans="1:10" s="556" customFormat="1" ht="48.6" hidden="1" customHeight="1">
      <c r="A705" s="663">
        <v>5.0999999999999996</v>
      </c>
      <c r="B705" s="1098" t="s">
        <v>216</v>
      </c>
      <c r="C705" s="1098"/>
      <c r="D705" s="1098"/>
      <c r="E705" s="1098"/>
      <c r="F705" s="1098"/>
      <c r="G705" s="1098"/>
      <c r="H705" s="1098"/>
    </row>
    <row r="706" spans="1:10" s="556" customFormat="1" ht="104.1" hidden="1" customHeight="1">
      <c r="A706" s="564"/>
      <c r="B706" s="668" t="s">
        <v>217</v>
      </c>
      <c r="C706" s="1098" t="s">
        <v>232</v>
      </c>
      <c r="D706" s="1098"/>
      <c r="E706" s="1098"/>
      <c r="F706" s="1098"/>
      <c r="G706" s="1098"/>
      <c r="H706" s="1098"/>
      <c r="I706" s="718"/>
    </row>
    <row r="707" spans="1:10" s="556" customFormat="1" ht="72" hidden="1" customHeight="1">
      <c r="A707" s="564"/>
      <c r="B707" s="668" t="s">
        <v>218</v>
      </c>
      <c r="C707" s="1098" t="s">
        <v>233</v>
      </c>
      <c r="D707" s="1098"/>
      <c r="E707" s="1098"/>
      <c r="F707" s="1098"/>
      <c r="G707" s="1098"/>
      <c r="H707" s="1098"/>
      <c r="I707" s="564"/>
    </row>
    <row r="708" spans="1:10" s="556" customFormat="1" ht="9" hidden="1" customHeight="1">
      <c r="A708" s="564"/>
      <c r="B708" s="564"/>
      <c r="C708" s="564"/>
      <c r="D708" s="564"/>
      <c r="E708" s="564"/>
      <c r="F708" s="564"/>
      <c r="G708" s="564"/>
      <c r="H708" s="564"/>
      <c r="I708" s="564"/>
    </row>
    <row r="709" spans="1:10" s="556" customFormat="1" ht="36.75" hidden="1" customHeight="1">
      <c r="A709" s="663">
        <v>5.2</v>
      </c>
      <c r="B709" s="1046" t="s">
        <v>219</v>
      </c>
      <c r="C709" s="1046"/>
      <c r="D709" s="1046"/>
      <c r="E709" s="1046"/>
      <c r="F709" s="1046"/>
      <c r="G709" s="1046"/>
      <c r="H709" s="1046"/>
    </row>
    <row r="710" spans="1:10" s="556" customFormat="1" ht="10.5" hidden="1" customHeight="1">
      <c r="A710" s="564"/>
      <c r="B710" s="564"/>
      <c r="C710" s="564"/>
      <c r="D710" s="564"/>
      <c r="E710" s="564"/>
      <c r="F710" s="564"/>
      <c r="G710" s="564"/>
      <c r="H710" s="564"/>
      <c r="I710" s="564"/>
    </row>
    <row r="711" spans="1:10" s="556" customFormat="1" ht="24" hidden="1" customHeight="1">
      <c r="A711" s="562"/>
      <c r="B711" s="1120" t="s">
        <v>220</v>
      </c>
      <c r="C711" s="1120"/>
      <c r="D711" s="1120"/>
      <c r="E711" s="1120"/>
      <c r="F711" s="1120"/>
      <c r="G711" s="1046"/>
      <c r="H711" s="1046"/>
      <c r="I711" s="564"/>
    </row>
    <row r="712" spans="1:10" hidden="1">
      <c r="A712" s="115"/>
      <c r="B712" s="127"/>
      <c r="C712" s="127"/>
      <c r="D712" s="127"/>
      <c r="E712" s="721" t="str">
        <f>"For  " &amp;'Name of Bidder'!C18</f>
        <v xml:space="preserve">For  </v>
      </c>
      <c r="F712" s="127" t="str">
        <f>"For  " &amp;'Name of Bidder'!C23</f>
        <v xml:space="preserve">For  </v>
      </c>
      <c r="G712" s="115"/>
      <c r="H712" s="115"/>
      <c r="I712" s="115"/>
      <c r="J712" s="115"/>
    </row>
    <row r="713" spans="1:10" ht="60.75" hidden="1" customHeight="1">
      <c r="A713" s="115"/>
      <c r="B713" s="873" t="s">
        <v>221</v>
      </c>
      <c r="C713" s="873"/>
      <c r="D713" s="122"/>
      <c r="E713" s="721" t="s">
        <v>222</v>
      </c>
      <c r="F713" s="721" t="s">
        <v>222</v>
      </c>
      <c r="G713" s="115"/>
      <c r="H713" s="115"/>
      <c r="I713" s="115"/>
      <c r="J713" s="115"/>
    </row>
    <row r="714" spans="1:10" hidden="1">
      <c r="A714" s="115"/>
      <c r="B714" s="1119" t="s">
        <v>223</v>
      </c>
      <c r="C714" s="1119"/>
      <c r="D714" s="122"/>
      <c r="E714" s="573"/>
      <c r="F714" s="572"/>
      <c r="G714" s="115"/>
      <c r="H714" s="115"/>
      <c r="I714" s="115"/>
      <c r="J714" s="115"/>
    </row>
    <row r="715" spans="1:10" hidden="1">
      <c r="A715" s="115"/>
      <c r="B715" s="1119" t="s">
        <v>224</v>
      </c>
      <c r="C715" s="1119"/>
      <c r="D715" s="122"/>
      <c r="E715" s="573"/>
      <c r="F715" s="572"/>
      <c r="G715" s="115"/>
      <c r="H715" s="115"/>
      <c r="I715" s="115"/>
      <c r="J715" s="115"/>
    </row>
    <row r="716" spans="1:10" hidden="1">
      <c r="A716" s="115"/>
      <c r="B716" s="1119" t="s">
        <v>225</v>
      </c>
      <c r="C716" s="1119"/>
      <c r="D716" s="122"/>
      <c r="E716" s="573"/>
      <c r="F716" s="572"/>
      <c r="G716" s="115"/>
      <c r="H716" s="115"/>
      <c r="I716" s="115"/>
      <c r="J716" s="115"/>
    </row>
    <row r="717" spans="1:10" hidden="1">
      <c r="A717" s="115"/>
      <c r="B717" s="1119" t="s">
        <v>226</v>
      </c>
      <c r="C717" s="1119"/>
      <c r="D717" s="122"/>
      <c r="E717" s="573"/>
      <c r="F717" s="572"/>
      <c r="G717" s="115"/>
      <c r="H717" s="115"/>
      <c r="I717" s="115"/>
      <c r="J717" s="115"/>
    </row>
    <row r="718" spans="1:10" hidden="1">
      <c r="A718" s="115"/>
      <c r="B718" s="1119" t="s">
        <v>227</v>
      </c>
      <c r="C718" s="1119"/>
      <c r="D718" s="122"/>
      <c r="E718" s="573"/>
      <c r="F718" s="572"/>
      <c r="G718" s="115"/>
      <c r="H718" s="115"/>
      <c r="I718" s="115"/>
      <c r="J718" s="115"/>
    </row>
    <row r="720" spans="1:10">
      <c r="B720" s="91" t="s">
        <v>485</v>
      </c>
      <c r="C720" s="880">
        <f>'Name of Bidder'!C35</f>
        <v>0</v>
      </c>
      <c r="D720" s="880"/>
      <c r="F720" s="105" t="s">
        <v>483</v>
      </c>
      <c r="G720" s="828">
        <f>'Name of Bidder'!C32</f>
        <v>0</v>
      </c>
      <c r="H720" s="828"/>
      <c r="I720" s="828"/>
    </row>
    <row r="721" spans="2:9">
      <c r="B721" s="91" t="s">
        <v>486</v>
      </c>
      <c r="C721" s="880">
        <f>'Name of Bidder'!C36</f>
        <v>0</v>
      </c>
      <c r="D721" s="880"/>
      <c r="F721" s="105" t="s">
        <v>484</v>
      </c>
      <c r="G721" s="828">
        <f>'Name of Bidder'!C33</f>
        <v>0</v>
      </c>
      <c r="H721" s="828"/>
      <c r="I721" s="828"/>
    </row>
  </sheetData>
  <sheetProtection algorithmName="SHA-512" hashValue="zIEJiHLX8EN1YHV3OEQ0BqWMCRgVwMrqV6xRGGfGtFU87JUf76bk+heX99qK7f/i2CnmMwVanCPLmjyZSd3MOw==" saltValue="Qi6TJFSrHs5ke02c+L1l4w==" spinCount="100000" sheet="1" objects="1" scenarios="1"/>
  <customSheetViews>
    <customSheetView guid="{0FC51CD5-DCF7-4595-9A9F-DDC9120F829F}"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1"/>
      <headerFooter alignWithMargins="0"/>
    </customSheetView>
    <customSheetView guid="{72E27F64-009C-4321-B742-209DBE340E6D}"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2"/>
      <headerFooter alignWithMargins="0"/>
    </customSheetView>
    <customSheetView guid="{9E668EC9-7875-454E-BDE6-15A2D20AC8D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3"/>
      <headerFooter alignWithMargins="0"/>
    </customSheetView>
    <customSheetView guid="{B07A37BF-D9F4-4586-9D27-CDE2FA2D122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4"/>
      <headerFooter alignWithMargins="0"/>
    </customSheetView>
    <customSheetView guid="{26C9F440-2701-423F-9FDB-7DFF079DC7F8}"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5"/>
      <headerFooter alignWithMargins="0"/>
    </customSheetView>
    <customSheetView guid="{F34FCE55-6D7A-4595-AE80-79F81F8010EA}" showPageBreaks="1" showGridLines="0" zeroValues="0" printArea="1" hiddenRows="1" hiddenColumns="1" view="pageBreakPreview" topLeftCell="A581">
      <selection activeCell="D432" sqref="D432:E432"/>
      <rowBreaks count="12" manualBreakCount="12">
        <brk id="44"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6"/>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7"/>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8"/>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9"/>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10"/>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11"/>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12"/>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3"/>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4"/>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5"/>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6"/>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7"/>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8"/>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9"/>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20"/>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21"/>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2"/>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23"/>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4"/>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5"/>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26"/>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27"/>
      <headerFooter alignWithMargins="0"/>
    </customSheetView>
    <customSheetView guid="{E8F77A2D-E40A-4668-A8F2-3CE31C4AC520}"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28"/>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29"/>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30"/>
      <headerFooter alignWithMargins="0"/>
    </customSheetView>
    <customSheetView guid="{265106DA-0305-46BE-8A98-0935A189448A}"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31"/>
      <headerFooter alignWithMargins="0"/>
    </customSheetView>
    <customSheetView guid="{24767711-6F0F-4960-B6A0-5D16317C52CA}" showPageBreaks="1" showGridLines="0" zeroValues="0" printArea="1" hiddenRows="1" hiddenColumns="1" view="pageBreakPreview">
      <selection activeCell="E474" sqref="E474:H474"/>
      <pageMargins left="0.42" right="0.28999999999999998" top="0.4" bottom="0.31" header="0.32" footer="0.24"/>
      <printOptions horizontalCentered="1"/>
      <pageSetup paperSize="9" scale="72" fitToHeight="0" orientation="portrait" r:id="rId32"/>
      <headerFooter alignWithMargins="0"/>
    </customSheetView>
    <customSheetView guid="{6C1F68FF-383D-48BB-B0E5-5F71EA481BD7}" showPageBreaks="1" showGridLines="0" zeroValues="0" printArea="1" hiddenRows="1" hiddenColumns="1" view="pageBreakPreview">
      <selection activeCell="B20" sqref="B20:I20"/>
      <pageMargins left="0.42" right="0.28999999999999998" top="0.4" bottom="0.31" header="0.32" footer="0.24"/>
      <printOptions horizontalCentered="1"/>
      <pageSetup paperSize="9" scale="72" fitToHeight="0" orientation="portrait" r:id="rId33"/>
      <headerFooter alignWithMargins="0"/>
    </customSheetView>
    <customSheetView guid="{70FB5D55-1DD3-4C31-AE80-FEFCEF8A40E9}" scale="90" showPageBreaks="1" showGridLines="0" zeroValues="0" printArea="1" hiddenRows="1" hiddenColumns="1" view="pageBreakPreview" topLeftCell="A3">
      <selection activeCell="H725" sqref="H725"/>
      <pageMargins left="0.42" right="0.28999999999999998" top="0.4" bottom="0.31" header="0.32" footer="0.24"/>
      <printOptions horizontalCentered="1"/>
      <pageSetup paperSize="9" scale="72" fitToHeight="0" orientation="portrait" r:id="rId34"/>
      <headerFooter alignWithMargins="0"/>
    </customSheetView>
  </customSheetViews>
  <mergeCells count="740">
    <mergeCell ref="B701:D701"/>
    <mergeCell ref="E701:F701"/>
    <mergeCell ref="G701:H701"/>
    <mergeCell ref="E692:F692"/>
    <mergeCell ref="G692:H692"/>
    <mergeCell ref="G616:H616"/>
    <mergeCell ref="B617:C617"/>
    <mergeCell ref="E617:H617"/>
    <mergeCell ref="B618:H618"/>
    <mergeCell ref="B620:C620"/>
    <mergeCell ref="E620:F620"/>
    <mergeCell ref="G620:H620"/>
    <mergeCell ref="B687:D687"/>
    <mergeCell ref="E687:F687"/>
    <mergeCell ref="G687:H687"/>
    <mergeCell ref="B660:F660"/>
    <mergeCell ref="C661:H661"/>
    <mergeCell ref="C662:H662"/>
    <mergeCell ref="B671:F671"/>
    <mergeCell ref="C672:H672"/>
    <mergeCell ref="C673:H673"/>
    <mergeCell ref="C674:H674"/>
    <mergeCell ref="E623:F623"/>
    <mergeCell ref="G623:H623"/>
    <mergeCell ref="B624:C624"/>
    <mergeCell ref="E624:F624"/>
    <mergeCell ref="G624:H624"/>
    <mergeCell ref="B697:D697"/>
    <mergeCell ref="E697:F697"/>
    <mergeCell ref="G697:H697"/>
    <mergeCell ref="B699:D699"/>
    <mergeCell ref="E693:F693"/>
    <mergeCell ref="G693:H693"/>
    <mergeCell ref="E694:F694"/>
    <mergeCell ref="G694:H694"/>
    <mergeCell ref="B696:D696"/>
    <mergeCell ref="E696:F696"/>
    <mergeCell ref="G696:H696"/>
    <mergeCell ref="E699:F699"/>
    <mergeCell ref="G699:H699"/>
    <mergeCell ref="C676:H676"/>
    <mergeCell ref="C677:H677"/>
    <mergeCell ref="C678:H678"/>
    <mergeCell ref="C679:H679"/>
    <mergeCell ref="C680:H680"/>
    <mergeCell ref="C681:H681"/>
    <mergeCell ref="C663:H663"/>
    <mergeCell ref="C664:H664"/>
    <mergeCell ref="B583:C583"/>
    <mergeCell ref="E583:F583"/>
    <mergeCell ref="G583:H583"/>
    <mergeCell ref="B584:C584"/>
    <mergeCell ref="D584:H584"/>
    <mergeCell ref="B604:H604"/>
    <mergeCell ref="E605:H606"/>
    <mergeCell ref="B607:C607"/>
    <mergeCell ref="E607:H607"/>
    <mergeCell ref="B593:C593"/>
    <mergeCell ref="E593:F593"/>
    <mergeCell ref="G593:H593"/>
    <mergeCell ref="B594:D594"/>
    <mergeCell ref="B595:D595"/>
    <mergeCell ref="G602:H602"/>
    <mergeCell ref="B718:C718"/>
    <mergeCell ref="B715:C715"/>
    <mergeCell ref="B716:C716"/>
    <mergeCell ref="B717:C717"/>
    <mergeCell ref="B711:H711"/>
    <mergeCell ref="B702:D702"/>
    <mergeCell ref="E702:H702"/>
    <mergeCell ref="B703:D703"/>
    <mergeCell ref="E703:H703"/>
    <mergeCell ref="B704:H704"/>
    <mergeCell ref="B705:H705"/>
    <mergeCell ref="C706:H706"/>
    <mergeCell ref="C707:H707"/>
    <mergeCell ref="B709:H709"/>
    <mergeCell ref="B713:C713"/>
    <mergeCell ref="B714:C714"/>
    <mergeCell ref="A688:A691"/>
    <mergeCell ref="B688:D691"/>
    <mergeCell ref="E688:F690"/>
    <mergeCell ref="G688:H690"/>
    <mergeCell ref="E691:F691"/>
    <mergeCell ref="G691:H691"/>
    <mergeCell ref="B682:C682"/>
    <mergeCell ref="B683:H683"/>
    <mergeCell ref="B684:D684"/>
    <mergeCell ref="E684:F684"/>
    <mergeCell ref="G684:H684"/>
    <mergeCell ref="B685:D685"/>
    <mergeCell ref="E685:F685"/>
    <mergeCell ref="G685:H685"/>
    <mergeCell ref="C665:H665"/>
    <mergeCell ref="C666:H666"/>
    <mergeCell ref="C667:H667"/>
    <mergeCell ref="C668:H668"/>
    <mergeCell ref="C669:H669"/>
    <mergeCell ref="C670:H670"/>
    <mergeCell ref="C658:H658"/>
    <mergeCell ref="C659:H659"/>
    <mergeCell ref="B646:H646"/>
    <mergeCell ref="B648:H648"/>
    <mergeCell ref="B649:F649"/>
    <mergeCell ref="C650:H650"/>
    <mergeCell ref="C651:H651"/>
    <mergeCell ref="C652:H652"/>
    <mergeCell ref="C675:H675"/>
    <mergeCell ref="B589:D589"/>
    <mergeCell ref="E589:H589"/>
    <mergeCell ref="B590:H590"/>
    <mergeCell ref="E591:H592"/>
    <mergeCell ref="C653:H653"/>
    <mergeCell ref="C654:H654"/>
    <mergeCell ref="C655:H655"/>
    <mergeCell ref="C656:H656"/>
    <mergeCell ref="C657:H657"/>
    <mergeCell ref="B608:D608"/>
    <mergeCell ref="B609:D609"/>
    <mergeCell ref="B610:C610"/>
    <mergeCell ref="E610:H610"/>
    <mergeCell ref="B611:C611"/>
    <mergeCell ref="E611:H611"/>
    <mergeCell ref="E612:H612"/>
    <mergeCell ref="E613:H613"/>
    <mergeCell ref="E615:H615"/>
    <mergeCell ref="B621:C621"/>
    <mergeCell ref="D621:H621"/>
    <mergeCell ref="B622:C622"/>
    <mergeCell ref="E622:F622"/>
    <mergeCell ref="G622:H622"/>
    <mergeCell ref="B623:C623"/>
    <mergeCell ref="E575:H575"/>
    <mergeCell ref="E576:H576"/>
    <mergeCell ref="G579:H579"/>
    <mergeCell ref="B580:C580"/>
    <mergeCell ref="B628:H645"/>
    <mergeCell ref="B626:H626"/>
    <mergeCell ref="B587:C587"/>
    <mergeCell ref="E587:F587"/>
    <mergeCell ref="G587:H587"/>
    <mergeCell ref="E585:F585"/>
    <mergeCell ref="G585:H585"/>
    <mergeCell ref="B586:C586"/>
    <mergeCell ref="E586:F586"/>
    <mergeCell ref="G586:H586"/>
    <mergeCell ref="B585:C585"/>
    <mergeCell ref="B596:C596"/>
    <mergeCell ref="E596:H596"/>
    <mergeCell ref="B597:C597"/>
    <mergeCell ref="E597:H597"/>
    <mergeCell ref="E598:H598"/>
    <mergeCell ref="E599:H599"/>
    <mergeCell ref="E600:H600"/>
    <mergeCell ref="E601:H601"/>
    <mergeCell ref="B581:H581"/>
    <mergeCell ref="B557:D557"/>
    <mergeCell ref="B558:D558"/>
    <mergeCell ref="B559:C559"/>
    <mergeCell ref="E559:H559"/>
    <mergeCell ref="B560:C560"/>
    <mergeCell ref="E560:H560"/>
    <mergeCell ref="E561:H561"/>
    <mergeCell ref="E562:H562"/>
    <mergeCell ref="E563:H563"/>
    <mergeCell ref="E578:H578"/>
    <mergeCell ref="E580:H580"/>
    <mergeCell ref="E564:H564"/>
    <mergeCell ref="G565:H565"/>
    <mergeCell ref="B567:H567"/>
    <mergeCell ref="E568:H569"/>
    <mergeCell ref="B570:C570"/>
    <mergeCell ref="E570:H570"/>
    <mergeCell ref="B571:D571"/>
    <mergeCell ref="B572:D572"/>
    <mergeCell ref="B573:C573"/>
    <mergeCell ref="E573:H573"/>
    <mergeCell ref="B574:C574"/>
    <mergeCell ref="E574:H574"/>
    <mergeCell ref="E549:F549"/>
    <mergeCell ref="G549:H549"/>
    <mergeCell ref="B551:D551"/>
    <mergeCell ref="E551:H551"/>
    <mergeCell ref="B553:H553"/>
    <mergeCell ref="E554:H555"/>
    <mergeCell ref="B556:C556"/>
    <mergeCell ref="E556:F556"/>
    <mergeCell ref="G556:H556"/>
    <mergeCell ref="B552:D552"/>
    <mergeCell ref="B549:C549"/>
    <mergeCell ref="B501:H501"/>
    <mergeCell ref="B502:H502"/>
    <mergeCell ref="B503:H503"/>
    <mergeCell ref="B504:H504"/>
    <mergeCell ref="B505:H505"/>
    <mergeCell ref="B506:H506"/>
    <mergeCell ref="B507:H507"/>
    <mergeCell ref="B508:H508"/>
    <mergeCell ref="B510:H510"/>
    <mergeCell ref="B489:H489"/>
    <mergeCell ref="B491:H491"/>
    <mergeCell ref="B493:H493"/>
    <mergeCell ref="B494:H494"/>
    <mergeCell ref="B495:H495"/>
    <mergeCell ref="B496:H496"/>
    <mergeCell ref="B497:H497"/>
    <mergeCell ref="B499:H499"/>
    <mergeCell ref="B500:H500"/>
    <mergeCell ref="E482:H482"/>
    <mergeCell ref="B483:D483"/>
    <mergeCell ref="E483:H483"/>
    <mergeCell ref="B484:D484"/>
    <mergeCell ref="E484:H484"/>
    <mergeCell ref="B485:D485"/>
    <mergeCell ref="E485:H485"/>
    <mergeCell ref="B486:D486"/>
    <mergeCell ref="E486:H486"/>
    <mergeCell ref="E471:H471"/>
    <mergeCell ref="E472:H472"/>
    <mergeCell ref="E473:H473"/>
    <mergeCell ref="B475:D475"/>
    <mergeCell ref="E475:H475"/>
    <mergeCell ref="B476:D476"/>
    <mergeCell ref="E476:H476"/>
    <mergeCell ref="B478:D478"/>
    <mergeCell ref="E478:H478"/>
    <mergeCell ref="B461:C461"/>
    <mergeCell ref="B462:H462"/>
    <mergeCell ref="B463:D463"/>
    <mergeCell ref="E463:H463"/>
    <mergeCell ref="B464:D464"/>
    <mergeCell ref="E464:H464"/>
    <mergeCell ref="B466:D466"/>
    <mergeCell ref="E466:H466"/>
    <mergeCell ref="A467:A470"/>
    <mergeCell ref="B467:D470"/>
    <mergeCell ref="E467:H470"/>
    <mergeCell ref="B456:E456"/>
    <mergeCell ref="F456:G456"/>
    <mergeCell ref="B457:E457"/>
    <mergeCell ref="F457:G457"/>
    <mergeCell ref="B458:E458"/>
    <mergeCell ref="F458:G458"/>
    <mergeCell ref="H458:I458"/>
    <mergeCell ref="B459:E459"/>
    <mergeCell ref="F459:G459"/>
    <mergeCell ref="H459:I459"/>
    <mergeCell ref="B447:E447"/>
    <mergeCell ref="F447:G447"/>
    <mergeCell ref="H447:I447"/>
    <mergeCell ref="B449:E449"/>
    <mergeCell ref="B451:E451"/>
    <mergeCell ref="B452:E452"/>
    <mergeCell ref="F453:G453"/>
    <mergeCell ref="F454:G454"/>
    <mergeCell ref="F455:G455"/>
    <mergeCell ref="F439:G439"/>
    <mergeCell ref="H439:I439"/>
    <mergeCell ref="F440:G440"/>
    <mergeCell ref="H440:I440"/>
    <mergeCell ref="F441:G441"/>
    <mergeCell ref="H441:I441"/>
    <mergeCell ref="B443:E443"/>
    <mergeCell ref="B444:E444"/>
    <mergeCell ref="F444:G444"/>
    <mergeCell ref="H444:I444"/>
    <mergeCell ref="A435:A438"/>
    <mergeCell ref="B435:E438"/>
    <mergeCell ref="F435:G435"/>
    <mergeCell ref="H435:I435"/>
    <mergeCell ref="F436:G436"/>
    <mergeCell ref="H436:I436"/>
    <mergeCell ref="F437:G437"/>
    <mergeCell ref="H437:I437"/>
    <mergeCell ref="F438:G438"/>
    <mergeCell ref="H438:I438"/>
    <mergeCell ref="B430:E430"/>
    <mergeCell ref="F430:G430"/>
    <mergeCell ref="H430:I430"/>
    <mergeCell ref="B431:E431"/>
    <mergeCell ref="F431:G431"/>
    <mergeCell ref="H431:I431"/>
    <mergeCell ref="B433:E433"/>
    <mergeCell ref="F433:G433"/>
    <mergeCell ref="H433:I433"/>
    <mergeCell ref="B423:E423"/>
    <mergeCell ref="B425:E425"/>
    <mergeCell ref="F425:G425"/>
    <mergeCell ref="H425:I425"/>
    <mergeCell ref="B426:C426"/>
    <mergeCell ref="B427:I427"/>
    <mergeCell ref="B429:E429"/>
    <mergeCell ref="F429:G429"/>
    <mergeCell ref="H429:I429"/>
    <mergeCell ref="B416:E416"/>
    <mergeCell ref="F416:I416"/>
    <mergeCell ref="B418:E418"/>
    <mergeCell ref="F418:I418"/>
    <mergeCell ref="B419:E419"/>
    <mergeCell ref="F419:I419"/>
    <mergeCell ref="B420:E420"/>
    <mergeCell ref="F420:I420"/>
    <mergeCell ref="B422:E422"/>
    <mergeCell ref="B410:H410"/>
    <mergeCell ref="A411:I411"/>
    <mergeCell ref="B412:H412"/>
    <mergeCell ref="B413:I413"/>
    <mergeCell ref="B414:H414"/>
    <mergeCell ref="F406:G406"/>
    <mergeCell ref="F407:G407"/>
    <mergeCell ref="H407:I407"/>
    <mergeCell ref="B401:E401"/>
    <mergeCell ref="F401:G401"/>
    <mergeCell ref="H401:I401"/>
    <mergeCell ref="B403:E403"/>
    <mergeCell ref="B404:E404"/>
    <mergeCell ref="F405:G405"/>
    <mergeCell ref="H405:I405"/>
    <mergeCell ref="B408:H408"/>
    <mergeCell ref="B409:I409"/>
    <mergeCell ref="Q391:R391"/>
    <mergeCell ref="F392:G392"/>
    <mergeCell ref="H392:I392"/>
    <mergeCell ref="F393:G393"/>
    <mergeCell ref="H393:I393"/>
    <mergeCell ref="B395:E395"/>
    <mergeCell ref="B396:E396"/>
    <mergeCell ref="F396:G396"/>
    <mergeCell ref="H396:I396"/>
    <mergeCell ref="B383:E383"/>
    <mergeCell ref="H383:I383"/>
    <mergeCell ref="A387:A390"/>
    <mergeCell ref="B387:E390"/>
    <mergeCell ref="F389:G389"/>
    <mergeCell ref="H389:I389"/>
    <mergeCell ref="H390:I390"/>
    <mergeCell ref="F391:G391"/>
    <mergeCell ref="H391:I391"/>
    <mergeCell ref="F388:G388"/>
    <mergeCell ref="H388:I388"/>
    <mergeCell ref="F356:I356"/>
    <mergeCell ref="F358:I358"/>
    <mergeCell ref="A360:A361"/>
    <mergeCell ref="B360:E361"/>
    <mergeCell ref="F360:I360"/>
    <mergeCell ref="F361:I361"/>
    <mergeCell ref="F362:I362"/>
    <mergeCell ref="F363:I363"/>
    <mergeCell ref="F364:I364"/>
    <mergeCell ref="B356:E356"/>
    <mergeCell ref="F350:I350"/>
    <mergeCell ref="B351:E351"/>
    <mergeCell ref="F351:I351"/>
    <mergeCell ref="F352:I352"/>
    <mergeCell ref="B353:E353"/>
    <mergeCell ref="F353:I353"/>
    <mergeCell ref="B354:E354"/>
    <mergeCell ref="F354:I354"/>
    <mergeCell ref="B355:E355"/>
    <mergeCell ref="F355:I355"/>
    <mergeCell ref="B350:E350"/>
    <mergeCell ref="B352:E352"/>
    <mergeCell ref="B201:H201"/>
    <mergeCell ref="A202:I202"/>
    <mergeCell ref="B203:H203"/>
    <mergeCell ref="B204:I204"/>
    <mergeCell ref="B205:H205"/>
    <mergeCell ref="B206:E206"/>
    <mergeCell ref="F206:G206"/>
    <mergeCell ref="H206:I206"/>
    <mergeCell ref="B348:I348"/>
    <mergeCell ref="B194:E194"/>
    <mergeCell ref="B195:E195"/>
    <mergeCell ref="F196:G196"/>
    <mergeCell ref="H196:I196"/>
    <mergeCell ref="F197:G197"/>
    <mergeCell ref="F198:G198"/>
    <mergeCell ref="H198:I198"/>
    <mergeCell ref="B199:H199"/>
    <mergeCell ref="B200:I200"/>
    <mergeCell ref="B186:E186"/>
    <mergeCell ref="B187:E187"/>
    <mergeCell ref="F187:G187"/>
    <mergeCell ref="H187:I187"/>
    <mergeCell ref="B190:E190"/>
    <mergeCell ref="F190:G190"/>
    <mergeCell ref="H190:I190"/>
    <mergeCell ref="B192:E192"/>
    <mergeCell ref="F192:G192"/>
    <mergeCell ref="H192:I192"/>
    <mergeCell ref="B176:E176"/>
    <mergeCell ref="H176:I176"/>
    <mergeCell ref="A178:A181"/>
    <mergeCell ref="B178:E181"/>
    <mergeCell ref="Q182:R182"/>
    <mergeCell ref="F183:G183"/>
    <mergeCell ref="H183:I183"/>
    <mergeCell ref="F184:G184"/>
    <mergeCell ref="H184:I184"/>
    <mergeCell ref="H180:I180"/>
    <mergeCell ref="F179:G179"/>
    <mergeCell ref="F153:I153"/>
    <mergeCell ref="F154:I154"/>
    <mergeCell ref="F155:I155"/>
    <mergeCell ref="F156:I156"/>
    <mergeCell ref="B157:E157"/>
    <mergeCell ref="B158:E158"/>
    <mergeCell ref="F158:I158"/>
    <mergeCell ref="B160:E160"/>
    <mergeCell ref="F160:I160"/>
    <mergeCell ref="B145:E145"/>
    <mergeCell ref="F145:I145"/>
    <mergeCell ref="B146:E146"/>
    <mergeCell ref="F146:I146"/>
    <mergeCell ref="F147:I147"/>
    <mergeCell ref="F149:I149"/>
    <mergeCell ref="A151:A152"/>
    <mergeCell ref="B151:E152"/>
    <mergeCell ref="F151:I151"/>
    <mergeCell ref="F152:I152"/>
    <mergeCell ref="B149:E149"/>
    <mergeCell ref="B135:D135"/>
    <mergeCell ref="B136:D136"/>
    <mergeCell ref="B138:D138"/>
    <mergeCell ref="E138:F138"/>
    <mergeCell ref="G138:H138"/>
    <mergeCell ref="B140:I140"/>
    <mergeCell ref="B142:E142"/>
    <mergeCell ref="F142:I142"/>
    <mergeCell ref="B144:E144"/>
    <mergeCell ref="F144:I144"/>
    <mergeCell ref="B143:E143"/>
    <mergeCell ref="E123:H123"/>
    <mergeCell ref="E124:H124"/>
    <mergeCell ref="E125:H125"/>
    <mergeCell ref="B127:D127"/>
    <mergeCell ref="B128:D128"/>
    <mergeCell ref="E128:H128"/>
    <mergeCell ref="B131:D131"/>
    <mergeCell ref="E131:H131"/>
    <mergeCell ref="B133:D133"/>
    <mergeCell ref="E133:H133"/>
    <mergeCell ref="B114:H114"/>
    <mergeCell ref="B116:D116"/>
    <mergeCell ref="E116:H116"/>
    <mergeCell ref="B117:D117"/>
    <mergeCell ref="E117:H117"/>
    <mergeCell ref="B119:D119"/>
    <mergeCell ref="E119:H119"/>
    <mergeCell ref="A121:A122"/>
    <mergeCell ref="B121:D122"/>
    <mergeCell ref="E121:H121"/>
    <mergeCell ref="E122:H122"/>
    <mergeCell ref="E109:F109"/>
    <mergeCell ref="G109:H109"/>
    <mergeCell ref="B110:D110"/>
    <mergeCell ref="E110:F110"/>
    <mergeCell ref="G110:H110"/>
    <mergeCell ref="B111:D111"/>
    <mergeCell ref="E111:F111"/>
    <mergeCell ref="G111:H111"/>
    <mergeCell ref="B113:C113"/>
    <mergeCell ref="B94:D94"/>
    <mergeCell ref="E94:F94"/>
    <mergeCell ref="G94:H94"/>
    <mergeCell ref="B95:D95"/>
    <mergeCell ref="E95:F95"/>
    <mergeCell ref="G95:H95"/>
    <mergeCell ref="B98:D98"/>
    <mergeCell ref="E98:F98"/>
    <mergeCell ref="G98:H98"/>
    <mergeCell ref="B97:D97"/>
    <mergeCell ref="E97:F97"/>
    <mergeCell ref="G97:H97"/>
    <mergeCell ref="E89:F89"/>
    <mergeCell ref="G89:H89"/>
    <mergeCell ref="E90:F90"/>
    <mergeCell ref="G90:H90"/>
    <mergeCell ref="E91:F91"/>
    <mergeCell ref="G91:H91"/>
    <mergeCell ref="B93:D93"/>
    <mergeCell ref="E93:F93"/>
    <mergeCell ref="G93:H93"/>
    <mergeCell ref="B81:D81"/>
    <mergeCell ref="E81:F81"/>
    <mergeCell ref="G81:H81"/>
    <mergeCell ref="B83:D83"/>
    <mergeCell ref="E83:F83"/>
    <mergeCell ref="G83:H83"/>
    <mergeCell ref="B85:D88"/>
    <mergeCell ref="E85:F85"/>
    <mergeCell ref="G85:H85"/>
    <mergeCell ref="E86:F86"/>
    <mergeCell ref="G86:H86"/>
    <mergeCell ref="E87:F87"/>
    <mergeCell ref="G87:H87"/>
    <mergeCell ref="E88:F88"/>
    <mergeCell ref="G88:H88"/>
    <mergeCell ref="B100:D100"/>
    <mergeCell ref="E100:F100"/>
    <mergeCell ref="G100:H100"/>
    <mergeCell ref="B102:D102"/>
    <mergeCell ref="B103:D103"/>
    <mergeCell ref="B104:D105"/>
    <mergeCell ref="E104:F104"/>
    <mergeCell ref="G104:H104"/>
    <mergeCell ref="E105:F105"/>
    <mergeCell ref="E106:F106"/>
    <mergeCell ref="G106:H106"/>
    <mergeCell ref="B107:D107"/>
    <mergeCell ref="B108:D108"/>
    <mergeCell ref="B109:D109"/>
    <mergeCell ref="F387:G387"/>
    <mergeCell ref="H387:I387"/>
    <mergeCell ref="F383:G383"/>
    <mergeCell ref="B385:E385"/>
    <mergeCell ref="F385:G385"/>
    <mergeCell ref="H385:I385"/>
    <mergeCell ref="B376:E376"/>
    <mergeCell ref="B381:E381"/>
    <mergeCell ref="F382:G382"/>
    <mergeCell ref="H382:I382"/>
    <mergeCell ref="B358:E358"/>
    <mergeCell ref="B168:E168"/>
    <mergeCell ref="B147:E147"/>
    <mergeCell ref="H168:I168"/>
    <mergeCell ref="F176:G176"/>
    <mergeCell ref="F182:G182"/>
    <mergeCell ref="B173:E173"/>
    <mergeCell ref="H179:I179"/>
    <mergeCell ref="F180:G180"/>
    <mergeCell ref="B371:E371"/>
    <mergeCell ref="F365:I365"/>
    <mergeCell ref="B366:E366"/>
    <mergeCell ref="B367:E367"/>
    <mergeCell ref="F367:I367"/>
    <mergeCell ref="B369:E369"/>
    <mergeCell ref="F369:I369"/>
    <mergeCell ref="F371:I371"/>
    <mergeCell ref="B399:E399"/>
    <mergeCell ref="F399:G399"/>
    <mergeCell ref="H399:I399"/>
    <mergeCell ref="B375:E375"/>
    <mergeCell ref="B377:E377"/>
    <mergeCell ref="F377:G377"/>
    <mergeCell ref="B372:E372"/>
    <mergeCell ref="F372:I372"/>
    <mergeCell ref="B373:E373"/>
    <mergeCell ref="F373:I373"/>
    <mergeCell ref="H377:I377"/>
    <mergeCell ref="B378:C378"/>
    <mergeCell ref="B379:I379"/>
    <mergeCell ref="F381:G381"/>
    <mergeCell ref="H381:I381"/>
    <mergeCell ref="B382:E382"/>
    <mergeCell ref="B174:E174"/>
    <mergeCell ref="B162:E162"/>
    <mergeCell ref="F168:G168"/>
    <mergeCell ref="F162:I162"/>
    <mergeCell ref="B166:E166"/>
    <mergeCell ref="B167:E167"/>
    <mergeCell ref="B169:C169"/>
    <mergeCell ref="B170:I170"/>
    <mergeCell ref="B172:E172"/>
    <mergeCell ref="F172:G172"/>
    <mergeCell ref="H172:I172"/>
    <mergeCell ref="F173:G173"/>
    <mergeCell ref="H173:I173"/>
    <mergeCell ref="F174:G174"/>
    <mergeCell ref="H174:I174"/>
    <mergeCell ref="B163:E163"/>
    <mergeCell ref="F163:I163"/>
    <mergeCell ref="B164:E164"/>
    <mergeCell ref="F164:I164"/>
    <mergeCell ref="G721:I721"/>
    <mergeCell ref="B71:I71"/>
    <mergeCell ref="C721:D721"/>
    <mergeCell ref="B74:I74"/>
    <mergeCell ref="B76:C76"/>
    <mergeCell ref="H181:I181"/>
    <mergeCell ref="F50:G50"/>
    <mergeCell ref="A3:I3"/>
    <mergeCell ref="A5:I5"/>
    <mergeCell ref="B29:I29"/>
    <mergeCell ref="B30:I30"/>
    <mergeCell ref="B22:I22"/>
    <mergeCell ref="A8:E8"/>
    <mergeCell ref="B9:D9"/>
    <mergeCell ref="B10:D10"/>
    <mergeCell ref="B39:I39"/>
    <mergeCell ref="B20:I20"/>
    <mergeCell ref="A27:I27"/>
    <mergeCell ref="B31:I31"/>
    <mergeCell ref="B11:D11"/>
    <mergeCell ref="B21:I21"/>
    <mergeCell ref="A25:I25"/>
    <mergeCell ref="B12:D12"/>
    <mergeCell ref="B33:I33"/>
    <mergeCell ref="B28:I28"/>
    <mergeCell ref="B19:G19"/>
    <mergeCell ref="B23:I23"/>
    <mergeCell ref="B37:I37"/>
    <mergeCell ref="B34:I34"/>
    <mergeCell ref="B35:I35"/>
    <mergeCell ref="D50:E50"/>
    <mergeCell ref="F49:G49"/>
    <mergeCell ref="H45:I45"/>
    <mergeCell ref="H41:I42"/>
    <mergeCell ref="D41:E42"/>
    <mergeCell ref="B41:C42"/>
    <mergeCell ref="D45:E45"/>
    <mergeCell ref="B47:C47"/>
    <mergeCell ref="F47:G47"/>
    <mergeCell ref="D47:E47"/>
    <mergeCell ref="F46:G46"/>
    <mergeCell ref="D43:E43"/>
    <mergeCell ref="F41:G42"/>
    <mergeCell ref="F45:G45"/>
    <mergeCell ref="A17:I17"/>
    <mergeCell ref="A41:A42"/>
    <mergeCell ref="D48:E48"/>
    <mergeCell ref="H44:I44"/>
    <mergeCell ref="B50:C50"/>
    <mergeCell ref="D49:E49"/>
    <mergeCell ref="H50:I50"/>
    <mergeCell ref="H49:I49"/>
    <mergeCell ref="B36:G36"/>
    <mergeCell ref="A44:A46"/>
    <mergeCell ref="F48:G48"/>
    <mergeCell ref="B48:C48"/>
    <mergeCell ref="H46:I46"/>
    <mergeCell ref="F44:G44"/>
    <mergeCell ref="B44:C46"/>
    <mergeCell ref="H48:I48"/>
    <mergeCell ref="D46:E46"/>
    <mergeCell ref="D44:E44"/>
    <mergeCell ref="B49:C49"/>
    <mergeCell ref="B38:I38"/>
    <mergeCell ref="H47:I47"/>
    <mergeCell ref="F43:G43"/>
    <mergeCell ref="H43:I43"/>
    <mergeCell ref="B43:C43"/>
    <mergeCell ref="A85:A88"/>
    <mergeCell ref="F55:G55"/>
    <mergeCell ref="F52:G52"/>
    <mergeCell ref="F54:G54"/>
    <mergeCell ref="B57:I57"/>
    <mergeCell ref="B59:I59"/>
    <mergeCell ref="B75:I75"/>
    <mergeCell ref="B61:I61"/>
    <mergeCell ref="B64:I64"/>
    <mergeCell ref="H52:I52"/>
    <mergeCell ref="B67:I67"/>
    <mergeCell ref="D52:E52"/>
    <mergeCell ref="F53:G53"/>
    <mergeCell ref="D54:E54"/>
    <mergeCell ref="D55:E55"/>
    <mergeCell ref="B65:I65"/>
    <mergeCell ref="H54:I54"/>
    <mergeCell ref="B77:H77"/>
    <mergeCell ref="B79:D79"/>
    <mergeCell ref="E79:F79"/>
    <mergeCell ref="G79:H79"/>
    <mergeCell ref="B80:D80"/>
    <mergeCell ref="E80:F80"/>
    <mergeCell ref="G80:H80"/>
    <mergeCell ref="H51:I51"/>
    <mergeCell ref="D53:E53"/>
    <mergeCell ref="D51:E51"/>
    <mergeCell ref="H55:I55"/>
    <mergeCell ref="B72:I72"/>
    <mergeCell ref="B70:I70"/>
    <mergeCell ref="B68:I68"/>
    <mergeCell ref="F51:G51"/>
    <mergeCell ref="B51:C51"/>
    <mergeCell ref="B52:C52"/>
    <mergeCell ref="H53:I53"/>
    <mergeCell ref="G720:I720"/>
    <mergeCell ref="C720:D720"/>
    <mergeCell ref="B535:C535"/>
    <mergeCell ref="H182:I182"/>
    <mergeCell ref="H178:I178"/>
    <mergeCell ref="F178:G178"/>
    <mergeCell ref="H449:I449"/>
    <mergeCell ref="H453:I453"/>
    <mergeCell ref="H456:I456"/>
    <mergeCell ref="F449:G449"/>
    <mergeCell ref="H455:I455"/>
    <mergeCell ref="H457:I457"/>
    <mergeCell ref="B480:D480"/>
    <mergeCell ref="E480:H480"/>
    <mergeCell ref="B481:D481"/>
    <mergeCell ref="E481:H481"/>
    <mergeCell ref="B482:D482"/>
    <mergeCell ref="B513:H513"/>
    <mergeCell ref="B514:D514"/>
    <mergeCell ref="E514:H514"/>
    <mergeCell ref="B515:H515"/>
    <mergeCell ref="E516:H517"/>
    <mergeCell ref="B518:C518"/>
    <mergeCell ref="E518:F518"/>
    <mergeCell ref="E542:H542"/>
    <mergeCell ref="B543:H543"/>
    <mergeCell ref="B542:C542"/>
    <mergeCell ref="G548:H548"/>
    <mergeCell ref="B545:C545"/>
    <mergeCell ref="B547:C547"/>
    <mergeCell ref="E545:F545"/>
    <mergeCell ref="G518:H518"/>
    <mergeCell ref="B519:D519"/>
    <mergeCell ref="B520:C520"/>
    <mergeCell ref="E520:H520"/>
    <mergeCell ref="B521:C521"/>
    <mergeCell ref="E521:H521"/>
    <mergeCell ref="E522:H522"/>
    <mergeCell ref="E523:H523"/>
    <mergeCell ref="E524:H524"/>
    <mergeCell ref="G545:H545"/>
    <mergeCell ref="D546:H546"/>
    <mergeCell ref="E547:F547"/>
    <mergeCell ref="G547:H547"/>
    <mergeCell ref="B548:C548"/>
    <mergeCell ref="B546:C546"/>
    <mergeCell ref="E548:F548"/>
    <mergeCell ref="E525:H525"/>
    <mergeCell ref="B536:C536"/>
    <mergeCell ref="E536:H536"/>
    <mergeCell ref="E537:H537"/>
    <mergeCell ref="E538:H538"/>
    <mergeCell ref="E540:H540"/>
    <mergeCell ref="G541:H541"/>
    <mergeCell ref="G526:H526"/>
    <mergeCell ref="B527:H527"/>
    <mergeCell ref="B529:H529"/>
    <mergeCell ref="E530:H531"/>
    <mergeCell ref="B532:C532"/>
    <mergeCell ref="E532:H532"/>
    <mergeCell ref="B533:D533"/>
    <mergeCell ref="B534:D534"/>
    <mergeCell ref="E535:H535"/>
  </mergeCells>
  <phoneticPr fontId="0" type="noConversion"/>
  <conditionalFormatting sqref="A20">
    <cfRule type="expression" dxfId="96" priority="59" stopIfTrue="1">
      <formula>$N$19="Sole Bidder"</formula>
    </cfRule>
    <cfRule type="expression" dxfId="95" priority="60" stopIfTrue="1">
      <formula>$N$19=1</formula>
    </cfRule>
  </conditionalFormatting>
  <conditionalFormatting sqref="A21:A22">
    <cfRule type="expression" dxfId="94" priority="63" stopIfTrue="1">
      <formula>$N$21=2</formula>
    </cfRule>
  </conditionalFormatting>
  <conditionalFormatting sqref="A23">
    <cfRule type="expression" dxfId="93" priority="62" stopIfTrue="1">
      <formula>AND($N$21=2,$N$22="2 or more")</formula>
    </cfRule>
  </conditionalFormatting>
  <conditionalFormatting sqref="A36">
    <cfRule type="expression" dxfId="92" priority="44" stopIfTrue="1">
      <formula>$N$19="Sole Bidder"</formula>
    </cfRule>
  </conditionalFormatting>
  <conditionalFormatting sqref="A520">
    <cfRule type="expression" dxfId="91" priority="28" stopIfTrue="1">
      <formula>#REF!="No"</formula>
    </cfRule>
  </conditionalFormatting>
  <conditionalFormatting sqref="A573 D573:E573">
    <cfRule type="expression" dxfId="90" priority="12" stopIfTrue="1">
      <formula>#REF!="No"</formula>
    </cfRule>
  </conditionalFormatting>
  <conditionalFormatting sqref="A589 E589:H589">
    <cfRule type="expression" dxfId="89" priority="34" stopIfTrue="1">
      <formula>$M$513=1</formula>
    </cfRule>
    <cfRule type="expression" dxfId="88" priority="33" stopIfTrue="1">
      <formula>$M$511&lt;2</formula>
    </cfRule>
  </conditionalFormatting>
  <conditionalFormatting sqref="A610 D610:E610">
    <cfRule type="expression" dxfId="87" priority="8" stopIfTrue="1">
      <formula>#REF!="No"</formula>
    </cfRule>
  </conditionalFormatting>
  <conditionalFormatting sqref="A551:H551 A552 E552:H552">
    <cfRule type="expression" dxfId="86" priority="32" stopIfTrue="1">
      <formula>$M$511&lt;2</formula>
    </cfRule>
  </conditionalFormatting>
  <conditionalFormatting sqref="A626:H627 A628:B628 A629:A645 A646:B646 A647:H648 A704">
    <cfRule type="expression" dxfId="85" priority="30" stopIfTrue="1">
      <formula>$M$19="Sole Bidder"</formula>
    </cfRule>
  </conditionalFormatting>
  <conditionalFormatting sqref="A25:I25 A33:I34">
    <cfRule type="expression" dxfId="84" priority="56" stopIfTrue="1">
      <formula>$N$19="Sole Bidder"</formula>
    </cfRule>
  </conditionalFormatting>
  <conditionalFormatting sqref="A35:I35">
    <cfRule type="expression" dxfId="83" priority="65" stopIfTrue="1">
      <formula>$N$21&lt;2</formula>
    </cfRule>
  </conditionalFormatting>
  <conditionalFormatting sqref="B519:D519">
    <cfRule type="expression" dxfId="82" priority="13" stopIfTrue="1">
      <formula>$M$511&lt;2</formula>
    </cfRule>
    <cfRule type="expression" dxfId="81" priority="14" stopIfTrue="1">
      <formula>$M$513=1</formula>
    </cfRule>
  </conditionalFormatting>
  <conditionalFormatting sqref="B534:D534">
    <cfRule type="expression" dxfId="80" priority="15" stopIfTrue="1">
      <formula>$M$511&lt;2</formula>
    </cfRule>
    <cfRule type="expression" dxfId="79" priority="16" stopIfTrue="1">
      <formula>$M$513=1</formula>
    </cfRule>
  </conditionalFormatting>
  <conditionalFormatting sqref="B558:D558">
    <cfRule type="expression" dxfId="78" priority="17" stopIfTrue="1">
      <formula>$M$511&lt;2</formula>
    </cfRule>
    <cfRule type="expression" dxfId="77" priority="18" stopIfTrue="1">
      <formula>$M$513=1</formula>
    </cfRule>
  </conditionalFormatting>
  <conditionalFormatting sqref="B572:D572">
    <cfRule type="expression" dxfId="76" priority="9" stopIfTrue="1">
      <formula>$M$511&lt;2</formula>
    </cfRule>
    <cfRule type="expression" dxfId="75" priority="10" stopIfTrue="1">
      <formula>$M$513=1</formula>
    </cfRule>
  </conditionalFormatting>
  <conditionalFormatting sqref="B609:D609">
    <cfRule type="expression" dxfId="74" priority="6" stopIfTrue="1">
      <formula>$M$513=1</formula>
    </cfRule>
    <cfRule type="expression" dxfId="73" priority="5" stopIfTrue="1">
      <formula>$M$511&lt;2</formula>
    </cfRule>
  </conditionalFormatting>
  <conditionalFormatting sqref="B19:G19">
    <cfRule type="expression" dxfId="72" priority="64" stopIfTrue="1">
      <formula>$N$21=2</formula>
    </cfRule>
  </conditionalFormatting>
  <conditionalFormatting sqref="B595:H595">
    <cfRule type="expression" dxfId="71" priority="21" stopIfTrue="1">
      <formula>$M$511&lt;2</formula>
    </cfRule>
    <cfRule type="expression" dxfId="70" priority="22" stopIfTrue="1">
      <formula>$M$513=1</formula>
    </cfRule>
  </conditionalFormatting>
  <conditionalFormatting sqref="B20:I20">
    <cfRule type="expression" dxfId="69" priority="61" stopIfTrue="1">
      <formula>$N$21&lt;2</formula>
    </cfRule>
  </conditionalFormatting>
  <conditionalFormatting sqref="D535:E535 D596:E596 D520:E520 A535">
    <cfRule type="expression" dxfId="68" priority="31" stopIfTrue="1">
      <formula>#REF!="No"</formula>
    </cfRule>
  </conditionalFormatting>
  <conditionalFormatting sqref="E520:E525">
    <cfRule type="expression" dxfId="67" priority="27" stopIfTrue="1">
      <formula>$M$19="Sole Bidder"</formula>
    </cfRule>
  </conditionalFormatting>
  <conditionalFormatting sqref="E573:E578 E610:E615 E516 D516:D517 E518:H518 F519:H519 E526:H526 E530 D530:D531 E532 E535:E540 E541:G541 E542 E544:H544 E547:H549 E554 D554:D555 E556:H556 E559:E564 E565:H565 E568 D568:D569 E570 E579:G579 E580 E582:H582 E591 D591:D592 E593:H593 E596:E601 E602:H602 E605 D605:D606 E607 E616:G616 E617 E619:H619">
    <cfRule type="expression" dxfId="66" priority="29" stopIfTrue="1">
      <formula>$M$19="Sole Bidder"</formula>
    </cfRule>
  </conditionalFormatting>
  <conditionalFormatting sqref="E585:H588">
    <cfRule type="expression" dxfId="65" priority="11" stopIfTrue="1">
      <formula>$M$19="Sole Bidder"</formula>
    </cfRule>
  </conditionalFormatting>
  <conditionalFormatting sqref="E622:H625">
    <cfRule type="expression" dxfId="64" priority="7" stopIfTrue="1">
      <formula>$M$19="Sole Bidder"</formula>
    </cfRule>
  </conditionalFormatting>
  <conditionalFormatting sqref="F43:G46">
    <cfRule type="expression" dxfId="63" priority="69" stopIfTrue="1">
      <formula>$N$21=2</formula>
    </cfRule>
  </conditionalFormatting>
  <conditionalFormatting sqref="F47:G55">
    <cfRule type="expression" dxfId="62" priority="71" stopIfTrue="1">
      <formula>$N$21=2</formula>
    </cfRule>
  </conditionalFormatting>
  <conditionalFormatting sqref="H36:I36">
    <cfRule type="expression" dxfId="61" priority="43" stopIfTrue="1">
      <formula>$N$21=2</formula>
    </cfRule>
  </conditionalFormatting>
  <conditionalFormatting sqref="H43:I46">
    <cfRule type="expression" dxfId="60" priority="70" stopIfTrue="1">
      <formula>AND($N$21=2,$N$22="2 or more")</formula>
    </cfRule>
  </conditionalFormatting>
  <conditionalFormatting sqref="H47:I55">
    <cfRule type="expression" dxfId="59" priority="72" stopIfTrue="1">
      <formula>AND($N$21=2,$N$22="2 or more")</formula>
    </cfRule>
  </conditionalFormatting>
  <dataValidations count="7">
    <dataValidation type="list" allowBlank="1" showInputMessage="1" showErrorMessage="1" sqref="H173:I173 H382:I382 H430:I430" xr:uid="{00000000-0002-0000-0300-000000000000}">
      <formula1>$N$79:$N$81</formula1>
    </dataValidation>
    <dataValidation type="list" allowBlank="1" showInputMessage="1" showErrorMessage="1" sqref="F173:G173 F382:G382 F430:G430" xr:uid="{00000000-0002-0000-0300-000001000000}">
      <formula1>$N$79:$N$80</formula1>
    </dataValidation>
    <dataValidation type="list" allowBlank="1" showInputMessage="1" showErrorMessage="1" sqref="I201 I199 I414 I410 I408 I412 I203 I205 E714:F718" xr:uid="{00000000-0002-0000-0300-000002000000}">
      <formula1>"YES,NO"</formula1>
    </dataValidation>
    <dataValidation type="list" allowBlank="1" showInputMessage="1" showErrorMessage="1" sqref="E109:H110 JA109:JD110 SW109:SZ110 ACS109:ACV110 AMO109:AMR110 AWK109:AWN110 BGG109:BGJ110 BQC109:BQF110 BZY109:CAB110 CJU109:CJX110 CTQ109:CTT110 DDM109:DDP110 DNI109:DNL110 DXE109:DXH110 EHA109:EHD110 EQW109:EQZ110 FAS109:FAV110 FKO109:FKR110 FUK109:FUN110 GEG109:GEJ110 GOC109:GOF110 GXY109:GYB110 HHU109:HHX110 HRQ109:HRT110 IBM109:IBP110 ILI109:ILL110 IVE109:IVH110 JFA109:JFD110 JOW109:JOZ110 JYS109:JYV110 KIO109:KIR110 KSK109:KSN110 LCG109:LCJ110 LMC109:LMF110 LVY109:LWB110 MFU109:MFX110 MPQ109:MPT110 MZM109:MZP110 NJI109:NJL110 NTE109:NTH110 ODA109:ODD110 OMW109:OMZ110 OWS109:OWV110 PGO109:PGR110 PQK109:PQN110 QAG109:QAJ110 QKC109:QKF110 QTY109:QUB110 RDU109:RDX110 RNQ109:RNT110 RXM109:RXP110 SHI109:SHL110 SRE109:SRH110 TBA109:TBD110 TKW109:TKZ110 TUS109:TUV110 UEO109:UER110 UOK109:UON110 UYG109:UYJ110 VIC109:VIF110 VRY109:VSB110 WBU109:WBX110 WLQ109:WLT110 WVM109:WVP110 E485 F162:I162 F456:I458 F418:I418 F352 F371:I371" xr:uid="{00000000-0002-0000-0300-000003000000}">
      <formula1>"YES, NO"</formula1>
    </dataValidation>
    <dataValidation type="list" allowBlank="1" showInputMessage="1" showErrorMessage="1" sqref="JC79:JD79 WVO79:WVP79 WLS79:WLT79 WBW79:WBX79 VSA79:VSB79 VIE79:VIF79 UYI79:UYJ79 UOM79:UON79 UEQ79:UER79 TUU79:TUV79 TKY79:TKZ79 TBC79:TBD79 SRG79:SRH79 SHK79:SHL79 RXO79:RXP79 RNS79:RNT79 RDW79:RDX79 QUA79:QUB79 QKE79:QKF79 QAI79:QAJ79 PQM79:PQN79 PGQ79:PGR79 OWU79:OWV79 OMY79:OMZ79 ODC79:ODD79 NTG79:NTH79 NJK79:NJL79 MZO79:MZP79 MPS79:MPT79 MFW79:MFX79 LWA79:LWB79 LME79:LMF79 LCI79:LCJ79 KSM79:KSN79 KIQ79:KIR79 JYU79:JYV79 JOY79:JOZ79 JFC79:JFD79 IVG79:IVH79 ILK79:ILL79 IBO79:IBP79 HRS79:HRT79 HHW79:HHX79 GYA79:GYB79 GOE79:GOF79 GEI79:GEJ79 FUM79:FUN79 FKQ79:FKR79 FAU79:FAV79 EQY79:EQZ79 EHC79:EHD79 DXG79:DXH79 DNK79:DNL79 DDO79:DDP79 CTS79:CTT79 CJW79:CJX79 CAA79:CAB79 BQE79:BQF79 BGI79:BGJ79 AWM79:AWN79 AMQ79:AMR79 ACU79:ACV79 SY79:SZ79" xr:uid="{00000000-0002-0000-0300-000004000000}">
      <formula1>$M$79:$M$82</formula1>
    </dataValidation>
    <dataValidation type="list" allowBlank="1" showInputMessage="1" showErrorMessage="1" sqref="JA79:JB79 WVM79:WVN79 WLQ79:WLR79 WBU79:WBV79 VRY79:VRZ79 VIC79:VID79 UYG79:UYH79 UOK79:UOL79 UEO79:UEP79 TUS79:TUT79 TKW79:TKX79 TBA79:TBB79 SRE79:SRF79 SHI79:SHJ79 RXM79:RXN79 RNQ79:RNR79 RDU79:RDV79 QTY79:QTZ79 QKC79:QKD79 QAG79:QAH79 PQK79:PQL79 PGO79:PGP79 OWS79:OWT79 OMW79:OMX79 ODA79:ODB79 NTE79:NTF79 NJI79:NJJ79 MZM79:MZN79 MPQ79:MPR79 MFU79:MFV79 LVY79:LVZ79 LMC79:LMD79 LCG79:LCH79 KSK79:KSL79 KIO79:KIP79 JYS79:JYT79 JOW79:JOX79 JFA79:JFB79 IVE79:IVF79 ILI79:ILJ79 IBM79:IBN79 HRQ79:HRR79 HHU79:HHV79 GXY79:GXZ79 GOC79:GOD79 GEG79:GEH79 FUK79:FUL79 FKO79:FKP79 FAS79:FAT79 EQW79:EQX79 EHA79:EHB79 DXE79:DXF79 DNI79:DNJ79 DDM79:DDN79 CTQ79:CTR79 CJU79:CJV79 BZY79:BZZ79 BQC79:BQD79 BGG79:BGH79 AWK79:AWL79 AMO79:AMP79 ACS79:ACT79 SW79:SX79" xr:uid="{00000000-0002-0000-0300-000005000000}">
      <formula1>$M$79:$M$81</formula1>
    </dataValidation>
    <dataValidation type="list" allowBlank="1" showInputMessage="1" showErrorMessage="1" sqref="JA594:JA595 SW594:SW595 ACS594:ACS595 AMO594:AMO595 AWK594:AWK595 BGG594:BGG595 BQC594:BQC595 BZY594:BZY595 CJU594:CJU595 CTQ594:CTQ595 DDM594:DDM595 DNI594:DNI595 DXE594:DXE595 EHA594:EHA595 EQW594:EQW595 FAS594:FAS595 FKO594:FKO595 FUK594:FUK595 GEG594:GEG595 GOC594:GOC595 GXY594:GXY595 HHU594:HHU595 HRQ594:HRQ595 IBM594:IBM595 ILI594:ILI595 IVE594:IVE595 JFA594:JFA595 JOW594:JOW595 JYS594:JYS595 KIO594:KIO595 KSK594:KSK595 LCG594:LCG595 LMC594:LMC595 LVY594:LVY595 MFU594:MFU595 MPQ594:MPQ595 MZM594:MZM595 NJI594:NJI595 NTE594:NTE595 ODA594:ODA595 OMW594:OMW595 OWS594:OWS595 PGO594:PGO595 PQK594:PQK595 QAG594:QAG595 QKC594:QKC595 QTY594:QTY595 RDU594:RDU595 RNQ594:RNQ595 RXM594:RXM595 SHI594:SHI595 SRE594:SRE595 TBA594:TBA595 TKW594:TKW595 TUS594:TUS595 UEO594:UEO595 UOK594:UOK595 UYG594:UYG595 VIC594:VIC595 VRY594:VRY595 WBU594:WBU595 WLQ594:WLQ595 WVM594:WVM595 E557:E558 JA557:JA558 SW557:SW558 ACS557:ACS558 AMO557:AMO558 AWK557:AWK558 BGG557:BGG558 BQC557:BQC558 BZY557:BZY558 CJU557:CJU558 CTQ557:CTQ558 DDM557:DDM558 DNI557:DNI558 DXE557:DXE558 EHA557:EHA558 EQW557:EQW558 FAS557:FAS558 FKO557:FKO558 FUK557:FUK558 GEG557:GEG558 GOC557:GOC558 GXY557:GXY558 HHU557:HHU558 HRQ557:HRQ558 IBM557:IBM558 ILI557:ILI558 IVE557:IVE558 JFA557:JFA558 JOW557:JOW558 JYS557:JYS558 KIO557:KIO558 KSK557:KSK558 LCG557:LCG558 LMC557:LMC558 LVY557:LVY558 MFU557:MFU558 MPQ557:MPQ558 MZM557:MZM558 NJI557:NJI558 NTE557:NTE558 ODA557:ODA558 OMW557:OMW558 OWS557:OWS558 PGO557:PGO558 PQK557:PQK558 QAG557:QAG558 QKC557:QKC558 QTY557:QTY558 RDU557:RDU558 RNQ557:RNQ558 RXM557:RXM558 SHI557:SHI558 SRE557:SRE558 TBA557:TBA558 TKW557:TKW558 TUS557:TUS558 UEO557:UEO558 UOK557:UOK558 UYG557:UYG558 VIC557:VIC558 VRY557:VRY558 WBU557:WBU558 WLQ557:WLQ558 WVM557:WVM558 E533:E534 JA533:JA534 SW533:SW534 ACS533:ACS534 AMO533:AMO534 AWK533:AWK534 BGG533:BGG534 BQC533:BQC534 BZY533:BZY534 CJU533:CJU534 CTQ533:CTQ534 DDM533:DDM534 DNI533:DNI534 DXE533:DXE534 EHA533:EHA534 EQW533:EQW534 FAS533:FAS534 FKO533:FKO534 FUK533:FUK534 GEG533:GEG534 GOC533:GOC534 GXY533:GXY534 HHU533:HHU534 HRQ533:HRQ534 IBM533:IBM534 ILI533:ILI534 IVE533:IVE534 JFA533:JFA534 JOW533:JOW534 JYS533:JYS534 KIO533:KIO534 KSK533:KSK534 LCG533:LCG534 LMC533:LMC534 LVY533:LVY534 MFU533:MFU534 MPQ533:MPQ534 MZM533:MZM534 NJI533:NJI534 NTE533:NTE534 ODA533:ODA534 OMW533:OMW534 OWS533:OWS534 PGO533:PGO534 PQK533:PQK534 QAG533:QAG534 QKC533:QKC534 QTY533:QTY534 RDU533:RDU534 RNQ533:RNQ534 RXM533:RXM534 SHI533:SHI534 SRE533:SRE534 TBA533:TBA534 TKW533:TKW534 TUS533:TUS534 UEO533:UEO534 UOK533:UOK534 UYG533:UYG534 VIC533:VIC534 VRY533:VRY534 WBU533:WBU534 WLQ533:WLQ534 WVM533:WVM534 E594:E595 E519 E571:E572 JA571:JA572 SW571:SW572 ACS571:ACS572 AMO571:AMO572 AWK571:AWK572 BGG571:BGG572 BQC571:BQC572 BZY571:BZY572 CJU571:CJU572 CTQ571:CTQ572 DDM571:DDM572 DNI571:DNI572 DXE571:DXE572 EHA571:EHA572 EQW571:EQW572 FAS571:FAS572 FKO571:FKO572 FUK571:FUK572 GEG571:GEG572 GOC571:GOC572 GXY571:GXY572 HHU571:HHU572 HRQ571:HRQ572 IBM571:IBM572 ILI571:ILI572 IVE571:IVE572 JFA571:JFA572 JOW571:JOW572 JYS571:JYS572 KIO571:KIO572 KSK571:KSK572 LCG571:LCG572 LMC571:LMC572 LVY571:LVY572 MFU571:MFU572 MPQ571:MPQ572 MZM571:MZM572 NJI571:NJI572 NTE571:NTE572 ODA571:ODA572 OMW571:OMW572 OWS571:OWS572 PGO571:PGO572 PQK571:PQK572 QAG571:QAG572 QKC571:QKC572 QTY571:QTY572 RDU571:RDU572 RNQ571:RNQ572 RXM571:RXM572 SHI571:SHI572 SRE571:SRE572 TBA571:TBA572 TKW571:TKW572 TUS571:TUS572 UEO571:UEO572 UOK571:UOK572 UYG571:UYG572 VIC571:VIC572 VRY571:VRY572 WBU571:WBU572 WLQ571:WLQ572 WVM571:WVM572 E608:E609 JA608:JA609 SW608:SW609 ACS608:ACS609 AMO608:AMO609 AWK608:AWK609 BGG608:BGG609 BQC608:BQC609 BZY608:BZY609 CJU608:CJU609 CTQ608:CTQ609 DDM608:DDM609 DNI608:DNI609 DXE608:DXE609 EHA608:EHA609 EQW608:EQW609 FAS608:FAS609 FKO608:FKO609 FUK608:FUK609 GEG608:GEG609 GOC608:GOC609 GXY608:GXY609 HHU608:HHU609 HRQ608:HRQ609 IBM608:IBM609 ILI608:ILI609 IVE608:IVE609 JFA608:JFA609 JOW608:JOW609 JYS608:JYS609 KIO608:KIO609 KSK608:KSK609 LCG608:LCG609 LMC608:LMC609 LVY608:LVY609 MFU608:MFU609 MPQ608:MPQ609 MZM608:MZM609 NJI608:NJI609 NTE608:NTE609 ODA608:ODA609 OMW608:OMW609 OWS608:OWS609 PGO608:PGO609 PQK608:PQK609 QAG608:QAG609 QKC608:QKC609 QTY608:QTY609 RDU608:RDU609 RNQ608:RNQ609 RXM608:RXM609 SHI608:SHI609 SRE608:SRE609 TBA608:TBA609 TKW608:TKW609 TUS608:TUS609 UEO608:UEO609 UOK608:UOK609 UYG608:UYG609 VIC608:VIC609 VRY608:VRY609 WBU608:WBU609 WLQ608:WLQ609 WVM608:WVM609" xr:uid="{00000000-0002-0000-0300-000006000000}">
      <formula1>"Yes,No"</formula1>
    </dataValidation>
  </dataValidations>
  <printOptions horizontalCentered="1"/>
  <pageMargins left="0.42" right="0.28999999999999998" top="0.4" bottom="0.31" header="0.32" footer="0.24"/>
  <pageSetup paperSize="9" scale="72" fitToHeight="0" orientation="portrait" r:id="rId35"/>
  <headerFooter alignWithMargins="0"/>
  <drawing r:id="rId36"/>
  <legacyDrawing r:id="rId37"/>
  <mc:AlternateContent xmlns:mc="http://schemas.openxmlformats.org/markup-compatibility/2006">
    <mc:Choice Requires="x14">
      <controls>
        <mc:AlternateContent xmlns:mc="http://schemas.openxmlformats.org/markup-compatibility/2006">
          <mc:Choice Requires="x14">
            <control shapeId="286483" r:id="rId38" name="Check Box 5907">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4" r:id="rId39" name="Check Box 5908">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5" r:id="rId40" name="Check Box 5909">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6" r:id="rId41" name="Check Box 5910">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7" r:id="rId42" name="Check Box 5911">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8" r:id="rId43" name="Check Box 5912">
              <controlPr defaultSize="0" autoFill="0" autoLine="0" autoPict="0">
                <anchor moveWithCells="1" sizeWithCells="1">
                  <from>
                    <xdr:col>5</xdr:col>
                    <xdr:colOff>66675</xdr:colOff>
                    <xdr:row>16</xdr:row>
                    <xdr:rowOff>0</xdr:rowOff>
                  </from>
                  <to>
                    <xdr:col>5</xdr:col>
                    <xdr:colOff>66675</xdr:colOff>
                    <xdr:row>16</xdr:row>
                    <xdr:rowOff>0</xdr:rowOff>
                  </to>
                </anchor>
              </controlPr>
            </control>
          </mc:Choice>
        </mc:AlternateContent>
        <mc:AlternateContent xmlns:mc="http://schemas.openxmlformats.org/markup-compatibility/2006">
          <mc:Choice Requires="x14">
            <control shapeId="286489" r:id="rId44" name="Check Box 5913">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490" r:id="rId45" name="Check Box 5914">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491" r:id="rId46" name="Check Box 5915">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492" r:id="rId47" name="Check Box 5916">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493" r:id="rId48" name="Check Box 5917">
              <controlPr defaultSize="0" autoFill="0" autoLine="0" autoPict="0">
                <anchor moveWithCells="1" sizeWithCells="1">
                  <from>
                    <xdr:col>8</xdr:col>
                    <xdr:colOff>1066800</xdr:colOff>
                    <xdr:row>16</xdr:row>
                    <xdr:rowOff>0</xdr:rowOff>
                  </from>
                  <to>
                    <xdr:col>9</xdr:col>
                    <xdr:colOff>0</xdr:colOff>
                    <xdr:row>16</xdr:row>
                    <xdr:rowOff>0</xdr:rowOff>
                  </to>
                </anchor>
              </controlPr>
            </control>
          </mc:Choice>
        </mc:AlternateContent>
        <mc:AlternateContent xmlns:mc="http://schemas.openxmlformats.org/markup-compatibility/2006">
          <mc:Choice Requires="x14">
            <control shapeId="286494" r:id="rId49" name="Check Box 5918">
              <controlPr defaultSize="0" autoFill="0" autoLine="0" autoPict="0">
                <anchor moveWithCells="1" sizeWithCells="1">
                  <from>
                    <xdr:col>7</xdr:col>
                    <xdr:colOff>38100</xdr:colOff>
                    <xdr:row>16</xdr:row>
                    <xdr:rowOff>0</xdr:rowOff>
                  </from>
                  <to>
                    <xdr:col>7</xdr:col>
                    <xdr:colOff>38100</xdr:colOff>
                    <xdr:row>16</xdr:row>
                    <xdr:rowOff>0</xdr:rowOff>
                  </to>
                </anchor>
              </controlPr>
            </control>
          </mc:Choice>
        </mc:AlternateContent>
        <mc:AlternateContent xmlns:mc="http://schemas.openxmlformats.org/markup-compatibility/2006">
          <mc:Choice Requires="x14">
            <control shapeId="286495" r:id="rId50" name="Check Box 5919">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6" r:id="rId51" name="Check Box 5920">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7" r:id="rId52" name="Check Box 5921">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8" r:id="rId53" name="Check Box 5922">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9" r:id="rId54" name="Check Box 5923">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500" r:id="rId55" name="Check Box 5924">
              <controlPr defaultSize="0" autoFill="0" autoLine="0" autoPict="0">
                <anchor moveWithCells="1" sizeWithCells="1">
                  <from>
                    <xdr:col>5</xdr:col>
                    <xdr:colOff>66675</xdr:colOff>
                    <xdr:row>16</xdr:row>
                    <xdr:rowOff>0</xdr:rowOff>
                  </from>
                  <to>
                    <xdr:col>5</xdr:col>
                    <xdr:colOff>66675</xdr:colOff>
                    <xdr:row>16</xdr:row>
                    <xdr:rowOff>0</xdr:rowOff>
                  </to>
                </anchor>
              </controlPr>
            </control>
          </mc:Choice>
        </mc:AlternateContent>
        <mc:AlternateContent xmlns:mc="http://schemas.openxmlformats.org/markup-compatibility/2006">
          <mc:Choice Requires="x14">
            <control shapeId="286501" r:id="rId56" name="Check Box 5925">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02" r:id="rId57" name="Check Box 5926">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03" r:id="rId58" name="Check Box 5927">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04" r:id="rId59" name="Check Box 5928">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05" r:id="rId60" name="Check Box 5929">
              <controlPr defaultSize="0" autoFill="0" autoLine="0" autoPict="0">
                <anchor moveWithCells="1" sizeWithCells="1">
                  <from>
                    <xdr:col>8</xdr:col>
                    <xdr:colOff>1066800</xdr:colOff>
                    <xdr:row>16</xdr:row>
                    <xdr:rowOff>0</xdr:rowOff>
                  </from>
                  <to>
                    <xdr:col>9</xdr:col>
                    <xdr:colOff>0</xdr:colOff>
                    <xdr:row>16</xdr:row>
                    <xdr:rowOff>0</xdr:rowOff>
                  </to>
                </anchor>
              </controlPr>
            </control>
          </mc:Choice>
        </mc:AlternateContent>
        <mc:AlternateContent xmlns:mc="http://schemas.openxmlformats.org/markup-compatibility/2006">
          <mc:Choice Requires="x14">
            <control shapeId="286506" r:id="rId61" name="Check Box 5930">
              <controlPr defaultSize="0" autoFill="0" autoLine="0" autoPict="0">
                <anchor moveWithCells="1" sizeWithCells="1">
                  <from>
                    <xdr:col>7</xdr:col>
                    <xdr:colOff>38100</xdr:colOff>
                    <xdr:row>16</xdr:row>
                    <xdr:rowOff>0</xdr:rowOff>
                  </from>
                  <to>
                    <xdr:col>7</xdr:col>
                    <xdr:colOff>38100</xdr:colOff>
                    <xdr:row>16</xdr:row>
                    <xdr:rowOff>0</xdr:rowOff>
                  </to>
                </anchor>
              </controlPr>
            </control>
          </mc:Choice>
        </mc:AlternateContent>
        <mc:AlternateContent xmlns:mc="http://schemas.openxmlformats.org/markup-compatibility/2006">
          <mc:Choice Requires="x14">
            <control shapeId="286507" r:id="rId62" name="Check Box 5931">
              <controlPr defaultSize="0" autoFill="0" autoLine="0" autoPict="0">
                <anchor moveWithCells="1" sizeWithCells="1">
                  <from>
                    <xdr:col>4</xdr:col>
                    <xdr:colOff>0</xdr:colOff>
                    <xdr:row>478</xdr:row>
                    <xdr:rowOff>0</xdr:rowOff>
                  </from>
                  <to>
                    <xdr:col>4</xdr:col>
                    <xdr:colOff>857250</xdr:colOff>
                    <xdr:row>479</xdr:row>
                    <xdr:rowOff>381000</xdr:rowOff>
                  </to>
                </anchor>
              </controlPr>
            </control>
          </mc:Choice>
        </mc:AlternateContent>
        <mc:AlternateContent xmlns:mc="http://schemas.openxmlformats.org/markup-compatibility/2006">
          <mc:Choice Requires="x14">
            <control shapeId="286508" r:id="rId63" name="Check Box 5932">
              <controlPr defaultSize="0" autoFill="0" autoLine="0" autoPict="0">
                <anchor moveWithCells="1" sizeWithCells="1">
                  <from>
                    <xdr:col>4</xdr:col>
                    <xdr:colOff>1047750</xdr:colOff>
                    <xdr:row>478</xdr:row>
                    <xdr:rowOff>0</xdr:rowOff>
                  </from>
                  <to>
                    <xdr:col>5</xdr:col>
                    <xdr:colOff>1009650</xdr:colOff>
                    <xdr:row>479</xdr:row>
                    <xdr:rowOff>381000</xdr:rowOff>
                  </to>
                </anchor>
              </controlPr>
            </control>
          </mc:Choice>
        </mc:AlternateContent>
        <mc:AlternateContent xmlns:mc="http://schemas.openxmlformats.org/markup-compatibility/2006">
          <mc:Choice Requires="x14">
            <control shapeId="286509" r:id="rId64" name="Check Box 5933">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10" r:id="rId65" name="Check Box 5934">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11" r:id="rId66" name="Check Box 5935">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12" r:id="rId67" name="Check Box 5936">
              <controlPr defaultSize="0" autoFill="0" autoLine="0" autoPict="0">
                <anchor moveWithCells="1" sizeWithCells="1">
                  <from>
                    <xdr:col>5</xdr:col>
                    <xdr:colOff>0</xdr:colOff>
                    <xdr:row>16</xdr:row>
                    <xdr:rowOff>0</xdr:rowOff>
                  </from>
                  <to>
                    <xdr:col>5</xdr:col>
                    <xdr:colOff>0</xdr:colOff>
                    <xdr:row>16</xdr:row>
                    <xdr:rowOff>0</xdr:rowOff>
                  </to>
                </anchor>
              </controlPr>
            </control>
          </mc:Choice>
        </mc:AlternateContent>
        <mc:AlternateContent xmlns:mc="http://schemas.openxmlformats.org/markup-compatibility/2006">
          <mc:Choice Requires="x14">
            <control shapeId="286513" r:id="rId68" name="Check Box 5937">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4" r:id="rId69" name="Check Box 5938">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5" r:id="rId70" name="Check Box 5939">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6" r:id="rId71" name="Check Box 5940">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7" r:id="rId72" name="Check Box 5941">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8" r:id="rId73" name="Check Box 5942">
              <controlPr defaultSize="0" autoFill="0" autoLine="0" autoPict="0">
                <anchor moveWithCells="1" sizeWithCells="1">
                  <from>
                    <xdr:col>5</xdr:col>
                    <xdr:colOff>66675</xdr:colOff>
                    <xdr:row>16</xdr:row>
                    <xdr:rowOff>0</xdr:rowOff>
                  </from>
                  <to>
                    <xdr:col>5</xdr:col>
                    <xdr:colOff>66675</xdr:colOff>
                    <xdr:row>16</xdr:row>
                    <xdr:rowOff>0</xdr:rowOff>
                  </to>
                </anchor>
              </controlPr>
            </control>
          </mc:Choice>
        </mc:AlternateContent>
        <mc:AlternateContent xmlns:mc="http://schemas.openxmlformats.org/markup-compatibility/2006">
          <mc:Choice Requires="x14">
            <control shapeId="286519" r:id="rId74" name="Check Box 5943">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20" r:id="rId75" name="Check Box 5944">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21" r:id="rId76" name="Check Box 5945">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22" r:id="rId77" name="Check Box 5946">
              <controlPr defaultSize="0" autoFill="0" autoLine="0" autoPict="0">
                <anchor moveWithCells="1" sizeWithCells="1">
                  <from>
                    <xdr:col>8</xdr:col>
                    <xdr:colOff>1066800</xdr:colOff>
                    <xdr:row>16</xdr:row>
                    <xdr:rowOff>0</xdr:rowOff>
                  </from>
                  <to>
                    <xdr:col>8</xdr:col>
                    <xdr:colOff>1066800</xdr:colOff>
                    <xdr:row>16</xdr:row>
                    <xdr:rowOff>0</xdr:rowOff>
                  </to>
                </anchor>
              </controlPr>
            </control>
          </mc:Choice>
        </mc:AlternateContent>
        <mc:AlternateContent xmlns:mc="http://schemas.openxmlformats.org/markup-compatibility/2006">
          <mc:Choice Requires="x14">
            <control shapeId="286523" r:id="rId78" name="Check Box 5947">
              <controlPr defaultSize="0" autoFill="0" autoLine="0" autoPict="0">
                <anchor moveWithCells="1" sizeWithCells="1">
                  <from>
                    <xdr:col>8</xdr:col>
                    <xdr:colOff>1066800</xdr:colOff>
                    <xdr:row>16</xdr:row>
                    <xdr:rowOff>0</xdr:rowOff>
                  </from>
                  <to>
                    <xdr:col>9</xdr:col>
                    <xdr:colOff>0</xdr:colOff>
                    <xdr:row>16</xdr:row>
                    <xdr:rowOff>0</xdr:rowOff>
                  </to>
                </anchor>
              </controlPr>
            </control>
          </mc:Choice>
        </mc:AlternateContent>
        <mc:AlternateContent xmlns:mc="http://schemas.openxmlformats.org/markup-compatibility/2006">
          <mc:Choice Requires="x14">
            <control shapeId="286524" r:id="rId79" name="Check Box 5948">
              <controlPr defaultSize="0" autoFill="0" autoLine="0" autoPict="0">
                <anchor moveWithCells="1" sizeWithCells="1">
                  <from>
                    <xdr:col>7</xdr:col>
                    <xdr:colOff>38100</xdr:colOff>
                    <xdr:row>16</xdr:row>
                    <xdr:rowOff>0</xdr:rowOff>
                  </from>
                  <to>
                    <xdr:col>7</xdr:col>
                    <xdr:colOff>38100</xdr:colOff>
                    <xdr:row>16</xdr:row>
                    <xdr:rowOff>0</xdr:rowOff>
                  </to>
                </anchor>
              </controlPr>
            </control>
          </mc:Choice>
        </mc:AlternateContent>
        <mc:AlternateContent xmlns:mc="http://schemas.openxmlformats.org/markup-compatibility/2006">
          <mc:Choice Requires="x14">
            <control shapeId="286525" r:id="rId80" name="Check Box 5949">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26" r:id="rId81" name="Check Box 5950">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27" r:id="rId82" name="Check Box 5951">
              <controlPr defaultSize="0" autoFill="0" autoLine="0" autoPict="0">
                <anchor moveWithCells="1" sizeWithCells="1">
                  <from>
                    <xdr:col>6</xdr:col>
                    <xdr:colOff>657225</xdr:colOff>
                    <xdr:row>16</xdr:row>
                    <xdr:rowOff>0</xdr:rowOff>
                  </from>
                  <to>
                    <xdr:col>6</xdr:col>
                    <xdr:colOff>657225</xdr:colOff>
                    <xdr:row>16</xdr:row>
                    <xdr:rowOff>0</xdr:rowOff>
                  </to>
                </anchor>
              </controlPr>
            </control>
          </mc:Choice>
        </mc:AlternateContent>
        <mc:AlternateContent xmlns:mc="http://schemas.openxmlformats.org/markup-compatibility/2006">
          <mc:Choice Requires="x14">
            <control shapeId="286528" r:id="rId83" name="Check Box 5952">
              <controlPr defaultSize="0" autoFill="0" autoLine="0" autoPict="0">
                <anchor moveWithCells="1" sizeWithCells="1">
                  <from>
                    <xdr:col>5</xdr:col>
                    <xdr:colOff>0</xdr:colOff>
                    <xdr:row>16</xdr:row>
                    <xdr:rowOff>0</xdr:rowOff>
                  </from>
                  <to>
                    <xdr:col>5</xdr:col>
                    <xdr:colOff>0</xdr:colOff>
                    <xdr:row>16</xdr:row>
                    <xdr:rowOff>0</xdr:rowOff>
                  </to>
                </anchor>
              </controlPr>
            </control>
          </mc:Choice>
        </mc:AlternateContent>
        <mc:AlternateContent xmlns:mc="http://schemas.openxmlformats.org/markup-compatibility/2006">
          <mc:Choice Requires="x14">
            <control shapeId="286529" r:id="rId84" name="Check Box 5953">
              <controlPr defaultSize="0" autoFill="0" autoLine="0" autoPict="0">
                <anchor moveWithCells="1" sizeWithCells="1">
                  <from>
                    <xdr:col>4</xdr:col>
                    <xdr:colOff>0</xdr:colOff>
                    <xdr:row>699</xdr:row>
                    <xdr:rowOff>0</xdr:rowOff>
                  </from>
                  <to>
                    <xdr:col>4</xdr:col>
                    <xdr:colOff>857250</xdr:colOff>
                    <xdr:row>700</xdr:row>
                    <xdr:rowOff>381000</xdr:rowOff>
                  </to>
                </anchor>
              </controlPr>
            </control>
          </mc:Choice>
        </mc:AlternateContent>
        <mc:AlternateContent xmlns:mc="http://schemas.openxmlformats.org/markup-compatibility/2006">
          <mc:Choice Requires="x14">
            <control shapeId="286530" r:id="rId85" name="Check Box 5954">
              <controlPr defaultSize="0" autoFill="0" autoLine="0" autoPict="0">
                <anchor moveWithCells="1" sizeWithCells="1">
                  <from>
                    <xdr:col>4</xdr:col>
                    <xdr:colOff>1047750</xdr:colOff>
                    <xdr:row>699</xdr:row>
                    <xdr:rowOff>0</xdr:rowOff>
                  </from>
                  <to>
                    <xdr:col>5</xdr:col>
                    <xdr:colOff>1009650</xdr:colOff>
                    <xdr:row>700</xdr:row>
                    <xdr:rowOff>381000</xdr:rowOff>
                  </to>
                </anchor>
              </controlPr>
            </control>
          </mc:Choice>
        </mc:AlternateContent>
        <mc:AlternateContent xmlns:mc="http://schemas.openxmlformats.org/markup-compatibility/2006">
          <mc:Choice Requires="x14">
            <control shapeId="286531" r:id="rId86" name="Check Box 5955">
              <controlPr defaultSize="0" autoFill="0" autoLine="0" autoPict="0">
                <anchor moveWithCells="1" sizeWithCells="1">
                  <from>
                    <xdr:col>6</xdr:col>
                    <xdr:colOff>0</xdr:colOff>
                    <xdr:row>699</xdr:row>
                    <xdr:rowOff>0</xdr:rowOff>
                  </from>
                  <to>
                    <xdr:col>6</xdr:col>
                    <xdr:colOff>857250</xdr:colOff>
                    <xdr:row>700</xdr:row>
                    <xdr:rowOff>381000</xdr:rowOff>
                  </to>
                </anchor>
              </controlPr>
            </control>
          </mc:Choice>
        </mc:AlternateContent>
        <mc:AlternateContent xmlns:mc="http://schemas.openxmlformats.org/markup-compatibility/2006">
          <mc:Choice Requires="x14">
            <control shapeId="286532" r:id="rId87" name="Check Box 5956">
              <controlPr defaultSize="0" autoFill="0" autoLine="0" autoPict="0">
                <anchor moveWithCells="1" sizeWithCells="1">
                  <from>
                    <xdr:col>7</xdr:col>
                    <xdr:colOff>57150</xdr:colOff>
                    <xdr:row>699</xdr:row>
                    <xdr:rowOff>0</xdr:rowOff>
                  </from>
                  <to>
                    <xdr:col>8</xdr:col>
                    <xdr:colOff>190500</xdr:colOff>
                    <xdr:row>700</xdr:row>
                    <xdr:rowOff>381000</xdr:rowOff>
                  </to>
                </anchor>
              </controlPr>
            </control>
          </mc:Choice>
        </mc:AlternateContent>
        <mc:AlternateContent xmlns:mc="http://schemas.openxmlformats.org/markup-compatibility/2006">
          <mc:Choice Requires="x14">
            <control shapeId="286533" r:id="rId88" name="Check Box 5957">
              <controlPr defaultSize="0" autoFill="0" autoLine="0" autoPict="0">
                <anchor moveWithCells="1" sizeWithCells="1">
                  <from>
                    <xdr:col>4</xdr:col>
                    <xdr:colOff>0</xdr:colOff>
                    <xdr:row>700</xdr:row>
                    <xdr:rowOff>495300</xdr:rowOff>
                  </from>
                  <to>
                    <xdr:col>4</xdr:col>
                    <xdr:colOff>857250</xdr:colOff>
                    <xdr:row>700</xdr:row>
                    <xdr:rowOff>876300</xdr:rowOff>
                  </to>
                </anchor>
              </controlPr>
            </control>
          </mc:Choice>
        </mc:AlternateContent>
        <mc:AlternateContent xmlns:mc="http://schemas.openxmlformats.org/markup-compatibility/2006">
          <mc:Choice Requires="x14">
            <control shapeId="286534" r:id="rId89" name="Check Box 5958">
              <controlPr defaultSize="0" autoFill="0" autoLine="0" autoPict="0">
                <anchor moveWithCells="1" sizeWithCells="1">
                  <from>
                    <xdr:col>6</xdr:col>
                    <xdr:colOff>0</xdr:colOff>
                    <xdr:row>700</xdr:row>
                    <xdr:rowOff>495300</xdr:rowOff>
                  </from>
                  <to>
                    <xdr:col>6</xdr:col>
                    <xdr:colOff>857250</xdr:colOff>
                    <xdr:row>700</xdr:row>
                    <xdr:rowOff>876300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6AC82-3B73-4222-AF32-18BCADEA8806}">
  <dimension ref="A1:Y722"/>
  <sheetViews>
    <sheetView view="pageBreakPreview" topLeftCell="A478" zoomScale="85" zoomScaleNormal="100" zoomScaleSheetLayoutView="85" workbookViewId="0">
      <selection activeCell="B70" sqref="B70:H70"/>
    </sheetView>
  </sheetViews>
  <sheetFormatPr defaultRowHeight="15.75"/>
  <cols>
    <col min="1" max="1" width="14.42578125" style="556" customWidth="1"/>
    <col min="2" max="2" width="13.85546875" style="556" customWidth="1"/>
    <col min="3" max="3" width="12.85546875" style="556" customWidth="1"/>
    <col min="4" max="4" width="48.42578125" style="556" customWidth="1"/>
    <col min="5" max="5" width="14.42578125" style="556" customWidth="1"/>
    <col min="6" max="6" width="16.85546875" style="556" customWidth="1"/>
    <col min="7" max="7" width="14" style="556" customWidth="1"/>
    <col min="8" max="8" width="23.5703125" style="556" customWidth="1"/>
    <col min="9" max="9" width="14.140625" style="556" customWidth="1"/>
    <col min="10" max="10" width="10.5703125" style="556" customWidth="1"/>
    <col min="11" max="11" width="10.42578125" style="556" customWidth="1"/>
    <col min="12" max="12" width="11.85546875" style="556" customWidth="1"/>
    <col min="13" max="13" width="34.5703125" style="556" hidden="1" customWidth="1"/>
    <col min="14" max="14" width="10.42578125" style="556" customWidth="1"/>
    <col min="15" max="15" width="11.42578125" style="556" customWidth="1"/>
    <col min="16" max="16" width="10.5703125" style="556" customWidth="1"/>
    <col min="17" max="17" width="13.5703125" style="556" customWidth="1"/>
    <col min="18" max="20" width="9.140625" style="556"/>
    <col min="21" max="21" width="13.5703125" style="556" customWidth="1"/>
    <col min="22" max="256" width="9.140625" style="556"/>
    <col min="257" max="257" width="14.42578125" style="556" customWidth="1"/>
    <col min="258" max="258" width="13.85546875" style="556" customWidth="1"/>
    <col min="259" max="259" width="11.42578125" style="556" customWidth="1"/>
    <col min="260" max="260" width="27.85546875" style="556" customWidth="1"/>
    <col min="261" max="261" width="14.42578125" style="556" customWidth="1"/>
    <col min="262" max="262" width="16.85546875" style="556" customWidth="1"/>
    <col min="263" max="263" width="14" style="556" customWidth="1"/>
    <col min="264" max="264" width="15.5703125" style="556" customWidth="1"/>
    <col min="265" max="265" width="3.5703125" style="556" customWidth="1"/>
    <col min="266" max="266" width="10.5703125" style="556" customWidth="1"/>
    <col min="267" max="267" width="10.42578125" style="556" customWidth="1"/>
    <col min="268" max="268" width="11.85546875" style="556" customWidth="1"/>
    <col min="269" max="269" width="0" style="556" hidden="1" customWidth="1"/>
    <col min="270" max="270" width="10.42578125" style="556" customWidth="1"/>
    <col min="271" max="271" width="11.42578125" style="556" customWidth="1"/>
    <col min="272" max="272" width="10.5703125" style="556" customWidth="1"/>
    <col min="273" max="273" width="13.5703125" style="556" customWidth="1"/>
    <col min="274" max="276" width="9.140625" style="556"/>
    <col min="277" max="277" width="13.5703125" style="556" customWidth="1"/>
    <col min="278" max="512" width="9.140625" style="556"/>
    <col min="513" max="513" width="14.42578125" style="556" customWidth="1"/>
    <col min="514" max="514" width="13.85546875" style="556" customWidth="1"/>
    <col min="515" max="515" width="11.42578125" style="556" customWidth="1"/>
    <col min="516" max="516" width="27.85546875" style="556" customWidth="1"/>
    <col min="517" max="517" width="14.42578125" style="556" customWidth="1"/>
    <col min="518" max="518" width="16.85546875" style="556" customWidth="1"/>
    <col min="519" max="519" width="14" style="556" customWidth="1"/>
    <col min="520" max="520" width="15.5703125" style="556" customWidth="1"/>
    <col min="521" max="521" width="3.5703125" style="556" customWidth="1"/>
    <col min="522" max="522" width="10.5703125" style="556" customWidth="1"/>
    <col min="523" max="523" width="10.42578125" style="556" customWidth="1"/>
    <col min="524" max="524" width="11.85546875" style="556" customWidth="1"/>
    <col min="525" max="525" width="0" style="556" hidden="1" customWidth="1"/>
    <col min="526" max="526" width="10.42578125" style="556" customWidth="1"/>
    <col min="527" max="527" width="11.42578125" style="556" customWidth="1"/>
    <col min="528" max="528" width="10.5703125" style="556" customWidth="1"/>
    <col min="529" max="529" width="13.5703125" style="556" customWidth="1"/>
    <col min="530" max="532" width="9.140625" style="556"/>
    <col min="533" max="533" width="13.5703125" style="556" customWidth="1"/>
    <col min="534" max="768" width="9.140625" style="556"/>
    <col min="769" max="769" width="14.42578125" style="556" customWidth="1"/>
    <col min="770" max="770" width="13.85546875" style="556" customWidth="1"/>
    <col min="771" max="771" width="11.42578125" style="556" customWidth="1"/>
    <col min="772" max="772" width="27.85546875" style="556" customWidth="1"/>
    <col min="773" max="773" width="14.42578125" style="556" customWidth="1"/>
    <col min="774" max="774" width="16.85546875" style="556" customWidth="1"/>
    <col min="775" max="775" width="14" style="556" customWidth="1"/>
    <col min="776" max="776" width="15.5703125" style="556" customWidth="1"/>
    <col min="777" max="777" width="3.5703125" style="556" customWidth="1"/>
    <col min="778" max="778" width="10.5703125" style="556" customWidth="1"/>
    <col min="779" max="779" width="10.42578125" style="556" customWidth="1"/>
    <col min="780" max="780" width="11.85546875" style="556" customWidth="1"/>
    <col min="781" max="781" width="0" style="556" hidden="1" customWidth="1"/>
    <col min="782" max="782" width="10.42578125" style="556" customWidth="1"/>
    <col min="783" max="783" width="11.42578125" style="556" customWidth="1"/>
    <col min="784" max="784" width="10.5703125" style="556" customWidth="1"/>
    <col min="785" max="785" width="13.5703125" style="556" customWidth="1"/>
    <col min="786" max="788" width="9.140625" style="556"/>
    <col min="789" max="789" width="13.5703125" style="556" customWidth="1"/>
    <col min="790" max="1024" width="9.140625" style="556"/>
    <col min="1025" max="1025" width="14.42578125" style="556" customWidth="1"/>
    <col min="1026" max="1026" width="13.85546875" style="556" customWidth="1"/>
    <col min="1027" max="1027" width="11.42578125" style="556" customWidth="1"/>
    <col min="1028" max="1028" width="27.85546875" style="556" customWidth="1"/>
    <col min="1029" max="1029" width="14.42578125" style="556" customWidth="1"/>
    <col min="1030" max="1030" width="16.85546875" style="556" customWidth="1"/>
    <col min="1031" max="1031" width="14" style="556" customWidth="1"/>
    <col min="1032" max="1032" width="15.5703125" style="556" customWidth="1"/>
    <col min="1033" max="1033" width="3.5703125" style="556" customWidth="1"/>
    <col min="1034" max="1034" width="10.5703125" style="556" customWidth="1"/>
    <col min="1035" max="1035" width="10.42578125" style="556" customWidth="1"/>
    <col min="1036" max="1036" width="11.85546875" style="556" customWidth="1"/>
    <col min="1037" max="1037" width="0" style="556" hidden="1" customWidth="1"/>
    <col min="1038" max="1038" width="10.42578125" style="556" customWidth="1"/>
    <col min="1039" max="1039" width="11.42578125" style="556" customWidth="1"/>
    <col min="1040" max="1040" width="10.5703125" style="556" customWidth="1"/>
    <col min="1041" max="1041" width="13.5703125" style="556" customWidth="1"/>
    <col min="1042" max="1044" width="9.140625" style="556"/>
    <col min="1045" max="1045" width="13.5703125" style="556" customWidth="1"/>
    <col min="1046" max="1280" width="9.140625" style="556"/>
    <col min="1281" max="1281" width="14.42578125" style="556" customWidth="1"/>
    <col min="1282" max="1282" width="13.85546875" style="556" customWidth="1"/>
    <col min="1283" max="1283" width="11.42578125" style="556" customWidth="1"/>
    <col min="1284" max="1284" width="27.85546875" style="556" customWidth="1"/>
    <col min="1285" max="1285" width="14.42578125" style="556" customWidth="1"/>
    <col min="1286" max="1286" width="16.85546875" style="556" customWidth="1"/>
    <col min="1287" max="1287" width="14" style="556" customWidth="1"/>
    <col min="1288" max="1288" width="15.5703125" style="556" customWidth="1"/>
    <col min="1289" max="1289" width="3.5703125" style="556" customWidth="1"/>
    <col min="1290" max="1290" width="10.5703125" style="556" customWidth="1"/>
    <col min="1291" max="1291" width="10.42578125" style="556" customWidth="1"/>
    <col min="1292" max="1292" width="11.85546875" style="556" customWidth="1"/>
    <col min="1293" max="1293" width="0" style="556" hidden="1" customWidth="1"/>
    <col min="1294" max="1294" width="10.42578125" style="556" customWidth="1"/>
    <col min="1295" max="1295" width="11.42578125" style="556" customWidth="1"/>
    <col min="1296" max="1296" width="10.5703125" style="556" customWidth="1"/>
    <col min="1297" max="1297" width="13.5703125" style="556" customWidth="1"/>
    <col min="1298" max="1300" width="9.140625" style="556"/>
    <col min="1301" max="1301" width="13.5703125" style="556" customWidth="1"/>
    <col min="1302" max="1536" width="9.140625" style="556"/>
    <col min="1537" max="1537" width="14.42578125" style="556" customWidth="1"/>
    <col min="1538" max="1538" width="13.85546875" style="556" customWidth="1"/>
    <col min="1539" max="1539" width="11.42578125" style="556" customWidth="1"/>
    <col min="1540" max="1540" width="27.85546875" style="556" customWidth="1"/>
    <col min="1541" max="1541" width="14.42578125" style="556" customWidth="1"/>
    <col min="1542" max="1542" width="16.85546875" style="556" customWidth="1"/>
    <col min="1543" max="1543" width="14" style="556" customWidth="1"/>
    <col min="1544" max="1544" width="15.5703125" style="556" customWidth="1"/>
    <col min="1545" max="1545" width="3.5703125" style="556" customWidth="1"/>
    <col min="1546" max="1546" width="10.5703125" style="556" customWidth="1"/>
    <col min="1547" max="1547" width="10.42578125" style="556" customWidth="1"/>
    <col min="1548" max="1548" width="11.85546875" style="556" customWidth="1"/>
    <col min="1549" max="1549" width="0" style="556" hidden="1" customWidth="1"/>
    <col min="1550" max="1550" width="10.42578125" style="556" customWidth="1"/>
    <col min="1551" max="1551" width="11.42578125" style="556" customWidth="1"/>
    <col min="1552" max="1552" width="10.5703125" style="556" customWidth="1"/>
    <col min="1553" max="1553" width="13.5703125" style="556" customWidth="1"/>
    <col min="1554" max="1556" width="9.140625" style="556"/>
    <col min="1557" max="1557" width="13.5703125" style="556" customWidth="1"/>
    <col min="1558" max="1792" width="9.140625" style="556"/>
    <col min="1793" max="1793" width="14.42578125" style="556" customWidth="1"/>
    <col min="1794" max="1794" width="13.85546875" style="556" customWidth="1"/>
    <col min="1795" max="1795" width="11.42578125" style="556" customWidth="1"/>
    <col min="1796" max="1796" width="27.85546875" style="556" customWidth="1"/>
    <col min="1797" max="1797" width="14.42578125" style="556" customWidth="1"/>
    <col min="1798" max="1798" width="16.85546875" style="556" customWidth="1"/>
    <col min="1799" max="1799" width="14" style="556" customWidth="1"/>
    <col min="1800" max="1800" width="15.5703125" style="556" customWidth="1"/>
    <col min="1801" max="1801" width="3.5703125" style="556" customWidth="1"/>
    <col min="1802" max="1802" width="10.5703125" style="556" customWidth="1"/>
    <col min="1803" max="1803" width="10.42578125" style="556" customWidth="1"/>
    <col min="1804" max="1804" width="11.85546875" style="556" customWidth="1"/>
    <col min="1805" max="1805" width="0" style="556" hidden="1" customWidth="1"/>
    <col min="1806" max="1806" width="10.42578125" style="556" customWidth="1"/>
    <col min="1807" max="1807" width="11.42578125" style="556" customWidth="1"/>
    <col min="1808" max="1808" width="10.5703125" style="556" customWidth="1"/>
    <col min="1809" max="1809" width="13.5703125" style="556" customWidth="1"/>
    <col min="1810" max="1812" width="9.140625" style="556"/>
    <col min="1813" max="1813" width="13.5703125" style="556" customWidth="1"/>
    <col min="1814" max="2048" width="9.140625" style="556"/>
    <col min="2049" max="2049" width="14.42578125" style="556" customWidth="1"/>
    <col min="2050" max="2050" width="13.85546875" style="556" customWidth="1"/>
    <col min="2051" max="2051" width="11.42578125" style="556" customWidth="1"/>
    <col min="2052" max="2052" width="27.85546875" style="556" customWidth="1"/>
    <col min="2053" max="2053" width="14.42578125" style="556" customWidth="1"/>
    <col min="2054" max="2054" width="16.85546875" style="556" customWidth="1"/>
    <col min="2055" max="2055" width="14" style="556" customWidth="1"/>
    <col min="2056" max="2056" width="15.5703125" style="556" customWidth="1"/>
    <col min="2057" max="2057" width="3.5703125" style="556" customWidth="1"/>
    <col min="2058" max="2058" width="10.5703125" style="556" customWidth="1"/>
    <col min="2059" max="2059" width="10.42578125" style="556" customWidth="1"/>
    <col min="2060" max="2060" width="11.85546875" style="556" customWidth="1"/>
    <col min="2061" max="2061" width="0" style="556" hidden="1" customWidth="1"/>
    <col min="2062" max="2062" width="10.42578125" style="556" customWidth="1"/>
    <col min="2063" max="2063" width="11.42578125" style="556" customWidth="1"/>
    <col min="2064" max="2064" width="10.5703125" style="556" customWidth="1"/>
    <col min="2065" max="2065" width="13.5703125" style="556" customWidth="1"/>
    <col min="2066" max="2068" width="9.140625" style="556"/>
    <col min="2069" max="2069" width="13.5703125" style="556" customWidth="1"/>
    <col min="2070" max="2304" width="9.140625" style="556"/>
    <col min="2305" max="2305" width="14.42578125" style="556" customWidth="1"/>
    <col min="2306" max="2306" width="13.85546875" style="556" customWidth="1"/>
    <col min="2307" max="2307" width="11.42578125" style="556" customWidth="1"/>
    <col min="2308" max="2308" width="27.85546875" style="556" customWidth="1"/>
    <col min="2309" max="2309" width="14.42578125" style="556" customWidth="1"/>
    <col min="2310" max="2310" width="16.85546875" style="556" customWidth="1"/>
    <col min="2311" max="2311" width="14" style="556" customWidth="1"/>
    <col min="2312" max="2312" width="15.5703125" style="556" customWidth="1"/>
    <col min="2313" max="2313" width="3.5703125" style="556" customWidth="1"/>
    <col min="2314" max="2314" width="10.5703125" style="556" customWidth="1"/>
    <col min="2315" max="2315" width="10.42578125" style="556" customWidth="1"/>
    <col min="2316" max="2316" width="11.85546875" style="556" customWidth="1"/>
    <col min="2317" max="2317" width="0" style="556" hidden="1" customWidth="1"/>
    <col min="2318" max="2318" width="10.42578125" style="556" customWidth="1"/>
    <col min="2319" max="2319" width="11.42578125" style="556" customWidth="1"/>
    <col min="2320" max="2320" width="10.5703125" style="556" customWidth="1"/>
    <col min="2321" max="2321" width="13.5703125" style="556" customWidth="1"/>
    <col min="2322" max="2324" width="9.140625" style="556"/>
    <col min="2325" max="2325" width="13.5703125" style="556" customWidth="1"/>
    <col min="2326" max="2560" width="9.140625" style="556"/>
    <col min="2561" max="2561" width="14.42578125" style="556" customWidth="1"/>
    <col min="2562" max="2562" width="13.85546875" style="556" customWidth="1"/>
    <col min="2563" max="2563" width="11.42578125" style="556" customWidth="1"/>
    <col min="2564" max="2564" width="27.85546875" style="556" customWidth="1"/>
    <col min="2565" max="2565" width="14.42578125" style="556" customWidth="1"/>
    <col min="2566" max="2566" width="16.85546875" style="556" customWidth="1"/>
    <col min="2567" max="2567" width="14" style="556" customWidth="1"/>
    <col min="2568" max="2568" width="15.5703125" style="556" customWidth="1"/>
    <col min="2569" max="2569" width="3.5703125" style="556" customWidth="1"/>
    <col min="2570" max="2570" width="10.5703125" style="556" customWidth="1"/>
    <col min="2571" max="2571" width="10.42578125" style="556" customWidth="1"/>
    <col min="2572" max="2572" width="11.85546875" style="556" customWidth="1"/>
    <col min="2573" max="2573" width="0" style="556" hidden="1" customWidth="1"/>
    <col min="2574" max="2574" width="10.42578125" style="556" customWidth="1"/>
    <col min="2575" max="2575" width="11.42578125" style="556" customWidth="1"/>
    <col min="2576" max="2576" width="10.5703125" style="556" customWidth="1"/>
    <col min="2577" max="2577" width="13.5703125" style="556" customWidth="1"/>
    <col min="2578" max="2580" width="9.140625" style="556"/>
    <col min="2581" max="2581" width="13.5703125" style="556" customWidth="1"/>
    <col min="2582" max="2816" width="9.140625" style="556"/>
    <col min="2817" max="2817" width="14.42578125" style="556" customWidth="1"/>
    <col min="2818" max="2818" width="13.85546875" style="556" customWidth="1"/>
    <col min="2819" max="2819" width="11.42578125" style="556" customWidth="1"/>
    <col min="2820" max="2820" width="27.85546875" style="556" customWidth="1"/>
    <col min="2821" max="2821" width="14.42578125" style="556" customWidth="1"/>
    <col min="2822" max="2822" width="16.85546875" style="556" customWidth="1"/>
    <col min="2823" max="2823" width="14" style="556" customWidth="1"/>
    <col min="2824" max="2824" width="15.5703125" style="556" customWidth="1"/>
    <col min="2825" max="2825" width="3.5703125" style="556" customWidth="1"/>
    <col min="2826" max="2826" width="10.5703125" style="556" customWidth="1"/>
    <col min="2827" max="2827" width="10.42578125" style="556" customWidth="1"/>
    <col min="2828" max="2828" width="11.85546875" style="556" customWidth="1"/>
    <col min="2829" max="2829" width="0" style="556" hidden="1" customWidth="1"/>
    <col min="2830" max="2830" width="10.42578125" style="556" customWidth="1"/>
    <col min="2831" max="2831" width="11.42578125" style="556" customWidth="1"/>
    <col min="2832" max="2832" width="10.5703125" style="556" customWidth="1"/>
    <col min="2833" max="2833" width="13.5703125" style="556" customWidth="1"/>
    <col min="2834" max="2836" width="9.140625" style="556"/>
    <col min="2837" max="2837" width="13.5703125" style="556" customWidth="1"/>
    <col min="2838" max="3072" width="9.140625" style="556"/>
    <col min="3073" max="3073" width="14.42578125" style="556" customWidth="1"/>
    <col min="3074" max="3074" width="13.85546875" style="556" customWidth="1"/>
    <col min="3075" max="3075" width="11.42578125" style="556" customWidth="1"/>
    <col min="3076" max="3076" width="27.85546875" style="556" customWidth="1"/>
    <col min="3077" max="3077" width="14.42578125" style="556" customWidth="1"/>
    <col min="3078" max="3078" width="16.85546875" style="556" customWidth="1"/>
    <col min="3079" max="3079" width="14" style="556" customWidth="1"/>
    <col min="3080" max="3080" width="15.5703125" style="556" customWidth="1"/>
    <col min="3081" max="3081" width="3.5703125" style="556" customWidth="1"/>
    <col min="3082" max="3082" width="10.5703125" style="556" customWidth="1"/>
    <col min="3083" max="3083" width="10.42578125" style="556" customWidth="1"/>
    <col min="3084" max="3084" width="11.85546875" style="556" customWidth="1"/>
    <col min="3085" max="3085" width="0" style="556" hidden="1" customWidth="1"/>
    <col min="3086" max="3086" width="10.42578125" style="556" customWidth="1"/>
    <col min="3087" max="3087" width="11.42578125" style="556" customWidth="1"/>
    <col min="3088" max="3088" width="10.5703125" style="556" customWidth="1"/>
    <col min="3089" max="3089" width="13.5703125" style="556" customWidth="1"/>
    <col min="3090" max="3092" width="9.140625" style="556"/>
    <col min="3093" max="3093" width="13.5703125" style="556" customWidth="1"/>
    <col min="3094" max="3328" width="9.140625" style="556"/>
    <col min="3329" max="3329" width="14.42578125" style="556" customWidth="1"/>
    <col min="3330" max="3330" width="13.85546875" style="556" customWidth="1"/>
    <col min="3331" max="3331" width="11.42578125" style="556" customWidth="1"/>
    <col min="3332" max="3332" width="27.85546875" style="556" customWidth="1"/>
    <col min="3333" max="3333" width="14.42578125" style="556" customWidth="1"/>
    <col min="3334" max="3334" width="16.85546875" style="556" customWidth="1"/>
    <col min="3335" max="3335" width="14" style="556" customWidth="1"/>
    <col min="3336" max="3336" width="15.5703125" style="556" customWidth="1"/>
    <col min="3337" max="3337" width="3.5703125" style="556" customWidth="1"/>
    <col min="3338" max="3338" width="10.5703125" style="556" customWidth="1"/>
    <col min="3339" max="3339" width="10.42578125" style="556" customWidth="1"/>
    <col min="3340" max="3340" width="11.85546875" style="556" customWidth="1"/>
    <col min="3341" max="3341" width="0" style="556" hidden="1" customWidth="1"/>
    <col min="3342" max="3342" width="10.42578125" style="556" customWidth="1"/>
    <col min="3343" max="3343" width="11.42578125" style="556" customWidth="1"/>
    <col min="3344" max="3344" width="10.5703125" style="556" customWidth="1"/>
    <col min="3345" max="3345" width="13.5703125" style="556" customWidth="1"/>
    <col min="3346" max="3348" width="9.140625" style="556"/>
    <col min="3349" max="3349" width="13.5703125" style="556" customWidth="1"/>
    <col min="3350" max="3584" width="9.140625" style="556"/>
    <col min="3585" max="3585" width="14.42578125" style="556" customWidth="1"/>
    <col min="3586" max="3586" width="13.85546875" style="556" customWidth="1"/>
    <col min="3587" max="3587" width="11.42578125" style="556" customWidth="1"/>
    <col min="3588" max="3588" width="27.85546875" style="556" customWidth="1"/>
    <col min="3589" max="3589" width="14.42578125" style="556" customWidth="1"/>
    <col min="3590" max="3590" width="16.85546875" style="556" customWidth="1"/>
    <col min="3591" max="3591" width="14" style="556" customWidth="1"/>
    <col min="3592" max="3592" width="15.5703125" style="556" customWidth="1"/>
    <col min="3593" max="3593" width="3.5703125" style="556" customWidth="1"/>
    <col min="3594" max="3594" width="10.5703125" style="556" customWidth="1"/>
    <col min="3595" max="3595" width="10.42578125" style="556" customWidth="1"/>
    <col min="3596" max="3596" width="11.85546875" style="556" customWidth="1"/>
    <col min="3597" max="3597" width="0" style="556" hidden="1" customWidth="1"/>
    <col min="3598" max="3598" width="10.42578125" style="556" customWidth="1"/>
    <col min="3599" max="3599" width="11.42578125" style="556" customWidth="1"/>
    <col min="3600" max="3600" width="10.5703125" style="556" customWidth="1"/>
    <col min="3601" max="3601" width="13.5703125" style="556" customWidth="1"/>
    <col min="3602" max="3604" width="9.140625" style="556"/>
    <col min="3605" max="3605" width="13.5703125" style="556" customWidth="1"/>
    <col min="3606" max="3840" width="9.140625" style="556"/>
    <col min="3841" max="3841" width="14.42578125" style="556" customWidth="1"/>
    <col min="3842" max="3842" width="13.85546875" style="556" customWidth="1"/>
    <col min="3843" max="3843" width="11.42578125" style="556" customWidth="1"/>
    <col min="3844" max="3844" width="27.85546875" style="556" customWidth="1"/>
    <col min="3845" max="3845" width="14.42578125" style="556" customWidth="1"/>
    <col min="3846" max="3846" width="16.85546875" style="556" customWidth="1"/>
    <col min="3847" max="3847" width="14" style="556" customWidth="1"/>
    <col min="3848" max="3848" width="15.5703125" style="556" customWidth="1"/>
    <col min="3849" max="3849" width="3.5703125" style="556" customWidth="1"/>
    <col min="3850" max="3850" width="10.5703125" style="556" customWidth="1"/>
    <col min="3851" max="3851" width="10.42578125" style="556" customWidth="1"/>
    <col min="3852" max="3852" width="11.85546875" style="556" customWidth="1"/>
    <col min="3853" max="3853" width="0" style="556" hidden="1" customWidth="1"/>
    <col min="3854" max="3854" width="10.42578125" style="556" customWidth="1"/>
    <col min="3855" max="3855" width="11.42578125" style="556" customWidth="1"/>
    <col min="3856" max="3856" width="10.5703125" style="556" customWidth="1"/>
    <col min="3857" max="3857" width="13.5703125" style="556" customWidth="1"/>
    <col min="3858" max="3860" width="9.140625" style="556"/>
    <col min="3861" max="3861" width="13.5703125" style="556" customWidth="1"/>
    <col min="3862" max="4096" width="9.140625" style="556"/>
    <col min="4097" max="4097" width="14.42578125" style="556" customWidth="1"/>
    <col min="4098" max="4098" width="13.85546875" style="556" customWidth="1"/>
    <col min="4099" max="4099" width="11.42578125" style="556" customWidth="1"/>
    <col min="4100" max="4100" width="27.85546875" style="556" customWidth="1"/>
    <col min="4101" max="4101" width="14.42578125" style="556" customWidth="1"/>
    <col min="4102" max="4102" width="16.85546875" style="556" customWidth="1"/>
    <col min="4103" max="4103" width="14" style="556" customWidth="1"/>
    <col min="4104" max="4104" width="15.5703125" style="556" customWidth="1"/>
    <col min="4105" max="4105" width="3.5703125" style="556" customWidth="1"/>
    <col min="4106" max="4106" width="10.5703125" style="556" customWidth="1"/>
    <col min="4107" max="4107" width="10.42578125" style="556" customWidth="1"/>
    <col min="4108" max="4108" width="11.85546875" style="556" customWidth="1"/>
    <col min="4109" max="4109" width="0" style="556" hidden="1" customWidth="1"/>
    <col min="4110" max="4110" width="10.42578125" style="556" customWidth="1"/>
    <col min="4111" max="4111" width="11.42578125" style="556" customWidth="1"/>
    <col min="4112" max="4112" width="10.5703125" style="556" customWidth="1"/>
    <col min="4113" max="4113" width="13.5703125" style="556" customWidth="1"/>
    <col min="4114" max="4116" width="9.140625" style="556"/>
    <col min="4117" max="4117" width="13.5703125" style="556" customWidth="1"/>
    <col min="4118" max="4352" width="9.140625" style="556"/>
    <col min="4353" max="4353" width="14.42578125" style="556" customWidth="1"/>
    <col min="4354" max="4354" width="13.85546875" style="556" customWidth="1"/>
    <col min="4355" max="4355" width="11.42578125" style="556" customWidth="1"/>
    <col min="4356" max="4356" width="27.85546875" style="556" customWidth="1"/>
    <col min="4357" max="4357" width="14.42578125" style="556" customWidth="1"/>
    <col min="4358" max="4358" width="16.85546875" style="556" customWidth="1"/>
    <col min="4359" max="4359" width="14" style="556" customWidth="1"/>
    <col min="4360" max="4360" width="15.5703125" style="556" customWidth="1"/>
    <col min="4361" max="4361" width="3.5703125" style="556" customWidth="1"/>
    <col min="4362" max="4362" width="10.5703125" style="556" customWidth="1"/>
    <col min="4363" max="4363" width="10.42578125" style="556" customWidth="1"/>
    <col min="4364" max="4364" width="11.85546875" style="556" customWidth="1"/>
    <col min="4365" max="4365" width="0" style="556" hidden="1" customWidth="1"/>
    <col min="4366" max="4366" width="10.42578125" style="556" customWidth="1"/>
    <col min="4367" max="4367" width="11.42578125" style="556" customWidth="1"/>
    <col min="4368" max="4368" width="10.5703125" style="556" customWidth="1"/>
    <col min="4369" max="4369" width="13.5703125" style="556" customWidth="1"/>
    <col min="4370" max="4372" width="9.140625" style="556"/>
    <col min="4373" max="4373" width="13.5703125" style="556" customWidth="1"/>
    <col min="4374" max="4608" width="9.140625" style="556"/>
    <col min="4609" max="4609" width="14.42578125" style="556" customWidth="1"/>
    <col min="4610" max="4610" width="13.85546875" style="556" customWidth="1"/>
    <col min="4611" max="4611" width="11.42578125" style="556" customWidth="1"/>
    <col min="4612" max="4612" width="27.85546875" style="556" customWidth="1"/>
    <col min="4613" max="4613" width="14.42578125" style="556" customWidth="1"/>
    <col min="4614" max="4614" width="16.85546875" style="556" customWidth="1"/>
    <col min="4615" max="4615" width="14" style="556" customWidth="1"/>
    <col min="4616" max="4616" width="15.5703125" style="556" customWidth="1"/>
    <col min="4617" max="4617" width="3.5703125" style="556" customWidth="1"/>
    <col min="4618" max="4618" width="10.5703125" style="556" customWidth="1"/>
    <col min="4619" max="4619" width="10.42578125" style="556" customWidth="1"/>
    <col min="4620" max="4620" width="11.85546875" style="556" customWidth="1"/>
    <col min="4621" max="4621" width="0" style="556" hidden="1" customWidth="1"/>
    <col min="4622" max="4622" width="10.42578125" style="556" customWidth="1"/>
    <col min="4623" max="4623" width="11.42578125" style="556" customWidth="1"/>
    <col min="4624" max="4624" width="10.5703125" style="556" customWidth="1"/>
    <col min="4625" max="4625" width="13.5703125" style="556" customWidth="1"/>
    <col min="4626" max="4628" width="9.140625" style="556"/>
    <col min="4629" max="4629" width="13.5703125" style="556" customWidth="1"/>
    <col min="4630" max="4864" width="9.140625" style="556"/>
    <col min="4865" max="4865" width="14.42578125" style="556" customWidth="1"/>
    <col min="4866" max="4866" width="13.85546875" style="556" customWidth="1"/>
    <col min="4867" max="4867" width="11.42578125" style="556" customWidth="1"/>
    <col min="4868" max="4868" width="27.85546875" style="556" customWidth="1"/>
    <col min="4869" max="4869" width="14.42578125" style="556" customWidth="1"/>
    <col min="4870" max="4870" width="16.85546875" style="556" customWidth="1"/>
    <col min="4871" max="4871" width="14" style="556" customWidth="1"/>
    <col min="4872" max="4872" width="15.5703125" style="556" customWidth="1"/>
    <col min="4873" max="4873" width="3.5703125" style="556" customWidth="1"/>
    <col min="4874" max="4874" width="10.5703125" style="556" customWidth="1"/>
    <col min="4875" max="4875" width="10.42578125" style="556" customWidth="1"/>
    <col min="4876" max="4876" width="11.85546875" style="556" customWidth="1"/>
    <col min="4877" max="4877" width="0" style="556" hidden="1" customWidth="1"/>
    <col min="4878" max="4878" width="10.42578125" style="556" customWidth="1"/>
    <col min="4879" max="4879" width="11.42578125" style="556" customWidth="1"/>
    <col min="4880" max="4880" width="10.5703125" style="556" customWidth="1"/>
    <col min="4881" max="4881" width="13.5703125" style="556" customWidth="1"/>
    <col min="4882" max="4884" width="9.140625" style="556"/>
    <col min="4885" max="4885" width="13.5703125" style="556" customWidth="1"/>
    <col min="4886" max="5120" width="9.140625" style="556"/>
    <col min="5121" max="5121" width="14.42578125" style="556" customWidth="1"/>
    <col min="5122" max="5122" width="13.85546875" style="556" customWidth="1"/>
    <col min="5123" max="5123" width="11.42578125" style="556" customWidth="1"/>
    <col min="5124" max="5124" width="27.85546875" style="556" customWidth="1"/>
    <col min="5125" max="5125" width="14.42578125" style="556" customWidth="1"/>
    <col min="5126" max="5126" width="16.85546875" style="556" customWidth="1"/>
    <col min="5127" max="5127" width="14" style="556" customWidth="1"/>
    <col min="5128" max="5128" width="15.5703125" style="556" customWidth="1"/>
    <col min="5129" max="5129" width="3.5703125" style="556" customWidth="1"/>
    <col min="5130" max="5130" width="10.5703125" style="556" customWidth="1"/>
    <col min="5131" max="5131" width="10.42578125" style="556" customWidth="1"/>
    <col min="5132" max="5132" width="11.85546875" style="556" customWidth="1"/>
    <col min="5133" max="5133" width="0" style="556" hidden="1" customWidth="1"/>
    <col min="5134" max="5134" width="10.42578125" style="556" customWidth="1"/>
    <col min="5135" max="5135" width="11.42578125" style="556" customWidth="1"/>
    <col min="5136" max="5136" width="10.5703125" style="556" customWidth="1"/>
    <col min="5137" max="5137" width="13.5703125" style="556" customWidth="1"/>
    <col min="5138" max="5140" width="9.140625" style="556"/>
    <col min="5141" max="5141" width="13.5703125" style="556" customWidth="1"/>
    <col min="5142" max="5376" width="9.140625" style="556"/>
    <col min="5377" max="5377" width="14.42578125" style="556" customWidth="1"/>
    <col min="5378" max="5378" width="13.85546875" style="556" customWidth="1"/>
    <col min="5379" max="5379" width="11.42578125" style="556" customWidth="1"/>
    <col min="5380" max="5380" width="27.85546875" style="556" customWidth="1"/>
    <col min="5381" max="5381" width="14.42578125" style="556" customWidth="1"/>
    <col min="5382" max="5382" width="16.85546875" style="556" customWidth="1"/>
    <col min="5383" max="5383" width="14" style="556" customWidth="1"/>
    <col min="5384" max="5384" width="15.5703125" style="556" customWidth="1"/>
    <col min="5385" max="5385" width="3.5703125" style="556" customWidth="1"/>
    <col min="5386" max="5386" width="10.5703125" style="556" customWidth="1"/>
    <col min="5387" max="5387" width="10.42578125" style="556" customWidth="1"/>
    <col min="5388" max="5388" width="11.85546875" style="556" customWidth="1"/>
    <col min="5389" max="5389" width="0" style="556" hidden="1" customWidth="1"/>
    <col min="5390" max="5390" width="10.42578125" style="556" customWidth="1"/>
    <col min="5391" max="5391" width="11.42578125" style="556" customWidth="1"/>
    <col min="5392" max="5392" width="10.5703125" style="556" customWidth="1"/>
    <col min="5393" max="5393" width="13.5703125" style="556" customWidth="1"/>
    <col min="5394" max="5396" width="9.140625" style="556"/>
    <col min="5397" max="5397" width="13.5703125" style="556" customWidth="1"/>
    <col min="5398" max="5632" width="9.140625" style="556"/>
    <col min="5633" max="5633" width="14.42578125" style="556" customWidth="1"/>
    <col min="5634" max="5634" width="13.85546875" style="556" customWidth="1"/>
    <col min="5635" max="5635" width="11.42578125" style="556" customWidth="1"/>
    <col min="5636" max="5636" width="27.85546875" style="556" customWidth="1"/>
    <col min="5637" max="5637" width="14.42578125" style="556" customWidth="1"/>
    <col min="5638" max="5638" width="16.85546875" style="556" customWidth="1"/>
    <col min="5639" max="5639" width="14" style="556" customWidth="1"/>
    <col min="5640" max="5640" width="15.5703125" style="556" customWidth="1"/>
    <col min="5641" max="5641" width="3.5703125" style="556" customWidth="1"/>
    <col min="5642" max="5642" width="10.5703125" style="556" customWidth="1"/>
    <col min="5643" max="5643" width="10.42578125" style="556" customWidth="1"/>
    <col min="5644" max="5644" width="11.85546875" style="556" customWidth="1"/>
    <col min="5645" max="5645" width="0" style="556" hidden="1" customWidth="1"/>
    <col min="5646" max="5646" width="10.42578125" style="556" customWidth="1"/>
    <col min="5647" max="5647" width="11.42578125" style="556" customWidth="1"/>
    <col min="5648" max="5648" width="10.5703125" style="556" customWidth="1"/>
    <col min="5649" max="5649" width="13.5703125" style="556" customWidth="1"/>
    <col min="5650" max="5652" width="9.140625" style="556"/>
    <col min="5653" max="5653" width="13.5703125" style="556" customWidth="1"/>
    <col min="5654" max="5888" width="9.140625" style="556"/>
    <col min="5889" max="5889" width="14.42578125" style="556" customWidth="1"/>
    <col min="5890" max="5890" width="13.85546875" style="556" customWidth="1"/>
    <col min="5891" max="5891" width="11.42578125" style="556" customWidth="1"/>
    <col min="5892" max="5892" width="27.85546875" style="556" customWidth="1"/>
    <col min="5893" max="5893" width="14.42578125" style="556" customWidth="1"/>
    <col min="5894" max="5894" width="16.85546875" style="556" customWidth="1"/>
    <col min="5895" max="5895" width="14" style="556" customWidth="1"/>
    <col min="5896" max="5896" width="15.5703125" style="556" customWidth="1"/>
    <col min="5897" max="5897" width="3.5703125" style="556" customWidth="1"/>
    <col min="5898" max="5898" width="10.5703125" style="556" customWidth="1"/>
    <col min="5899" max="5899" width="10.42578125" style="556" customWidth="1"/>
    <col min="5900" max="5900" width="11.85546875" style="556" customWidth="1"/>
    <col min="5901" max="5901" width="0" style="556" hidden="1" customWidth="1"/>
    <col min="5902" max="5902" width="10.42578125" style="556" customWidth="1"/>
    <col min="5903" max="5903" width="11.42578125" style="556" customWidth="1"/>
    <col min="5904" max="5904" width="10.5703125" style="556" customWidth="1"/>
    <col min="5905" max="5905" width="13.5703125" style="556" customWidth="1"/>
    <col min="5906" max="5908" width="9.140625" style="556"/>
    <col min="5909" max="5909" width="13.5703125" style="556" customWidth="1"/>
    <col min="5910" max="6144" width="9.140625" style="556"/>
    <col min="6145" max="6145" width="14.42578125" style="556" customWidth="1"/>
    <col min="6146" max="6146" width="13.85546875" style="556" customWidth="1"/>
    <col min="6147" max="6147" width="11.42578125" style="556" customWidth="1"/>
    <col min="6148" max="6148" width="27.85546875" style="556" customWidth="1"/>
    <col min="6149" max="6149" width="14.42578125" style="556" customWidth="1"/>
    <col min="6150" max="6150" width="16.85546875" style="556" customWidth="1"/>
    <col min="6151" max="6151" width="14" style="556" customWidth="1"/>
    <col min="6152" max="6152" width="15.5703125" style="556" customWidth="1"/>
    <col min="6153" max="6153" width="3.5703125" style="556" customWidth="1"/>
    <col min="6154" max="6154" width="10.5703125" style="556" customWidth="1"/>
    <col min="6155" max="6155" width="10.42578125" style="556" customWidth="1"/>
    <col min="6156" max="6156" width="11.85546875" style="556" customWidth="1"/>
    <col min="6157" max="6157" width="0" style="556" hidden="1" customWidth="1"/>
    <col min="6158" max="6158" width="10.42578125" style="556" customWidth="1"/>
    <col min="6159" max="6159" width="11.42578125" style="556" customWidth="1"/>
    <col min="6160" max="6160" width="10.5703125" style="556" customWidth="1"/>
    <col min="6161" max="6161" width="13.5703125" style="556" customWidth="1"/>
    <col min="6162" max="6164" width="9.140625" style="556"/>
    <col min="6165" max="6165" width="13.5703125" style="556" customWidth="1"/>
    <col min="6166" max="6400" width="9.140625" style="556"/>
    <col min="6401" max="6401" width="14.42578125" style="556" customWidth="1"/>
    <col min="6402" max="6402" width="13.85546875" style="556" customWidth="1"/>
    <col min="6403" max="6403" width="11.42578125" style="556" customWidth="1"/>
    <col min="6404" max="6404" width="27.85546875" style="556" customWidth="1"/>
    <col min="6405" max="6405" width="14.42578125" style="556" customWidth="1"/>
    <col min="6406" max="6406" width="16.85546875" style="556" customWidth="1"/>
    <col min="6407" max="6407" width="14" style="556" customWidth="1"/>
    <col min="6408" max="6408" width="15.5703125" style="556" customWidth="1"/>
    <col min="6409" max="6409" width="3.5703125" style="556" customWidth="1"/>
    <col min="6410" max="6410" width="10.5703125" style="556" customWidth="1"/>
    <col min="6411" max="6411" width="10.42578125" style="556" customWidth="1"/>
    <col min="6412" max="6412" width="11.85546875" style="556" customWidth="1"/>
    <col min="6413" max="6413" width="0" style="556" hidden="1" customWidth="1"/>
    <col min="6414" max="6414" width="10.42578125" style="556" customWidth="1"/>
    <col min="6415" max="6415" width="11.42578125" style="556" customWidth="1"/>
    <col min="6416" max="6416" width="10.5703125" style="556" customWidth="1"/>
    <col min="6417" max="6417" width="13.5703125" style="556" customWidth="1"/>
    <col min="6418" max="6420" width="9.140625" style="556"/>
    <col min="6421" max="6421" width="13.5703125" style="556" customWidth="1"/>
    <col min="6422" max="6656" width="9.140625" style="556"/>
    <col min="6657" max="6657" width="14.42578125" style="556" customWidth="1"/>
    <col min="6658" max="6658" width="13.85546875" style="556" customWidth="1"/>
    <col min="6659" max="6659" width="11.42578125" style="556" customWidth="1"/>
    <col min="6660" max="6660" width="27.85546875" style="556" customWidth="1"/>
    <col min="6661" max="6661" width="14.42578125" style="556" customWidth="1"/>
    <col min="6662" max="6662" width="16.85546875" style="556" customWidth="1"/>
    <col min="6663" max="6663" width="14" style="556" customWidth="1"/>
    <col min="6664" max="6664" width="15.5703125" style="556" customWidth="1"/>
    <col min="6665" max="6665" width="3.5703125" style="556" customWidth="1"/>
    <col min="6666" max="6666" width="10.5703125" style="556" customWidth="1"/>
    <col min="6667" max="6667" width="10.42578125" style="556" customWidth="1"/>
    <col min="6668" max="6668" width="11.85546875" style="556" customWidth="1"/>
    <col min="6669" max="6669" width="0" style="556" hidden="1" customWidth="1"/>
    <col min="6670" max="6670" width="10.42578125" style="556" customWidth="1"/>
    <col min="6671" max="6671" width="11.42578125" style="556" customWidth="1"/>
    <col min="6672" max="6672" width="10.5703125" style="556" customWidth="1"/>
    <col min="6673" max="6673" width="13.5703125" style="556" customWidth="1"/>
    <col min="6674" max="6676" width="9.140625" style="556"/>
    <col min="6677" max="6677" width="13.5703125" style="556" customWidth="1"/>
    <col min="6678" max="6912" width="9.140625" style="556"/>
    <col min="6913" max="6913" width="14.42578125" style="556" customWidth="1"/>
    <col min="6914" max="6914" width="13.85546875" style="556" customWidth="1"/>
    <col min="6915" max="6915" width="11.42578125" style="556" customWidth="1"/>
    <col min="6916" max="6916" width="27.85546875" style="556" customWidth="1"/>
    <col min="6917" max="6917" width="14.42578125" style="556" customWidth="1"/>
    <col min="6918" max="6918" width="16.85546875" style="556" customWidth="1"/>
    <col min="6919" max="6919" width="14" style="556" customWidth="1"/>
    <col min="6920" max="6920" width="15.5703125" style="556" customWidth="1"/>
    <col min="6921" max="6921" width="3.5703125" style="556" customWidth="1"/>
    <col min="6922" max="6922" width="10.5703125" style="556" customWidth="1"/>
    <col min="6923" max="6923" width="10.42578125" style="556" customWidth="1"/>
    <col min="6924" max="6924" width="11.85546875" style="556" customWidth="1"/>
    <col min="6925" max="6925" width="0" style="556" hidden="1" customWidth="1"/>
    <col min="6926" max="6926" width="10.42578125" style="556" customWidth="1"/>
    <col min="6927" max="6927" width="11.42578125" style="556" customWidth="1"/>
    <col min="6928" max="6928" width="10.5703125" style="556" customWidth="1"/>
    <col min="6929" max="6929" width="13.5703125" style="556" customWidth="1"/>
    <col min="6930" max="6932" width="9.140625" style="556"/>
    <col min="6933" max="6933" width="13.5703125" style="556" customWidth="1"/>
    <col min="6934" max="7168" width="9.140625" style="556"/>
    <col min="7169" max="7169" width="14.42578125" style="556" customWidth="1"/>
    <col min="7170" max="7170" width="13.85546875" style="556" customWidth="1"/>
    <col min="7171" max="7171" width="11.42578125" style="556" customWidth="1"/>
    <col min="7172" max="7172" width="27.85546875" style="556" customWidth="1"/>
    <col min="7173" max="7173" width="14.42578125" style="556" customWidth="1"/>
    <col min="7174" max="7174" width="16.85546875" style="556" customWidth="1"/>
    <col min="7175" max="7175" width="14" style="556" customWidth="1"/>
    <col min="7176" max="7176" width="15.5703125" style="556" customWidth="1"/>
    <col min="7177" max="7177" width="3.5703125" style="556" customWidth="1"/>
    <col min="7178" max="7178" width="10.5703125" style="556" customWidth="1"/>
    <col min="7179" max="7179" width="10.42578125" style="556" customWidth="1"/>
    <col min="7180" max="7180" width="11.85546875" style="556" customWidth="1"/>
    <col min="7181" max="7181" width="0" style="556" hidden="1" customWidth="1"/>
    <col min="7182" max="7182" width="10.42578125" style="556" customWidth="1"/>
    <col min="7183" max="7183" width="11.42578125" style="556" customWidth="1"/>
    <col min="7184" max="7184" width="10.5703125" style="556" customWidth="1"/>
    <col min="7185" max="7185" width="13.5703125" style="556" customWidth="1"/>
    <col min="7186" max="7188" width="9.140625" style="556"/>
    <col min="7189" max="7189" width="13.5703125" style="556" customWidth="1"/>
    <col min="7190" max="7424" width="9.140625" style="556"/>
    <col min="7425" max="7425" width="14.42578125" style="556" customWidth="1"/>
    <col min="7426" max="7426" width="13.85546875" style="556" customWidth="1"/>
    <col min="7427" max="7427" width="11.42578125" style="556" customWidth="1"/>
    <col min="7428" max="7428" width="27.85546875" style="556" customWidth="1"/>
    <col min="7429" max="7429" width="14.42578125" style="556" customWidth="1"/>
    <col min="7430" max="7430" width="16.85546875" style="556" customWidth="1"/>
    <col min="7431" max="7431" width="14" style="556" customWidth="1"/>
    <col min="7432" max="7432" width="15.5703125" style="556" customWidth="1"/>
    <col min="7433" max="7433" width="3.5703125" style="556" customWidth="1"/>
    <col min="7434" max="7434" width="10.5703125" style="556" customWidth="1"/>
    <col min="7435" max="7435" width="10.42578125" style="556" customWidth="1"/>
    <col min="7436" max="7436" width="11.85546875" style="556" customWidth="1"/>
    <col min="7437" max="7437" width="0" style="556" hidden="1" customWidth="1"/>
    <col min="7438" max="7438" width="10.42578125" style="556" customWidth="1"/>
    <col min="7439" max="7439" width="11.42578125" style="556" customWidth="1"/>
    <col min="7440" max="7440" width="10.5703125" style="556" customWidth="1"/>
    <col min="7441" max="7441" width="13.5703125" style="556" customWidth="1"/>
    <col min="7442" max="7444" width="9.140625" style="556"/>
    <col min="7445" max="7445" width="13.5703125" style="556" customWidth="1"/>
    <col min="7446" max="7680" width="9.140625" style="556"/>
    <col min="7681" max="7681" width="14.42578125" style="556" customWidth="1"/>
    <col min="7682" max="7682" width="13.85546875" style="556" customWidth="1"/>
    <col min="7683" max="7683" width="11.42578125" style="556" customWidth="1"/>
    <col min="7684" max="7684" width="27.85546875" style="556" customWidth="1"/>
    <col min="7685" max="7685" width="14.42578125" style="556" customWidth="1"/>
    <col min="7686" max="7686" width="16.85546875" style="556" customWidth="1"/>
    <col min="7687" max="7687" width="14" style="556" customWidth="1"/>
    <col min="7688" max="7688" width="15.5703125" style="556" customWidth="1"/>
    <col min="7689" max="7689" width="3.5703125" style="556" customWidth="1"/>
    <col min="7690" max="7690" width="10.5703125" style="556" customWidth="1"/>
    <col min="7691" max="7691" width="10.42578125" style="556" customWidth="1"/>
    <col min="7692" max="7692" width="11.85546875" style="556" customWidth="1"/>
    <col min="7693" max="7693" width="0" style="556" hidden="1" customWidth="1"/>
    <col min="7694" max="7694" width="10.42578125" style="556" customWidth="1"/>
    <col min="7695" max="7695" width="11.42578125" style="556" customWidth="1"/>
    <col min="7696" max="7696" width="10.5703125" style="556" customWidth="1"/>
    <col min="7697" max="7697" width="13.5703125" style="556" customWidth="1"/>
    <col min="7698" max="7700" width="9.140625" style="556"/>
    <col min="7701" max="7701" width="13.5703125" style="556" customWidth="1"/>
    <col min="7702" max="7936" width="9.140625" style="556"/>
    <col min="7937" max="7937" width="14.42578125" style="556" customWidth="1"/>
    <col min="7938" max="7938" width="13.85546875" style="556" customWidth="1"/>
    <col min="7939" max="7939" width="11.42578125" style="556" customWidth="1"/>
    <col min="7940" max="7940" width="27.85546875" style="556" customWidth="1"/>
    <col min="7941" max="7941" width="14.42578125" style="556" customWidth="1"/>
    <col min="7942" max="7942" width="16.85546875" style="556" customWidth="1"/>
    <col min="7943" max="7943" width="14" style="556" customWidth="1"/>
    <col min="7944" max="7944" width="15.5703125" style="556" customWidth="1"/>
    <col min="7945" max="7945" width="3.5703125" style="556" customWidth="1"/>
    <col min="7946" max="7946" width="10.5703125" style="556" customWidth="1"/>
    <col min="7947" max="7947" width="10.42578125" style="556" customWidth="1"/>
    <col min="7948" max="7948" width="11.85546875" style="556" customWidth="1"/>
    <col min="7949" max="7949" width="0" style="556" hidden="1" customWidth="1"/>
    <col min="7950" max="7950" width="10.42578125" style="556" customWidth="1"/>
    <col min="7951" max="7951" width="11.42578125" style="556" customWidth="1"/>
    <col min="7952" max="7952" width="10.5703125" style="556" customWidth="1"/>
    <col min="7953" max="7953" width="13.5703125" style="556" customWidth="1"/>
    <col min="7954" max="7956" width="9.140625" style="556"/>
    <col min="7957" max="7957" width="13.5703125" style="556" customWidth="1"/>
    <col min="7958" max="8192" width="9.140625" style="556"/>
    <col min="8193" max="8193" width="14.42578125" style="556" customWidth="1"/>
    <col min="8194" max="8194" width="13.85546875" style="556" customWidth="1"/>
    <col min="8195" max="8195" width="11.42578125" style="556" customWidth="1"/>
    <col min="8196" max="8196" width="27.85546875" style="556" customWidth="1"/>
    <col min="8197" max="8197" width="14.42578125" style="556" customWidth="1"/>
    <col min="8198" max="8198" width="16.85546875" style="556" customWidth="1"/>
    <col min="8199" max="8199" width="14" style="556" customWidth="1"/>
    <col min="8200" max="8200" width="15.5703125" style="556" customWidth="1"/>
    <col min="8201" max="8201" width="3.5703125" style="556" customWidth="1"/>
    <col min="8202" max="8202" width="10.5703125" style="556" customWidth="1"/>
    <col min="8203" max="8203" width="10.42578125" style="556" customWidth="1"/>
    <col min="8204" max="8204" width="11.85546875" style="556" customWidth="1"/>
    <col min="8205" max="8205" width="0" style="556" hidden="1" customWidth="1"/>
    <col min="8206" max="8206" width="10.42578125" style="556" customWidth="1"/>
    <col min="8207" max="8207" width="11.42578125" style="556" customWidth="1"/>
    <col min="8208" max="8208" width="10.5703125" style="556" customWidth="1"/>
    <col min="8209" max="8209" width="13.5703125" style="556" customWidth="1"/>
    <col min="8210" max="8212" width="9.140625" style="556"/>
    <col min="8213" max="8213" width="13.5703125" style="556" customWidth="1"/>
    <col min="8214" max="8448" width="9.140625" style="556"/>
    <col min="8449" max="8449" width="14.42578125" style="556" customWidth="1"/>
    <col min="8450" max="8450" width="13.85546875" style="556" customWidth="1"/>
    <col min="8451" max="8451" width="11.42578125" style="556" customWidth="1"/>
    <col min="8452" max="8452" width="27.85546875" style="556" customWidth="1"/>
    <col min="8453" max="8453" width="14.42578125" style="556" customWidth="1"/>
    <col min="8454" max="8454" width="16.85546875" style="556" customWidth="1"/>
    <col min="8455" max="8455" width="14" style="556" customWidth="1"/>
    <col min="8456" max="8456" width="15.5703125" style="556" customWidth="1"/>
    <col min="8457" max="8457" width="3.5703125" style="556" customWidth="1"/>
    <col min="8458" max="8458" width="10.5703125" style="556" customWidth="1"/>
    <col min="8459" max="8459" width="10.42578125" style="556" customWidth="1"/>
    <col min="8460" max="8460" width="11.85546875" style="556" customWidth="1"/>
    <col min="8461" max="8461" width="0" style="556" hidden="1" customWidth="1"/>
    <col min="8462" max="8462" width="10.42578125" style="556" customWidth="1"/>
    <col min="8463" max="8463" width="11.42578125" style="556" customWidth="1"/>
    <col min="8464" max="8464" width="10.5703125" style="556" customWidth="1"/>
    <col min="8465" max="8465" width="13.5703125" style="556" customWidth="1"/>
    <col min="8466" max="8468" width="9.140625" style="556"/>
    <col min="8469" max="8469" width="13.5703125" style="556" customWidth="1"/>
    <col min="8470" max="8704" width="9.140625" style="556"/>
    <col min="8705" max="8705" width="14.42578125" style="556" customWidth="1"/>
    <col min="8706" max="8706" width="13.85546875" style="556" customWidth="1"/>
    <col min="8707" max="8707" width="11.42578125" style="556" customWidth="1"/>
    <col min="8708" max="8708" width="27.85546875" style="556" customWidth="1"/>
    <col min="8709" max="8709" width="14.42578125" style="556" customWidth="1"/>
    <col min="8710" max="8710" width="16.85546875" style="556" customWidth="1"/>
    <col min="8711" max="8711" width="14" style="556" customWidth="1"/>
    <col min="8712" max="8712" width="15.5703125" style="556" customWidth="1"/>
    <col min="8713" max="8713" width="3.5703125" style="556" customWidth="1"/>
    <col min="8714" max="8714" width="10.5703125" style="556" customWidth="1"/>
    <col min="8715" max="8715" width="10.42578125" style="556" customWidth="1"/>
    <col min="8716" max="8716" width="11.85546875" style="556" customWidth="1"/>
    <col min="8717" max="8717" width="0" style="556" hidden="1" customWidth="1"/>
    <col min="8718" max="8718" width="10.42578125" style="556" customWidth="1"/>
    <col min="8719" max="8719" width="11.42578125" style="556" customWidth="1"/>
    <col min="8720" max="8720" width="10.5703125" style="556" customWidth="1"/>
    <col min="8721" max="8721" width="13.5703125" style="556" customWidth="1"/>
    <col min="8722" max="8724" width="9.140625" style="556"/>
    <col min="8725" max="8725" width="13.5703125" style="556" customWidth="1"/>
    <col min="8726" max="8960" width="9.140625" style="556"/>
    <col min="8961" max="8961" width="14.42578125" style="556" customWidth="1"/>
    <col min="8962" max="8962" width="13.85546875" style="556" customWidth="1"/>
    <col min="8963" max="8963" width="11.42578125" style="556" customWidth="1"/>
    <col min="8964" max="8964" width="27.85546875" style="556" customWidth="1"/>
    <col min="8965" max="8965" width="14.42578125" style="556" customWidth="1"/>
    <col min="8966" max="8966" width="16.85546875" style="556" customWidth="1"/>
    <col min="8967" max="8967" width="14" style="556" customWidth="1"/>
    <col min="8968" max="8968" width="15.5703125" style="556" customWidth="1"/>
    <col min="8969" max="8969" width="3.5703125" style="556" customWidth="1"/>
    <col min="8970" max="8970" width="10.5703125" style="556" customWidth="1"/>
    <col min="8971" max="8971" width="10.42578125" style="556" customWidth="1"/>
    <col min="8972" max="8972" width="11.85546875" style="556" customWidth="1"/>
    <col min="8973" max="8973" width="0" style="556" hidden="1" customWidth="1"/>
    <col min="8974" max="8974" width="10.42578125" style="556" customWidth="1"/>
    <col min="8975" max="8975" width="11.42578125" style="556" customWidth="1"/>
    <col min="8976" max="8976" width="10.5703125" style="556" customWidth="1"/>
    <col min="8977" max="8977" width="13.5703125" style="556" customWidth="1"/>
    <col min="8978" max="8980" width="9.140625" style="556"/>
    <col min="8981" max="8981" width="13.5703125" style="556" customWidth="1"/>
    <col min="8982" max="9216" width="9.140625" style="556"/>
    <col min="9217" max="9217" width="14.42578125" style="556" customWidth="1"/>
    <col min="9218" max="9218" width="13.85546875" style="556" customWidth="1"/>
    <col min="9219" max="9219" width="11.42578125" style="556" customWidth="1"/>
    <col min="9220" max="9220" width="27.85546875" style="556" customWidth="1"/>
    <col min="9221" max="9221" width="14.42578125" style="556" customWidth="1"/>
    <col min="9222" max="9222" width="16.85546875" style="556" customWidth="1"/>
    <col min="9223" max="9223" width="14" style="556" customWidth="1"/>
    <col min="9224" max="9224" width="15.5703125" style="556" customWidth="1"/>
    <col min="9225" max="9225" width="3.5703125" style="556" customWidth="1"/>
    <col min="9226" max="9226" width="10.5703125" style="556" customWidth="1"/>
    <col min="9227" max="9227" width="10.42578125" style="556" customWidth="1"/>
    <col min="9228" max="9228" width="11.85546875" style="556" customWidth="1"/>
    <col min="9229" max="9229" width="0" style="556" hidden="1" customWidth="1"/>
    <col min="9230" max="9230" width="10.42578125" style="556" customWidth="1"/>
    <col min="9231" max="9231" width="11.42578125" style="556" customWidth="1"/>
    <col min="9232" max="9232" width="10.5703125" style="556" customWidth="1"/>
    <col min="9233" max="9233" width="13.5703125" style="556" customWidth="1"/>
    <col min="9234" max="9236" width="9.140625" style="556"/>
    <col min="9237" max="9237" width="13.5703125" style="556" customWidth="1"/>
    <col min="9238" max="9472" width="9.140625" style="556"/>
    <col min="9473" max="9473" width="14.42578125" style="556" customWidth="1"/>
    <col min="9474" max="9474" width="13.85546875" style="556" customWidth="1"/>
    <col min="9475" max="9475" width="11.42578125" style="556" customWidth="1"/>
    <col min="9476" max="9476" width="27.85546875" style="556" customWidth="1"/>
    <col min="9477" max="9477" width="14.42578125" style="556" customWidth="1"/>
    <col min="9478" max="9478" width="16.85546875" style="556" customWidth="1"/>
    <col min="9479" max="9479" width="14" style="556" customWidth="1"/>
    <col min="9480" max="9480" width="15.5703125" style="556" customWidth="1"/>
    <col min="9481" max="9481" width="3.5703125" style="556" customWidth="1"/>
    <col min="9482" max="9482" width="10.5703125" style="556" customWidth="1"/>
    <col min="9483" max="9483" width="10.42578125" style="556" customWidth="1"/>
    <col min="9484" max="9484" width="11.85546875" style="556" customWidth="1"/>
    <col min="9485" max="9485" width="0" style="556" hidden="1" customWidth="1"/>
    <col min="9486" max="9486" width="10.42578125" style="556" customWidth="1"/>
    <col min="9487" max="9487" width="11.42578125" style="556" customWidth="1"/>
    <col min="9488" max="9488" width="10.5703125" style="556" customWidth="1"/>
    <col min="9489" max="9489" width="13.5703125" style="556" customWidth="1"/>
    <col min="9490" max="9492" width="9.140625" style="556"/>
    <col min="9493" max="9493" width="13.5703125" style="556" customWidth="1"/>
    <col min="9494" max="9728" width="9.140625" style="556"/>
    <col min="9729" max="9729" width="14.42578125" style="556" customWidth="1"/>
    <col min="9730" max="9730" width="13.85546875" style="556" customWidth="1"/>
    <col min="9731" max="9731" width="11.42578125" style="556" customWidth="1"/>
    <col min="9732" max="9732" width="27.85546875" style="556" customWidth="1"/>
    <col min="9733" max="9733" width="14.42578125" style="556" customWidth="1"/>
    <col min="9734" max="9734" width="16.85546875" style="556" customWidth="1"/>
    <col min="9735" max="9735" width="14" style="556" customWidth="1"/>
    <col min="9736" max="9736" width="15.5703125" style="556" customWidth="1"/>
    <col min="9737" max="9737" width="3.5703125" style="556" customWidth="1"/>
    <col min="9738" max="9738" width="10.5703125" style="556" customWidth="1"/>
    <col min="9739" max="9739" width="10.42578125" style="556" customWidth="1"/>
    <col min="9740" max="9740" width="11.85546875" style="556" customWidth="1"/>
    <col min="9741" max="9741" width="0" style="556" hidden="1" customWidth="1"/>
    <col min="9742" max="9742" width="10.42578125" style="556" customWidth="1"/>
    <col min="9743" max="9743" width="11.42578125" style="556" customWidth="1"/>
    <col min="9744" max="9744" width="10.5703125" style="556" customWidth="1"/>
    <col min="9745" max="9745" width="13.5703125" style="556" customWidth="1"/>
    <col min="9746" max="9748" width="9.140625" style="556"/>
    <col min="9749" max="9749" width="13.5703125" style="556" customWidth="1"/>
    <col min="9750" max="9984" width="9.140625" style="556"/>
    <col min="9985" max="9985" width="14.42578125" style="556" customWidth="1"/>
    <col min="9986" max="9986" width="13.85546875" style="556" customWidth="1"/>
    <col min="9987" max="9987" width="11.42578125" style="556" customWidth="1"/>
    <col min="9988" max="9988" width="27.85546875" style="556" customWidth="1"/>
    <col min="9989" max="9989" width="14.42578125" style="556" customWidth="1"/>
    <col min="9990" max="9990" width="16.85546875" style="556" customWidth="1"/>
    <col min="9991" max="9991" width="14" style="556" customWidth="1"/>
    <col min="9992" max="9992" width="15.5703125" style="556" customWidth="1"/>
    <col min="9993" max="9993" width="3.5703125" style="556" customWidth="1"/>
    <col min="9994" max="9994" width="10.5703125" style="556" customWidth="1"/>
    <col min="9995" max="9995" width="10.42578125" style="556" customWidth="1"/>
    <col min="9996" max="9996" width="11.85546875" style="556" customWidth="1"/>
    <col min="9997" max="9997" width="0" style="556" hidden="1" customWidth="1"/>
    <col min="9998" max="9998" width="10.42578125" style="556" customWidth="1"/>
    <col min="9999" max="9999" width="11.42578125" style="556" customWidth="1"/>
    <col min="10000" max="10000" width="10.5703125" style="556" customWidth="1"/>
    <col min="10001" max="10001" width="13.5703125" style="556" customWidth="1"/>
    <col min="10002" max="10004" width="9.140625" style="556"/>
    <col min="10005" max="10005" width="13.5703125" style="556" customWidth="1"/>
    <col min="10006" max="10240" width="9.140625" style="556"/>
    <col min="10241" max="10241" width="14.42578125" style="556" customWidth="1"/>
    <col min="10242" max="10242" width="13.85546875" style="556" customWidth="1"/>
    <col min="10243" max="10243" width="11.42578125" style="556" customWidth="1"/>
    <col min="10244" max="10244" width="27.85546875" style="556" customWidth="1"/>
    <col min="10245" max="10245" width="14.42578125" style="556" customWidth="1"/>
    <col min="10246" max="10246" width="16.85546875" style="556" customWidth="1"/>
    <col min="10247" max="10247" width="14" style="556" customWidth="1"/>
    <col min="10248" max="10248" width="15.5703125" style="556" customWidth="1"/>
    <col min="10249" max="10249" width="3.5703125" style="556" customWidth="1"/>
    <col min="10250" max="10250" width="10.5703125" style="556" customWidth="1"/>
    <col min="10251" max="10251" width="10.42578125" style="556" customWidth="1"/>
    <col min="10252" max="10252" width="11.85546875" style="556" customWidth="1"/>
    <col min="10253" max="10253" width="0" style="556" hidden="1" customWidth="1"/>
    <col min="10254" max="10254" width="10.42578125" style="556" customWidth="1"/>
    <col min="10255" max="10255" width="11.42578125" style="556" customWidth="1"/>
    <col min="10256" max="10256" width="10.5703125" style="556" customWidth="1"/>
    <col min="10257" max="10257" width="13.5703125" style="556" customWidth="1"/>
    <col min="10258" max="10260" width="9.140625" style="556"/>
    <col min="10261" max="10261" width="13.5703125" style="556" customWidth="1"/>
    <col min="10262" max="10496" width="9.140625" style="556"/>
    <col min="10497" max="10497" width="14.42578125" style="556" customWidth="1"/>
    <col min="10498" max="10498" width="13.85546875" style="556" customWidth="1"/>
    <col min="10499" max="10499" width="11.42578125" style="556" customWidth="1"/>
    <col min="10500" max="10500" width="27.85546875" style="556" customWidth="1"/>
    <col min="10501" max="10501" width="14.42578125" style="556" customWidth="1"/>
    <col min="10502" max="10502" width="16.85546875" style="556" customWidth="1"/>
    <col min="10503" max="10503" width="14" style="556" customWidth="1"/>
    <col min="10504" max="10504" width="15.5703125" style="556" customWidth="1"/>
    <col min="10505" max="10505" width="3.5703125" style="556" customWidth="1"/>
    <col min="10506" max="10506" width="10.5703125" style="556" customWidth="1"/>
    <col min="10507" max="10507" width="10.42578125" style="556" customWidth="1"/>
    <col min="10508" max="10508" width="11.85546875" style="556" customWidth="1"/>
    <col min="10509" max="10509" width="0" style="556" hidden="1" customWidth="1"/>
    <col min="10510" max="10510" width="10.42578125" style="556" customWidth="1"/>
    <col min="10511" max="10511" width="11.42578125" style="556" customWidth="1"/>
    <col min="10512" max="10512" width="10.5703125" style="556" customWidth="1"/>
    <col min="10513" max="10513" width="13.5703125" style="556" customWidth="1"/>
    <col min="10514" max="10516" width="9.140625" style="556"/>
    <col min="10517" max="10517" width="13.5703125" style="556" customWidth="1"/>
    <col min="10518" max="10752" width="9.140625" style="556"/>
    <col min="10753" max="10753" width="14.42578125" style="556" customWidth="1"/>
    <col min="10754" max="10754" width="13.85546875" style="556" customWidth="1"/>
    <col min="10755" max="10755" width="11.42578125" style="556" customWidth="1"/>
    <col min="10756" max="10756" width="27.85546875" style="556" customWidth="1"/>
    <col min="10757" max="10757" width="14.42578125" style="556" customWidth="1"/>
    <col min="10758" max="10758" width="16.85546875" style="556" customWidth="1"/>
    <col min="10759" max="10759" width="14" style="556" customWidth="1"/>
    <col min="10760" max="10760" width="15.5703125" style="556" customWidth="1"/>
    <col min="10761" max="10761" width="3.5703125" style="556" customWidth="1"/>
    <col min="10762" max="10762" width="10.5703125" style="556" customWidth="1"/>
    <col min="10763" max="10763" width="10.42578125" style="556" customWidth="1"/>
    <col min="10764" max="10764" width="11.85546875" style="556" customWidth="1"/>
    <col min="10765" max="10765" width="0" style="556" hidden="1" customWidth="1"/>
    <col min="10766" max="10766" width="10.42578125" style="556" customWidth="1"/>
    <col min="10767" max="10767" width="11.42578125" style="556" customWidth="1"/>
    <col min="10768" max="10768" width="10.5703125" style="556" customWidth="1"/>
    <col min="10769" max="10769" width="13.5703125" style="556" customWidth="1"/>
    <col min="10770" max="10772" width="9.140625" style="556"/>
    <col min="10773" max="10773" width="13.5703125" style="556" customWidth="1"/>
    <col min="10774" max="11008" width="9.140625" style="556"/>
    <col min="11009" max="11009" width="14.42578125" style="556" customWidth="1"/>
    <col min="11010" max="11010" width="13.85546875" style="556" customWidth="1"/>
    <col min="11011" max="11011" width="11.42578125" style="556" customWidth="1"/>
    <col min="11012" max="11012" width="27.85546875" style="556" customWidth="1"/>
    <col min="11013" max="11013" width="14.42578125" style="556" customWidth="1"/>
    <col min="11014" max="11014" width="16.85546875" style="556" customWidth="1"/>
    <col min="11015" max="11015" width="14" style="556" customWidth="1"/>
    <col min="11016" max="11016" width="15.5703125" style="556" customWidth="1"/>
    <col min="11017" max="11017" width="3.5703125" style="556" customWidth="1"/>
    <col min="11018" max="11018" width="10.5703125" style="556" customWidth="1"/>
    <col min="11019" max="11019" width="10.42578125" style="556" customWidth="1"/>
    <col min="11020" max="11020" width="11.85546875" style="556" customWidth="1"/>
    <col min="11021" max="11021" width="0" style="556" hidden="1" customWidth="1"/>
    <col min="11022" max="11022" width="10.42578125" style="556" customWidth="1"/>
    <col min="11023" max="11023" width="11.42578125" style="556" customWidth="1"/>
    <col min="11024" max="11024" width="10.5703125" style="556" customWidth="1"/>
    <col min="11025" max="11025" width="13.5703125" style="556" customWidth="1"/>
    <col min="11026" max="11028" width="9.140625" style="556"/>
    <col min="11029" max="11029" width="13.5703125" style="556" customWidth="1"/>
    <col min="11030" max="11264" width="9.140625" style="556"/>
    <col min="11265" max="11265" width="14.42578125" style="556" customWidth="1"/>
    <col min="11266" max="11266" width="13.85546875" style="556" customWidth="1"/>
    <col min="11267" max="11267" width="11.42578125" style="556" customWidth="1"/>
    <col min="11268" max="11268" width="27.85546875" style="556" customWidth="1"/>
    <col min="11269" max="11269" width="14.42578125" style="556" customWidth="1"/>
    <col min="11270" max="11270" width="16.85546875" style="556" customWidth="1"/>
    <col min="11271" max="11271" width="14" style="556" customWidth="1"/>
    <col min="11272" max="11272" width="15.5703125" style="556" customWidth="1"/>
    <col min="11273" max="11273" width="3.5703125" style="556" customWidth="1"/>
    <col min="11274" max="11274" width="10.5703125" style="556" customWidth="1"/>
    <col min="11275" max="11275" width="10.42578125" style="556" customWidth="1"/>
    <col min="11276" max="11276" width="11.85546875" style="556" customWidth="1"/>
    <col min="11277" max="11277" width="0" style="556" hidden="1" customWidth="1"/>
    <col min="11278" max="11278" width="10.42578125" style="556" customWidth="1"/>
    <col min="11279" max="11279" width="11.42578125" style="556" customWidth="1"/>
    <col min="11280" max="11280" width="10.5703125" style="556" customWidth="1"/>
    <col min="11281" max="11281" width="13.5703125" style="556" customWidth="1"/>
    <col min="11282" max="11284" width="9.140625" style="556"/>
    <col min="11285" max="11285" width="13.5703125" style="556" customWidth="1"/>
    <col min="11286" max="11520" width="9.140625" style="556"/>
    <col min="11521" max="11521" width="14.42578125" style="556" customWidth="1"/>
    <col min="11522" max="11522" width="13.85546875" style="556" customWidth="1"/>
    <col min="11523" max="11523" width="11.42578125" style="556" customWidth="1"/>
    <col min="11524" max="11524" width="27.85546875" style="556" customWidth="1"/>
    <col min="11525" max="11525" width="14.42578125" style="556" customWidth="1"/>
    <col min="11526" max="11526" width="16.85546875" style="556" customWidth="1"/>
    <col min="11527" max="11527" width="14" style="556" customWidth="1"/>
    <col min="11528" max="11528" width="15.5703125" style="556" customWidth="1"/>
    <col min="11529" max="11529" width="3.5703125" style="556" customWidth="1"/>
    <col min="11530" max="11530" width="10.5703125" style="556" customWidth="1"/>
    <col min="11531" max="11531" width="10.42578125" style="556" customWidth="1"/>
    <col min="11532" max="11532" width="11.85546875" style="556" customWidth="1"/>
    <col min="11533" max="11533" width="0" style="556" hidden="1" customWidth="1"/>
    <col min="11534" max="11534" width="10.42578125" style="556" customWidth="1"/>
    <col min="11535" max="11535" width="11.42578125" style="556" customWidth="1"/>
    <col min="11536" max="11536" width="10.5703125" style="556" customWidth="1"/>
    <col min="11537" max="11537" width="13.5703125" style="556" customWidth="1"/>
    <col min="11538" max="11540" width="9.140625" style="556"/>
    <col min="11541" max="11541" width="13.5703125" style="556" customWidth="1"/>
    <col min="11542" max="11776" width="9.140625" style="556"/>
    <col min="11777" max="11777" width="14.42578125" style="556" customWidth="1"/>
    <col min="11778" max="11778" width="13.85546875" style="556" customWidth="1"/>
    <col min="11779" max="11779" width="11.42578125" style="556" customWidth="1"/>
    <col min="11780" max="11780" width="27.85546875" style="556" customWidth="1"/>
    <col min="11781" max="11781" width="14.42578125" style="556" customWidth="1"/>
    <col min="11782" max="11782" width="16.85546875" style="556" customWidth="1"/>
    <col min="11783" max="11783" width="14" style="556" customWidth="1"/>
    <col min="11784" max="11784" width="15.5703125" style="556" customWidth="1"/>
    <col min="11785" max="11785" width="3.5703125" style="556" customWidth="1"/>
    <col min="11786" max="11786" width="10.5703125" style="556" customWidth="1"/>
    <col min="11787" max="11787" width="10.42578125" style="556" customWidth="1"/>
    <col min="11788" max="11788" width="11.85546875" style="556" customWidth="1"/>
    <col min="11789" max="11789" width="0" style="556" hidden="1" customWidth="1"/>
    <col min="11790" max="11790" width="10.42578125" style="556" customWidth="1"/>
    <col min="11791" max="11791" width="11.42578125" style="556" customWidth="1"/>
    <col min="11792" max="11792" width="10.5703125" style="556" customWidth="1"/>
    <col min="11793" max="11793" width="13.5703125" style="556" customWidth="1"/>
    <col min="11794" max="11796" width="9.140625" style="556"/>
    <col min="11797" max="11797" width="13.5703125" style="556" customWidth="1"/>
    <col min="11798" max="12032" width="9.140625" style="556"/>
    <col min="12033" max="12033" width="14.42578125" style="556" customWidth="1"/>
    <col min="12034" max="12034" width="13.85546875" style="556" customWidth="1"/>
    <col min="12035" max="12035" width="11.42578125" style="556" customWidth="1"/>
    <col min="12036" max="12036" width="27.85546875" style="556" customWidth="1"/>
    <col min="12037" max="12037" width="14.42578125" style="556" customWidth="1"/>
    <col min="12038" max="12038" width="16.85546875" style="556" customWidth="1"/>
    <col min="12039" max="12039" width="14" style="556" customWidth="1"/>
    <col min="12040" max="12040" width="15.5703125" style="556" customWidth="1"/>
    <col min="12041" max="12041" width="3.5703125" style="556" customWidth="1"/>
    <col min="12042" max="12042" width="10.5703125" style="556" customWidth="1"/>
    <col min="12043" max="12043" width="10.42578125" style="556" customWidth="1"/>
    <col min="12044" max="12044" width="11.85546875" style="556" customWidth="1"/>
    <col min="12045" max="12045" width="0" style="556" hidden="1" customWidth="1"/>
    <col min="12046" max="12046" width="10.42578125" style="556" customWidth="1"/>
    <col min="12047" max="12047" width="11.42578125" style="556" customWidth="1"/>
    <col min="12048" max="12048" width="10.5703125" style="556" customWidth="1"/>
    <col min="12049" max="12049" width="13.5703125" style="556" customWidth="1"/>
    <col min="12050" max="12052" width="9.140625" style="556"/>
    <col min="12053" max="12053" width="13.5703125" style="556" customWidth="1"/>
    <col min="12054" max="12288" width="9.140625" style="556"/>
    <col min="12289" max="12289" width="14.42578125" style="556" customWidth="1"/>
    <col min="12290" max="12290" width="13.85546875" style="556" customWidth="1"/>
    <col min="12291" max="12291" width="11.42578125" style="556" customWidth="1"/>
    <col min="12292" max="12292" width="27.85546875" style="556" customWidth="1"/>
    <col min="12293" max="12293" width="14.42578125" style="556" customWidth="1"/>
    <col min="12294" max="12294" width="16.85546875" style="556" customWidth="1"/>
    <col min="12295" max="12295" width="14" style="556" customWidth="1"/>
    <col min="12296" max="12296" width="15.5703125" style="556" customWidth="1"/>
    <col min="12297" max="12297" width="3.5703125" style="556" customWidth="1"/>
    <col min="12298" max="12298" width="10.5703125" style="556" customWidth="1"/>
    <col min="12299" max="12299" width="10.42578125" style="556" customWidth="1"/>
    <col min="12300" max="12300" width="11.85546875" style="556" customWidth="1"/>
    <col min="12301" max="12301" width="0" style="556" hidden="1" customWidth="1"/>
    <col min="12302" max="12302" width="10.42578125" style="556" customWidth="1"/>
    <col min="12303" max="12303" width="11.42578125" style="556" customWidth="1"/>
    <col min="12304" max="12304" width="10.5703125" style="556" customWidth="1"/>
    <col min="12305" max="12305" width="13.5703125" style="556" customWidth="1"/>
    <col min="12306" max="12308" width="9.140625" style="556"/>
    <col min="12309" max="12309" width="13.5703125" style="556" customWidth="1"/>
    <col min="12310" max="12544" width="9.140625" style="556"/>
    <col min="12545" max="12545" width="14.42578125" style="556" customWidth="1"/>
    <col min="12546" max="12546" width="13.85546875" style="556" customWidth="1"/>
    <col min="12547" max="12547" width="11.42578125" style="556" customWidth="1"/>
    <col min="12548" max="12548" width="27.85546875" style="556" customWidth="1"/>
    <col min="12549" max="12549" width="14.42578125" style="556" customWidth="1"/>
    <col min="12550" max="12550" width="16.85546875" style="556" customWidth="1"/>
    <col min="12551" max="12551" width="14" style="556" customWidth="1"/>
    <col min="12552" max="12552" width="15.5703125" style="556" customWidth="1"/>
    <col min="12553" max="12553" width="3.5703125" style="556" customWidth="1"/>
    <col min="12554" max="12554" width="10.5703125" style="556" customWidth="1"/>
    <col min="12555" max="12555" width="10.42578125" style="556" customWidth="1"/>
    <col min="12556" max="12556" width="11.85546875" style="556" customWidth="1"/>
    <col min="12557" max="12557" width="0" style="556" hidden="1" customWidth="1"/>
    <col min="12558" max="12558" width="10.42578125" style="556" customWidth="1"/>
    <col min="12559" max="12559" width="11.42578125" style="556" customWidth="1"/>
    <col min="12560" max="12560" width="10.5703125" style="556" customWidth="1"/>
    <col min="12561" max="12561" width="13.5703125" style="556" customWidth="1"/>
    <col min="12562" max="12564" width="9.140625" style="556"/>
    <col min="12565" max="12565" width="13.5703125" style="556" customWidth="1"/>
    <col min="12566" max="12800" width="9.140625" style="556"/>
    <col min="12801" max="12801" width="14.42578125" style="556" customWidth="1"/>
    <col min="12802" max="12802" width="13.85546875" style="556" customWidth="1"/>
    <col min="12803" max="12803" width="11.42578125" style="556" customWidth="1"/>
    <col min="12804" max="12804" width="27.85546875" style="556" customWidth="1"/>
    <col min="12805" max="12805" width="14.42578125" style="556" customWidth="1"/>
    <col min="12806" max="12806" width="16.85546875" style="556" customWidth="1"/>
    <col min="12807" max="12807" width="14" style="556" customWidth="1"/>
    <col min="12808" max="12808" width="15.5703125" style="556" customWidth="1"/>
    <col min="12809" max="12809" width="3.5703125" style="556" customWidth="1"/>
    <col min="12810" max="12810" width="10.5703125" style="556" customWidth="1"/>
    <col min="12811" max="12811" width="10.42578125" style="556" customWidth="1"/>
    <col min="12812" max="12812" width="11.85546875" style="556" customWidth="1"/>
    <col min="12813" max="12813" width="0" style="556" hidden="1" customWidth="1"/>
    <col min="12814" max="12814" width="10.42578125" style="556" customWidth="1"/>
    <col min="12815" max="12815" width="11.42578125" style="556" customWidth="1"/>
    <col min="12816" max="12816" width="10.5703125" style="556" customWidth="1"/>
    <col min="12817" max="12817" width="13.5703125" style="556" customWidth="1"/>
    <col min="12818" max="12820" width="9.140625" style="556"/>
    <col min="12821" max="12821" width="13.5703125" style="556" customWidth="1"/>
    <col min="12822" max="13056" width="9.140625" style="556"/>
    <col min="13057" max="13057" width="14.42578125" style="556" customWidth="1"/>
    <col min="13058" max="13058" width="13.85546875" style="556" customWidth="1"/>
    <col min="13059" max="13059" width="11.42578125" style="556" customWidth="1"/>
    <col min="13060" max="13060" width="27.85546875" style="556" customWidth="1"/>
    <col min="13061" max="13061" width="14.42578125" style="556" customWidth="1"/>
    <col min="13062" max="13062" width="16.85546875" style="556" customWidth="1"/>
    <col min="13063" max="13063" width="14" style="556" customWidth="1"/>
    <col min="13064" max="13064" width="15.5703125" style="556" customWidth="1"/>
    <col min="13065" max="13065" width="3.5703125" style="556" customWidth="1"/>
    <col min="13066" max="13066" width="10.5703125" style="556" customWidth="1"/>
    <col min="13067" max="13067" width="10.42578125" style="556" customWidth="1"/>
    <col min="13068" max="13068" width="11.85546875" style="556" customWidth="1"/>
    <col min="13069" max="13069" width="0" style="556" hidden="1" customWidth="1"/>
    <col min="13070" max="13070" width="10.42578125" style="556" customWidth="1"/>
    <col min="13071" max="13071" width="11.42578125" style="556" customWidth="1"/>
    <col min="13072" max="13072" width="10.5703125" style="556" customWidth="1"/>
    <col min="13073" max="13073" width="13.5703125" style="556" customWidth="1"/>
    <col min="13074" max="13076" width="9.140625" style="556"/>
    <col min="13077" max="13077" width="13.5703125" style="556" customWidth="1"/>
    <col min="13078" max="13312" width="9.140625" style="556"/>
    <col min="13313" max="13313" width="14.42578125" style="556" customWidth="1"/>
    <col min="13314" max="13314" width="13.85546875" style="556" customWidth="1"/>
    <col min="13315" max="13315" width="11.42578125" style="556" customWidth="1"/>
    <col min="13316" max="13316" width="27.85546875" style="556" customWidth="1"/>
    <col min="13317" max="13317" width="14.42578125" style="556" customWidth="1"/>
    <col min="13318" max="13318" width="16.85546875" style="556" customWidth="1"/>
    <col min="13319" max="13319" width="14" style="556" customWidth="1"/>
    <col min="13320" max="13320" width="15.5703125" style="556" customWidth="1"/>
    <col min="13321" max="13321" width="3.5703125" style="556" customWidth="1"/>
    <col min="13322" max="13322" width="10.5703125" style="556" customWidth="1"/>
    <col min="13323" max="13323" width="10.42578125" style="556" customWidth="1"/>
    <col min="13324" max="13324" width="11.85546875" style="556" customWidth="1"/>
    <col min="13325" max="13325" width="0" style="556" hidden="1" customWidth="1"/>
    <col min="13326" max="13326" width="10.42578125" style="556" customWidth="1"/>
    <col min="13327" max="13327" width="11.42578125" style="556" customWidth="1"/>
    <col min="13328" max="13328" width="10.5703125" style="556" customWidth="1"/>
    <col min="13329" max="13329" width="13.5703125" style="556" customWidth="1"/>
    <col min="13330" max="13332" width="9.140625" style="556"/>
    <col min="13333" max="13333" width="13.5703125" style="556" customWidth="1"/>
    <col min="13334" max="13568" width="9.140625" style="556"/>
    <col min="13569" max="13569" width="14.42578125" style="556" customWidth="1"/>
    <col min="13570" max="13570" width="13.85546875" style="556" customWidth="1"/>
    <col min="13571" max="13571" width="11.42578125" style="556" customWidth="1"/>
    <col min="13572" max="13572" width="27.85546875" style="556" customWidth="1"/>
    <col min="13573" max="13573" width="14.42578125" style="556" customWidth="1"/>
    <col min="13574" max="13574" width="16.85546875" style="556" customWidth="1"/>
    <col min="13575" max="13575" width="14" style="556" customWidth="1"/>
    <col min="13576" max="13576" width="15.5703125" style="556" customWidth="1"/>
    <col min="13577" max="13577" width="3.5703125" style="556" customWidth="1"/>
    <col min="13578" max="13578" width="10.5703125" style="556" customWidth="1"/>
    <col min="13579" max="13579" width="10.42578125" style="556" customWidth="1"/>
    <col min="13580" max="13580" width="11.85546875" style="556" customWidth="1"/>
    <col min="13581" max="13581" width="0" style="556" hidden="1" customWidth="1"/>
    <col min="13582" max="13582" width="10.42578125" style="556" customWidth="1"/>
    <col min="13583" max="13583" width="11.42578125" style="556" customWidth="1"/>
    <col min="13584" max="13584" width="10.5703125" style="556" customWidth="1"/>
    <col min="13585" max="13585" width="13.5703125" style="556" customWidth="1"/>
    <col min="13586" max="13588" width="9.140625" style="556"/>
    <col min="13589" max="13589" width="13.5703125" style="556" customWidth="1"/>
    <col min="13590" max="13824" width="9.140625" style="556"/>
    <col min="13825" max="13825" width="14.42578125" style="556" customWidth="1"/>
    <col min="13826" max="13826" width="13.85546875" style="556" customWidth="1"/>
    <col min="13827" max="13827" width="11.42578125" style="556" customWidth="1"/>
    <col min="13828" max="13828" width="27.85546875" style="556" customWidth="1"/>
    <col min="13829" max="13829" width="14.42578125" style="556" customWidth="1"/>
    <col min="13830" max="13830" width="16.85546875" style="556" customWidth="1"/>
    <col min="13831" max="13831" width="14" style="556" customWidth="1"/>
    <col min="13832" max="13832" width="15.5703125" style="556" customWidth="1"/>
    <col min="13833" max="13833" width="3.5703125" style="556" customWidth="1"/>
    <col min="13834" max="13834" width="10.5703125" style="556" customWidth="1"/>
    <col min="13835" max="13835" width="10.42578125" style="556" customWidth="1"/>
    <col min="13836" max="13836" width="11.85546875" style="556" customWidth="1"/>
    <col min="13837" max="13837" width="0" style="556" hidden="1" customWidth="1"/>
    <col min="13838" max="13838" width="10.42578125" style="556" customWidth="1"/>
    <col min="13839" max="13839" width="11.42578125" style="556" customWidth="1"/>
    <col min="13840" max="13840" width="10.5703125" style="556" customWidth="1"/>
    <col min="13841" max="13841" width="13.5703125" style="556" customWidth="1"/>
    <col min="13842" max="13844" width="9.140625" style="556"/>
    <col min="13845" max="13845" width="13.5703125" style="556" customWidth="1"/>
    <col min="13846" max="14080" width="9.140625" style="556"/>
    <col min="14081" max="14081" width="14.42578125" style="556" customWidth="1"/>
    <col min="14082" max="14082" width="13.85546875" style="556" customWidth="1"/>
    <col min="14083" max="14083" width="11.42578125" style="556" customWidth="1"/>
    <col min="14084" max="14084" width="27.85546875" style="556" customWidth="1"/>
    <col min="14085" max="14085" width="14.42578125" style="556" customWidth="1"/>
    <col min="14086" max="14086" width="16.85546875" style="556" customWidth="1"/>
    <col min="14087" max="14087" width="14" style="556" customWidth="1"/>
    <col min="14088" max="14088" width="15.5703125" style="556" customWidth="1"/>
    <col min="14089" max="14089" width="3.5703125" style="556" customWidth="1"/>
    <col min="14090" max="14090" width="10.5703125" style="556" customWidth="1"/>
    <col min="14091" max="14091" width="10.42578125" style="556" customWidth="1"/>
    <col min="14092" max="14092" width="11.85546875" style="556" customWidth="1"/>
    <col min="14093" max="14093" width="0" style="556" hidden="1" customWidth="1"/>
    <col min="14094" max="14094" width="10.42578125" style="556" customWidth="1"/>
    <col min="14095" max="14095" width="11.42578125" style="556" customWidth="1"/>
    <col min="14096" max="14096" width="10.5703125" style="556" customWidth="1"/>
    <col min="14097" max="14097" width="13.5703125" style="556" customWidth="1"/>
    <col min="14098" max="14100" width="9.140625" style="556"/>
    <col min="14101" max="14101" width="13.5703125" style="556" customWidth="1"/>
    <col min="14102" max="14336" width="9.140625" style="556"/>
    <col min="14337" max="14337" width="14.42578125" style="556" customWidth="1"/>
    <col min="14338" max="14338" width="13.85546875" style="556" customWidth="1"/>
    <col min="14339" max="14339" width="11.42578125" style="556" customWidth="1"/>
    <col min="14340" max="14340" width="27.85546875" style="556" customWidth="1"/>
    <col min="14341" max="14341" width="14.42578125" style="556" customWidth="1"/>
    <col min="14342" max="14342" width="16.85546875" style="556" customWidth="1"/>
    <col min="14343" max="14343" width="14" style="556" customWidth="1"/>
    <col min="14344" max="14344" width="15.5703125" style="556" customWidth="1"/>
    <col min="14345" max="14345" width="3.5703125" style="556" customWidth="1"/>
    <col min="14346" max="14346" width="10.5703125" style="556" customWidth="1"/>
    <col min="14347" max="14347" width="10.42578125" style="556" customWidth="1"/>
    <col min="14348" max="14348" width="11.85546875" style="556" customWidth="1"/>
    <col min="14349" max="14349" width="0" style="556" hidden="1" customWidth="1"/>
    <col min="14350" max="14350" width="10.42578125" style="556" customWidth="1"/>
    <col min="14351" max="14351" width="11.42578125" style="556" customWidth="1"/>
    <col min="14352" max="14352" width="10.5703125" style="556" customWidth="1"/>
    <col min="14353" max="14353" width="13.5703125" style="556" customWidth="1"/>
    <col min="14354" max="14356" width="9.140625" style="556"/>
    <col min="14357" max="14357" width="13.5703125" style="556" customWidth="1"/>
    <col min="14358" max="14592" width="9.140625" style="556"/>
    <col min="14593" max="14593" width="14.42578125" style="556" customWidth="1"/>
    <col min="14594" max="14594" width="13.85546875" style="556" customWidth="1"/>
    <col min="14595" max="14595" width="11.42578125" style="556" customWidth="1"/>
    <col min="14596" max="14596" width="27.85546875" style="556" customWidth="1"/>
    <col min="14597" max="14597" width="14.42578125" style="556" customWidth="1"/>
    <col min="14598" max="14598" width="16.85546875" style="556" customWidth="1"/>
    <col min="14599" max="14599" width="14" style="556" customWidth="1"/>
    <col min="14600" max="14600" width="15.5703125" style="556" customWidth="1"/>
    <col min="14601" max="14601" width="3.5703125" style="556" customWidth="1"/>
    <col min="14602" max="14602" width="10.5703125" style="556" customWidth="1"/>
    <col min="14603" max="14603" width="10.42578125" style="556" customWidth="1"/>
    <col min="14604" max="14604" width="11.85546875" style="556" customWidth="1"/>
    <col min="14605" max="14605" width="0" style="556" hidden="1" customWidth="1"/>
    <col min="14606" max="14606" width="10.42578125" style="556" customWidth="1"/>
    <col min="14607" max="14607" width="11.42578125" style="556" customWidth="1"/>
    <col min="14608" max="14608" width="10.5703125" style="556" customWidth="1"/>
    <col min="14609" max="14609" width="13.5703125" style="556" customWidth="1"/>
    <col min="14610" max="14612" width="9.140625" style="556"/>
    <col min="14613" max="14613" width="13.5703125" style="556" customWidth="1"/>
    <col min="14614" max="14848" width="9.140625" style="556"/>
    <col min="14849" max="14849" width="14.42578125" style="556" customWidth="1"/>
    <col min="14850" max="14850" width="13.85546875" style="556" customWidth="1"/>
    <col min="14851" max="14851" width="11.42578125" style="556" customWidth="1"/>
    <col min="14852" max="14852" width="27.85546875" style="556" customWidth="1"/>
    <col min="14853" max="14853" width="14.42578125" style="556" customWidth="1"/>
    <col min="14854" max="14854" width="16.85546875" style="556" customWidth="1"/>
    <col min="14855" max="14855" width="14" style="556" customWidth="1"/>
    <col min="14856" max="14856" width="15.5703125" style="556" customWidth="1"/>
    <col min="14857" max="14857" width="3.5703125" style="556" customWidth="1"/>
    <col min="14858" max="14858" width="10.5703125" style="556" customWidth="1"/>
    <col min="14859" max="14859" width="10.42578125" style="556" customWidth="1"/>
    <col min="14860" max="14860" width="11.85546875" style="556" customWidth="1"/>
    <col min="14861" max="14861" width="0" style="556" hidden="1" customWidth="1"/>
    <col min="14862" max="14862" width="10.42578125" style="556" customWidth="1"/>
    <col min="14863" max="14863" width="11.42578125" style="556" customWidth="1"/>
    <col min="14864" max="14864" width="10.5703125" style="556" customWidth="1"/>
    <col min="14865" max="14865" width="13.5703125" style="556" customWidth="1"/>
    <col min="14866" max="14868" width="9.140625" style="556"/>
    <col min="14869" max="14869" width="13.5703125" style="556" customWidth="1"/>
    <col min="14870" max="15104" width="9.140625" style="556"/>
    <col min="15105" max="15105" width="14.42578125" style="556" customWidth="1"/>
    <col min="15106" max="15106" width="13.85546875" style="556" customWidth="1"/>
    <col min="15107" max="15107" width="11.42578125" style="556" customWidth="1"/>
    <col min="15108" max="15108" width="27.85546875" style="556" customWidth="1"/>
    <col min="15109" max="15109" width="14.42578125" style="556" customWidth="1"/>
    <col min="15110" max="15110" width="16.85546875" style="556" customWidth="1"/>
    <col min="15111" max="15111" width="14" style="556" customWidth="1"/>
    <col min="15112" max="15112" width="15.5703125" style="556" customWidth="1"/>
    <col min="15113" max="15113" width="3.5703125" style="556" customWidth="1"/>
    <col min="15114" max="15114" width="10.5703125" style="556" customWidth="1"/>
    <col min="15115" max="15115" width="10.42578125" style="556" customWidth="1"/>
    <col min="15116" max="15116" width="11.85546875" style="556" customWidth="1"/>
    <col min="15117" max="15117" width="0" style="556" hidden="1" customWidth="1"/>
    <col min="15118" max="15118" width="10.42578125" style="556" customWidth="1"/>
    <col min="15119" max="15119" width="11.42578125" style="556" customWidth="1"/>
    <col min="15120" max="15120" width="10.5703125" style="556" customWidth="1"/>
    <col min="15121" max="15121" width="13.5703125" style="556" customWidth="1"/>
    <col min="15122" max="15124" width="9.140625" style="556"/>
    <col min="15125" max="15125" width="13.5703125" style="556" customWidth="1"/>
    <col min="15126" max="15360" width="9.140625" style="556"/>
    <col min="15361" max="15361" width="14.42578125" style="556" customWidth="1"/>
    <col min="15362" max="15362" width="13.85546875" style="556" customWidth="1"/>
    <col min="15363" max="15363" width="11.42578125" style="556" customWidth="1"/>
    <col min="15364" max="15364" width="27.85546875" style="556" customWidth="1"/>
    <col min="15365" max="15365" width="14.42578125" style="556" customWidth="1"/>
    <col min="15366" max="15366" width="16.85546875" style="556" customWidth="1"/>
    <col min="15367" max="15367" width="14" style="556" customWidth="1"/>
    <col min="15368" max="15368" width="15.5703125" style="556" customWidth="1"/>
    <col min="15369" max="15369" width="3.5703125" style="556" customWidth="1"/>
    <col min="15370" max="15370" width="10.5703125" style="556" customWidth="1"/>
    <col min="15371" max="15371" width="10.42578125" style="556" customWidth="1"/>
    <col min="15372" max="15372" width="11.85546875" style="556" customWidth="1"/>
    <col min="15373" max="15373" width="0" style="556" hidden="1" customWidth="1"/>
    <col min="15374" max="15374" width="10.42578125" style="556" customWidth="1"/>
    <col min="15375" max="15375" width="11.42578125" style="556" customWidth="1"/>
    <col min="15376" max="15376" width="10.5703125" style="556" customWidth="1"/>
    <col min="15377" max="15377" width="13.5703125" style="556" customWidth="1"/>
    <col min="15378" max="15380" width="9.140625" style="556"/>
    <col min="15381" max="15381" width="13.5703125" style="556" customWidth="1"/>
    <col min="15382" max="15616" width="9.140625" style="556"/>
    <col min="15617" max="15617" width="14.42578125" style="556" customWidth="1"/>
    <col min="15618" max="15618" width="13.85546875" style="556" customWidth="1"/>
    <col min="15619" max="15619" width="11.42578125" style="556" customWidth="1"/>
    <col min="15620" max="15620" width="27.85546875" style="556" customWidth="1"/>
    <col min="15621" max="15621" width="14.42578125" style="556" customWidth="1"/>
    <col min="15622" max="15622" width="16.85546875" style="556" customWidth="1"/>
    <col min="15623" max="15623" width="14" style="556" customWidth="1"/>
    <col min="15624" max="15624" width="15.5703125" style="556" customWidth="1"/>
    <col min="15625" max="15625" width="3.5703125" style="556" customWidth="1"/>
    <col min="15626" max="15626" width="10.5703125" style="556" customWidth="1"/>
    <col min="15627" max="15627" width="10.42578125" style="556" customWidth="1"/>
    <col min="15628" max="15628" width="11.85546875" style="556" customWidth="1"/>
    <col min="15629" max="15629" width="0" style="556" hidden="1" customWidth="1"/>
    <col min="15630" max="15630" width="10.42578125" style="556" customWidth="1"/>
    <col min="15631" max="15631" width="11.42578125" style="556" customWidth="1"/>
    <col min="15632" max="15632" width="10.5703125" style="556" customWidth="1"/>
    <col min="15633" max="15633" width="13.5703125" style="556" customWidth="1"/>
    <col min="15634" max="15636" width="9.140625" style="556"/>
    <col min="15637" max="15637" width="13.5703125" style="556" customWidth="1"/>
    <col min="15638" max="15872" width="9.140625" style="556"/>
    <col min="15873" max="15873" width="14.42578125" style="556" customWidth="1"/>
    <col min="15874" max="15874" width="13.85546875" style="556" customWidth="1"/>
    <col min="15875" max="15875" width="11.42578125" style="556" customWidth="1"/>
    <col min="15876" max="15876" width="27.85546875" style="556" customWidth="1"/>
    <col min="15877" max="15877" width="14.42578125" style="556" customWidth="1"/>
    <col min="15878" max="15878" width="16.85546875" style="556" customWidth="1"/>
    <col min="15879" max="15879" width="14" style="556" customWidth="1"/>
    <col min="15880" max="15880" width="15.5703125" style="556" customWidth="1"/>
    <col min="15881" max="15881" width="3.5703125" style="556" customWidth="1"/>
    <col min="15882" max="15882" width="10.5703125" style="556" customWidth="1"/>
    <col min="15883" max="15883" width="10.42578125" style="556" customWidth="1"/>
    <col min="15884" max="15884" width="11.85546875" style="556" customWidth="1"/>
    <col min="15885" max="15885" width="0" style="556" hidden="1" customWidth="1"/>
    <col min="15886" max="15886" width="10.42578125" style="556" customWidth="1"/>
    <col min="15887" max="15887" width="11.42578125" style="556" customWidth="1"/>
    <col min="15888" max="15888" width="10.5703125" style="556" customWidth="1"/>
    <col min="15889" max="15889" width="13.5703125" style="556" customWidth="1"/>
    <col min="15890" max="15892" width="9.140625" style="556"/>
    <col min="15893" max="15893" width="13.5703125" style="556" customWidth="1"/>
    <col min="15894" max="16128" width="9.140625" style="556"/>
    <col min="16129" max="16129" width="14.42578125" style="556" customWidth="1"/>
    <col min="16130" max="16130" width="13.85546875" style="556" customWidth="1"/>
    <col min="16131" max="16131" width="11.42578125" style="556" customWidth="1"/>
    <col min="16132" max="16132" width="27.85546875" style="556" customWidth="1"/>
    <col min="16133" max="16133" width="14.42578125" style="556" customWidth="1"/>
    <col min="16134" max="16134" width="16.85546875" style="556" customWidth="1"/>
    <col min="16135" max="16135" width="14" style="556" customWidth="1"/>
    <col min="16136" max="16136" width="15.5703125" style="556" customWidth="1"/>
    <col min="16137" max="16137" width="3.5703125" style="556" customWidth="1"/>
    <col min="16138" max="16138" width="10.5703125" style="556" customWidth="1"/>
    <col min="16139" max="16139" width="10.42578125" style="556" customWidth="1"/>
    <col min="16140" max="16140" width="11.85546875" style="556" customWidth="1"/>
    <col min="16141" max="16141" width="0" style="556" hidden="1" customWidth="1"/>
    <col min="16142" max="16142" width="10.42578125" style="556" customWidth="1"/>
    <col min="16143" max="16143" width="11.42578125" style="556" customWidth="1"/>
    <col min="16144" max="16144" width="10.5703125" style="556" customWidth="1"/>
    <col min="16145" max="16145" width="13.5703125" style="556" customWidth="1"/>
    <col min="16146" max="16148" width="9.140625" style="556"/>
    <col min="16149" max="16149" width="13.5703125" style="556" customWidth="1"/>
    <col min="16150" max="16384" width="9.140625" style="556"/>
  </cols>
  <sheetData>
    <row r="1" spans="1:9" ht="24" customHeight="1">
      <c r="B1" s="796"/>
      <c r="C1" s="796"/>
      <c r="D1" s="796"/>
      <c r="E1" s="796"/>
      <c r="F1" s="796"/>
      <c r="G1" s="796"/>
      <c r="H1" s="796"/>
      <c r="I1" s="797" t="s">
        <v>1051</v>
      </c>
    </row>
    <row r="2" spans="1:9" ht="15.75" customHeight="1"/>
    <row r="3" spans="1:9" ht="85.5" customHeight="1">
      <c r="A3" s="1121" t="s">
        <v>1052</v>
      </c>
      <c r="B3" s="1121"/>
      <c r="C3" s="1121"/>
      <c r="D3" s="1121"/>
      <c r="E3" s="1121"/>
      <c r="F3" s="1121"/>
      <c r="G3" s="1121"/>
      <c r="H3" s="1121"/>
      <c r="I3" s="1121"/>
    </row>
    <row r="4" spans="1:9" ht="30.75" customHeight="1">
      <c r="A4" s="1157"/>
      <c r="B4" s="1158"/>
      <c r="C4" s="1158"/>
      <c r="D4" s="1158"/>
      <c r="E4" s="1158"/>
      <c r="F4" s="1158"/>
      <c r="G4" s="1158"/>
      <c r="H4" s="1158"/>
    </row>
    <row r="5" spans="1:9" ht="21.75" customHeight="1">
      <c r="A5" s="1159" t="s">
        <v>440</v>
      </c>
      <c r="B5" s="1159"/>
      <c r="C5" s="1159"/>
      <c r="D5" s="1159"/>
      <c r="E5" s="1159"/>
      <c r="F5" s="1159"/>
      <c r="G5" s="1159"/>
      <c r="H5" s="1159"/>
    </row>
    <row r="7" spans="1:9" ht="16.5">
      <c r="A7" s="743"/>
      <c r="E7" s="744" t="str">
        <f>'[9]Attach 3(JV)'!E7</f>
        <v>To:</v>
      </c>
      <c r="F7" s="745"/>
    </row>
    <row r="8" spans="1:9" ht="32.25" customHeight="1">
      <c r="A8" s="1160" t="s">
        <v>1053</v>
      </c>
      <c r="B8" s="1160"/>
      <c r="C8" s="1160"/>
      <c r="D8" s="1160"/>
      <c r="E8" s="555" t="str">
        <f>'[9]Attach 3(JV)'!E8</f>
        <v>Contract Services</v>
      </c>
      <c r="F8" s="746"/>
    </row>
    <row r="9" spans="1:9" ht="18" customHeight="1">
      <c r="A9" s="743" t="s">
        <v>27</v>
      </c>
      <c r="B9" s="1156">
        <f>'Attach 3(JV)'!B9:D9</f>
        <v>0</v>
      </c>
      <c r="C9" s="1156"/>
      <c r="D9" s="1156"/>
      <c r="E9" s="555" t="str">
        <f>'[9]Attach 3(JV)'!E9</f>
        <v>Power Grid Corporation of India Ltd.,</v>
      </c>
      <c r="F9" s="746"/>
    </row>
    <row r="10" spans="1:9" ht="18" customHeight="1">
      <c r="A10" s="743" t="s">
        <v>28</v>
      </c>
      <c r="B10" s="1156">
        <f>'Attach 3(JV)'!B10:D10</f>
        <v>0</v>
      </c>
      <c r="C10" s="1156"/>
      <c r="D10" s="1156"/>
      <c r="E10" s="555" t="str">
        <f>'[9]Attach 3(JV)'!E10</f>
        <v>"Saudamini", Plot No. 2, Sector 29</v>
      </c>
      <c r="F10" s="746"/>
    </row>
    <row r="11" spans="1:9" ht="17.25" customHeight="1">
      <c r="B11" s="1156">
        <f>'Attach 3(JV)'!B11:D11</f>
        <v>0</v>
      </c>
      <c r="C11" s="1156"/>
      <c r="D11" s="1156"/>
      <c r="E11" s="555" t="str">
        <f>'[9]Attach 3(JV)'!E11</f>
        <v>Gurgaon (Haryana) - 122001</v>
      </c>
      <c r="F11" s="746"/>
    </row>
    <row r="12" spans="1:9" ht="18" customHeight="1">
      <c r="B12" s="1156">
        <f>'Attach 3(JV)'!B12:D12</f>
        <v>0</v>
      </c>
      <c r="C12" s="1156"/>
      <c r="D12" s="1156"/>
    </row>
    <row r="14" spans="1:9">
      <c r="A14" s="556" t="s">
        <v>243</v>
      </c>
    </row>
    <row r="16" spans="1:9" ht="96.75" customHeight="1">
      <c r="A16" s="1046" t="s">
        <v>470</v>
      </c>
      <c r="B16" s="1046"/>
      <c r="C16" s="1046"/>
      <c r="D16" s="1046"/>
      <c r="E16" s="1046"/>
      <c r="F16" s="1046"/>
      <c r="G16" s="1046"/>
      <c r="H16" s="1046"/>
    </row>
    <row r="17" spans="1:13" ht="9.75" customHeight="1"/>
    <row r="18" spans="1:13" ht="17.25" customHeight="1">
      <c r="A18" s="747" t="s">
        <v>1054</v>
      </c>
      <c r="B18" s="1048" t="s">
        <v>471</v>
      </c>
      <c r="C18" s="1037"/>
      <c r="D18" s="1037"/>
      <c r="E18" s="1037"/>
      <c r="F18" s="1038"/>
      <c r="M18" s="748"/>
    </row>
    <row r="19" spans="1:13" ht="17.25" customHeight="1">
      <c r="A19" s="747" t="s">
        <v>1054</v>
      </c>
      <c r="B19" s="1048" t="s">
        <v>472</v>
      </c>
      <c r="C19" s="1037"/>
      <c r="D19" s="1037"/>
      <c r="E19" s="1037"/>
      <c r="F19" s="1038"/>
      <c r="M19" s="748"/>
    </row>
    <row r="20" spans="1:13" ht="16.5">
      <c r="A20" s="749" t="s">
        <v>95</v>
      </c>
      <c r="B20" s="1048"/>
      <c r="C20" s="1037"/>
      <c r="D20" s="1037"/>
      <c r="E20" s="1037"/>
      <c r="F20" s="1038"/>
      <c r="M20" s="673">
        <f>'[9]Name of Bidder'!F6</f>
        <v>2</v>
      </c>
    </row>
    <row r="21" spans="1:13" ht="16.5">
      <c r="A21" s="749" t="s">
        <v>103</v>
      </c>
      <c r="B21" s="1048"/>
      <c r="C21" s="1037"/>
      <c r="D21" s="1037"/>
      <c r="E21" s="1037"/>
      <c r="F21" s="1038"/>
      <c r="M21" s="673" t="str">
        <f>'[9]Name of Bidder'!F8</f>
        <v>2 or more</v>
      </c>
    </row>
    <row r="22" spans="1:13" ht="17.25" customHeight="1">
      <c r="A22" s="749" t="s">
        <v>480</v>
      </c>
      <c r="B22" s="1048"/>
      <c r="C22" s="1037"/>
      <c r="D22" s="1037"/>
      <c r="E22" s="1037"/>
      <c r="F22" s="1038"/>
      <c r="I22" s="564"/>
    </row>
    <row r="23" spans="1:13" ht="15.75" customHeight="1">
      <c r="B23" s="750" t="s">
        <v>1055</v>
      </c>
    </row>
    <row r="24" spans="1:13" ht="15.75" customHeight="1">
      <c r="A24" s="751"/>
    </row>
    <row r="25" spans="1:13" ht="25.5" customHeight="1">
      <c r="A25" s="993" t="s">
        <v>273</v>
      </c>
      <c r="B25" s="993"/>
      <c r="C25" s="993"/>
      <c r="D25" s="993"/>
      <c r="E25" s="993"/>
      <c r="F25" s="993"/>
      <c r="G25" s="993"/>
      <c r="H25" s="993"/>
    </row>
    <row r="26" spans="1:13" ht="8.25" customHeight="1">
      <c r="A26" s="752"/>
      <c r="B26" s="752"/>
      <c r="C26" s="752"/>
      <c r="D26" s="752"/>
      <c r="E26" s="752"/>
      <c r="F26" s="752"/>
      <c r="G26" s="752"/>
      <c r="H26" s="752"/>
    </row>
    <row r="27" spans="1:13" ht="33" customHeight="1">
      <c r="A27" s="1046" t="s">
        <v>274</v>
      </c>
      <c r="B27" s="1046"/>
      <c r="C27" s="1046"/>
      <c r="D27" s="1046"/>
      <c r="E27" s="1046"/>
      <c r="F27" s="1046"/>
      <c r="G27" s="1046"/>
      <c r="H27" s="1046"/>
      <c r="I27" s="564"/>
    </row>
    <row r="28" spans="1:13" ht="26.25" customHeight="1">
      <c r="A28" s="753" t="s">
        <v>275</v>
      </c>
      <c r="B28" s="1046" t="s">
        <v>192</v>
      </c>
      <c r="C28" s="1046"/>
      <c r="D28" s="1046"/>
      <c r="E28" s="1046"/>
      <c r="F28" s="1046"/>
      <c r="G28" s="1046"/>
      <c r="H28" s="1046"/>
      <c r="I28" s="564"/>
    </row>
    <row r="29" spans="1:13" ht="26.25" customHeight="1">
      <c r="A29" s="552" t="s">
        <v>202</v>
      </c>
      <c r="B29" s="995" t="s">
        <v>276</v>
      </c>
      <c r="C29" s="995"/>
      <c r="D29" s="995"/>
      <c r="E29" s="995"/>
      <c r="F29" s="995"/>
      <c r="G29" s="995"/>
      <c r="H29" s="995"/>
    </row>
    <row r="30" spans="1:13" ht="26.25" customHeight="1">
      <c r="A30" s="552" t="s">
        <v>307</v>
      </c>
      <c r="B30" s="995" t="s">
        <v>277</v>
      </c>
      <c r="C30" s="995"/>
      <c r="D30" s="995"/>
      <c r="E30" s="995"/>
      <c r="F30" s="995"/>
      <c r="G30" s="995"/>
      <c r="H30" s="995"/>
    </row>
    <row r="31" spans="1:13" ht="41.25" customHeight="1">
      <c r="A31" s="552" t="s">
        <v>308</v>
      </c>
      <c r="B31" s="995" t="s">
        <v>278</v>
      </c>
      <c r="C31" s="995"/>
      <c r="D31" s="995"/>
      <c r="E31" s="995"/>
      <c r="F31" s="995"/>
      <c r="G31" s="995"/>
      <c r="H31" s="995"/>
    </row>
    <row r="32" spans="1:13" ht="9.75" customHeight="1">
      <c r="A32" s="552"/>
      <c r="B32" s="564"/>
      <c r="C32" s="564"/>
      <c r="D32" s="564"/>
      <c r="E32" s="564"/>
      <c r="F32" s="564"/>
      <c r="G32" s="564"/>
      <c r="H32" s="564"/>
      <c r="I32" s="564"/>
    </row>
    <row r="33" spans="1:9" ht="25.5" customHeight="1">
      <c r="A33" s="753" t="s">
        <v>279</v>
      </c>
      <c r="B33" s="1149" t="s">
        <v>193</v>
      </c>
      <c r="C33" s="1149"/>
      <c r="D33" s="1149"/>
      <c r="E33" s="1149"/>
      <c r="F33" s="1149"/>
      <c r="G33" s="1149"/>
      <c r="H33" s="1149"/>
      <c r="I33" s="564"/>
    </row>
    <row r="34" spans="1:9" ht="24.75" customHeight="1">
      <c r="A34" s="552" t="s">
        <v>202</v>
      </c>
      <c r="B34" s="1046" t="s">
        <v>194</v>
      </c>
      <c r="C34" s="1046"/>
      <c r="D34" s="1046"/>
      <c r="E34" s="1046"/>
      <c r="F34" s="1046"/>
      <c r="G34" s="1046"/>
      <c r="H34" s="1046"/>
      <c r="I34" s="564"/>
    </row>
    <row r="35" spans="1:9" ht="24.75" customHeight="1">
      <c r="A35" s="552" t="s">
        <v>307</v>
      </c>
      <c r="B35" s="1046" t="s">
        <v>195</v>
      </c>
      <c r="C35" s="1046"/>
      <c r="D35" s="1046"/>
      <c r="E35" s="1046"/>
      <c r="F35" s="1046"/>
      <c r="G35" s="1046"/>
      <c r="H35" s="1046"/>
      <c r="I35" s="564"/>
    </row>
    <row r="36" spans="1:9" ht="12" customHeight="1">
      <c r="A36" s="564"/>
      <c r="B36" s="564"/>
      <c r="C36" s="564"/>
      <c r="D36" s="564"/>
      <c r="E36" s="564"/>
      <c r="F36" s="564"/>
      <c r="G36" s="564"/>
      <c r="H36" s="564"/>
      <c r="I36" s="564"/>
    </row>
    <row r="37" spans="1:9" s="755" customFormat="1" ht="24.75" customHeight="1">
      <c r="A37" s="754"/>
      <c r="B37" s="1091" t="s">
        <v>281</v>
      </c>
      <c r="C37" s="1091"/>
      <c r="D37" s="1091"/>
      <c r="E37" s="1091"/>
      <c r="F37" s="1091"/>
      <c r="G37" s="1091"/>
      <c r="H37" s="1091"/>
      <c r="I37" s="741"/>
    </row>
    <row r="38" spans="1:9" ht="24" customHeight="1">
      <c r="A38" s="564"/>
      <c r="B38" s="1149" t="s">
        <v>282</v>
      </c>
      <c r="C38" s="1149"/>
      <c r="D38" s="1149"/>
      <c r="E38" s="1149"/>
      <c r="F38" s="1149"/>
      <c r="G38" s="1149"/>
      <c r="H38" s="1149"/>
      <c r="I38" s="564"/>
    </row>
    <row r="39" spans="1:9" ht="54" customHeight="1">
      <c r="A39" s="564"/>
      <c r="B39" s="1046" t="s">
        <v>283</v>
      </c>
      <c r="C39" s="1046"/>
      <c r="D39" s="1046"/>
      <c r="E39" s="1046"/>
      <c r="F39" s="1046"/>
      <c r="G39" s="1046"/>
      <c r="H39" s="1046"/>
      <c r="I39" s="564"/>
    </row>
    <row r="40" spans="1:9" ht="15.75" customHeight="1">
      <c r="A40" s="1150" t="s">
        <v>284</v>
      </c>
      <c r="B40" s="846" t="s">
        <v>285</v>
      </c>
      <c r="C40" s="848"/>
      <c r="D40" s="1100" t="s">
        <v>1056</v>
      </c>
      <c r="E40" s="1155" t="s">
        <v>1057</v>
      </c>
      <c r="F40" s="1155"/>
      <c r="G40" s="1155"/>
      <c r="H40" s="1155"/>
    </row>
    <row r="41" spans="1:9" ht="19.5" customHeight="1">
      <c r="A41" s="1151"/>
      <c r="B41" s="1153"/>
      <c r="C41" s="1154"/>
      <c r="D41" s="1100"/>
      <c r="E41" s="1100" t="s">
        <v>1058</v>
      </c>
      <c r="F41" s="1100"/>
      <c r="G41" s="1100" t="s">
        <v>1058</v>
      </c>
      <c r="H41" s="1100"/>
      <c r="I41" s="564"/>
    </row>
    <row r="42" spans="1:9" ht="20.25" customHeight="1">
      <c r="A42" s="1152"/>
      <c r="B42" s="849"/>
      <c r="C42" s="851"/>
      <c r="D42" s="1100"/>
      <c r="E42" s="1100"/>
      <c r="F42" s="1100"/>
      <c r="G42" s="1100"/>
      <c r="H42" s="1100"/>
      <c r="I42" s="564"/>
    </row>
    <row r="43" spans="1:9" ht="30.75" customHeight="1">
      <c r="A43" s="675">
        <v>1</v>
      </c>
      <c r="B43" s="873" t="s">
        <v>286</v>
      </c>
      <c r="C43" s="873"/>
      <c r="D43" s="702"/>
      <c r="E43" s="837"/>
      <c r="F43" s="839"/>
      <c r="G43" s="837"/>
      <c r="H43" s="839"/>
      <c r="I43" s="564"/>
    </row>
    <row r="44" spans="1:9" ht="15.75" customHeight="1">
      <c r="A44" s="1144">
        <v>2</v>
      </c>
      <c r="B44" s="1147" t="s">
        <v>287</v>
      </c>
      <c r="C44" s="859"/>
      <c r="D44" s="702"/>
      <c r="E44" s="837"/>
      <c r="F44" s="839"/>
      <c r="G44" s="837"/>
      <c r="H44" s="839"/>
      <c r="I44" s="564"/>
    </row>
    <row r="45" spans="1:9" ht="15.75" customHeight="1">
      <c r="A45" s="1145"/>
      <c r="B45" s="1148"/>
      <c r="C45" s="879"/>
      <c r="D45" s="702"/>
      <c r="E45" s="837"/>
      <c r="F45" s="839"/>
      <c r="G45" s="837"/>
      <c r="H45" s="839"/>
      <c r="I45" s="564"/>
    </row>
    <row r="46" spans="1:9" ht="15.75" customHeight="1">
      <c r="A46" s="1146"/>
      <c r="B46" s="1102"/>
      <c r="C46" s="1103"/>
      <c r="D46" s="702"/>
      <c r="E46" s="837"/>
      <c r="F46" s="839"/>
      <c r="G46" s="837"/>
      <c r="H46" s="839"/>
      <c r="I46" s="564"/>
    </row>
    <row r="47" spans="1:9" ht="18.75" customHeight="1">
      <c r="A47" s="675">
        <v>3</v>
      </c>
      <c r="B47" s="873" t="s">
        <v>288</v>
      </c>
      <c r="C47" s="873"/>
      <c r="D47" s="702"/>
      <c r="E47" s="837"/>
      <c r="F47" s="839"/>
      <c r="G47" s="837"/>
      <c r="H47" s="839"/>
      <c r="I47" s="564"/>
    </row>
    <row r="48" spans="1:9" ht="20.25" customHeight="1">
      <c r="A48" s="675">
        <v>4</v>
      </c>
      <c r="B48" s="873" t="s">
        <v>289</v>
      </c>
      <c r="C48" s="873"/>
      <c r="D48" s="702"/>
      <c r="E48" s="1143"/>
      <c r="F48" s="1143"/>
      <c r="G48" s="1143"/>
      <c r="H48" s="1143"/>
      <c r="I48" s="564"/>
    </row>
    <row r="49" spans="1:9" ht="19.5" customHeight="1">
      <c r="A49" s="756">
        <v>5</v>
      </c>
      <c r="B49" s="873" t="s">
        <v>290</v>
      </c>
      <c r="C49" s="873"/>
      <c r="D49" s="702"/>
      <c r="E49" s="1143"/>
      <c r="F49" s="1143"/>
      <c r="G49" s="1143"/>
      <c r="H49" s="1143"/>
    </row>
    <row r="50" spans="1:9" ht="51.75" customHeight="1">
      <c r="A50" s="675">
        <v>6</v>
      </c>
      <c r="B50" s="873" t="s">
        <v>291</v>
      </c>
      <c r="C50" s="873"/>
      <c r="D50" s="702"/>
      <c r="E50" s="1143"/>
      <c r="F50" s="1143"/>
      <c r="G50" s="1143"/>
      <c r="H50" s="1143"/>
      <c r="I50" s="564"/>
    </row>
    <row r="51" spans="1:9" ht="49.5" customHeight="1">
      <c r="A51" s="675">
        <v>7</v>
      </c>
      <c r="B51" s="873" t="s">
        <v>292</v>
      </c>
      <c r="C51" s="873"/>
      <c r="D51" s="702"/>
      <c r="E51" s="1143"/>
      <c r="F51" s="1143"/>
      <c r="G51" s="1143"/>
      <c r="H51" s="1143"/>
      <c r="I51" s="564"/>
    </row>
    <row r="52" spans="1:9" ht="18" customHeight="1">
      <c r="A52" s="675">
        <v>8</v>
      </c>
      <c r="B52" s="873" t="s">
        <v>293</v>
      </c>
      <c r="C52" s="873"/>
      <c r="D52" s="702"/>
      <c r="E52" s="1143"/>
      <c r="F52" s="1143"/>
      <c r="G52" s="1143"/>
      <c r="H52" s="1143"/>
      <c r="I52" s="564"/>
    </row>
    <row r="53" spans="1:9" ht="18" customHeight="1">
      <c r="A53" s="757"/>
      <c r="B53" s="758" t="s">
        <v>294</v>
      </c>
      <c r="C53" s="759"/>
      <c r="D53" s="702"/>
      <c r="E53" s="1143"/>
      <c r="F53" s="1143"/>
      <c r="G53" s="1143"/>
      <c r="H53" s="1143"/>
      <c r="I53" s="564"/>
    </row>
    <row r="54" spans="1:9" ht="18" customHeight="1">
      <c r="A54" s="757"/>
      <c r="B54" s="758" t="s">
        <v>295</v>
      </c>
      <c r="C54" s="759"/>
      <c r="D54" s="702"/>
      <c r="E54" s="1143"/>
      <c r="F54" s="1143"/>
      <c r="G54" s="1143"/>
      <c r="H54" s="1143"/>
      <c r="I54" s="564"/>
    </row>
    <row r="55" spans="1:9" ht="18" customHeight="1">
      <c r="A55" s="704"/>
      <c r="B55" s="758" t="s">
        <v>296</v>
      </c>
      <c r="C55" s="760"/>
      <c r="D55" s="702"/>
      <c r="E55" s="1143"/>
      <c r="F55" s="1143"/>
      <c r="G55" s="1143"/>
      <c r="H55" s="1143"/>
    </row>
    <row r="56" spans="1:9" ht="13.5" customHeight="1">
      <c r="A56" s="564"/>
      <c r="B56" s="564"/>
      <c r="C56" s="564"/>
      <c r="D56" s="564"/>
      <c r="E56" s="564"/>
      <c r="F56" s="564"/>
      <c r="G56" s="564"/>
      <c r="H56" s="564"/>
      <c r="I56" s="564"/>
    </row>
    <row r="57" spans="1:9" ht="20.25" customHeight="1">
      <c r="A57" s="761">
        <v>1</v>
      </c>
      <c r="B57" s="1139" t="s">
        <v>1059</v>
      </c>
      <c r="C57" s="1139"/>
      <c r="D57" s="1139"/>
      <c r="E57" s="1139"/>
      <c r="F57" s="1139"/>
      <c r="G57" s="1139"/>
      <c r="H57" s="1139"/>
      <c r="I57" s="564"/>
    </row>
    <row r="58" spans="1:9" ht="9.75" customHeight="1">
      <c r="A58" s="564"/>
      <c r="B58" s="564"/>
      <c r="C58" s="564"/>
      <c r="D58" s="564"/>
      <c r="E58" s="564"/>
      <c r="F58" s="564"/>
      <c r="G58" s="564"/>
      <c r="H58" s="564"/>
      <c r="I58" s="564"/>
    </row>
    <row r="59" spans="1:9" ht="26.25" customHeight="1">
      <c r="A59" s="666"/>
      <c r="B59" s="1091" t="s">
        <v>1060</v>
      </c>
      <c r="C59" s="1091"/>
      <c r="D59" s="1091"/>
      <c r="E59" s="1091"/>
      <c r="F59" s="1091"/>
      <c r="G59" s="1091"/>
      <c r="H59" s="1091"/>
      <c r="I59" s="564"/>
    </row>
    <row r="60" spans="1:9" ht="130.69999999999999" customHeight="1">
      <c r="A60" s="762">
        <v>1.1000000000000001</v>
      </c>
      <c r="B60" s="1098" t="s">
        <v>1061</v>
      </c>
      <c r="C60" s="1098"/>
      <c r="D60" s="1098"/>
      <c r="E60" s="1098"/>
      <c r="F60" s="1098"/>
      <c r="G60" s="1098"/>
      <c r="H60" s="1098"/>
      <c r="I60" s="564"/>
    </row>
    <row r="61" spans="1:9" ht="25.5" hidden="1" customHeight="1">
      <c r="A61" s="668" t="s">
        <v>1062</v>
      </c>
      <c r="B61" s="1140" t="s">
        <v>1063</v>
      </c>
      <c r="C61" s="1140"/>
      <c r="D61" s="1140"/>
      <c r="E61" s="1140"/>
      <c r="F61" s="1140"/>
      <c r="G61" s="1140"/>
      <c r="H61" s="1140"/>
      <c r="I61" s="564"/>
    </row>
    <row r="62" spans="1:9" ht="174" hidden="1" customHeight="1">
      <c r="A62" s="668" t="s">
        <v>716</v>
      </c>
      <c r="B62" s="1093" t="s">
        <v>1064</v>
      </c>
      <c r="C62" s="1093"/>
      <c r="D62" s="1093"/>
      <c r="E62" s="1093"/>
      <c r="F62" s="1093"/>
      <c r="G62" s="1093"/>
      <c r="H62" s="1093"/>
      <c r="I62" s="564"/>
    </row>
    <row r="63" spans="1:9" ht="273.75" hidden="1" customHeight="1">
      <c r="A63" s="668" t="s">
        <v>717</v>
      </c>
      <c r="B63" s="1141" t="s">
        <v>1065</v>
      </c>
      <c r="C63" s="1142"/>
      <c r="D63" s="1142"/>
      <c r="E63" s="1142"/>
      <c r="F63" s="1142"/>
      <c r="G63" s="1142"/>
      <c r="H63" s="1142"/>
      <c r="I63" s="1142"/>
    </row>
    <row r="64" spans="1:9" ht="23.25" hidden="1" customHeight="1">
      <c r="A64" s="764"/>
      <c r="B64" s="765"/>
      <c r="C64" s="766"/>
      <c r="D64" s="766" t="s">
        <v>1066</v>
      </c>
      <c r="E64" s="766"/>
      <c r="F64" s="766"/>
      <c r="G64" s="766"/>
      <c r="H64" s="767"/>
      <c r="I64" s="564"/>
    </row>
    <row r="65" spans="1:24" ht="320.45" customHeight="1">
      <c r="A65" s="768">
        <v>1.2</v>
      </c>
      <c r="B65" s="1098" t="s">
        <v>1067</v>
      </c>
      <c r="C65" s="1098"/>
      <c r="D65" s="1098"/>
      <c r="E65" s="1098"/>
      <c r="F65" s="1098"/>
      <c r="G65" s="1098"/>
      <c r="H65" s="1098"/>
      <c r="I65" s="769"/>
    </row>
    <row r="66" spans="1:24" ht="15" hidden="1" customHeight="1">
      <c r="A66" s="764"/>
      <c r="B66" s="770"/>
      <c r="C66" s="771"/>
      <c r="D66" s="771" t="s">
        <v>1066</v>
      </c>
      <c r="E66" s="771"/>
      <c r="F66" s="771"/>
      <c r="G66" s="771"/>
      <c r="H66" s="772"/>
      <c r="I66" s="564"/>
    </row>
    <row r="67" spans="1:24" ht="306.75" customHeight="1">
      <c r="A67" s="768">
        <v>1.3</v>
      </c>
      <c r="B67" s="1098" t="s">
        <v>1068</v>
      </c>
      <c r="C67" s="1098"/>
      <c r="D67" s="1098"/>
      <c r="E67" s="1098"/>
      <c r="F67" s="1098"/>
      <c r="G67" s="1098"/>
      <c r="H67" s="1098"/>
      <c r="I67" s="564"/>
    </row>
    <row r="68" spans="1:24" ht="18.600000000000001" hidden="1" customHeight="1">
      <c r="A68" s="768"/>
      <c r="B68" s="763"/>
      <c r="C68" s="763"/>
      <c r="D68" s="773" t="s">
        <v>1066</v>
      </c>
      <c r="E68" s="763"/>
      <c r="F68" s="763"/>
      <c r="G68" s="763"/>
      <c r="H68" s="763"/>
      <c r="I68" s="564"/>
    </row>
    <row r="69" spans="1:24" ht="246.75" customHeight="1">
      <c r="A69" s="768">
        <v>1.4</v>
      </c>
      <c r="B69" s="1098" t="s">
        <v>1069</v>
      </c>
      <c r="C69" s="1098"/>
      <c r="D69" s="1098"/>
      <c r="E69" s="1098"/>
      <c r="F69" s="1098"/>
      <c r="G69" s="1098"/>
      <c r="H69" s="1098"/>
      <c r="I69" s="742"/>
    </row>
    <row r="70" spans="1:24" ht="288" customHeight="1">
      <c r="A70" s="764"/>
      <c r="B70" s="1098" t="s">
        <v>1070</v>
      </c>
      <c r="C70" s="1098"/>
      <c r="D70" s="1098"/>
      <c r="E70" s="1098"/>
      <c r="F70" s="1098"/>
      <c r="G70" s="1098"/>
      <c r="H70" s="1098"/>
      <c r="I70" s="564"/>
    </row>
    <row r="71" spans="1:24" ht="9" customHeight="1">
      <c r="A71" s="774"/>
      <c r="B71" s="1137"/>
      <c r="C71" s="1138"/>
      <c r="D71" s="1138"/>
      <c r="E71" s="1138"/>
      <c r="F71" s="1138"/>
      <c r="G71" s="1138"/>
      <c r="H71" s="1138"/>
      <c r="I71" s="564"/>
    </row>
    <row r="72" spans="1:24" ht="8.25" customHeight="1">
      <c r="A72" s="774"/>
      <c r="B72" s="775"/>
      <c r="C72" s="776"/>
      <c r="D72" s="776"/>
      <c r="E72" s="776"/>
      <c r="F72" s="776"/>
      <c r="G72" s="776"/>
      <c r="H72" s="776"/>
      <c r="I72" s="564"/>
    </row>
    <row r="73" spans="1:24" ht="70.5" customHeight="1">
      <c r="A73" s="663"/>
      <c r="B73" s="1046" t="s">
        <v>213</v>
      </c>
      <c r="C73" s="1046"/>
      <c r="D73" s="1046"/>
      <c r="E73" s="1046"/>
      <c r="F73" s="1046"/>
      <c r="G73" s="1046"/>
      <c r="H73" s="1046"/>
      <c r="I73" s="564"/>
    </row>
    <row r="74" spans="1:24" ht="72.75" customHeight="1">
      <c r="B74" s="1046" t="s">
        <v>214</v>
      </c>
      <c r="C74" s="1046"/>
      <c r="D74" s="1046"/>
      <c r="E74" s="1046"/>
      <c r="F74" s="1046"/>
      <c r="G74" s="1046"/>
      <c r="H74" s="1046"/>
    </row>
    <row r="75" spans="1:24" ht="21" customHeight="1">
      <c r="B75" s="952" t="s">
        <v>215</v>
      </c>
      <c r="C75" s="952"/>
      <c r="D75" s="577"/>
      <c r="E75" s="577"/>
      <c r="F75" s="577"/>
      <c r="G75" s="577"/>
      <c r="H75" s="577"/>
    </row>
    <row r="76" spans="1:24" ht="51.75" customHeight="1">
      <c r="A76" s="564"/>
      <c r="B76" s="917" t="s">
        <v>936</v>
      </c>
      <c r="C76" s="917"/>
      <c r="D76" s="917"/>
      <c r="E76" s="917"/>
      <c r="F76" s="917"/>
      <c r="G76" s="917"/>
      <c r="H76" s="917"/>
      <c r="I76" s="564"/>
    </row>
    <row r="77" spans="1:24" ht="15.75" customHeight="1">
      <c r="A77" s="564"/>
      <c r="B77" s="544"/>
      <c r="C77" s="578"/>
      <c r="D77" s="578"/>
      <c r="E77" s="578"/>
      <c r="F77" s="578"/>
      <c r="G77" s="578"/>
      <c r="H77" s="578"/>
      <c r="I77" s="564"/>
    </row>
    <row r="78" spans="1:24" ht="38.25" customHeight="1">
      <c r="A78" s="557"/>
      <c r="B78" s="918" t="s">
        <v>939</v>
      </c>
      <c r="C78" s="918"/>
      <c r="D78" s="919"/>
      <c r="E78" s="920"/>
      <c r="F78" s="921"/>
      <c r="G78" s="922"/>
      <c r="H78" s="921"/>
      <c r="I78" s="579"/>
      <c r="J78" s="579"/>
      <c r="K78" s="579"/>
      <c r="L78" s="579"/>
      <c r="M78" s="580" t="e">
        <f>'[10]Names of Bidder'!D11</f>
        <v>#REF!</v>
      </c>
      <c r="N78" s="579"/>
      <c r="O78" s="579"/>
      <c r="P78" s="579"/>
      <c r="Q78" s="579"/>
      <c r="R78" s="579"/>
      <c r="S78" s="579"/>
      <c r="T78" s="579"/>
      <c r="U78" s="579"/>
      <c r="V78" s="579"/>
      <c r="W78" s="579"/>
      <c r="X78" s="579"/>
    </row>
    <row r="79" spans="1:24" ht="14.1" customHeight="1">
      <c r="A79" s="558"/>
      <c r="B79" s="923"/>
      <c r="C79" s="923"/>
      <c r="D79" s="924"/>
      <c r="E79" s="925"/>
      <c r="F79" s="926"/>
      <c r="G79" s="927"/>
      <c r="H79" s="926"/>
      <c r="I79" s="579"/>
      <c r="J79" s="579"/>
      <c r="K79" s="579"/>
      <c r="L79" s="579"/>
      <c r="M79" s="581" t="e">
        <f>'[10]Names of Bidder'!D16</f>
        <v>#REF!</v>
      </c>
      <c r="N79" s="579"/>
      <c r="O79" s="579"/>
      <c r="P79" s="579"/>
      <c r="Q79" s="579"/>
      <c r="R79" s="579"/>
      <c r="S79" s="579"/>
      <c r="T79" s="579"/>
      <c r="U79" s="579"/>
      <c r="V79" s="579"/>
      <c r="W79" s="579"/>
      <c r="X79" s="579"/>
    </row>
    <row r="80" spans="1:24" ht="44.25" customHeight="1">
      <c r="A80" s="575">
        <v>1</v>
      </c>
      <c r="B80" s="1002" t="s">
        <v>297</v>
      </c>
      <c r="C80" s="1002"/>
      <c r="D80" s="1003"/>
      <c r="E80" s="1004"/>
      <c r="F80" s="1005"/>
      <c r="G80" s="1006"/>
      <c r="H80" s="1005"/>
      <c r="I80" s="555"/>
      <c r="J80" s="555"/>
      <c r="K80" s="555"/>
      <c r="L80" s="555"/>
      <c r="M80" s="581" t="e">
        <f>'[10]Names of Bidder'!D21</f>
        <v>#REF!</v>
      </c>
      <c r="N80" s="555"/>
      <c r="O80" s="555"/>
      <c r="P80" s="555"/>
      <c r="Q80" s="555"/>
      <c r="R80" s="555"/>
      <c r="S80" s="555"/>
      <c r="T80" s="555"/>
      <c r="U80" s="555"/>
      <c r="V80" s="555"/>
      <c r="W80" s="555"/>
      <c r="X80" s="555"/>
    </row>
    <row r="81" spans="1:24" ht="14.25" customHeight="1">
      <c r="A81" s="559"/>
      <c r="B81" s="560"/>
      <c r="C81" s="560"/>
      <c r="D81" s="560"/>
      <c r="E81" s="582"/>
      <c r="F81" s="582"/>
      <c r="G81" s="582"/>
      <c r="H81" s="582"/>
      <c r="I81" s="555"/>
      <c r="J81" s="555"/>
      <c r="K81" s="555"/>
      <c r="L81" s="555"/>
      <c r="M81" s="555"/>
      <c r="N81" s="555"/>
      <c r="O81" s="555"/>
      <c r="P81" s="555"/>
      <c r="Q81" s="555"/>
      <c r="R81" s="555"/>
      <c r="S81" s="555"/>
      <c r="T81" s="555"/>
      <c r="U81" s="555"/>
      <c r="V81" s="555"/>
      <c r="W81" s="555"/>
      <c r="X81" s="555"/>
    </row>
    <row r="82" spans="1:24" ht="36.75" customHeight="1">
      <c r="A82" s="575">
        <v>2</v>
      </c>
      <c r="B82" s="1002" t="s">
        <v>298</v>
      </c>
      <c r="C82" s="1002"/>
      <c r="D82" s="1003"/>
      <c r="E82" s="1004"/>
      <c r="F82" s="1005"/>
      <c r="G82" s="1006"/>
      <c r="H82" s="1005"/>
      <c r="I82" s="555"/>
      <c r="J82" s="555"/>
      <c r="K82" s="555"/>
      <c r="L82" s="555"/>
      <c r="M82" s="555"/>
      <c r="N82" s="555"/>
      <c r="O82" s="555"/>
      <c r="P82" s="555"/>
      <c r="Q82" s="555"/>
      <c r="R82" s="555"/>
      <c r="S82" s="555"/>
      <c r="T82" s="555"/>
      <c r="U82" s="555"/>
      <c r="V82" s="555"/>
      <c r="W82" s="555"/>
      <c r="X82" s="555"/>
    </row>
    <row r="83" spans="1:24" ht="14.25" customHeight="1">
      <c r="A83" s="559"/>
      <c r="B83" s="582"/>
      <c r="C83" s="582"/>
      <c r="D83" s="582"/>
      <c r="E83" s="582"/>
      <c r="F83" s="582"/>
      <c r="G83" s="582"/>
      <c r="H83" s="582"/>
      <c r="I83" s="555"/>
      <c r="J83" s="555"/>
      <c r="K83" s="555"/>
      <c r="L83" s="555"/>
      <c r="M83" s="555"/>
      <c r="N83" s="555"/>
      <c r="O83" s="555"/>
      <c r="P83" s="555"/>
      <c r="Q83" s="555"/>
      <c r="R83" s="555"/>
      <c r="S83" s="555"/>
      <c r="T83" s="555"/>
      <c r="U83" s="555"/>
      <c r="V83" s="555"/>
      <c r="W83" s="555"/>
      <c r="X83" s="555"/>
    </row>
    <row r="84" spans="1:24" ht="23.25" customHeight="1">
      <c r="A84" s="909">
        <v>3</v>
      </c>
      <c r="B84" s="1007" t="s">
        <v>940</v>
      </c>
      <c r="C84" s="1007"/>
      <c r="D84" s="1008"/>
      <c r="E84" s="1010"/>
      <c r="F84" s="1011"/>
      <c r="G84" s="1012"/>
      <c r="H84" s="1011"/>
      <c r="I84" s="555"/>
      <c r="J84" s="555"/>
      <c r="K84" s="555"/>
      <c r="L84" s="555"/>
      <c r="M84" s="555"/>
      <c r="N84" s="555"/>
      <c r="O84" s="555"/>
      <c r="P84" s="555"/>
      <c r="Q84" s="555"/>
      <c r="R84" s="555"/>
      <c r="S84" s="555"/>
      <c r="T84" s="555"/>
      <c r="U84" s="555"/>
      <c r="V84" s="555"/>
      <c r="W84" s="555"/>
      <c r="X84" s="555"/>
    </row>
    <row r="85" spans="1:24" ht="21" customHeight="1">
      <c r="A85" s="910"/>
      <c r="B85" s="993"/>
      <c r="C85" s="993"/>
      <c r="D85" s="1009"/>
      <c r="E85" s="1013"/>
      <c r="F85" s="1014"/>
      <c r="G85" s="1015"/>
      <c r="H85" s="1014"/>
      <c r="I85" s="555"/>
      <c r="J85" s="555"/>
      <c r="K85" s="555"/>
      <c r="L85" s="555"/>
      <c r="M85" s="555"/>
      <c r="N85" s="555"/>
      <c r="O85" s="555"/>
      <c r="P85" s="555"/>
      <c r="Q85" s="555"/>
      <c r="R85" s="555"/>
      <c r="S85" s="555"/>
      <c r="T85" s="555"/>
      <c r="U85" s="555"/>
      <c r="V85" s="555"/>
      <c r="W85" s="555"/>
      <c r="X85" s="555"/>
    </row>
    <row r="86" spans="1:24" ht="20.25" customHeight="1">
      <c r="A86" s="910"/>
      <c r="B86" s="993"/>
      <c r="C86" s="993"/>
      <c r="D86" s="1009"/>
      <c r="E86" s="1013"/>
      <c r="F86" s="1014"/>
      <c r="G86" s="1015"/>
      <c r="H86" s="1014"/>
      <c r="I86" s="555"/>
      <c r="J86" s="555"/>
      <c r="K86" s="555"/>
      <c r="L86" s="555"/>
      <c r="M86" s="555"/>
      <c r="N86" s="555"/>
      <c r="O86" s="555"/>
      <c r="P86" s="555"/>
      <c r="Q86" s="555"/>
      <c r="R86" s="555"/>
      <c r="S86" s="555"/>
      <c r="T86" s="555"/>
      <c r="U86" s="555"/>
      <c r="V86" s="555"/>
      <c r="W86" s="555"/>
      <c r="X86" s="555"/>
    </row>
    <row r="87" spans="1:24" ht="21" customHeight="1">
      <c r="A87" s="910"/>
      <c r="B87" s="993"/>
      <c r="C87" s="993"/>
      <c r="D87" s="1009"/>
      <c r="E87" s="1013"/>
      <c r="F87" s="1014"/>
      <c r="G87" s="1015"/>
      <c r="H87" s="1014"/>
      <c r="I87" s="555"/>
      <c r="J87" s="555"/>
      <c r="K87" s="555"/>
      <c r="L87" s="555"/>
      <c r="M87" s="555"/>
      <c r="N87" s="555"/>
      <c r="O87" s="555"/>
      <c r="P87" s="555"/>
      <c r="Q87" s="555"/>
      <c r="R87" s="555"/>
      <c r="S87" s="555"/>
      <c r="T87" s="555"/>
      <c r="U87" s="555"/>
      <c r="V87" s="555"/>
      <c r="W87" s="555"/>
      <c r="X87" s="555"/>
    </row>
    <row r="88" spans="1:24" ht="24.95" customHeight="1">
      <c r="A88" s="576"/>
      <c r="D88" s="561" t="s">
        <v>299</v>
      </c>
      <c r="E88" s="1016"/>
      <c r="F88" s="1017"/>
      <c r="G88" s="1018"/>
      <c r="H88" s="1017"/>
      <c r="I88" s="555"/>
      <c r="J88" s="555"/>
      <c r="K88" s="555"/>
      <c r="L88" s="555"/>
      <c r="M88" s="555"/>
      <c r="N88" s="555"/>
      <c r="O88" s="555"/>
      <c r="P88" s="555"/>
      <c r="Q88" s="555"/>
      <c r="R88" s="555"/>
      <c r="S88" s="555"/>
      <c r="T88" s="555"/>
      <c r="U88" s="555"/>
      <c r="V88" s="555"/>
      <c r="W88" s="555"/>
      <c r="X88" s="555"/>
    </row>
    <row r="89" spans="1:24" ht="24.95" customHeight="1">
      <c r="A89" s="576"/>
      <c r="D89" s="561" t="s">
        <v>99</v>
      </c>
      <c r="E89" s="1016"/>
      <c r="F89" s="1017"/>
      <c r="G89" s="1018"/>
      <c r="H89" s="1017"/>
      <c r="I89" s="555"/>
      <c r="J89" s="555"/>
      <c r="K89" s="555"/>
      <c r="L89" s="555"/>
      <c r="M89" s="555"/>
      <c r="N89" s="555"/>
      <c r="O89" s="555"/>
      <c r="P89" s="555"/>
      <c r="Q89" s="555"/>
      <c r="R89" s="555"/>
      <c r="S89" s="555"/>
      <c r="T89" s="555"/>
      <c r="U89" s="555"/>
      <c r="V89" s="555"/>
      <c r="W89" s="555"/>
      <c r="X89" s="555"/>
    </row>
    <row r="90" spans="1:24" ht="24.95" customHeight="1">
      <c r="A90" s="576"/>
      <c r="B90" s="562"/>
      <c r="C90" s="562"/>
      <c r="D90" s="563" t="s">
        <v>300</v>
      </c>
      <c r="E90" s="1019"/>
      <c r="F90" s="1020"/>
      <c r="G90" s="1021"/>
      <c r="H90" s="1020"/>
      <c r="I90" s="555"/>
      <c r="J90" s="555"/>
      <c r="K90" s="555"/>
      <c r="L90" s="555"/>
      <c r="M90" s="555"/>
      <c r="N90" s="555"/>
      <c r="O90" s="555"/>
      <c r="P90" s="555"/>
      <c r="Q90" s="555"/>
      <c r="R90" s="555"/>
      <c r="S90" s="555"/>
      <c r="T90" s="555"/>
      <c r="U90" s="555"/>
      <c r="V90" s="555"/>
      <c r="W90" s="555"/>
      <c r="X90" s="555"/>
    </row>
    <row r="91" spans="1:24" ht="16.5" customHeight="1">
      <c r="A91" s="576"/>
      <c r="B91" s="564"/>
      <c r="C91" s="564"/>
      <c r="D91" s="561"/>
      <c r="E91" s="578"/>
      <c r="F91" s="578"/>
      <c r="G91" s="578"/>
      <c r="H91" s="578"/>
      <c r="I91" s="555"/>
      <c r="J91" s="555"/>
      <c r="K91" s="555"/>
      <c r="L91" s="555"/>
      <c r="M91" s="555"/>
      <c r="N91" s="555"/>
      <c r="O91" s="555"/>
      <c r="P91" s="555"/>
      <c r="Q91" s="555"/>
      <c r="R91" s="555"/>
      <c r="S91" s="555"/>
      <c r="T91" s="555"/>
      <c r="U91" s="555"/>
      <c r="V91" s="555"/>
      <c r="W91" s="555"/>
      <c r="X91" s="555"/>
    </row>
    <row r="92" spans="1:24" ht="51" customHeight="1">
      <c r="A92" s="565" t="s">
        <v>421</v>
      </c>
      <c r="B92" s="1007" t="s">
        <v>1071</v>
      </c>
      <c r="C92" s="1007"/>
      <c r="D92" s="1022"/>
      <c r="E92" s="837"/>
      <c r="F92" s="839"/>
      <c r="G92" s="837"/>
      <c r="H92" s="839"/>
      <c r="I92" s="555"/>
      <c r="J92" s="555"/>
      <c r="K92" s="555"/>
      <c r="L92" s="555"/>
      <c r="M92" s="555"/>
      <c r="N92" s="555"/>
      <c r="O92" s="555"/>
      <c r="P92" s="555"/>
      <c r="Q92" s="555"/>
      <c r="R92" s="555"/>
      <c r="S92" s="555"/>
      <c r="T92" s="555"/>
      <c r="U92" s="555"/>
      <c r="V92" s="555"/>
      <c r="W92" s="555"/>
      <c r="X92" s="555"/>
    </row>
    <row r="93" spans="1:24" ht="36" customHeight="1">
      <c r="A93" s="558"/>
      <c r="B93" s="1023" t="s">
        <v>915</v>
      </c>
      <c r="C93" s="1024"/>
      <c r="D93" s="1025"/>
      <c r="E93" s="1026"/>
      <c r="F93" s="1026"/>
      <c r="G93" s="1027"/>
      <c r="H93" s="1027"/>
      <c r="I93" s="583"/>
      <c r="J93" s="555"/>
      <c r="K93" s="555"/>
      <c r="L93" s="555"/>
      <c r="M93" s="555"/>
      <c r="N93" s="555"/>
      <c r="O93" s="555"/>
      <c r="P93" s="555"/>
      <c r="Q93" s="555"/>
      <c r="R93" s="555"/>
      <c r="S93" s="555"/>
      <c r="T93" s="555"/>
      <c r="U93" s="555"/>
      <c r="V93" s="555"/>
      <c r="W93" s="555"/>
      <c r="X93" s="555"/>
    </row>
    <row r="94" spans="1:24" ht="95.45" customHeight="1">
      <c r="A94" s="558"/>
      <c r="B94" s="1028" t="s">
        <v>1072</v>
      </c>
      <c r="C94" s="1029"/>
      <c r="D94" s="1030"/>
      <c r="E94" s="837"/>
      <c r="F94" s="839"/>
      <c r="G94" s="837"/>
      <c r="H94" s="839"/>
      <c r="I94" s="555"/>
      <c r="J94" s="555"/>
      <c r="K94" s="555"/>
      <c r="L94" s="555"/>
      <c r="M94" s="555"/>
      <c r="N94" s="555"/>
      <c r="O94" s="555"/>
      <c r="P94" s="555"/>
      <c r="Q94" s="555"/>
      <c r="R94" s="555"/>
      <c r="S94" s="555"/>
      <c r="T94" s="555"/>
      <c r="U94" s="555"/>
      <c r="V94" s="555"/>
      <c r="W94" s="555"/>
      <c r="X94" s="555"/>
    </row>
    <row r="95" spans="1:24" ht="13.5" customHeight="1">
      <c r="A95" s="558"/>
      <c r="B95" s="564"/>
      <c r="C95" s="564"/>
      <c r="D95" s="561"/>
      <c r="E95" s="578"/>
      <c r="F95" s="578"/>
      <c r="G95" s="578"/>
      <c r="H95" s="584"/>
      <c r="I95" s="555"/>
      <c r="J95" s="555"/>
      <c r="K95" s="555"/>
      <c r="L95" s="555"/>
      <c r="M95" s="555"/>
      <c r="N95" s="555"/>
      <c r="O95" s="555"/>
      <c r="P95" s="555"/>
      <c r="Q95" s="555"/>
      <c r="R95" s="555"/>
      <c r="S95" s="555"/>
      <c r="T95" s="555"/>
      <c r="U95" s="555"/>
      <c r="V95" s="555"/>
      <c r="W95" s="555"/>
      <c r="X95" s="555"/>
    </row>
    <row r="96" spans="1:24" ht="24.95" customHeight="1">
      <c r="A96" s="576"/>
      <c r="B96" s="993" t="s">
        <v>128</v>
      </c>
      <c r="C96" s="993"/>
      <c r="D96" s="994"/>
      <c r="E96" s="837"/>
      <c r="F96" s="839"/>
      <c r="G96" s="837"/>
      <c r="H96" s="839"/>
      <c r="I96" s="555"/>
      <c r="J96" s="555"/>
      <c r="K96" s="555"/>
      <c r="L96" s="555"/>
      <c r="M96" s="555"/>
      <c r="N96" s="555"/>
      <c r="O96" s="555"/>
      <c r="P96" s="555"/>
      <c r="Q96" s="555"/>
      <c r="R96" s="555"/>
      <c r="S96" s="555"/>
      <c r="T96" s="555"/>
      <c r="U96" s="555"/>
      <c r="V96" s="555"/>
      <c r="W96" s="555"/>
      <c r="X96" s="555"/>
    </row>
    <row r="97" spans="1:24" ht="11.25" customHeight="1">
      <c r="A97" s="576"/>
      <c r="B97" s="564"/>
      <c r="C97" s="564"/>
      <c r="D97" s="561"/>
      <c r="E97" s="578"/>
      <c r="F97" s="578"/>
      <c r="G97" s="578"/>
      <c r="H97" s="584"/>
      <c r="I97" s="555"/>
      <c r="J97" s="555"/>
      <c r="K97" s="555"/>
      <c r="L97" s="555"/>
      <c r="M97" s="555"/>
      <c r="N97" s="555"/>
      <c r="O97" s="555"/>
      <c r="P97" s="555"/>
      <c r="Q97" s="555"/>
      <c r="R97" s="555"/>
      <c r="S97" s="555"/>
      <c r="T97" s="555"/>
      <c r="U97" s="555"/>
      <c r="V97" s="555"/>
      <c r="W97" s="555"/>
      <c r="X97" s="555"/>
    </row>
    <row r="98" spans="1:24" ht="33.75" customHeight="1">
      <c r="A98" s="585" t="s">
        <v>422</v>
      </c>
      <c r="B98" s="993" t="s">
        <v>1073</v>
      </c>
      <c r="C98" s="993"/>
      <c r="D98" s="994"/>
      <c r="E98" s="837"/>
      <c r="F98" s="839"/>
      <c r="G98" s="837"/>
      <c r="H98" s="839"/>
      <c r="I98" s="555"/>
      <c r="J98" s="555"/>
      <c r="K98" s="555"/>
      <c r="L98" s="555"/>
      <c r="M98" s="555"/>
      <c r="N98" s="555"/>
      <c r="O98" s="555"/>
      <c r="P98" s="555"/>
      <c r="Q98" s="555"/>
      <c r="R98" s="555"/>
      <c r="S98" s="555"/>
      <c r="T98" s="555"/>
      <c r="U98" s="555"/>
      <c r="V98" s="555"/>
      <c r="W98" s="555"/>
      <c r="X98" s="555"/>
    </row>
    <row r="99" spans="1:24" ht="11.25" customHeight="1">
      <c r="A99" s="576"/>
      <c r="B99" s="564"/>
      <c r="C99" s="564"/>
      <c r="D99" s="561"/>
      <c r="E99" s="578"/>
      <c r="F99" s="578"/>
      <c r="G99" s="578"/>
      <c r="H99" s="584"/>
      <c r="I99" s="555"/>
      <c r="J99" s="555"/>
      <c r="K99" s="555"/>
      <c r="L99" s="555"/>
      <c r="M99" s="555"/>
      <c r="N99" s="555"/>
      <c r="O99" s="555"/>
      <c r="P99" s="555"/>
      <c r="Q99" s="555"/>
      <c r="R99" s="555"/>
      <c r="S99" s="555"/>
      <c r="T99" s="555"/>
      <c r="U99" s="555"/>
      <c r="V99" s="555"/>
      <c r="W99" s="555"/>
      <c r="X99" s="555"/>
    </row>
    <row r="100" spans="1:24" ht="24.95" customHeight="1">
      <c r="A100" s="576"/>
      <c r="B100" s="995" t="s">
        <v>129</v>
      </c>
      <c r="C100" s="995"/>
      <c r="D100" s="996"/>
      <c r="E100" s="586"/>
      <c r="F100" s="587"/>
      <c r="G100" s="586"/>
      <c r="H100" s="588"/>
      <c r="I100" s="555"/>
      <c r="J100" s="555"/>
      <c r="K100" s="555"/>
      <c r="L100" s="555"/>
      <c r="M100" s="555"/>
      <c r="N100" s="555"/>
      <c r="O100" s="555"/>
      <c r="P100" s="555"/>
      <c r="Q100" s="555"/>
      <c r="R100" s="555"/>
      <c r="S100" s="555"/>
      <c r="T100" s="555"/>
      <c r="U100" s="555"/>
      <c r="V100" s="555"/>
      <c r="W100" s="555"/>
      <c r="X100" s="555"/>
    </row>
    <row r="101" spans="1:24" ht="36" customHeight="1">
      <c r="A101" s="576"/>
      <c r="B101" s="993" t="s">
        <v>598</v>
      </c>
      <c r="C101" s="993"/>
      <c r="D101" s="994"/>
      <c r="E101" s="589"/>
      <c r="F101" s="590"/>
      <c r="G101" s="589"/>
      <c r="H101" s="591"/>
      <c r="I101" s="555"/>
      <c r="J101" s="555"/>
      <c r="K101" s="555"/>
      <c r="L101" s="555"/>
      <c r="M101" s="555"/>
      <c r="N101" s="555"/>
      <c r="O101" s="555"/>
      <c r="P101" s="555"/>
      <c r="Q101" s="555"/>
      <c r="R101" s="555"/>
      <c r="S101" s="555"/>
      <c r="T101" s="555"/>
      <c r="U101" s="555"/>
      <c r="V101" s="555"/>
      <c r="W101" s="555"/>
      <c r="X101" s="555"/>
    </row>
    <row r="102" spans="1:24" ht="27" customHeight="1">
      <c r="A102" s="576"/>
      <c r="B102" s="997" t="s">
        <v>1074</v>
      </c>
      <c r="C102" s="993"/>
      <c r="D102" s="994"/>
      <c r="E102" s="998"/>
      <c r="F102" s="999"/>
      <c r="G102" s="998"/>
      <c r="H102" s="999"/>
      <c r="I102" s="555"/>
      <c r="J102" s="555"/>
      <c r="K102" s="555"/>
      <c r="L102" s="555"/>
      <c r="M102" s="555"/>
      <c r="N102" s="555"/>
      <c r="O102" s="555"/>
      <c r="P102" s="555"/>
      <c r="Q102" s="555"/>
      <c r="R102" s="555"/>
      <c r="S102" s="555"/>
      <c r="T102" s="555"/>
      <c r="U102" s="555"/>
      <c r="V102" s="555"/>
      <c r="W102" s="555"/>
      <c r="X102" s="555"/>
    </row>
    <row r="103" spans="1:24" ht="50.25" customHeight="1">
      <c r="A103" s="576"/>
      <c r="B103" s="997"/>
      <c r="C103" s="993"/>
      <c r="D103" s="994"/>
      <c r="E103" s="1000"/>
      <c r="F103" s="1001"/>
      <c r="G103" s="589"/>
      <c r="H103" s="591"/>
      <c r="I103" s="555"/>
      <c r="J103" s="555"/>
      <c r="K103" s="555"/>
      <c r="L103" s="555"/>
      <c r="M103" s="555"/>
      <c r="N103" s="555"/>
      <c r="O103" s="555"/>
      <c r="P103" s="555"/>
      <c r="Q103" s="555"/>
      <c r="R103" s="555"/>
      <c r="S103" s="555"/>
      <c r="T103" s="555"/>
      <c r="U103" s="555"/>
      <c r="V103" s="555"/>
      <c r="W103" s="555"/>
      <c r="X103" s="555"/>
    </row>
    <row r="104" spans="1:24" ht="42" customHeight="1">
      <c r="A104" s="576"/>
      <c r="B104" s="592"/>
      <c r="C104" s="592"/>
      <c r="D104" s="592"/>
      <c r="E104" s="989" t="s">
        <v>942</v>
      </c>
      <c r="F104" s="989"/>
      <c r="G104" s="989" t="s">
        <v>942</v>
      </c>
      <c r="H104" s="989"/>
      <c r="I104" s="555"/>
      <c r="J104" s="555"/>
      <c r="K104" s="555"/>
      <c r="L104" s="555"/>
      <c r="M104" s="555"/>
      <c r="N104" s="555"/>
      <c r="O104" s="555"/>
      <c r="P104" s="555"/>
      <c r="Q104" s="555"/>
      <c r="R104" s="555"/>
      <c r="S104" s="555"/>
      <c r="T104" s="555"/>
      <c r="U104" s="555"/>
      <c r="V104" s="555"/>
      <c r="W104" s="555"/>
      <c r="X104" s="555"/>
    </row>
    <row r="105" spans="1:24" ht="119.25" hidden="1" customHeight="1">
      <c r="A105" s="576"/>
      <c r="B105" s="990" t="s">
        <v>943</v>
      </c>
      <c r="C105" s="990"/>
      <c r="D105" s="990"/>
      <c r="E105" s="593"/>
      <c r="F105" s="594"/>
      <c r="G105" s="593"/>
      <c r="H105" s="594"/>
      <c r="I105" s="555"/>
      <c r="J105" s="555"/>
      <c r="K105" s="555"/>
      <c r="L105" s="555"/>
      <c r="M105" s="555"/>
      <c r="N105" s="555"/>
      <c r="O105" s="555"/>
      <c r="P105" s="555"/>
      <c r="Q105" s="555"/>
      <c r="R105" s="555"/>
      <c r="S105" s="555"/>
      <c r="T105" s="555"/>
      <c r="U105" s="555"/>
      <c r="V105" s="555"/>
      <c r="W105" s="555"/>
      <c r="X105" s="555"/>
    </row>
    <row r="106" spans="1:24" ht="78" hidden="1" customHeight="1">
      <c r="A106" s="576"/>
      <c r="B106" s="990" t="s">
        <v>756</v>
      </c>
      <c r="C106" s="990"/>
      <c r="D106" s="990"/>
      <c r="E106" s="593"/>
      <c r="F106" s="594"/>
      <c r="G106" s="593"/>
      <c r="H106" s="594"/>
      <c r="I106" s="555"/>
      <c r="J106" s="555"/>
      <c r="K106" s="555"/>
      <c r="L106" s="555"/>
      <c r="M106" s="555"/>
      <c r="N106" s="555"/>
      <c r="O106" s="555"/>
      <c r="P106" s="555"/>
      <c r="Q106" s="555"/>
      <c r="R106" s="555"/>
      <c r="S106" s="555"/>
      <c r="T106" s="555"/>
      <c r="U106" s="555"/>
      <c r="V106" s="555"/>
      <c r="W106" s="555"/>
      <c r="X106" s="555"/>
    </row>
    <row r="107" spans="1:24" ht="172.5" hidden="1" customHeight="1">
      <c r="A107" s="595"/>
      <c r="B107" s="990" t="s">
        <v>944</v>
      </c>
      <c r="C107" s="990"/>
      <c r="D107" s="990"/>
      <c r="E107" s="1031"/>
      <c r="F107" s="1031"/>
      <c r="G107" s="1031"/>
      <c r="H107" s="1031"/>
      <c r="I107" s="555"/>
      <c r="J107" s="555"/>
      <c r="K107" s="555"/>
      <c r="L107" s="555"/>
      <c r="M107" s="555"/>
      <c r="N107" s="555"/>
      <c r="O107" s="555"/>
      <c r="P107" s="555"/>
      <c r="Q107" s="555"/>
      <c r="R107" s="555"/>
      <c r="S107" s="555"/>
      <c r="T107" s="555"/>
      <c r="U107" s="555"/>
      <c r="V107" s="555"/>
      <c r="W107" s="555"/>
      <c r="X107" s="555"/>
    </row>
    <row r="108" spans="1:24" ht="69.75" customHeight="1">
      <c r="A108" s="595"/>
      <c r="B108" s="990" t="s">
        <v>617</v>
      </c>
      <c r="C108" s="990"/>
      <c r="D108" s="990"/>
      <c r="E108" s="1031"/>
      <c r="F108" s="1031"/>
      <c r="G108" s="1031"/>
      <c r="H108" s="1031"/>
      <c r="I108" s="555"/>
      <c r="J108" s="555"/>
      <c r="K108" s="555"/>
      <c r="L108" s="555"/>
      <c r="M108" s="555"/>
      <c r="N108" s="555"/>
      <c r="O108" s="555"/>
      <c r="P108" s="555"/>
      <c r="Q108" s="555"/>
      <c r="R108" s="555"/>
      <c r="S108" s="555"/>
      <c r="T108" s="555"/>
      <c r="U108" s="555"/>
      <c r="V108" s="555"/>
      <c r="W108" s="555"/>
      <c r="X108" s="555"/>
    </row>
    <row r="109" spans="1:24" ht="63" customHeight="1">
      <c r="A109" s="595"/>
      <c r="B109" s="990" t="s">
        <v>917</v>
      </c>
      <c r="C109" s="990"/>
      <c r="D109" s="990"/>
      <c r="E109" s="894"/>
      <c r="F109" s="896"/>
      <c r="G109" s="894"/>
      <c r="H109" s="896"/>
      <c r="I109" s="555"/>
      <c r="J109" s="555"/>
      <c r="K109" s="555"/>
      <c r="L109" s="555"/>
      <c r="M109" s="555"/>
      <c r="N109" s="555"/>
      <c r="O109" s="555"/>
      <c r="P109" s="555"/>
      <c r="Q109" s="555"/>
      <c r="R109" s="555"/>
      <c r="S109" s="555"/>
      <c r="T109" s="555"/>
      <c r="U109" s="555"/>
      <c r="V109" s="555"/>
      <c r="W109" s="555"/>
      <c r="X109" s="555"/>
    </row>
    <row r="110" spans="1:24" ht="12.75" customHeight="1">
      <c r="A110" s="552"/>
      <c r="B110" s="596"/>
      <c r="C110" s="574"/>
      <c r="D110" s="574"/>
      <c r="E110" s="597"/>
      <c r="F110" s="597"/>
      <c r="G110" s="597"/>
      <c r="H110" s="597"/>
      <c r="I110" s="555"/>
      <c r="J110" s="555"/>
      <c r="K110" s="555"/>
      <c r="L110" s="555"/>
      <c r="M110" s="555"/>
      <c r="N110" s="555"/>
      <c r="O110" s="555"/>
      <c r="P110" s="555"/>
      <c r="Q110" s="555"/>
      <c r="R110" s="555"/>
      <c r="S110" s="555"/>
      <c r="T110" s="555"/>
      <c r="U110" s="555"/>
      <c r="V110" s="555"/>
      <c r="W110" s="555"/>
      <c r="X110" s="555"/>
    </row>
    <row r="111" spans="1:24" ht="15" hidden="1" customHeight="1">
      <c r="A111" s="552"/>
      <c r="B111" s="1032" t="s">
        <v>599</v>
      </c>
      <c r="C111" s="1032"/>
      <c r="D111" s="574"/>
      <c r="E111" s="553"/>
      <c r="F111" s="554"/>
      <c r="G111" s="554"/>
      <c r="H111" s="554"/>
      <c r="I111" s="555"/>
      <c r="J111" s="555"/>
      <c r="K111" s="555"/>
      <c r="L111" s="555"/>
      <c r="M111" s="555"/>
      <c r="N111" s="555"/>
      <c r="O111" s="555"/>
      <c r="P111" s="555"/>
      <c r="Q111" s="555"/>
      <c r="R111" s="555"/>
      <c r="S111" s="555"/>
      <c r="T111" s="555"/>
      <c r="U111" s="555"/>
      <c r="V111" s="555"/>
      <c r="W111" s="555"/>
      <c r="X111" s="555"/>
    </row>
    <row r="112" spans="1:24" ht="91.5" hidden="1" customHeight="1">
      <c r="A112" s="552"/>
      <c r="B112" s="917" t="s">
        <v>945</v>
      </c>
      <c r="C112" s="917"/>
      <c r="D112" s="917"/>
      <c r="E112" s="917"/>
      <c r="F112" s="917"/>
      <c r="G112" s="917"/>
      <c r="H112" s="917"/>
      <c r="I112" s="555"/>
      <c r="J112" s="555"/>
      <c r="K112" s="555"/>
      <c r="L112" s="555"/>
      <c r="M112" s="555"/>
      <c r="N112" s="555"/>
      <c r="O112" s="555"/>
      <c r="P112" s="555"/>
      <c r="Q112" s="555"/>
      <c r="R112" s="555"/>
      <c r="S112" s="555"/>
      <c r="T112" s="555"/>
      <c r="U112" s="555"/>
      <c r="V112" s="555"/>
      <c r="W112" s="555"/>
      <c r="X112" s="555"/>
    </row>
    <row r="113" spans="1:24" ht="12.75" hidden="1" customHeight="1">
      <c r="A113" s="564"/>
      <c r="B113" s="544"/>
      <c r="C113" s="578"/>
      <c r="D113" s="578"/>
      <c r="E113" s="578"/>
      <c r="F113" s="578"/>
      <c r="G113" s="578"/>
      <c r="H113" s="578"/>
      <c r="I113" s="564"/>
    </row>
    <row r="114" spans="1:24" ht="48.75" hidden="1" customHeight="1">
      <c r="A114" s="557"/>
      <c r="B114" s="918" t="s">
        <v>946</v>
      </c>
      <c r="C114" s="918"/>
      <c r="D114" s="918"/>
      <c r="E114" s="1033"/>
      <c r="F114" s="1034"/>
      <c r="G114" s="1034"/>
      <c r="H114" s="1035"/>
      <c r="I114" s="579"/>
      <c r="J114" s="579"/>
      <c r="K114" s="579"/>
      <c r="L114" s="579"/>
      <c r="M114" s="560"/>
      <c r="N114" s="579"/>
      <c r="O114" s="579"/>
      <c r="P114" s="579"/>
      <c r="Q114" s="579"/>
      <c r="R114" s="579"/>
      <c r="S114" s="579"/>
      <c r="T114" s="579"/>
      <c r="U114" s="579"/>
      <c r="V114" s="579"/>
      <c r="W114" s="579"/>
      <c r="X114" s="579"/>
    </row>
    <row r="115" spans="1:24" ht="34.5" hidden="1" customHeight="1">
      <c r="A115" s="575">
        <v>1</v>
      </c>
      <c r="B115" s="1002" t="s">
        <v>297</v>
      </c>
      <c r="C115" s="1002"/>
      <c r="D115" s="1003"/>
      <c r="E115" s="1036"/>
      <c r="F115" s="1037"/>
      <c r="G115" s="1037"/>
      <c r="H115" s="1038"/>
      <c r="I115" s="555"/>
      <c r="J115" s="555"/>
      <c r="K115" s="555"/>
      <c r="L115" s="555"/>
      <c r="M115" s="598"/>
      <c r="N115" s="555"/>
      <c r="O115" s="555"/>
      <c r="P115" s="555"/>
      <c r="Q115" s="555"/>
      <c r="R115" s="555"/>
      <c r="S115" s="555"/>
      <c r="T115" s="555"/>
      <c r="U115" s="555"/>
      <c r="V115" s="555"/>
      <c r="W115" s="555"/>
      <c r="X115" s="555"/>
    </row>
    <row r="116" spans="1:24" ht="14.25" hidden="1" customHeight="1">
      <c r="A116" s="559"/>
      <c r="B116" s="560"/>
      <c r="C116" s="560"/>
      <c r="D116" s="560"/>
      <c r="E116" s="582"/>
      <c r="F116" s="582"/>
      <c r="G116" s="582"/>
      <c r="H116" s="582"/>
      <c r="I116" s="555"/>
      <c r="J116" s="555"/>
      <c r="K116" s="555"/>
      <c r="L116" s="555"/>
      <c r="M116" s="555"/>
      <c r="N116" s="555"/>
      <c r="O116" s="555"/>
      <c r="P116" s="555"/>
      <c r="Q116" s="555"/>
      <c r="R116" s="555"/>
      <c r="S116" s="555"/>
      <c r="T116" s="555"/>
      <c r="U116" s="555"/>
      <c r="V116" s="555"/>
      <c r="W116" s="555"/>
      <c r="X116" s="555"/>
    </row>
    <row r="117" spans="1:24" ht="33" hidden="1" customHeight="1">
      <c r="A117" s="575">
        <v>2</v>
      </c>
      <c r="B117" s="1002" t="s">
        <v>298</v>
      </c>
      <c r="C117" s="1002"/>
      <c r="D117" s="1002"/>
      <c r="E117" s="1036"/>
      <c r="F117" s="1037"/>
      <c r="G117" s="1037"/>
      <c r="H117" s="1038"/>
      <c r="I117" s="555"/>
      <c r="J117" s="555"/>
      <c r="K117" s="555"/>
      <c r="L117" s="555"/>
      <c r="M117" s="555"/>
      <c r="N117" s="555"/>
      <c r="O117" s="555"/>
      <c r="P117" s="555"/>
      <c r="Q117" s="555"/>
      <c r="R117" s="555"/>
      <c r="S117" s="555"/>
      <c r="T117" s="555"/>
      <c r="U117" s="555"/>
      <c r="V117" s="555"/>
      <c r="W117" s="555"/>
      <c r="X117" s="555"/>
    </row>
    <row r="118" spans="1:24" ht="14.25" hidden="1" customHeight="1">
      <c r="A118" s="559"/>
      <c r="B118" s="582"/>
      <c r="C118" s="582"/>
      <c r="D118" s="582"/>
      <c r="E118" s="582"/>
      <c r="F118" s="582"/>
      <c r="G118" s="582"/>
      <c r="H118" s="582"/>
      <c r="I118" s="555"/>
      <c r="J118" s="555"/>
      <c r="K118" s="555"/>
      <c r="L118" s="555"/>
      <c r="M118" s="555"/>
      <c r="N118" s="555"/>
      <c r="O118" s="555"/>
      <c r="P118" s="555"/>
      <c r="Q118" s="555"/>
      <c r="R118" s="555"/>
      <c r="S118" s="555"/>
      <c r="T118" s="555"/>
      <c r="U118" s="555"/>
      <c r="V118" s="555"/>
      <c r="W118" s="555"/>
      <c r="X118" s="555"/>
    </row>
    <row r="119" spans="1:24" ht="20.25" hidden="1" customHeight="1">
      <c r="A119" s="909">
        <v>3</v>
      </c>
      <c r="B119" s="1007" t="s">
        <v>947</v>
      </c>
      <c r="C119" s="1007"/>
      <c r="D119" s="1007"/>
      <c r="E119" s="1010"/>
      <c r="F119" s="1039"/>
      <c r="G119" s="1039"/>
      <c r="H119" s="1011"/>
      <c r="I119" s="555"/>
      <c r="J119" s="555"/>
      <c r="K119" s="555"/>
      <c r="L119" s="555"/>
      <c r="M119" s="555"/>
      <c r="N119" s="555"/>
      <c r="O119" s="555"/>
      <c r="P119" s="555"/>
      <c r="Q119" s="555"/>
      <c r="R119" s="555"/>
      <c r="S119" s="555"/>
      <c r="T119" s="555"/>
      <c r="U119" s="555"/>
      <c r="V119" s="555"/>
      <c r="W119" s="555"/>
      <c r="X119" s="555"/>
    </row>
    <row r="120" spans="1:24" ht="36.75" hidden="1" customHeight="1">
      <c r="A120" s="910"/>
      <c r="B120" s="993"/>
      <c r="C120" s="993"/>
      <c r="D120" s="993"/>
      <c r="E120" s="1013"/>
      <c r="F120" s="1040"/>
      <c r="G120" s="1040"/>
      <c r="H120" s="1014"/>
      <c r="I120" s="555"/>
      <c r="J120" s="555"/>
      <c r="K120" s="555"/>
      <c r="L120" s="555"/>
      <c r="M120" s="555"/>
      <c r="N120" s="555"/>
      <c r="O120" s="555"/>
      <c r="P120" s="555"/>
      <c r="Q120" s="555"/>
      <c r="R120" s="555"/>
      <c r="S120" s="555"/>
      <c r="T120" s="555"/>
      <c r="U120" s="555"/>
      <c r="V120" s="555"/>
      <c r="W120" s="555"/>
      <c r="X120" s="555"/>
    </row>
    <row r="121" spans="1:24" ht="21" hidden="1" customHeight="1">
      <c r="A121" s="576"/>
      <c r="D121" s="561" t="s">
        <v>299</v>
      </c>
      <c r="E121" s="1013"/>
      <c r="F121" s="1040"/>
      <c r="G121" s="1040"/>
      <c r="H121" s="1014"/>
      <c r="I121" s="555"/>
      <c r="J121" s="555"/>
      <c r="K121" s="555"/>
      <c r="L121" s="555"/>
      <c r="M121" s="555"/>
      <c r="N121" s="555"/>
      <c r="O121" s="555"/>
      <c r="P121" s="555"/>
      <c r="Q121" s="555"/>
      <c r="R121" s="555"/>
      <c r="S121" s="555"/>
      <c r="T121" s="555"/>
      <c r="U121" s="555"/>
      <c r="V121" s="555"/>
      <c r="W121" s="555"/>
      <c r="X121" s="555"/>
    </row>
    <row r="122" spans="1:24" ht="21" hidden="1" customHeight="1">
      <c r="A122" s="576"/>
      <c r="D122" s="561" t="s">
        <v>99</v>
      </c>
      <c r="E122" s="1013"/>
      <c r="F122" s="1040"/>
      <c r="G122" s="1040"/>
      <c r="H122" s="1014"/>
      <c r="I122" s="555"/>
      <c r="J122" s="555"/>
      <c r="K122" s="555"/>
      <c r="L122" s="555"/>
      <c r="M122" s="555"/>
      <c r="N122" s="555"/>
      <c r="O122" s="555"/>
      <c r="P122" s="555"/>
      <c r="Q122" s="555"/>
      <c r="R122" s="555"/>
      <c r="S122" s="555"/>
      <c r="T122" s="555"/>
      <c r="U122" s="555"/>
      <c r="V122" s="555"/>
      <c r="W122" s="555"/>
      <c r="X122" s="555"/>
    </row>
    <row r="123" spans="1:24" ht="18.75" hidden="1" customHeight="1">
      <c r="A123" s="576"/>
      <c r="B123" s="562"/>
      <c r="C123" s="562"/>
      <c r="D123" s="563" t="s">
        <v>300</v>
      </c>
      <c r="E123" s="1041"/>
      <c r="F123" s="1042"/>
      <c r="G123" s="1042"/>
      <c r="H123" s="1043"/>
      <c r="I123" s="555"/>
      <c r="J123" s="555"/>
      <c r="K123" s="555"/>
      <c r="L123" s="555"/>
      <c r="M123" s="555"/>
      <c r="N123" s="555"/>
      <c r="O123" s="555"/>
      <c r="P123" s="555"/>
      <c r="Q123" s="555"/>
      <c r="R123" s="555"/>
      <c r="S123" s="555"/>
      <c r="T123" s="555"/>
      <c r="U123" s="555"/>
      <c r="V123" s="555"/>
      <c r="W123" s="555"/>
      <c r="X123" s="555"/>
    </row>
    <row r="124" spans="1:24" ht="24.95" hidden="1" customHeight="1">
      <c r="A124" s="595"/>
      <c r="B124" s="564"/>
      <c r="C124" s="564"/>
      <c r="D124" s="561"/>
      <c r="E124" s="578"/>
      <c r="F124" s="578"/>
      <c r="G124" s="578"/>
      <c r="H124" s="578"/>
      <c r="I124" s="555"/>
      <c r="J124" s="555"/>
      <c r="K124" s="555"/>
      <c r="L124" s="555"/>
      <c r="M124" s="555"/>
      <c r="N124" s="555"/>
      <c r="O124" s="555"/>
      <c r="P124" s="555"/>
      <c r="Q124" s="555"/>
      <c r="R124" s="555"/>
      <c r="S124" s="555"/>
      <c r="T124" s="555"/>
      <c r="U124" s="555"/>
      <c r="V124" s="555"/>
      <c r="W124" s="555"/>
      <c r="X124" s="555"/>
    </row>
    <row r="125" spans="1:24" ht="39" hidden="1" customHeight="1">
      <c r="A125" s="558">
        <v>4</v>
      </c>
      <c r="B125" s="1044" t="s">
        <v>948</v>
      </c>
      <c r="C125" s="1007"/>
      <c r="D125" s="1007"/>
      <c r="E125" s="599"/>
      <c r="F125" s="599"/>
      <c r="G125" s="599"/>
      <c r="H125" s="600"/>
      <c r="I125" s="555"/>
      <c r="J125" s="555"/>
      <c r="K125" s="555"/>
      <c r="L125" s="555"/>
      <c r="M125" s="555"/>
      <c r="N125" s="555"/>
      <c r="O125" s="555"/>
      <c r="P125" s="555"/>
      <c r="Q125" s="555"/>
      <c r="R125" s="555"/>
      <c r="S125" s="555"/>
      <c r="T125" s="555"/>
      <c r="U125" s="555"/>
      <c r="V125" s="555"/>
      <c r="W125" s="555"/>
      <c r="X125" s="555"/>
    </row>
    <row r="126" spans="1:24" ht="124.5" hidden="1" customHeight="1">
      <c r="A126" s="558"/>
      <c r="B126" s="1045" t="s">
        <v>1075</v>
      </c>
      <c r="C126" s="1046"/>
      <c r="D126" s="1047"/>
      <c r="E126" s="1048"/>
      <c r="F126" s="1037"/>
      <c r="G126" s="1037"/>
      <c r="H126" s="1038"/>
      <c r="I126" s="555"/>
      <c r="J126" s="555"/>
      <c r="K126" s="555"/>
      <c r="L126" s="555"/>
      <c r="M126" s="555"/>
      <c r="N126" s="555"/>
      <c r="O126" s="555"/>
      <c r="P126" s="555"/>
      <c r="Q126" s="555"/>
      <c r="R126" s="555"/>
      <c r="S126" s="555"/>
      <c r="T126" s="555"/>
      <c r="U126" s="555"/>
      <c r="V126" s="555"/>
      <c r="W126" s="555"/>
      <c r="X126" s="555"/>
    </row>
    <row r="127" spans="1:24" ht="13.5" hidden="1" customHeight="1">
      <c r="A127" s="558"/>
      <c r="B127" s="601"/>
      <c r="C127" s="564"/>
      <c r="D127" s="561"/>
      <c r="E127" s="578"/>
      <c r="F127" s="578"/>
      <c r="G127" s="578"/>
      <c r="H127" s="584"/>
      <c r="I127" s="555"/>
      <c r="J127" s="555"/>
      <c r="K127" s="555"/>
      <c r="L127" s="555"/>
      <c r="M127" s="555"/>
      <c r="N127" s="555"/>
      <c r="O127" s="555"/>
      <c r="P127" s="555"/>
      <c r="Q127" s="555"/>
      <c r="R127" s="555"/>
      <c r="S127" s="555"/>
      <c r="T127" s="555"/>
      <c r="U127" s="555"/>
      <c r="V127" s="555"/>
      <c r="W127" s="555"/>
      <c r="X127" s="555"/>
    </row>
    <row r="128" spans="1:24" ht="10.5" customHeight="1">
      <c r="A128" s="576"/>
      <c r="B128" s="601"/>
      <c r="C128" s="564"/>
      <c r="D128" s="561"/>
      <c r="E128" s="578"/>
      <c r="F128" s="578"/>
      <c r="G128" s="578"/>
      <c r="H128" s="584"/>
      <c r="I128" s="555"/>
      <c r="J128" s="555"/>
      <c r="K128" s="555"/>
      <c r="L128" s="555"/>
      <c r="M128" s="555"/>
      <c r="N128" s="555"/>
      <c r="O128" s="555"/>
      <c r="P128" s="555"/>
      <c r="Q128" s="555"/>
      <c r="R128" s="555"/>
      <c r="S128" s="555"/>
      <c r="T128" s="555"/>
      <c r="U128" s="555"/>
      <c r="V128" s="555"/>
      <c r="W128" s="555"/>
      <c r="X128" s="555"/>
    </row>
    <row r="129" spans="1:25" ht="24.95" hidden="1" customHeight="1">
      <c r="A129" s="576"/>
      <c r="B129" s="997" t="s">
        <v>128</v>
      </c>
      <c r="C129" s="993"/>
      <c r="D129" s="993"/>
      <c r="E129" s="1048"/>
      <c r="F129" s="1037"/>
      <c r="G129" s="1037"/>
      <c r="H129" s="1038"/>
      <c r="I129" s="555"/>
      <c r="J129" s="555"/>
      <c r="K129" s="555"/>
      <c r="L129" s="555"/>
      <c r="M129" s="555"/>
      <c r="N129" s="555"/>
      <c r="O129" s="555"/>
      <c r="P129" s="555"/>
      <c r="Q129" s="555"/>
      <c r="R129" s="555"/>
      <c r="S129" s="555"/>
      <c r="T129" s="555"/>
      <c r="U129" s="555"/>
      <c r="V129" s="555"/>
      <c r="W129" s="555"/>
      <c r="X129" s="555"/>
    </row>
    <row r="130" spans="1:25" ht="11.25" hidden="1" customHeight="1">
      <c r="A130" s="576"/>
      <c r="B130" s="601"/>
      <c r="C130" s="564"/>
      <c r="D130" s="561"/>
      <c r="E130" s="578"/>
      <c r="F130" s="578"/>
      <c r="G130" s="578"/>
      <c r="H130" s="584"/>
      <c r="I130" s="555"/>
      <c r="J130" s="555"/>
      <c r="K130" s="555"/>
      <c r="L130" s="555"/>
      <c r="M130" s="555"/>
      <c r="N130" s="555"/>
      <c r="O130" s="555"/>
      <c r="P130" s="555"/>
      <c r="Q130" s="555"/>
      <c r="R130" s="555"/>
      <c r="S130" s="555"/>
      <c r="T130" s="555"/>
      <c r="U130" s="555"/>
      <c r="V130" s="555"/>
      <c r="W130" s="555"/>
      <c r="X130" s="555"/>
    </row>
    <row r="131" spans="1:25" ht="56.25" hidden="1" customHeight="1">
      <c r="A131" s="576"/>
      <c r="B131" s="997" t="s">
        <v>949</v>
      </c>
      <c r="C131" s="993"/>
      <c r="D131" s="993"/>
      <c r="E131" s="1048"/>
      <c r="F131" s="1037"/>
      <c r="G131" s="1037"/>
      <c r="H131" s="1038"/>
      <c r="I131" s="555"/>
      <c r="J131" s="555"/>
      <c r="K131" s="555"/>
      <c r="L131" s="555"/>
      <c r="M131" s="555"/>
      <c r="N131" s="555"/>
      <c r="O131" s="555"/>
      <c r="P131" s="555"/>
      <c r="Q131" s="555"/>
      <c r="R131" s="555"/>
      <c r="S131" s="555"/>
      <c r="T131" s="555"/>
      <c r="U131" s="555"/>
      <c r="V131" s="555"/>
      <c r="W131" s="555"/>
      <c r="X131" s="555"/>
    </row>
    <row r="132" spans="1:25" ht="11.25" hidden="1" customHeight="1">
      <c r="A132" s="576"/>
      <c r="B132" s="601"/>
      <c r="C132" s="564"/>
      <c r="D132" s="561"/>
      <c r="E132" s="578"/>
      <c r="F132" s="578"/>
      <c r="G132" s="578"/>
      <c r="H132" s="584"/>
      <c r="I132" s="555"/>
      <c r="J132" s="555"/>
      <c r="K132" s="555"/>
      <c r="L132" s="555"/>
      <c r="M132" s="555"/>
      <c r="N132" s="555"/>
      <c r="O132" s="555"/>
      <c r="P132" s="555"/>
      <c r="Q132" s="555"/>
      <c r="R132" s="555"/>
      <c r="S132" s="555"/>
      <c r="T132" s="555"/>
      <c r="U132" s="555"/>
      <c r="V132" s="555"/>
      <c r="W132" s="555"/>
      <c r="X132" s="555"/>
    </row>
    <row r="133" spans="1:25" ht="28.35" hidden="1" customHeight="1">
      <c r="A133" s="576"/>
      <c r="B133" s="1049" t="s">
        <v>129</v>
      </c>
      <c r="C133" s="995"/>
      <c r="D133" s="995"/>
      <c r="E133" s="602"/>
      <c r="F133" s="603"/>
      <c r="G133" s="603"/>
      <c r="H133" s="604"/>
      <c r="I133" s="555"/>
      <c r="J133" s="555"/>
      <c r="K133" s="555"/>
      <c r="L133" s="555"/>
      <c r="M133" s="555"/>
      <c r="N133" s="555"/>
      <c r="O133" s="555"/>
      <c r="P133" s="555"/>
      <c r="Q133" s="555"/>
      <c r="R133" s="555"/>
      <c r="S133" s="555"/>
      <c r="T133" s="555"/>
      <c r="U133" s="555"/>
      <c r="V133" s="555"/>
      <c r="W133" s="555"/>
      <c r="X133" s="555"/>
    </row>
    <row r="134" spans="1:25" ht="24.95" hidden="1" customHeight="1">
      <c r="A134" s="576"/>
      <c r="B134" s="997" t="s">
        <v>598</v>
      </c>
      <c r="C134" s="993"/>
      <c r="D134" s="993"/>
      <c r="E134" s="554"/>
      <c r="F134" s="554"/>
      <c r="G134" s="554"/>
      <c r="H134" s="554"/>
      <c r="I134" s="555"/>
      <c r="J134" s="555"/>
      <c r="K134" s="555"/>
      <c r="L134" s="555"/>
      <c r="M134" s="555"/>
      <c r="N134" s="555"/>
      <c r="O134" s="555"/>
      <c r="P134" s="555"/>
      <c r="Q134" s="555"/>
      <c r="R134" s="555"/>
      <c r="S134" s="555"/>
      <c r="T134" s="555"/>
      <c r="U134" s="555"/>
      <c r="V134" s="555"/>
      <c r="W134" s="555"/>
      <c r="X134" s="555"/>
    </row>
    <row r="135" spans="1:25" ht="10.5" hidden="1" customHeight="1">
      <c r="A135" s="576"/>
      <c r="B135" s="605"/>
      <c r="C135" s="606"/>
      <c r="D135" s="606"/>
      <c r="E135" s="554"/>
      <c r="F135" s="554"/>
      <c r="G135" s="554"/>
      <c r="H135" s="607"/>
      <c r="I135" s="555"/>
      <c r="J135" s="555"/>
      <c r="K135" s="555"/>
      <c r="L135" s="555"/>
      <c r="M135" s="555"/>
      <c r="N135" s="555"/>
      <c r="O135" s="555"/>
      <c r="P135" s="555"/>
      <c r="Q135" s="555"/>
      <c r="R135" s="555"/>
      <c r="S135" s="555"/>
      <c r="T135" s="555"/>
      <c r="U135" s="555"/>
      <c r="V135" s="555"/>
      <c r="W135" s="555"/>
      <c r="X135" s="555"/>
    </row>
    <row r="136" spans="1:25" ht="33.75" hidden="1" customHeight="1">
      <c r="A136" s="595"/>
      <c r="B136" s="1050" t="s">
        <v>196</v>
      </c>
      <c r="C136" s="1002"/>
      <c r="D136" s="1002"/>
      <c r="E136" s="837"/>
      <c r="F136" s="839"/>
      <c r="G136" s="837"/>
      <c r="H136" s="839"/>
      <c r="I136" s="555"/>
      <c r="J136" s="555"/>
      <c r="K136" s="555"/>
      <c r="L136" s="555"/>
      <c r="M136" s="555"/>
      <c r="N136" s="555"/>
      <c r="O136" s="555"/>
      <c r="P136" s="555"/>
      <c r="Q136" s="555"/>
      <c r="R136" s="555"/>
      <c r="S136" s="555"/>
      <c r="T136" s="555"/>
      <c r="U136" s="555"/>
      <c r="V136" s="555"/>
      <c r="W136" s="555"/>
      <c r="X136" s="555"/>
    </row>
    <row r="137" spans="1:25" s="614" customFormat="1" ht="18" customHeight="1">
      <c r="A137" s="608"/>
      <c r="B137" s="609" t="s">
        <v>937</v>
      </c>
      <c r="C137" s="610"/>
      <c r="D137" s="610"/>
      <c r="E137" s="610"/>
      <c r="F137" s="611"/>
      <c r="G137" s="612"/>
      <c r="H137" s="612"/>
      <c r="I137" s="612"/>
      <c r="J137" s="613"/>
      <c r="K137" s="613"/>
      <c r="L137" s="613"/>
      <c r="M137" s="613"/>
      <c r="N137" s="613"/>
      <c r="O137" s="613"/>
      <c r="P137" s="613"/>
      <c r="Q137" s="613"/>
      <c r="R137" s="613"/>
      <c r="S137" s="613"/>
      <c r="T137" s="613"/>
      <c r="U137" s="613"/>
      <c r="V137" s="613"/>
      <c r="W137" s="613"/>
      <c r="X137" s="613"/>
      <c r="Y137" s="613"/>
    </row>
    <row r="138" spans="1:25" s="614" customFormat="1" ht="32.25" customHeight="1">
      <c r="A138" s="608"/>
      <c r="B138" s="971" t="s">
        <v>707</v>
      </c>
      <c r="C138" s="971"/>
      <c r="D138" s="971"/>
      <c r="E138" s="971"/>
      <c r="F138" s="971"/>
      <c r="G138" s="971"/>
      <c r="H138" s="971"/>
      <c r="I138" s="971"/>
      <c r="J138" s="613"/>
      <c r="K138" s="613"/>
      <c r="L138" s="613"/>
      <c r="M138" s="613"/>
      <c r="N138" s="613"/>
      <c r="O138" s="613"/>
      <c r="P138" s="613"/>
      <c r="Q138" s="613"/>
      <c r="R138" s="613"/>
      <c r="S138" s="613"/>
      <c r="T138" s="613"/>
      <c r="U138" s="613"/>
      <c r="V138" s="613"/>
      <c r="W138" s="613"/>
      <c r="X138" s="613"/>
      <c r="Y138" s="613"/>
    </row>
    <row r="139" spans="1:25" s="614" customFormat="1" ht="9.75" customHeight="1">
      <c r="A139" s="615"/>
      <c r="B139" s="616"/>
      <c r="C139" s="617"/>
      <c r="D139" s="617"/>
      <c r="E139" s="617"/>
      <c r="F139" s="617"/>
      <c r="G139" s="617"/>
      <c r="H139" s="617"/>
      <c r="I139" s="617"/>
      <c r="J139" s="615"/>
    </row>
    <row r="140" spans="1:25" s="614" customFormat="1" ht="31.5" customHeight="1">
      <c r="A140" s="618">
        <v>1</v>
      </c>
      <c r="B140" s="1051" t="s">
        <v>950</v>
      </c>
      <c r="C140" s="1052"/>
      <c r="D140" s="1052"/>
      <c r="E140" s="1053"/>
      <c r="F140" s="1054"/>
      <c r="G140" s="1055"/>
      <c r="H140" s="1055"/>
      <c r="I140" s="1056"/>
      <c r="J140" s="619"/>
      <c r="K140" s="619"/>
      <c r="L140" s="619"/>
      <c r="M140" s="619"/>
      <c r="N140" s="620"/>
      <c r="O140" s="619"/>
      <c r="P140" s="619"/>
      <c r="Q140" s="619"/>
      <c r="R140" s="619"/>
      <c r="S140" s="619"/>
      <c r="T140" s="619"/>
      <c r="U140" s="619"/>
      <c r="V140" s="619"/>
      <c r="W140" s="619"/>
      <c r="X140" s="619"/>
      <c r="Y140" s="619"/>
    </row>
    <row r="141" spans="1:25" s="614" customFormat="1" ht="75" customHeight="1">
      <c r="A141" s="618">
        <v>2</v>
      </c>
      <c r="B141" s="988" t="s">
        <v>1076</v>
      </c>
      <c r="C141" s="959"/>
      <c r="D141" s="959"/>
      <c r="E141" s="960"/>
      <c r="F141" s="621"/>
      <c r="G141" s="622"/>
      <c r="H141" s="622"/>
      <c r="I141" s="623"/>
      <c r="J141" s="619"/>
      <c r="K141" s="619"/>
      <c r="L141" s="619"/>
      <c r="M141" s="619"/>
      <c r="N141" s="620"/>
      <c r="O141" s="619"/>
      <c r="P141" s="619"/>
      <c r="Q141" s="619"/>
      <c r="R141" s="619"/>
      <c r="S141" s="619"/>
      <c r="T141" s="619"/>
      <c r="U141" s="619"/>
      <c r="V141" s="619"/>
      <c r="W141" s="619"/>
      <c r="X141" s="619"/>
      <c r="Y141" s="619"/>
    </row>
    <row r="142" spans="1:25" s="614" customFormat="1" ht="99.75" customHeight="1">
      <c r="A142" s="624">
        <v>3</v>
      </c>
      <c r="B142" s="1051" t="s">
        <v>1077</v>
      </c>
      <c r="C142" s="1052"/>
      <c r="D142" s="1052"/>
      <c r="E142" s="1053"/>
      <c r="F142" s="1057"/>
      <c r="G142" s="965"/>
      <c r="H142" s="965"/>
      <c r="I142" s="966"/>
      <c r="J142" s="613"/>
      <c r="K142" s="613"/>
      <c r="L142" s="613"/>
      <c r="M142" s="613"/>
      <c r="N142" s="625"/>
      <c r="O142" s="613"/>
      <c r="P142" s="613"/>
      <c r="Q142" s="613"/>
      <c r="R142" s="613"/>
      <c r="S142" s="613"/>
      <c r="T142" s="613"/>
      <c r="U142" s="613"/>
      <c r="V142" s="613"/>
      <c r="W142" s="613"/>
      <c r="X142" s="613"/>
      <c r="Y142" s="613"/>
    </row>
    <row r="143" spans="1:25" s="614" customFormat="1" ht="28.5" customHeight="1">
      <c r="A143" s="624" t="s">
        <v>275</v>
      </c>
      <c r="B143" s="959" t="s">
        <v>715</v>
      </c>
      <c r="C143" s="959"/>
      <c r="D143" s="959"/>
      <c r="E143" s="960"/>
      <c r="F143" s="1057"/>
      <c r="G143" s="965"/>
      <c r="H143" s="965"/>
      <c r="I143" s="966"/>
      <c r="J143" s="613"/>
      <c r="K143" s="613"/>
      <c r="L143" s="613"/>
      <c r="M143" s="613"/>
      <c r="N143" s="625"/>
      <c r="O143" s="613"/>
      <c r="P143" s="613"/>
      <c r="Q143" s="613"/>
      <c r="R143" s="613"/>
      <c r="S143" s="613"/>
      <c r="T143" s="613"/>
      <c r="U143" s="613"/>
      <c r="V143" s="613"/>
      <c r="W143" s="613"/>
      <c r="X143" s="613"/>
      <c r="Y143" s="613"/>
    </row>
    <row r="144" spans="1:25" s="614" customFormat="1" ht="28.5" customHeight="1">
      <c r="A144" s="624" t="s">
        <v>279</v>
      </c>
      <c r="B144" s="959" t="s">
        <v>714</v>
      </c>
      <c r="C144" s="959"/>
      <c r="D144" s="959"/>
      <c r="E144" s="960"/>
      <c r="F144" s="959"/>
      <c r="G144" s="959"/>
      <c r="H144" s="959"/>
      <c r="I144" s="960"/>
      <c r="J144" s="613"/>
      <c r="K144" s="613"/>
      <c r="L144" s="613"/>
      <c r="M144" s="613"/>
      <c r="N144" s="625"/>
      <c r="O144" s="613"/>
      <c r="P144" s="613"/>
      <c r="Q144" s="613"/>
      <c r="R144" s="613"/>
      <c r="S144" s="613"/>
      <c r="T144" s="613"/>
      <c r="U144" s="613"/>
      <c r="V144" s="613"/>
      <c r="W144" s="613"/>
      <c r="X144" s="613"/>
      <c r="Y144" s="613"/>
    </row>
    <row r="145" spans="1:25" s="614" customFormat="1" ht="51.75" customHeight="1">
      <c r="A145" s="624" t="s">
        <v>716</v>
      </c>
      <c r="B145" s="959" t="s">
        <v>1078</v>
      </c>
      <c r="C145" s="959"/>
      <c r="D145" s="959"/>
      <c r="E145" s="960"/>
      <c r="F145" s="1057"/>
      <c r="G145" s="965"/>
      <c r="H145" s="965"/>
      <c r="I145" s="966"/>
      <c r="J145" s="613"/>
      <c r="K145" s="613"/>
      <c r="L145" s="613"/>
      <c r="M145" s="613"/>
      <c r="N145" s="625"/>
      <c r="O145" s="613"/>
      <c r="P145" s="613"/>
      <c r="Q145" s="613"/>
      <c r="R145" s="613"/>
      <c r="S145" s="613"/>
      <c r="T145" s="613"/>
      <c r="U145" s="613"/>
      <c r="V145" s="613"/>
      <c r="W145" s="613"/>
      <c r="X145" s="613"/>
      <c r="Y145" s="613"/>
    </row>
    <row r="146" spans="1:25" s="614" customFormat="1" ht="14.25" customHeight="1">
      <c r="A146" s="626"/>
      <c r="B146" s="620"/>
      <c r="C146" s="620"/>
      <c r="D146" s="620"/>
      <c r="E146" s="620"/>
      <c r="F146" s="627"/>
      <c r="G146" s="627"/>
      <c r="H146" s="627"/>
      <c r="I146" s="627"/>
      <c r="J146" s="613"/>
      <c r="K146" s="613"/>
      <c r="L146" s="613"/>
      <c r="M146" s="613"/>
      <c r="N146" s="613"/>
      <c r="O146" s="613"/>
      <c r="P146" s="613"/>
      <c r="Q146" s="613"/>
      <c r="R146" s="613"/>
      <c r="S146" s="613"/>
      <c r="T146" s="613"/>
      <c r="U146" s="613"/>
      <c r="V146" s="613"/>
      <c r="W146" s="613"/>
      <c r="X146" s="613"/>
      <c r="Y146" s="613"/>
    </row>
    <row r="147" spans="1:25" s="614" customFormat="1" ht="33" customHeight="1">
      <c r="A147" s="624" t="s">
        <v>717</v>
      </c>
      <c r="B147" s="959" t="s">
        <v>298</v>
      </c>
      <c r="C147" s="959"/>
      <c r="D147" s="959"/>
      <c r="E147" s="959"/>
      <c r="F147" s="1057"/>
      <c r="G147" s="965"/>
      <c r="H147" s="965"/>
      <c r="I147" s="966"/>
      <c r="J147" s="613"/>
      <c r="K147" s="613"/>
      <c r="L147" s="613"/>
      <c r="M147" s="613"/>
      <c r="N147" s="613"/>
      <c r="O147" s="613"/>
      <c r="P147" s="613"/>
      <c r="Q147" s="613"/>
      <c r="R147" s="613"/>
      <c r="S147" s="613"/>
      <c r="T147" s="613"/>
      <c r="U147" s="613"/>
      <c r="V147" s="613"/>
      <c r="W147" s="613"/>
      <c r="X147" s="613"/>
      <c r="Y147" s="613"/>
    </row>
    <row r="148" spans="1:25" s="614" customFormat="1" ht="14.25" customHeight="1">
      <c r="A148" s="626"/>
      <c r="B148" s="627"/>
      <c r="C148" s="627"/>
      <c r="D148" s="627"/>
      <c r="E148" s="627"/>
      <c r="F148" s="627"/>
      <c r="G148" s="627"/>
      <c r="H148" s="627"/>
      <c r="I148" s="627"/>
      <c r="J148" s="613"/>
      <c r="K148" s="613"/>
      <c r="L148" s="613"/>
      <c r="M148" s="613"/>
      <c r="N148" s="613"/>
      <c r="O148" s="613"/>
      <c r="P148" s="613"/>
      <c r="Q148" s="613"/>
      <c r="R148" s="613"/>
      <c r="S148" s="613"/>
      <c r="T148" s="613"/>
      <c r="U148" s="613"/>
      <c r="V148" s="613"/>
      <c r="W148" s="613"/>
      <c r="X148" s="613"/>
      <c r="Y148" s="613"/>
    </row>
    <row r="149" spans="1:25" s="614" customFormat="1" ht="20.25" customHeight="1">
      <c r="A149" s="1058" t="s">
        <v>718</v>
      </c>
      <c r="B149" s="986" t="s">
        <v>951</v>
      </c>
      <c r="C149" s="986"/>
      <c r="D149" s="986"/>
      <c r="E149" s="986"/>
      <c r="F149" s="885"/>
      <c r="G149" s="1060"/>
      <c r="H149" s="1060"/>
      <c r="I149" s="884"/>
      <c r="J149" s="613"/>
      <c r="K149" s="613"/>
      <c r="L149" s="613"/>
      <c r="M149" s="613"/>
      <c r="N149" s="613"/>
      <c r="O149" s="613"/>
      <c r="P149" s="613"/>
      <c r="Q149" s="613"/>
      <c r="R149" s="613"/>
      <c r="S149" s="613"/>
      <c r="T149" s="613"/>
      <c r="U149" s="613"/>
      <c r="V149" s="613"/>
      <c r="W149" s="613"/>
      <c r="X149" s="613"/>
      <c r="Y149" s="613"/>
    </row>
    <row r="150" spans="1:25" s="614" customFormat="1" ht="60.75" customHeight="1">
      <c r="A150" s="1059"/>
      <c r="B150" s="981"/>
      <c r="C150" s="981"/>
      <c r="D150" s="981"/>
      <c r="E150" s="981"/>
      <c r="F150" s="992"/>
      <c r="G150" s="1061"/>
      <c r="H150" s="1061"/>
      <c r="I150" s="954"/>
      <c r="J150" s="613"/>
      <c r="K150" s="613"/>
      <c r="L150" s="613"/>
      <c r="M150" s="613"/>
      <c r="N150" s="613"/>
      <c r="O150" s="613"/>
      <c r="P150" s="613"/>
      <c r="Q150" s="613"/>
      <c r="R150" s="613"/>
      <c r="S150" s="613"/>
      <c r="T150" s="613"/>
      <c r="U150" s="613"/>
      <c r="V150" s="613"/>
      <c r="W150" s="613"/>
      <c r="X150" s="613"/>
      <c r="Y150" s="613"/>
    </row>
    <row r="151" spans="1:25" s="614" customFormat="1" ht="21" customHeight="1">
      <c r="A151" s="628"/>
      <c r="E151" s="629" t="s">
        <v>299</v>
      </c>
      <c r="F151" s="992"/>
      <c r="G151" s="1061"/>
      <c r="H151" s="1061"/>
      <c r="I151" s="954"/>
      <c r="J151" s="613"/>
      <c r="K151" s="613"/>
      <c r="L151" s="613"/>
      <c r="M151" s="613"/>
      <c r="N151" s="613"/>
      <c r="O151" s="613"/>
      <c r="P151" s="613"/>
      <c r="Q151" s="613"/>
      <c r="R151" s="613"/>
      <c r="S151" s="613"/>
      <c r="T151" s="613"/>
      <c r="U151" s="613"/>
      <c r="V151" s="613"/>
      <c r="W151" s="613"/>
      <c r="X151" s="613"/>
      <c r="Y151" s="613"/>
    </row>
    <row r="152" spans="1:25" s="614" customFormat="1" ht="21" customHeight="1">
      <c r="A152" s="628"/>
      <c r="E152" s="629" t="s">
        <v>99</v>
      </c>
      <c r="F152" s="992"/>
      <c r="G152" s="1061"/>
      <c r="H152" s="1061"/>
      <c r="I152" s="954"/>
      <c r="J152" s="613"/>
      <c r="K152" s="613"/>
      <c r="L152" s="613"/>
      <c r="M152" s="613"/>
      <c r="N152" s="613"/>
      <c r="O152" s="613"/>
      <c r="P152" s="613"/>
      <c r="Q152" s="613"/>
      <c r="R152" s="613"/>
      <c r="S152" s="613"/>
      <c r="T152" s="613"/>
      <c r="U152" s="613"/>
      <c r="V152" s="613"/>
      <c r="W152" s="613"/>
      <c r="X152" s="613"/>
      <c r="Y152" s="613"/>
    </row>
    <row r="153" spans="1:25" s="614" customFormat="1" ht="18.75" customHeight="1">
      <c r="A153" s="628"/>
      <c r="B153" s="630"/>
      <c r="C153" s="630"/>
      <c r="D153" s="630"/>
      <c r="E153" s="631" t="s">
        <v>300</v>
      </c>
      <c r="F153" s="982"/>
      <c r="G153" s="983"/>
      <c r="H153" s="983"/>
      <c r="I153" s="984"/>
      <c r="J153" s="613"/>
      <c r="K153" s="613"/>
      <c r="L153" s="613"/>
      <c r="M153" s="613"/>
      <c r="N153" s="613"/>
      <c r="O153" s="613"/>
      <c r="P153" s="613"/>
      <c r="Q153" s="613"/>
      <c r="R153" s="613"/>
      <c r="S153" s="613"/>
      <c r="T153" s="613"/>
      <c r="U153" s="613"/>
      <c r="V153" s="613"/>
      <c r="W153" s="613"/>
      <c r="X153" s="613"/>
      <c r="Y153" s="613"/>
    </row>
    <row r="154" spans="1:25" s="614" customFormat="1" ht="16.5" customHeight="1">
      <c r="A154" s="632"/>
      <c r="B154" s="615"/>
      <c r="C154" s="615"/>
      <c r="D154" s="615"/>
      <c r="E154" s="629"/>
      <c r="F154" s="982"/>
      <c r="G154" s="983"/>
      <c r="H154" s="983"/>
      <c r="I154" s="984"/>
      <c r="J154" s="613"/>
      <c r="K154" s="613"/>
      <c r="L154" s="613"/>
      <c r="M154" s="613"/>
      <c r="N154" s="613"/>
      <c r="O154" s="613"/>
      <c r="P154" s="613"/>
      <c r="Q154" s="613"/>
      <c r="R154" s="613"/>
      <c r="S154" s="613"/>
      <c r="T154" s="613"/>
      <c r="U154" s="613"/>
      <c r="V154" s="613"/>
      <c r="W154" s="613"/>
      <c r="X154" s="613"/>
      <c r="Y154" s="613"/>
    </row>
    <row r="155" spans="1:25" s="614" customFormat="1" ht="9" customHeight="1">
      <c r="A155" s="633"/>
      <c r="B155" s="985"/>
      <c r="C155" s="986"/>
      <c r="D155" s="986"/>
      <c r="E155" s="986"/>
      <c r="I155" s="634"/>
      <c r="J155" s="613"/>
      <c r="K155" s="613"/>
      <c r="L155" s="613"/>
      <c r="M155" s="613"/>
      <c r="N155" s="613"/>
      <c r="O155" s="613"/>
      <c r="P155" s="613"/>
      <c r="Q155" s="613"/>
      <c r="R155" s="613"/>
      <c r="S155" s="613"/>
      <c r="T155" s="613"/>
      <c r="U155" s="613"/>
      <c r="V155" s="613"/>
      <c r="W155" s="613"/>
      <c r="X155" s="613"/>
      <c r="Y155" s="613"/>
    </row>
    <row r="156" spans="1:25" s="614" customFormat="1" ht="153.94999999999999" customHeight="1">
      <c r="A156" s="633" t="s">
        <v>719</v>
      </c>
      <c r="B156" s="1051" t="s">
        <v>1079</v>
      </c>
      <c r="C156" s="1052"/>
      <c r="D156" s="1052"/>
      <c r="E156" s="1053"/>
      <c r="F156" s="964"/>
      <c r="G156" s="965"/>
      <c r="H156" s="965"/>
      <c r="I156" s="966"/>
      <c r="J156" s="613"/>
      <c r="K156" s="613"/>
      <c r="L156" s="613"/>
      <c r="M156" s="613"/>
      <c r="N156" s="613"/>
      <c r="O156" s="613"/>
      <c r="P156" s="613"/>
      <c r="Q156" s="613"/>
      <c r="R156" s="613"/>
      <c r="S156" s="613"/>
      <c r="T156" s="613"/>
      <c r="U156" s="613"/>
      <c r="V156" s="613"/>
      <c r="W156" s="613"/>
      <c r="X156" s="613"/>
      <c r="Y156" s="613"/>
    </row>
    <row r="157" spans="1:25" s="614" customFormat="1" ht="10.5" customHeight="1">
      <c r="A157" s="628"/>
      <c r="B157" s="635"/>
      <c r="C157" s="615"/>
      <c r="D157" s="615"/>
      <c r="E157" s="629"/>
      <c r="F157" s="617"/>
      <c r="G157" s="617"/>
      <c r="H157" s="617"/>
      <c r="I157" s="636"/>
      <c r="J157" s="613"/>
      <c r="K157" s="613"/>
      <c r="L157" s="613"/>
      <c r="M157" s="613"/>
      <c r="N157" s="613"/>
      <c r="O157" s="613"/>
      <c r="P157" s="613"/>
      <c r="Q157" s="613"/>
      <c r="R157" s="613"/>
      <c r="S157" s="613"/>
      <c r="T157" s="613"/>
      <c r="U157" s="613"/>
      <c r="V157" s="613"/>
      <c r="W157" s="613"/>
      <c r="X157" s="613"/>
      <c r="Y157" s="613"/>
    </row>
    <row r="158" spans="1:25" s="614" customFormat="1" ht="18.75" customHeight="1">
      <c r="A158" s="628"/>
      <c r="B158" s="980" t="s">
        <v>128</v>
      </c>
      <c r="C158" s="981"/>
      <c r="D158" s="981"/>
      <c r="E158" s="981"/>
      <c r="F158" s="964"/>
      <c r="G158" s="965"/>
      <c r="H158" s="965"/>
      <c r="I158" s="966"/>
      <c r="J158" s="613"/>
      <c r="K158" s="613"/>
      <c r="L158" s="613"/>
      <c r="M158" s="613"/>
      <c r="N158" s="613"/>
      <c r="O158" s="613"/>
      <c r="P158" s="613"/>
      <c r="Q158" s="613"/>
      <c r="R158" s="613"/>
      <c r="S158" s="613"/>
      <c r="T158" s="613"/>
      <c r="U158" s="613"/>
      <c r="V158" s="613"/>
      <c r="W158" s="613"/>
      <c r="X158" s="613"/>
      <c r="Y158" s="613"/>
    </row>
    <row r="159" spans="1:25" s="614" customFormat="1" ht="10.5" customHeight="1">
      <c r="A159" s="628"/>
      <c r="B159" s="635"/>
      <c r="C159" s="615"/>
      <c r="D159" s="615"/>
      <c r="E159" s="629"/>
      <c r="F159" s="617"/>
      <c r="G159" s="617"/>
      <c r="H159" s="617"/>
      <c r="I159" s="636"/>
      <c r="J159" s="613"/>
      <c r="K159" s="613"/>
      <c r="L159" s="613"/>
      <c r="M159" s="613"/>
      <c r="N159" s="613"/>
      <c r="O159" s="613"/>
      <c r="P159" s="613"/>
      <c r="Q159" s="613"/>
      <c r="R159" s="613"/>
      <c r="S159" s="613"/>
      <c r="T159" s="613"/>
      <c r="U159" s="613"/>
      <c r="V159" s="613"/>
      <c r="W159" s="613"/>
      <c r="X159" s="613"/>
      <c r="Y159" s="613"/>
    </row>
    <row r="160" spans="1:25" s="614" customFormat="1" ht="54.6" customHeight="1">
      <c r="A160" s="628"/>
      <c r="B160" s="961" t="s">
        <v>1080</v>
      </c>
      <c r="C160" s="962"/>
      <c r="D160" s="962"/>
      <c r="E160" s="963"/>
      <c r="F160" s="964"/>
      <c r="G160" s="965"/>
      <c r="H160" s="965"/>
      <c r="I160" s="966"/>
      <c r="J160" s="613"/>
      <c r="K160" s="613"/>
      <c r="L160" s="613"/>
      <c r="M160" s="613"/>
      <c r="N160" s="613"/>
      <c r="O160" s="613"/>
      <c r="P160" s="613"/>
      <c r="Q160" s="613"/>
      <c r="R160" s="613"/>
      <c r="S160" s="613"/>
      <c r="T160" s="613"/>
      <c r="U160" s="613"/>
      <c r="V160" s="613"/>
      <c r="W160" s="613"/>
      <c r="X160" s="613"/>
      <c r="Y160" s="613"/>
    </row>
    <row r="161" spans="1:25" s="614" customFormat="1" ht="11.25" customHeight="1">
      <c r="A161" s="628"/>
      <c r="B161" s="635"/>
      <c r="C161" s="615"/>
      <c r="D161" s="615"/>
      <c r="E161" s="629"/>
      <c r="F161" s="617"/>
      <c r="G161" s="617"/>
      <c r="H161" s="617"/>
      <c r="I161" s="636"/>
      <c r="J161" s="613"/>
      <c r="K161" s="613"/>
      <c r="L161" s="613"/>
      <c r="M161" s="613"/>
      <c r="N161" s="613"/>
      <c r="O161" s="613"/>
      <c r="P161" s="613"/>
      <c r="Q161" s="613"/>
      <c r="R161" s="613"/>
      <c r="S161" s="613"/>
      <c r="T161" s="613"/>
      <c r="U161" s="613"/>
      <c r="V161" s="613"/>
      <c r="W161" s="613"/>
      <c r="X161" s="613"/>
      <c r="Y161" s="613"/>
    </row>
    <row r="162" spans="1:25" s="614" customFormat="1" ht="63.75" customHeight="1">
      <c r="A162" s="628"/>
      <c r="B162" s="961" t="s">
        <v>952</v>
      </c>
      <c r="C162" s="962"/>
      <c r="D162" s="962"/>
      <c r="E162" s="963"/>
      <c r="F162" s="637"/>
      <c r="G162" s="638"/>
      <c r="H162" s="638"/>
      <c r="I162" s="639"/>
      <c r="J162" s="613"/>
      <c r="K162" s="613"/>
      <c r="L162" s="613"/>
      <c r="M162" s="613"/>
      <c r="N162" s="613"/>
      <c r="O162" s="613"/>
      <c r="P162" s="613"/>
      <c r="Q162" s="613"/>
      <c r="R162" s="613"/>
      <c r="S162" s="613"/>
      <c r="T162" s="613"/>
      <c r="U162" s="613"/>
      <c r="V162" s="613"/>
      <c r="W162" s="613"/>
      <c r="X162" s="613"/>
      <c r="Y162" s="613"/>
    </row>
    <row r="163" spans="1:25" s="614" customFormat="1">
      <c r="A163" s="628"/>
      <c r="B163" s="967"/>
      <c r="C163" s="968"/>
      <c r="D163" s="968"/>
      <c r="E163" s="968"/>
      <c r="F163" s="612"/>
      <c r="G163" s="612"/>
      <c r="H163" s="612"/>
      <c r="I163" s="612"/>
      <c r="J163" s="613"/>
      <c r="K163" s="613"/>
      <c r="L163" s="613"/>
      <c r="M163" s="613"/>
      <c r="N163" s="613"/>
      <c r="O163" s="613"/>
      <c r="P163" s="613"/>
      <c r="Q163" s="613"/>
      <c r="R163" s="613"/>
      <c r="S163" s="613"/>
      <c r="T163" s="613"/>
      <c r="U163" s="613"/>
      <c r="V163" s="613"/>
      <c r="W163" s="613"/>
      <c r="X163" s="613"/>
      <c r="Y163" s="613"/>
    </row>
    <row r="164" spans="1:25" s="614" customFormat="1" ht="50.25" customHeight="1">
      <c r="A164" s="632"/>
      <c r="B164" s="988" t="s">
        <v>196</v>
      </c>
      <c r="C164" s="959"/>
      <c r="D164" s="959"/>
      <c r="E164" s="959"/>
      <c r="F164" s="886"/>
      <c r="G164" s="887"/>
      <c r="H164" s="886"/>
      <c r="I164" s="887"/>
      <c r="J164" s="613"/>
      <c r="K164" s="613"/>
      <c r="L164" s="613"/>
      <c r="M164" s="613"/>
      <c r="N164" s="613"/>
      <c r="O164" s="613"/>
      <c r="P164" s="613"/>
      <c r="Q164" s="613"/>
      <c r="R164" s="613"/>
      <c r="S164" s="613"/>
      <c r="T164" s="613"/>
      <c r="U164" s="613"/>
      <c r="V164" s="613"/>
      <c r="W164" s="613"/>
      <c r="X164" s="613"/>
      <c r="Y164" s="613"/>
    </row>
    <row r="165" spans="1:25" s="614" customFormat="1" ht="24" hidden="1" customHeight="1">
      <c r="A165" s="628"/>
      <c r="B165" s="969" t="s">
        <v>615</v>
      </c>
      <c r="C165" s="970"/>
      <c r="D165" s="610"/>
      <c r="E165" s="610"/>
      <c r="F165" s="611"/>
      <c r="G165" s="612"/>
      <c r="H165" s="612"/>
      <c r="I165" s="612"/>
      <c r="J165" s="613"/>
      <c r="K165" s="613"/>
      <c r="L165" s="613"/>
      <c r="M165" s="613"/>
      <c r="N165" s="613"/>
      <c r="O165" s="613"/>
      <c r="P165" s="613"/>
      <c r="Q165" s="613"/>
      <c r="R165" s="613"/>
      <c r="S165" s="613"/>
      <c r="T165" s="613"/>
      <c r="U165" s="613"/>
      <c r="V165" s="613"/>
      <c r="W165" s="613"/>
      <c r="X165" s="613"/>
      <c r="Y165" s="613"/>
    </row>
    <row r="166" spans="1:25" s="614" customFormat="1" ht="33.75" hidden="1" customHeight="1">
      <c r="A166" s="628"/>
      <c r="B166" s="971" t="s">
        <v>708</v>
      </c>
      <c r="C166" s="971"/>
      <c r="D166" s="971"/>
      <c r="E166" s="971"/>
      <c r="F166" s="971"/>
      <c r="G166" s="971"/>
      <c r="H166" s="971"/>
      <c r="I166" s="971"/>
      <c r="J166" s="613"/>
      <c r="K166" s="613"/>
      <c r="L166" s="613"/>
      <c r="M166" s="613"/>
      <c r="N166" s="613"/>
      <c r="O166" s="613"/>
      <c r="P166" s="613"/>
      <c r="Q166" s="613"/>
      <c r="R166" s="613"/>
      <c r="S166" s="613"/>
      <c r="T166" s="613"/>
      <c r="U166" s="613"/>
      <c r="V166" s="613"/>
      <c r="W166" s="613"/>
      <c r="X166" s="613"/>
      <c r="Y166" s="613"/>
    </row>
    <row r="167" spans="1:25" s="614" customFormat="1" ht="15.75" hidden="1" customHeight="1">
      <c r="A167" s="628"/>
      <c r="B167" s="640"/>
      <c r="C167" s="640"/>
      <c r="D167" s="640"/>
      <c r="E167" s="640"/>
      <c r="F167" s="640"/>
      <c r="G167" s="640"/>
      <c r="H167" s="640"/>
      <c r="I167" s="640"/>
      <c r="J167" s="613"/>
      <c r="K167" s="613"/>
      <c r="L167" s="613"/>
      <c r="M167" s="613"/>
      <c r="N167" s="613"/>
      <c r="O167" s="613"/>
      <c r="P167" s="613"/>
      <c r="Q167" s="613"/>
      <c r="R167" s="613"/>
      <c r="S167" s="613"/>
      <c r="T167" s="613"/>
      <c r="U167" s="613"/>
      <c r="V167" s="613"/>
      <c r="W167" s="613"/>
      <c r="X167" s="613"/>
      <c r="Y167" s="613"/>
    </row>
    <row r="168" spans="1:25" s="614" customFormat="1" ht="38.25" hidden="1" customHeight="1">
      <c r="A168" s="618"/>
      <c r="B168" s="972" t="s">
        <v>757</v>
      </c>
      <c r="C168" s="972"/>
      <c r="D168" s="972"/>
      <c r="E168" s="973"/>
      <c r="F168" s="974"/>
      <c r="G168" s="975"/>
      <c r="H168" s="976"/>
      <c r="I168" s="975"/>
      <c r="J168" s="619"/>
      <c r="K168" s="619"/>
      <c r="L168" s="619"/>
      <c r="M168" s="619"/>
      <c r="N168" s="641" t="e">
        <f>'[11]Name of Bidder'!C132</f>
        <v>#REF!</v>
      </c>
      <c r="O168" s="619"/>
      <c r="P168" s="619"/>
      <c r="Q168" s="619"/>
      <c r="R168" s="619"/>
      <c r="S168" s="619"/>
      <c r="T168" s="619"/>
      <c r="U168" s="619"/>
      <c r="V168" s="619"/>
      <c r="W168" s="619"/>
      <c r="X168" s="619"/>
      <c r="Y168" s="619"/>
    </row>
    <row r="169" spans="1:25" s="614" customFormat="1" ht="56.25" hidden="1" customHeight="1">
      <c r="A169" s="633"/>
      <c r="B169" s="972" t="s">
        <v>1081</v>
      </c>
      <c r="C169" s="972"/>
      <c r="D169" s="972"/>
      <c r="E169" s="973"/>
      <c r="F169" s="974"/>
      <c r="G169" s="975"/>
      <c r="H169" s="976"/>
      <c r="I169" s="975"/>
      <c r="J169" s="619"/>
      <c r="K169" s="619"/>
      <c r="L169" s="619"/>
      <c r="M169" s="619"/>
      <c r="N169" s="642" t="e">
        <f>'[11]Name of Bidder'!C137</f>
        <v>#REF!</v>
      </c>
      <c r="O169" s="619"/>
      <c r="P169" s="619"/>
      <c r="Q169" s="619"/>
      <c r="R169" s="619"/>
      <c r="S169" s="619"/>
      <c r="T169" s="619"/>
      <c r="U169" s="619"/>
      <c r="V169" s="619"/>
      <c r="W169" s="619"/>
      <c r="X169" s="619"/>
      <c r="Y169" s="619"/>
    </row>
    <row r="170" spans="1:25" s="614" customFormat="1" ht="44.25" hidden="1" customHeight="1">
      <c r="A170" s="624">
        <v>1</v>
      </c>
      <c r="B170" s="959" t="s">
        <v>297</v>
      </c>
      <c r="C170" s="959"/>
      <c r="D170" s="959"/>
      <c r="E170" s="960"/>
      <c r="F170" s="977"/>
      <c r="G170" s="978"/>
      <c r="H170" s="979"/>
      <c r="I170" s="978"/>
      <c r="J170" s="613"/>
      <c r="K170" s="613"/>
      <c r="L170" s="613"/>
      <c r="M170" s="613"/>
      <c r="N170" s="642" t="e">
        <f>'[11]Name of Bidder'!C142</f>
        <v>#REF!</v>
      </c>
      <c r="O170" s="613"/>
      <c r="P170" s="613"/>
      <c r="Q170" s="613"/>
      <c r="R170" s="613"/>
      <c r="S170" s="613"/>
      <c r="T170" s="613"/>
      <c r="U170" s="613"/>
      <c r="V170" s="613"/>
      <c r="W170" s="613"/>
      <c r="X170" s="613"/>
      <c r="Y170" s="613"/>
    </row>
    <row r="171" spans="1:25" s="614" customFormat="1" ht="14.25" hidden="1" customHeight="1">
      <c r="A171" s="626"/>
      <c r="B171" s="620"/>
      <c r="C171" s="620"/>
      <c r="D171" s="620"/>
      <c r="E171" s="620"/>
      <c r="F171" s="627"/>
      <c r="G171" s="627"/>
      <c r="H171" s="627"/>
      <c r="I171" s="627"/>
      <c r="J171" s="613"/>
      <c r="K171" s="613"/>
      <c r="L171" s="613"/>
      <c r="M171" s="613"/>
      <c r="N171" s="613"/>
      <c r="O171" s="613"/>
      <c r="P171" s="613"/>
      <c r="Q171" s="613"/>
      <c r="R171" s="613"/>
      <c r="S171" s="613"/>
      <c r="T171" s="613"/>
      <c r="U171" s="613"/>
      <c r="V171" s="613"/>
      <c r="W171" s="613"/>
      <c r="X171" s="613"/>
      <c r="Y171" s="613"/>
    </row>
    <row r="172" spans="1:25" s="614" customFormat="1" ht="36.75" hidden="1" customHeight="1">
      <c r="A172" s="624">
        <v>2</v>
      </c>
      <c r="B172" s="959" t="s">
        <v>298</v>
      </c>
      <c r="C172" s="959"/>
      <c r="D172" s="959"/>
      <c r="E172" s="960"/>
      <c r="F172" s="977"/>
      <c r="G172" s="978"/>
      <c r="H172" s="979"/>
      <c r="I172" s="978"/>
      <c r="J172" s="613"/>
      <c r="K172" s="613"/>
      <c r="L172" s="613"/>
      <c r="M172" s="613"/>
      <c r="N172" s="613"/>
      <c r="O172" s="613"/>
      <c r="P172" s="613"/>
      <c r="Q172" s="613"/>
      <c r="R172" s="613"/>
      <c r="S172" s="613"/>
      <c r="T172" s="613"/>
      <c r="U172" s="613"/>
      <c r="V172" s="613"/>
      <c r="W172" s="613"/>
      <c r="X172" s="613"/>
      <c r="Y172" s="613"/>
    </row>
    <row r="173" spans="1:25" s="614" customFormat="1" ht="14.25" hidden="1" customHeight="1">
      <c r="A173" s="626"/>
      <c r="B173" s="627"/>
      <c r="C173" s="627"/>
      <c r="D173" s="627"/>
      <c r="E173" s="627"/>
      <c r="F173" s="627"/>
      <c r="G173" s="627"/>
      <c r="H173" s="627"/>
      <c r="I173" s="627"/>
      <c r="J173" s="613"/>
      <c r="K173" s="613"/>
      <c r="L173" s="613"/>
      <c r="M173" s="613"/>
      <c r="N173" s="613"/>
      <c r="O173" s="613"/>
      <c r="P173" s="613"/>
      <c r="Q173" s="613"/>
      <c r="R173" s="613"/>
      <c r="S173" s="613"/>
      <c r="T173" s="613"/>
      <c r="U173" s="613"/>
      <c r="V173" s="613"/>
      <c r="W173" s="613"/>
      <c r="X173" s="613"/>
      <c r="Y173" s="613"/>
    </row>
    <row r="174" spans="1:25" s="614" customFormat="1" ht="23.25" hidden="1" customHeight="1">
      <c r="A174" s="1058">
        <v>3</v>
      </c>
      <c r="B174" s="1062" t="e">
        <f>IF([11]Cover!D126 = "Sole Bidder", "Name and Address of the Employer/Utility for whom the Contract was executed by the firm ", " Name and Address of the Employer/Utility for whom the Contract was executed by the firm/Partner of a JV")</f>
        <v>#REF!</v>
      </c>
      <c r="C174" s="1063"/>
      <c r="D174" s="1063"/>
      <c r="E174" s="1064"/>
      <c r="F174" s="885"/>
      <c r="G174" s="884"/>
      <c r="H174" s="883"/>
      <c r="I174" s="884"/>
      <c r="J174" s="613"/>
      <c r="K174" s="613"/>
      <c r="L174" s="613"/>
      <c r="M174" s="613"/>
      <c r="N174" s="613"/>
      <c r="O174" s="613"/>
      <c r="P174" s="613"/>
      <c r="Q174" s="613"/>
      <c r="R174" s="613"/>
      <c r="S174" s="613"/>
      <c r="T174" s="613"/>
      <c r="U174" s="613"/>
      <c r="V174" s="613"/>
      <c r="W174" s="613"/>
      <c r="X174" s="613"/>
      <c r="Y174" s="613"/>
    </row>
    <row r="175" spans="1:25" s="614" customFormat="1" ht="21" hidden="1" customHeight="1">
      <c r="A175" s="1059"/>
      <c r="B175" s="961"/>
      <c r="C175" s="962"/>
      <c r="D175" s="962"/>
      <c r="E175" s="1065"/>
      <c r="F175" s="992"/>
      <c r="G175" s="954"/>
      <c r="H175" s="953"/>
      <c r="I175" s="954"/>
      <c r="J175" s="613"/>
      <c r="K175" s="613"/>
      <c r="L175" s="613"/>
      <c r="M175" s="613"/>
      <c r="N175" s="613"/>
      <c r="O175" s="613"/>
      <c r="P175" s="613"/>
      <c r="Q175" s="613"/>
      <c r="R175" s="613"/>
      <c r="S175" s="613"/>
      <c r="T175" s="613"/>
      <c r="U175" s="613"/>
      <c r="V175" s="613"/>
      <c r="W175" s="613"/>
      <c r="X175" s="613"/>
      <c r="Y175" s="613"/>
    </row>
    <row r="176" spans="1:25" s="614" customFormat="1" ht="20.25" hidden="1" customHeight="1">
      <c r="A176" s="1059"/>
      <c r="B176" s="961"/>
      <c r="C176" s="962"/>
      <c r="D176" s="962"/>
      <c r="E176" s="1065"/>
      <c r="F176" s="992"/>
      <c r="G176" s="954"/>
      <c r="H176" s="953"/>
      <c r="I176" s="954"/>
      <c r="J176" s="613"/>
      <c r="K176" s="613"/>
      <c r="L176" s="613"/>
      <c r="M176" s="613"/>
      <c r="N176" s="613"/>
      <c r="O176" s="613"/>
      <c r="P176" s="613"/>
      <c r="Q176" s="613"/>
      <c r="R176" s="613"/>
      <c r="S176" s="613"/>
      <c r="T176" s="613"/>
      <c r="U176" s="613"/>
      <c r="V176" s="613"/>
      <c r="W176" s="613"/>
      <c r="X176" s="613"/>
      <c r="Y176" s="613"/>
    </row>
    <row r="177" spans="1:25" s="614" customFormat="1" ht="21" hidden="1" customHeight="1">
      <c r="A177" s="1059"/>
      <c r="B177" s="961"/>
      <c r="C177" s="962"/>
      <c r="D177" s="962"/>
      <c r="E177" s="1065"/>
      <c r="H177" s="953"/>
      <c r="I177" s="954"/>
      <c r="J177" s="613"/>
      <c r="K177" s="613"/>
      <c r="L177" s="613"/>
      <c r="M177" s="613"/>
      <c r="N177" s="613"/>
      <c r="O177" s="613"/>
      <c r="P177" s="613"/>
      <c r="Q177" s="613"/>
      <c r="R177" s="613"/>
      <c r="S177" s="613"/>
      <c r="T177" s="613"/>
      <c r="U177" s="613"/>
      <c r="V177" s="613"/>
      <c r="W177" s="613"/>
      <c r="X177" s="613"/>
      <c r="Y177" s="613"/>
    </row>
    <row r="178" spans="1:25" s="614" customFormat="1" ht="24.95" hidden="1" customHeight="1">
      <c r="A178" s="628"/>
      <c r="E178" s="629" t="s">
        <v>299</v>
      </c>
      <c r="F178" s="991"/>
      <c r="G178" s="882"/>
      <c r="H178" s="881"/>
      <c r="I178" s="882"/>
      <c r="J178" s="613"/>
      <c r="K178" s="613"/>
      <c r="L178" s="613"/>
      <c r="M178" s="613"/>
      <c r="N178" s="613"/>
      <c r="O178" s="613"/>
      <c r="P178" s="613"/>
      <c r="Q178" s="992"/>
      <c r="R178" s="954"/>
      <c r="S178" s="613"/>
      <c r="T178" s="613"/>
      <c r="U178" s="613"/>
      <c r="V178" s="613"/>
      <c r="W178" s="613"/>
      <c r="X178" s="613"/>
      <c r="Y178" s="613"/>
    </row>
    <row r="179" spans="1:25" s="614" customFormat="1" ht="24.95" hidden="1" customHeight="1">
      <c r="A179" s="628"/>
      <c r="E179" s="629" t="s">
        <v>99</v>
      </c>
      <c r="F179" s="991"/>
      <c r="G179" s="882"/>
      <c r="H179" s="881"/>
      <c r="I179" s="882"/>
      <c r="J179" s="613"/>
      <c r="K179" s="613"/>
      <c r="L179" s="613"/>
      <c r="M179" s="613"/>
      <c r="N179" s="613"/>
      <c r="O179" s="613"/>
      <c r="P179" s="613"/>
      <c r="Q179" s="613"/>
      <c r="R179" s="613"/>
      <c r="S179" s="613"/>
      <c r="T179" s="613"/>
      <c r="U179" s="613"/>
      <c r="V179" s="613"/>
      <c r="W179" s="613"/>
      <c r="X179" s="613"/>
      <c r="Y179" s="613"/>
    </row>
    <row r="180" spans="1:25" s="614" customFormat="1" ht="24.95" hidden="1" customHeight="1">
      <c r="A180" s="628"/>
      <c r="B180" s="630"/>
      <c r="C180" s="630"/>
      <c r="D180" s="630"/>
      <c r="E180" s="631" t="s">
        <v>300</v>
      </c>
      <c r="F180" s="1066"/>
      <c r="G180" s="1067"/>
      <c r="H180" s="1068"/>
      <c r="I180" s="1067"/>
      <c r="J180" s="613"/>
      <c r="K180" s="613"/>
      <c r="L180" s="613"/>
      <c r="M180" s="613"/>
      <c r="N180" s="613"/>
      <c r="O180" s="613"/>
      <c r="P180" s="613"/>
      <c r="Q180" s="613"/>
      <c r="R180" s="613"/>
      <c r="S180" s="613"/>
      <c r="T180" s="613"/>
      <c r="U180" s="613"/>
      <c r="V180" s="613"/>
      <c r="W180" s="613"/>
      <c r="X180" s="613"/>
      <c r="Y180" s="613"/>
    </row>
    <row r="181" spans="1:25" s="614" customFormat="1" ht="20.25" hidden="1" customHeight="1">
      <c r="A181" s="628"/>
      <c r="B181" s="615"/>
      <c r="C181" s="615"/>
      <c r="D181" s="615"/>
      <c r="E181" s="629"/>
      <c r="F181" s="617"/>
      <c r="G181" s="617"/>
      <c r="H181" s="617"/>
      <c r="I181" s="617"/>
      <c r="J181" s="613"/>
      <c r="K181" s="613"/>
      <c r="L181" s="613"/>
      <c r="M181" s="613"/>
      <c r="N181" s="613"/>
      <c r="O181" s="613"/>
      <c r="P181" s="613"/>
      <c r="Q181" s="613"/>
      <c r="R181" s="613"/>
      <c r="S181" s="613"/>
      <c r="T181" s="613"/>
      <c r="U181" s="613"/>
      <c r="V181" s="613"/>
      <c r="W181" s="613"/>
      <c r="X181" s="613"/>
      <c r="Y181" s="613"/>
    </row>
    <row r="182" spans="1:25" s="614" customFormat="1" ht="45.75" hidden="1" customHeight="1">
      <c r="A182" s="643" t="s">
        <v>421</v>
      </c>
      <c r="B182" s="980" t="s">
        <v>603</v>
      </c>
      <c r="C182" s="981"/>
      <c r="D182" s="981"/>
      <c r="E182" s="981"/>
      <c r="I182" s="634"/>
      <c r="J182" s="613"/>
      <c r="K182" s="613"/>
      <c r="L182" s="613"/>
      <c r="M182" s="613"/>
      <c r="N182" s="613"/>
      <c r="O182" s="613"/>
      <c r="P182" s="613"/>
      <c r="Q182" s="613"/>
      <c r="R182" s="613"/>
      <c r="S182" s="613"/>
      <c r="T182" s="613"/>
      <c r="U182" s="613"/>
      <c r="V182" s="613"/>
      <c r="W182" s="613"/>
      <c r="X182" s="613"/>
      <c r="Y182" s="613"/>
    </row>
    <row r="183" spans="1:25" s="614" customFormat="1" ht="64.5" hidden="1" customHeight="1">
      <c r="A183" s="633"/>
      <c r="B183" s="1069" t="s">
        <v>1082</v>
      </c>
      <c r="C183" s="1070"/>
      <c r="D183" s="1070"/>
      <c r="E183" s="1071"/>
      <c r="F183" s="886"/>
      <c r="G183" s="887"/>
      <c r="H183" s="886"/>
      <c r="I183" s="887"/>
      <c r="J183" s="613"/>
      <c r="K183" s="613"/>
      <c r="L183" s="613"/>
      <c r="M183" s="613"/>
      <c r="N183" s="613"/>
      <c r="O183" s="613"/>
      <c r="P183" s="613"/>
      <c r="Q183" s="613"/>
      <c r="S183" s="613"/>
      <c r="T183" s="613"/>
      <c r="U183" s="613"/>
      <c r="V183" s="613"/>
      <c r="W183" s="613"/>
      <c r="X183" s="613"/>
      <c r="Y183" s="613"/>
    </row>
    <row r="184" spans="1:25" s="614" customFormat="1" ht="13.5" hidden="1" customHeight="1">
      <c r="A184" s="633"/>
      <c r="B184" s="615"/>
      <c r="C184" s="615"/>
      <c r="D184" s="615"/>
      <c r="E184" s="629"/>
      <c r="F184" s="617"/>
      <c r="G184" s="617"/>
      <c r="H184" s="617"/>
      <c r="I184" s="636"/>
      <c r="J184" s="613"/>
      <c r="K184" s="613"/>
      <c r="L184" s="613"/>
      <c r="M184" s="613"/>
      <c r="N184" s="613"/>
      <c r="O184" s="613"/>
      <c r="P184" s="613"/>
      <c r="Q184" s="613"/>
      <c r="R184" s="613"/>
      <c r="S184" s="613"/>
      <c r="T184" s="613"/>
      <c r="U184" s="613"/>
      <c r="V184" s="613"/>
      <c r="W184" s="613"/>
      <c r="X184" s="613"/>
      <c r="Y184" s="613"/>
    </row>
    <row r="185" spans="1:25" s="614" customFormat="1" ht="10.5" hidden="1" customHeight="1">
      <c r="A185" s="628"/>
      <c r="B185" s="615"/>
      <c r="C185" s="615"/>
      <c r="D185" s="615"/>
      <c r="E185" s="629"/>
      <c r="F185" s="617"/>
      <c r="G185" s="617"/>
      <c r="H185" s="617"/>
      <c r="I185" s="636"/>
      <c r="J185" s="613"/>
      <c r="K185" s="613"/>
      <c r="L185" s="613"/>
      <c r="M185" s="613"/>
      <c r="N185" s="613"/>
      <c r="O185" s="613"/>
      <c r="P185" s="613"/>
      <c r="Q185" s="613"/>
      <c r="R185" s="613"/>
      <c r="S185" s="613"/>
      <c r="T185" s="613"/>
      <c r="U185" s="613"/>
      <c r="V185" s="613"/>
      <c r="W185" s="613"/>
      <c r="X185" s="613"/>
      <c r="Y185" s="613"/>
    </row>
    <row r="186" spans="1:25" s="614" customFormat="1" ht="24.95" hidden="1" customHeight="1">
      <c r="A186" s="628"/>
      <c r="B186" s="981" t="s">
        <v>128</v>
      </c>
      <c r="C186" s="981"/>
      <c r="D186" s="981"/>
      <c r="E186" s="987"/>
      <c r="F186" s="886"/>
      <c r="G186" s="887"/>
      <c r="H186" s="886"/>
      <c r="I186" s="887"/>
      <c r="J186" s="613"/>
      <c r="K186" s="613"/>
      <c r="L186" s="613"/>
      <c r="M186" s="613"/>
      <c r="N186" s="613"/>
      <c r="O186" s="613"/>
      <c r="P186" s="613"/>
      <c r="Q186" s="613"/>
      <c r="R186" s="613"/>
      <c r="S186" s="613"/>
      <c r="T186" s="613"/>
      <c r="U186" s="613"/>
      <c r="V186" s="613"/>
      <c r="W186" s="613"/>
      <c r="X186" s="613"/>
      <c r="Y186" s="613"/>
    </row>
    <row r="187" spans="1:25" s="614" customFormat="1" ht="11.25" hidden="1" customHeight="1">
      <c r="A187" s="628"/>
      <c r="B187" s="615"/>
      <c r="C187" s="615"/>
      <c r="D187" s="615"/>
      <c r="E187" s="629"/>
      <c r="F187" s="617"/>
      <c r="G187" s="617"/>
      <c r="H187" s="617"/>
      <c r="I187" s="636"/>
      <c r="J187" s="613"/>
      <c r="K187" s="613"/>
      <c r="L187" s="613"/>
      <c r="M187" s="613"/>
      <c r="N187" s="613"/>
      <c r="O187" s="613"/>
      <c r="P187" s="613"/>
      <c r="Q187" s="613"/>
      <c r="R187" s="613"/>
      <c r="S187" s="613"/>
      <c r="T187" s="613"/>
      <c r="U187" s="613"/>
      <c r="V187" s="613"/>
      <c r="W187" s="613"/>
      <c r="X187" s="613"/>
      <c r="Y187" s="613"/>
    </row>
    <row r="188" spans="1:25" s="614" customFormat="1" ht="74.25" hidden="1" customHeight="1">
      <c r="A188" s="643" t="s">
        <v>422</v>
      </c>
      <c r="B188" s="961" t="s">
        <v>894</v>
      </c>
      <c r="C188" s="962"/>
      <c r="D188" s="962"/>
      <c r="E188" s="963"/>
      <c r="F188" s="886"/>
      <c r="G188" s="887"/>
      <c r="H188" s="886"/>
      <c r="I188" s="887"/>
      <c r="J188" s="613"/>
      <c r="K188" s="613"/>
      <c r="L188" s="613"/>
      <c r="M188" s="613"/>
      <c r="N188" s="613"/>
      <c r="O188" s="613"/>
      <c r="P188" s="613"/>
      <c r="Q188" s="613"/>
      <c r="R188" s="613"/>
      <c r="S188" s="613"/>
      <c r="T188" s="613"/>
      <c r="U188" s="613"/>
      <c r="V188" s="613"/>
      <c r="W188" s="613"/>
      <c r="X188" s="613"/>
      <c r="Y188" s="613"/>
    </row>
    <row r="189" spans="1:25" s="614" customFormat="1" ht="11.25" hidden="1" customHeight="1">
      <c r="A189" s="628"/>
      <c r="B189" s="615"/>
      <c r="C189" s="615"/>
      <c r="D189" s="615"/>
      <c r="E189" s="629"/>
      <c r="F189" s="617"/>
      <c r="G189" s="617"/>
      <c r="H189" s="617"/>
      <c r="I189" s="636"/>
      <c r="J189" s="613"/>
      <c r="K189" s="613"/>
      <c r="L189" s="613"/>
      <c r="M189" s="613"/>
      <c r="N189" s="613"/>
      <c r="O189" s="613"/>
      <c r="P189" s="613"/>
      <c r="Q189" s="613"/>
      <c r="R189" s="613"/>
      <c r="T189" s="613"/>
      <c r="U189" s="613"/>
      <c r="V189" s="613"/>
      <c r="W189" s="613"/>
      <c r="X189" s="613"/>
      <c r="Y189" s="613"/>
    </row>
    <row r="190" spans="1:25" s="614" customFormat="1" ht="36" hidden="1" customHeight="1">
      <c r="A190" s="628"/>
      <c r="B190" s="1072" t="s">
        <v>704</v>
      </c>
      <c r="C190" s="1072"/>
      <c r="D190" s="1072"/>
      <c r="E190" s="1073"/>
      <c r="F190" s="644"/>
      <c r="G190" s="645"/>
      <c r="H190" s="644"/>
      <c r="I190" s="646"/>
      <c r="J190" s="613"/>
      <c r="K190" s="613"/>
      <c r="L190" s="613"/>
      <c r="M190" s="613"/>
      <c r="N190" s="613"/>
      <c r="O190" s="613"/>
      <c r="P190" s="613"/>
      <c r="Q190" s="613"/>
      <c r="R190" s="613"/>
      <c r="S190" s="613"/>
      <c r="T190" s="613"/>
      <c r="U190" s="613"/>
      <c r="V190" s="613"/>
      <c r="W190" s="613"/>
      <c r="X190" s="613"/>
      <c r="Y190" s="613"/>
    </row>
    <row r="191" spans="1:25" s="614" customFormat="1" ht="36" hidden="1" customHeight="1">
      <c r="A191" s="628"/>
      <c r="B191" s="981" t="s">
        <v>598</v>
      </c>
      <c r="C191" s="981"/>
      <c r="D191" s="981"/>
      <c r="E191" s="987"/>
      <c r="F191" s="647"/>
      <c r="G191" s="648"/>
      <c r="H191" s="647"/>
      <c r="I191" s="649"/>
      <c r="J191" s="613"/>
      <c r="K191" s="613"/>
      <c r="L191" s="613"/>
      <c r="M191" s="613"/>
      <c r="N191" s="613"/>
      <c r="O191" s="613"/>
      <c r="P191" s="613"/>
      <c r="Q191" s="613"/>
      <c r="R191" s="613"/>
      <c r="S191" s="613"/>
      <c r="T191" s="613"/>
      <c r="U191" s="613"/>
      <c r="V191" s="613"/>
      <c r="W191" s="613"/>
      <c r="X191" s="613"/>
      <c r="Y191" s="613"/>
    </row>
    <row r="192" spans="1:25" s="614" customFormat="1" ht="15.75" hidden="1" customHeight="1">
      <c r="A192" s="628"/>
      <c r="B192" s="650"/>
      <c r="C192" s="650"/>
      <c r="D192" s="650"/>
      <c r="E192" s="650"/>
      <c r="F192" s="888"/>
      <c r="G192" s="1074"/>
      <c r="H192" s="888"/>
      <c r="I192" s="889"/>
      <c r="J192" s="613"/>
      <c r="K192" s="613"/>
      <c r="L192" s="613"/>
      <c r="M192" s="613"/>
      <c r="N192" s="613"/>
      <c r="O192" s="613"/>
      <c r="P192" s="613"/>
      <c r="Q192" s="613"/>
      <c r="R192" s="613"/>
      <c r="S192" s="613"/>
      <c r="T192" s="613"/>
      <c r="U192" s="613"/>
      <c r="V192" s="613"/>
      <c r="W192" s="613"/>
      <c r="X192" s="613"/>
      <c r="Y192" s="613"/>
    </row>
    <row r="193" spans="1:25" s="614" customFormat="1" ht="13.5" hidden="1" customHeight="1">
      <c r="A193" s="628"/>
      <c r="B193" s="610"/>
      <c r="C193" s="610"/>
      <c r="D193" s="610"/>
      <c r="E193" s="610"/>
      <c r="F193" s="1075"/>
      <c r="G193" s="1076"/>
      <c r="H193" s="647"/>
      <c r="I193" s="649"/>
      <c r="J193" s="613"/>
      <c r="K193" s="613"/>
      <c r="L193" s="613"/>
      <c r="M193" s="613"/>
      <c r="N193" s="613"/>
      <c r="O193" s="613"/>
      <c r="P193" s="613"/>
      <c r="Q193" s="613"/>
      <c r="R193" s="613"/>
      <c r="S193" s="613"/>
      <c r="T193" s="613"/>
      <c r="U193" s="613"/>
      <c r="V193" s="613"/>
      <c r="W193" s="613"/>
      <c r="X193" s="613"/>
      <c r="Y193" s="613"/>
    </row>
    <row r="194" spans="1:25" s="614" customFormat="1" ht="7.5" hidden="1" customHeight="1">
      <c r="A194" s="628"/>
      <c r="B194" s="651"/>
      <c r="C194" s="651"/>
      <c r="D194" s="651"/>
      <c r="E194" s="651"/>
      <c r="F194" s="891"/>
      <c r="G194" s="1077"/>
      <c r="H194" s="891"/>
      <c r="I194" s="892"/>
      <c r="J194" s="613"/>
      <c r="K194" s="613"/>
      <c r="L194" s="613"/>
      <c r="M194" s="613"/>
      <c r="N194" s="613"/>
      <c r="O194" s="613"/>
      <c r="P194" s="613"/>
      <c r="Q194" s="613"/>
      <c r="R194" s="613"/>
      <c r="S194" s="613"/>
      <c r="T194" s="613"/>
      <c r="U194" s="613"/>
      <c r="V194" s="613"/>
      <c r="W194" s="613"/>
      <c r="X194" s="613"/>
      <c r="Y194" s="613"/>
    </row>
    <row r="195" spans="1:25" ht="53.25" customHeight="1">
      <c r="A195" s="652"/>
      <c r="B195" s="1050" t="s">
        <v>1083</v>
      </c>
      <c r="C195" s="1002"/>
      <c r="D195" s="1002"/>
      <c r="E195" s="1002"/>
      <c r="F195" s="1002"/>
      <c r="G195" s="1002"/>
      <c r="H195" s="1078"/>
      <c r="I195" s="653"/>
    </row>
    <row r="196" spans="1:25" ht="9" customHeight="1">
      <c r="A196" s="654"/>
      <c r="B196" s="1079"/>
      <c r="C196" s="1079"/>
      <c r="D196" s="1079"/>
      <c r="E196" s="1079"/>
      <c r="F196" s="1079"/>
      <c r="G196" s="1079"/>
      <c r="H196" s="1079"/>
      <c r="I196" s="1079"/>
    </row>
    <row r="197" spans="1:25" ht="61.5" customHeight="1">
      <c r="A197" s="652"/>
      <c r="B197" s="897" t="s">
        <v>953</v>
      </c>
      <c r="C197" s="897"/>
      <c r="D197" s="897"/>
      <c r="E197" s="897"/>
      <c r="F197" s="897"/>
      <c r="G197" s="897"/>
      <c r="H197" s="897"/>
      <c r="I197" s="653"/>
    </row>
    <row r="198" spans="1:25" ht="15.75" customHeight="1">
      <c r="A198" s="1080"/>
      <c r="B198" s="1081"/>
      <c r="C198" s="1081"/>
      <c r="D198" s="1081"/>
      <c r="E198" s="1081"/>
      <c r="F198" s="1081"/>
      <c r="G198" s="1081"/>
      <c r="H198" s="1081"/>
      <c r="I198" s="1082"/>
    </row>
    <row r="199" spans="1:25" ht="82.5" customHeight="1">
      <c r="A199" s="652"/>
      <c r="B199" s="1083" t="s">
        <v>1084</v>
      </c>
      <c r="C199" s="1083"/>
      <c r="D199" s="1083"/>
      <c r="E199" s="1083"/>
      <c r="F199" s="1083"/>
      <c r="G199" s="1083"/>
      <c r="H199" s="1083"/>
      <c r="I199" s="653"/>
    </row>
    <row r="200" spans="1:25" ht="9" customHeight="1">
      <c r="A200" s="654"/>
      <c r="B200" s="1079"/>
      <c r="C200" s="1079"/>
      <c r="D200" s="1079"/>
      <c r="E200" s="1079"/>
      <c r="F200" s="1079"/>
      <c r="G200" s="1079"/>
      <c r="H200" s="1079"/>
      <c r="I200" s="1079"/>
    </row>
    <row r="201" spans="1:25" ht="74.25" customHeight="1">
      <c r="A201" s="652"/>
      <c r="B201" s="897" t="s">
        <v>994</v>
      </c>
      <c r="C201" s="897"/>
      <c r="D201" s="897"/>
      <c r="E201" s="897"/>
      <c r="F201" s="897"/>
      <c r="G201" s="897"/>
      <c r="H201" s="897"/>
      <c r="I201" s="653"/>
    </row>
    <row r="202" spans="1:25" s="614" customFormat="1" ht="36.75" customHeight="1">
      <c r="A202" s="632"/>
      <c r="B202" s="1052" t="s">
        <v>196</v>
      </c>
      <c r="C202" s="1052"/>
      <c r="D202" s="1052"/>
      <c r="E202" s="1052"/>
      <c r="F202" s="890"/>
      <c r="G202" s="890"/>
      <c r="H202" s="890"/>
      <c r="I202" s="890"/>
      <c r="J202" s="613"/>
      <c r="K202" s="613"/>
      <c r="L202" s="613"/>
      <c r="M202" s="613"/>
      <c r="N202" s="613"/>
      <c r="O202" s="613"/>
      <c r="P202" s="613"/>
      <c r="Q202" s="613"/>
      <c r="R202" s="613"/>
      <c r="S202" s="613"/>
      <c r="T202" s="613"/>
      <c r="U202" s="613"/>
      <c r="V202" s="613"/>
      <c r="W202" s="613"/>
      <c r="X202" s="613"/>
      <c r="Y202" s="613"/>
    </row>
    <row r="203" spans="1:25" s="614" customFormat="1" ht="21" hidden="1" customHeight="1">
      <c r="A203" s="615"/>
      <c r="B203" s="617"/>
      <c r="C203" s="617"/>
      <c r="D203" s="617"/>
      <c r="E203" s="617"/>
      <c r="F203" s="627"/>
      <c r="G203" s="627"/>
      <c r="H203" s="627"/>
      <c r="I203" s="655"/>
      <c r="J203" s="619"/>
      <c r="K203" s="619"/>
      <c r="L203" s="619"/>
      <c r="M203" s="619"/>
      <c r="N203" s="625"/>
      <c r="O203" s="619"/>
      <c r="P203" s="619"/>
      <c r="Q203" s="619"/>
      <c r="R203" s="619"/>
      <c r="S203" s="619"/>
      <c r="T203" s="619"/>
      <c r="U203" s="619"/>
      <c r="V203" s="619"/>
      <c r="W203" s="619"/>
      <c r="X203" s="619"/>
      <c r="Y203" s="619"/>
    </row>
    <row r="204" spans="1:25" s="614" customFormat="1" ht="10.5" hidden="1" customHeight="1">
      <c r="A204" s="615"/>
      <c r="B204" s="617"/>
      <c r="C204" s="617"/>
      <c r="D204" s="617"/>
      <c r="E204" s="617"/>
      <c r="F204" s="627"/>
      <c r="G204" s="627"/>
      <c r="H204" s="627"/>
      <c r="I204" s="655"/>
      <c r="J204" s="619"/>
      <c r="K204" s="619"/>
      <c r="L204" s="619"/>
      <c r="M204" s="619"/>
      <c r="N204" s="625"/>
      <c r="O204" s="619"/>
      <c r="P204" s="619"/>
      <c r="Q204" s="619"/>
      <c r="R204" s="619"/>
      <c r="S204" s="619"/>
      <c r="T204" s="619"/>
      <c r="U204" s="619"/>
      <c r="V204" s="619"/>
      <c r="W204" s="619"/>
      <c r="X204" s="619"/>
      <c r="Y204" s="619"/>
    </row>
    <row r="205" spans="1:25" s="614" customFormat="1" ht="10.5" hidden="1" customHeight="1">
      <c r="A205" s="615"/>
      <c r="B205" s="617"/>
      <c r="C205" s="617"/>
      <c r="D205" s="617"/>
      <c r="E205" s="617"/>
      <c r="F205" s="627"/>
      <c r="G205" s="627"/>
      <c r="H205" s="627"/>
      <c r="I205" s="655"/>
      <c r="J205" s="619"/>
      <c r="K205" s="619"/>
      <c r="L205" s="619"/>
      <c r="M205" s="619"/>
      <c r="N205" s="625"/>
      <c r="O205" s="619"/>
      <c r="P205" s="619"/>
      <c r="Q205" s="619"/>
      <c r="R205" s="619"/>
      <c r="S205" s="619"/>
      <c r="T205" s="619"/>
      <c r="U205" s="619"/>
      <c r="V205" s="619"/>
      <c r="W205" s="619"/>
      <c r="X205" s="619"/>
      <c r="Y205" s="619"/>
    </row>
    <row r="206" spans="1:25" s="614" customFormat="1" ht="10.5" hidden="1" customHeight="1">
      <c r="A206" s="615"/>
      <c r="B206" s="617"/>
      <c r="C206" s="617"/>
      <c r="D206" s="617"/>
      <c r="E206" s="617"/>
      <c r="F206" s="627"/>
      <c r="G206" s="627"/>
      <c r="H206" s="627"/>
      <c r="I206" s="655"/>
      <c r="J206" s="619"/>
      <c r="K206" s="619"/>
      <c r="L206" s="619"/>
      <c r="M206" s="619"/>
      <c r="N206" s="625"/>
      <c r="O206" s="619"/>
      <c r="P206" s="619"/>
      <c r="Q206" s="619"/>
      <c r="R206" s="619"/>
      <c r="S206" s="619"/>
      <c r="T206" s="619"/>
      <c r="U206" s="619"/>
      <c r="V206" s="619"/>
      <c r="W206" s="619"/>
      <c r="X206" s="619"/>
      <c r="Y206" s="619"/>
    </row>
    <row r="207" spans="1:25" s="614" customFormat="1" ht="10.5" hidden="1" customHeight="1">
      <c r="A207" s="615"/>
      <c r="B207" s="617"/>
      <c r="C207" s="617"/>
      <c r="D207" s="617"/>
      <c r="E207" s="617"/>
      <c r="F207" s="627"/>
      <c r="G207" s="627"/>
      <c r="H207" s="627"/>
      <c r="I207" s="655"/>
      <c r="J207" s="619"/>
      <c r="K207" s="619"/>
      <c r="L207" s="619"/>
      <c r="M207" s="619"/>
      <c r="N207" s="625"/>
      <c r="O207" s="619"/>
      <c r="P207" s="619"/>
      <c r="Q207" s="619"/>
      <c r="R207" s="619"/>
      <c r="S207" s="619"/>
      <c r="T207" s="619"/>
      <c r="U207" s="619"/>
      <c r="V207" s="619"/>
      <c r="W207" s="619"/>
      <c r="X207" s="619"/>
      <c r="Y207" s="619"/>
    </row>
    <row r="208" spans="1:25" s="614" customFormat="1" ht="10.5" hidden="1" customHeight="1">
      <c r="A208" s="615"/>
      <c r="B208" s="617"/>
      <c r="C208" s="617"/>
      <c r="D208" s="617"/>
      <c r="E208" s="617"/>
      <c r="F208" s="627"/>
      <c r="G208" s="627"/>
      <c r="H208" s="627"/>
      <c r="I208" s="655"/>
      <c r="J208" s="619"/>
      <c r="K208" s="619"/>
      <c r="L208" s="619"/>
      <c r="M208" s="619"/>
      <c r="N208" s="625"/>
      <c r="O208" s="619"/>
      <c r="P208" s="619"/>
      <c r="Q208" s="619"/>
      <c r="R208" s="619"/>
      <c r="S208" s="619"/>
      <c r="T208" s="619"/>
      <c r="U208" s="619"/>
      <c r="V208" s="619"/>
      <c r="W208" s="619"/>
      <c r="X208" s="619"/>
      <c r="Y208" s="619"/>
    </row>
    <row r="209" spans="1:25" s="614" customFormat="1" ht="10.5" hidden="1" customHeight="1">
      <c r="A209" s="615"/>
      <c r="B209" s="617"/>
      <c r="C209" s="617"/>
      <c r="D209" s="617"/>
      <c r="E209" s="617"/>
      <c r="F209" s="627"/>
      <c r="G209" s="627"/>
      <c r="H209" s="627"/>
      <c r="I209" s="655"/>
      <c r="J209" s="619"/>
      <c r="K209" s="619"/>
      <c r="L209" s="619"/>
      <c r="M209" s="619"/>
      <c r="N209" s="625"/>
      <c r="O209" s="619"/>
      <c r="P209" s="619"/>
      <c r="Q209" s="619"/>
      <c r="R209" s="619"/>
      <c r="S209" s="619"/>
      <c r="T209" s="619"/>
      <c r="U209" s="619"/>
      <c r="V209" s="619"/>
      <c r="W209" s="619"/>
      <c r="X209" s="619"/>
      <c r="Y209" s="619"/>
    </row>
    <row r="210" spans="1:25" s="614" customFormat="1" ht="10.5" hidden="1" customHeight="1">
      <c r="A210" s="615"/>
      <c r="B210" s="617"/>
      <c r="C210" s="617"/>
      <c r="D210" s="617"/>
      <c r="E210" s="617"/>
      <c r="F210" s="627"/>
      <c r="G210" s="627"/>
      <c r="H210" s="627"/>
      <c r="I210" s="655"/>
      <c r="J210" s="619"/>
      <c r="K210" s="619"/>
      <c r="L210" s="619"/>
      <c r="M210" s="619"/>
      <c r="N210" s="625"/>
      <c r="O210" s="619"/>
      <c r="P210" s="619"/>
      <c r="Q210" s="619"/>
      <c r="R210" s="619"/>
      <c r="S210" s="619"/>
      <c r="T210" s="619"/>
      <c r="U210" s="619"/>
      <c r="V210" s="619"/>
      <c r="W210" s="619"/>
      <c r="X210" s="619"/>
      <c r="Y210" s="619"/>
    </row>
    <row r="211" spans="1:25" s="614" customFormat="1" ht="10.5" hidden="1" customHeight="1">
      <c r="A211" s="615"/>
      <c r="B211" s="617"/>
      <c r="C211" s="617"/>
      <c r="D211" s="617"/>
      <c r="E211" s="617"/>
      <c r="F211" s="627"/>
      <c r="G211" s="627"/>
      <c r="H211" s="627"/>
      <c r="I211" s="655"/>
      <c r="J211" s="619"/>
      <c r="K211" s="619"/>
      <c r="L211" s="619"/>
      <c r="M211" s="619"/>
      <c r="N211" s="625"/>
      <c r="O211" s="619"/>
      <c r="P211" s="619"/>
      <c r="Q211" s="619"/>
      <c r="R211" s="619"/>
      <c r="S211" s="619"/>
      <c r="T211" s="619"/>
      <c r="U211" s="619"/>
      <c r="V211" s="619"/>
      <c r="W211" s="619"/>
      <c r="X211" s="619"/>
      <c r="Y211" s="619"/>
    </row>
    <row r="212" spans="1:25" s="614" customFormat="1" ht="10.5" hidden="1" customHeight="1">
      <c r="A212" s="615"/>
      <c r="B212" s="617"/>
      <c r="C212" s="617"/>
      <c r="D212" s="617"/>
      <c r="E212" s="617"/>
      <c r="F212" s="627"/>
      <c r="G212" s="627"/>
      <c r="H212" s="627"/>
      <c r="I212" s="655"/>
      <c r="J212" s="619"/>
      <c r="K212" s="619"/>
      <c r="L212" s="619"/>
      <c r="M212" s="619"/>
      <c r="N212" s="625"/>
      <c r="O212" s="619"/>
      <c r="P212" s="619"/>
      <c r="Q212" s="619"/>
      <c r="R212" s="619"/>
      <c r="S212" s="619"/>
      <c r="T212" s="619"/>
      <c r="U212" s="619"/>
      <c r="V212" s="619"/>
      <c r="W212" s="619"/>
      <c r="X212" s="619"/>
      <c r="Y212" s="619"/>
    </row>
    <row r="213" spans="1:25" s="614" customFormat="1" ht="10.5" hidden="1" customHeight="1">
      <c r="A213" s="615"/>
      <c r="B213" s="617"/>
      <c r="C213" s="617"/>
      <c r="D213" s="617"/>
      <c r="E213" s="617"/>
      <c r="F213" s="627"/>
      <c r="G213" s="627"/>
      <c r="H213" s="627"/>
      <c r="I213" s="655"/>
      <c r="J213" s="619"/>
      <c r="K213" s="619"/>
      <c r="L213" s="619"/>
      <c r="M213" s="619"/>
      <c r="N213" s="625"/>
      <c r="O213" s="619"/>
      <c r="P213" s="619"/>
      <c r="Q213" s="619"/>
      <c r="R213" s="619"/>
      <c r="S213" s="619"/>
      <c r="T213" s="619"/>
      <c r="U213" s="619"/>
      <c r="V213" s="619"/>
      <c r="W213" s="619"/>
      <c r="X213" s="619"/>
      <c r="Y213" s="619"/>
    </row>
    <row r="214" spans="1:25" s="614" customFormat="1" ht="10.5" hidden="1" customHeight="1">
      <c r="A214" s="615"/>
      <c r="B214" s="617"/>
      <c r="C214" s="617"/>
      <c r="D214" s="617"/>
      <c r="E214" s="617"/>
      <c r="F214" s="627"/>
      <c r="G214" s="627"/>
      <c r="H214" s="627"/>
      <c r="I214" s="655"/>
      <c r="J214" s="619"/>
      <c r="K214" s="619"/>
      <c r="L214" s="619"/>
      <c r="M214" s="619"/>
      <c r="N214" s="625"/>
      <c r="O214" s="619"/>
      <c r="P214" s="619"/>
      <c r="Q214" s="619"/>
      <c r="R214" s="619"/>
      <c r="S214" s="619"/>
      <c r="T214" s="619"/>
      <c r="U214" s="619"/>
      <c r="V214" s="619"/>
      <c r="W214" s="619"/>
      <c r="X214" s="619"/>
      <c r="Y214" s="619"/>
    </row>
    <row r="215" spans="1:25" s="614" customFormat="1" ht="10.5" hidden="1" customHeight="1">
      <c r="A215" s="615"/>
      <c r="B215" s="617"/>
      <c r="C215" s="617"/>
      <c r="D215" s="617"/>
      <c r="E215" s="617"/>
      <c r="F215" s="627"/>
      <c r="G215" s="627"/>
      <c r="H215" s="627"/>
      <c r="I215" s="655"/>
      <c r="J215" s="619"/>
      <c r="K215" s="619"/>
      <c r="L215" s="619"/>
      <c r="M215" s="619"/>
      <c r="N215" s="625"/>
      <c r="O215" s="619"/>
      <c r="P215" s="619"/>
      <c r="Q215" s="619"/>
      <c r="R215" s="619"/>
      <c r="S215" s="619"/>
      <c r="T215" s="619"/>
      <c r="U215" s="619"/>
      <c r="V215" s="619"/>
      <c r="W215" s="619"/>
      <c r="X215" s="619"/>
      <c r="Y215" s="619"/>
    </row>
    <row r="216" spans="1:25" s="614" customFormat="1" ht="10.5" hidden="1" customHeight="1">
      <c r="A216" s="615"/>
      <c r="B216" s="617"/>
      <c r="C216" s="617"/>
      <c r="D216" s="617"/>
      <c r="E216" s="617"/>
      <c r="F216" s="627"/>
      <c r="G216" s="627"/>
      <c r="H216" s="627"/>
      <c r="I216" s="655"/>
      <c r="J216" s="619"/>
      <c r="K216" s="619"/>
      <c r="L216" s="619"/>
      <c r="M216" s="619"/>
      <c r="N216" s="625"/>
      <c r="O216" s="619"/>
      <c r="P216" s="619"/>
      <c r="Q216" s="619"/>
      <c r="R216" s="619"/>
      <c r="S216" s="619"/>
      <c r="T216" s="619"/>
      <c r="U216" s="619"/>
      <c r="V216" s="619"/>
      <c r="W216" s="619"/>
      <c r="X216" s="619"/>
      <c r="Y216" s="619"/>
    </row>
    <row r="217" spans="1:25" s="614" customFormat="1" ht="10.5" hidden="1" customHeight="1">
      <c r="A217" s="615"/>
      <c r="B217" s="617"/>
      <c r="C217" s="617"/>
      <c r="D217" s="617"/>
      <c r="E217" s="617"/>
      <c r="F217" s="627"/>
      <c r="G217" s="627"/>
      <c r="H217" s="627"/>
      <c r="I217" s="655"/>
      <c r="J217" s="619"/>
      <c r="K217" s="619"/>
      <c r="L217" s="619"/>
      <c r="M217" s="619"/>
      <c r="N217" s="625"/>
      <c r="O217" s="619"/>
      <c r="P217" s="619"/>
      <c r="Q217" s="619"/>
      <c r="R217" s="619"/>
      <c r="S217" s="619"/>
      <c r="T217" s="619"/>
      <c r="U217" s="619"/>
      <c r="V217" s="619"/>
      <c r="W217" s="619"/>
      <c r="X217" s="619"/>
      <c r="Y217" s="619"/>
    </row>
    <row r="218" spans="1:25" s="614" customFormat="1" ht="10.5" hidden="1" customHeight="1">
      <c r="A218" s="615"/>
      <c r="B218" s="617"/>
      <c r="C218" s="617"/>
      <c r="D218" s="617"/>
      <c r="E218" s="617"/>
      <c r="F218" s="627"/>
      <c r="G218" s="627"/>
      <c r="H218" s="627"/>
      <c r="I218" s="655"/>
      <c r="J218" s="619"/>
      <c r="K218" s="619"/>
      <c r="L218" s="619"/>
      <c r="M218" s="619"/>
      <c r="N218" s="625"/>
      <c r="O218" s="619"/>
      <c r="P218" s="619"/>
      <c r="Q218" s="619"/>
      <c r="R218" s="619"/>
      <c r="S218" s="619"/>
      <c r="T218" s="619"/>
      <c r="U218" s="619"/>
      <c r="V218" s="619"/>
      <c r="W218" s="619"/>
      <c r="X218" s="619"/>
      <c r="Y218" s="619"/>
    </row>
    <row r="219" spans="1:25" s="614" customFormat="1" ht="10.5" hidden="1" customHeight="1">
      <c r="A219" s="615"/>
      <c r="B219" s="617"/>
      <c r="C219" s="617"/>
      <c r="D219" s="617"/>
      <c r="E219" s="617"/>
      <c r="F219" s="627"/>
      <c r="G219" s="627"/>
      <c r="H219" s="627"/>
      <c r="I219" s="655"/>
      <c r="J219" s="619"/>
      <c r="K219" s="619"/>
      <c r="L219" s="619"/>
      <c r="M219" s="619"/>
      <c r="N219" s="625"/>
      <c r="O219" s="619"/>
      <c r="P219" s="619"/>
      <c r="Q219" s="619"/>
      <c r="R219" s="619"/>
      <c r="S219" s="619"/>
      <c r="T219" s="619"/>
      <c r="U219" s="619"/>
      <c r="V219" s="619"/>
      <c r="W219" s="619"/>
      <c r="X219" s="619"/>
      <c r="Y219" s="619"/>
    </row>
    <row r="220" spans="1:25" s="614" customFormat="1" ht="10.5" hidden="1" customHeight="1">
      <c r="A220" s="615"/>
      <c r="B220" s="617"/>
      <c r="C220" s="617"/>
      <c r="D220" s="617"/>
      <c r="E220" s="617"/>
      <c r="F220" s="627"/>
      <c r="G220" s="627"/>
      <c r="H220" s="627"/>
      <c r="I220" s="655"/>
      <c r="J220" s="619"/>
      <c r="K220" s="619"/>
      <c r="L220" s="619"/>
      <c r="M220" s="619"/>
      <c r="N220" s="625"/>
      <c r="O220" s="619"/>
      <c r="P220" s="619"/>
      <c r="Q220" s="619"/>
      <c r="R220" s="619"/>
      <c r="S220" s="619"/>
      <c r="T220" s="619"/>
      <c r="U220" s="619"/>
      <c r="V220" s="619"/>
      <c r="W220" s="619"/>
      <c r="X220" s="619"/>
      <c r="Y220" s="619"/>
    </row>
    <row r="221" spans="1:25" s="614" customFormat="1" ht="10.5" hidden="1" customHeight="1">
      <c r="A221" s="615"/>
      <c r="B221" s="617"/>
      <c r="C221" s="617"/>
      <c r="D221" s="617"/>
      <c r="E221" s="617"/>
      <c r="F221" s="627"/>
      <c r="G221" s="627"/>
      <c r="H221" s="627"/>
      <c r="I221" s="655"/>
      <c r="J221" s="619"/>
      <c r="K221" s="619"/>
      <c r="L221" s="619"/>
      <c r="M221" s="619"/>
      <c r="N221" s="625"/>
      <c r="O221" s="619"/>
      <c r="P221" s="619"/>
      <c r="Q221" s="619"/>
      <c r="R221" s="619"/>
      <c r="S221" s="619"/>
      <c r="T221" s="619"/>
      <c r="U221" s="619"/>
      <c r="V221" s="619"/>
      <c r="W221" s="619"/>
      <c r="X221" s="619"/>
      <c r="Y221" s="619"/>
    </row>
    <row r="222" spans="1:25" s="614" customFormat="1" ht="10.5" hidden="1" customHeight="1">
      <c r="A222" s="615"/>
      <c r="B222" s="617"/>
      <c r="C222" s="617"/>
      <c r="D222" s="617"/>
      <c r="E222" s="617"/>
      <c r="F222" s="627"/>
      <c r="G222" s="627"/>
      <c r="H222" s="627"/>
      <c r="I222" s="655"/>
      <c r="J222" s="619"/>
      <c r="K222" s="619"/>
      <c r="L222" s="619"/>
      <c r="M222" s="619"/>
      <c r="N222" s="625"/>
      <c r="O222" s="619"/>
      <c r="P222" s="619"/>
      <c r="Q222" s="619"/>
      <c r="R222" s="619"/>
      <c r="S222" s="619"/>
      <c r="T222" s="619"/>
      <c r="U222" s="619"/>
      <c r="V222" s="619"/>
      <c r="W222" s="619"/>
      <c r="X222" s="619"/>
      <c r="Y222" s="619"/>
    </row>
    <row r="223" spans="1:25" s="614" customFormat="1" ht="10.5" hidden="1" customHeight="1">
      <c r="A223" s="615"/>
      <c r="B223" s="617"/>
      <c r="C223" s="617"/>
      <c r="D223" s="617"/>
      <c r="E223" s="617"/>
      <c r="F223" s="627"/>
      <c r="G223" s="627"/>
      <c r="H223" s="627"/>
      <c r="I223" s="655"/>
      <c r="J223" s="619"/>
      <c r="K223" s="619"/>
      <c r="L223" s="619"/>
      <c r="M223" s="619"/>
      <c r="N223" s="625"/>
      <c r="O223" s="619"/>
      <c r="P223" s="619"/>
      <c r="Q223" s="619"/>
      <c r="R223" s="619"/>
      <c r="S223" s="619"/>
      <c r="T223" s="619"/>
      <c r="U223" s="619"/>
      <c r="V223" s="619"/>
      <c r="W223" s="619"/>
      <c r="X223" s="619"/>
      <c r="Y223" s="619"/>
    </row>
    <row r="224" spans="1:25" s="614" customFormat="1" ht="10.5" hidden="1" customHeight="1">
      <c r="A224" s="615"/>
      <c r="B224" s="617"/>
      <c r="C224" s="617"/>
      <c r="D224" s="617"/>
      <c r="E224" s="617"/>
      <c r="F224" s="627"/>
      <c r="G224" s="627"/>
      <c r="H224" s="627"/>
      <c r="I224" s="655"/>
      <c r="J224" s="619"/>
      <c r="K224" s="619"/>
      <c r="L224" s="619"/>
      <c r="M224" s="619"/>
      <c r="N224" s="625"/>
      <c r="O224" s="619"/>
      <c r="P224" s="619"/>
      <c r="Q224" s="619"/>
      <c r="R224" s="619"/>
      <c r="S224" s="619"/>
      <c r="T224" s="619"/>
      <c r="U224" s="619"/>
      <c r="V224" s="619"/>
      <c r="W224" s="619"/>
      <c r="X224" s="619"/>
      <c r="Y224" s="619"/>
    </row>
    <row r="225" spans="1:25" s="614" customFormat="1" ht="10.5" hidden="1" customHeight="1">
      <c r="A225" s="615"/>
      <c r="B225" s="617"/>
      <c r="C225" s="617"/>
      <c r="D225" s="617"/>
      <c r="E225" s="617"/>
      <c r="F225" s="627"/>
      <c r="G225" s="627"/>
      <c r="H225" s="627"/>
      <c r="I225" s="655"/>
      <c r="J225" s="619"/>
      <c r="K225" s="619"/>
      <c r="L225" s="619"/>
      <c r="M225" s="619"/>
      <c r="N225" s="625"/>
      <c r="O225" s="619"/>
      <c r="P225" s="619"/>
      <c r="Q225" s="619"/>
      <c r="R225" s="619"/>
      <c r="S225" s="619"/>
      <c r="T225" s="619"/>
      <c r="U225" s="619"/>
      <c r="V225" s="619"/>
      <c r="W225" s="619"/>
      <c r="X225" s="619"/>
      <c r="Y225" s="619"/>
    </row>
    <row r="226" spans="1:25" s="614" customFormat="1" ht="10.5" hidden="1" customHeight="1">
      <c r="A226" s="615"/>
      <c r="B226" s="617"/>
      <c r="C226" s="617"/>
      <c r="D226" s="617"/>
      <c r="E226" s="617"/>
      <c r="F226" s="627"/>
      <c r="G226" s="627"/>
      <c r="H226" s="627"/>
      <c r="I226" s="655"/>
      <c r="J226" s="619"/>
      <c r="K226" s="619"/>
      <c r="L226" s="619"/>
      <c r="M226" s="619"/>
      <c r="N226" s="625"/>
      <c r="O226" s="619"/>
      <c r="P226" s="619"/>
      <c r="Q226" s="619"/>
      <c r="R226" s="619"/>
      <c r="S226" s="619"/>
      <c r="T226" s="619"/>
      <c r="U226" s="619"/>
      <c r="V226" s="619"/>
      <c r="W226" s="619"/>
      <c r="X226" s="619"/>
      <c r="Y226" s="619"/>
    </row>
    <row r="227" spans="1:25" s="614" customFormat="1" ht="10.5" hidden="1" customHeight="1">
      <c r="A227" s="615"/>
      <c r="B227" s="617"/>
      <c r="C227" s="617"/>
      <c r="D227" s="617"/>
      <c r="E227" s="617"/>
      <c r="F227" s="627"/>
      <c r="G227" s="627"/>
      <c r="H227" s="627"/>
      <c r="I227" s="655"/>
      <c r="J227" s="619"/>
      <c r="K227" s="619"/>
      <c r="L227" s="619"/>
      <c r="M227" s="619"/>
      <c r="N227" s="625"/>
      <c r="O227" s="619"/>
      <c r="P227" s="619"/>
      <c r="Q227" s="619"/>
      <c r="R227" s="619"/>
      <c r="S227" s="619"/>
      <c r="T227" s="619"/>
      <c r="U227" s="619"/>
      <c r="V227" s="619"/>
      <c r="W227" s="619"/>
      <c r="X227" s="619"/>
      <c r="Y227" s="619"/>
    </row>
    <row r="228" spans="1:25" s="614" customFormat="1" ht="10.5" hidden="1" customHeight="1">
      <c r="A228" s="615"/>
      <c r="B228" s="617"/>
      <c r="C228" s="617"/>
      <c r="D228" s="617"/>
      <c r="E228" s="617"/>
      <c r="F228" s="627"/>
      <c r="G228" s="627"/>
      <c r="H228" s="627"/>
      <c r="I228" s="655"/>
      <c r="J228" s="619"/>
      <c r="K228" s="619"/>
      <c r="L228" s="619"/>
      <c r="M228" s="619"/>
      <c r="N228" s="625"/>
      <c r="O228" s="619"/>
      <c r="P228" s="619"/>
      <c r="Q228" s="619"/>
      <c r="R228" s="619"/>
      <c r="S228" s="619"/>
      <c r="T228" s="619"/>
      <c r="U228" s="619"/>
      <c r="V228" s="619"/>
      <c r="W228" s="619"/>
      <c r="X228" s="619"/>
      <c r="Y228" s="619"/>
    </row>
    <row r="229" spans="1:25" s="614" customFormat="1" ht="10.5" hidden="1" customHeight="1">
      <c r="A229" s="615"/>
      <c r="B229" s="617"/>
      <c r="C229" s="617"/>
      <c r="D229" s="617"/>
      <c r="E229" s="617"/>
      <c r="F229" s="627"/>
      <c r="G229" s="627"/>
      <c r="H229" s="627"/>
      <c r="I229" s="655"/>
      <c r="J229" s="619"/>
      <c r="K229" s="619"/>
      <c r="L229" s="619"/>
      <c r="M229" s="619"/>
      <c r="N229" s="625"/>
      <c r="O229" s="619"/>
      <c r="P229" s="619"/>
      <c r="Q229" s="619"/>
      <c r="R229" s="619"/>
      <c r="S229" s="619"/>
      <c r="T229" s="619"/>
      <c r="U229" s="619"/>
      <c r="V229" s="619"/>
      <c r="W229" s="619"/>
      <c r="X229" s="619"/>
      <c r="Y229" s="619"/>
    </row>
    <row r="230" spans="1:25" s="614" customFormat="1" ht="10.5" hidden="1" customHeight="1">
      <c r="A230" s="615"/>
      <c r="B230" s="617"/>
      <c r="C230" s="617"/>
      <c r="D230" s="617"/>
      <c r="E230" s="617"/>
      <c r="F230" s="627"/>
      <c r="G230" s="627"/>
      <c r="H230" s="627"/>
      <c r="I230" s="655"/>
      <c r="J230" s="619"/>
      <c r="K230" s="619"/>
      <c r="L230" s="619"/>
      <c r="M230" s="619"/>
      <c r="N230" s="625"/>
      <c r="O230" s="619"/>
      <c r="P230" s="619"/>
      <c r="Q230" s="619"/>
      <c r="R230" s="619"/>
      <c r="S230" s="619"/>
      <c r="T230" s="619"/>
      <c r="U230" s="619"/>
      <c r="V230" s="619"/>
      <c r="W230" s="619"/>
      <c r="X230" s="619"/>
      <c r="Y230" s="619"/>
    </row>
    <row r="231" spans="1:25" s="614" customFormat="1" ht="10.5" hidden="1" customHeight="1">
      <c r="A231" s="615"/>
      <c r="B231" s="617"/>
      <c r="C231" s="617"/>
      <c r="D231" s="617"/>
      <c r="E231" s="617"/>
      <c r="F231" s="627"/>
      <c r="G231" s="627"/>
      <c r="H231" s="627"/>
      <c r="I231" s="655"/>
      <c r="J231" s="619"/>
      <c r="K231" s="619"/>
      <c r="L231" s="619"/>
      <c r="M231" s="619"/>
      <c r="N231" s="625"/>
      <c r="O231" s="619"/>
      <c r="P231" s="619"/>
      <c r="Q231" s="619"/>
      <c r="R231" s="619"/>
      <c r="S231" s="619"/>
      <c r="T231" s="619"/>
      <c r="U231" s="619"/>
      <c r="V231" s="619"/>
      <c r="W231" s="619"/>
      <c r="X231" s="619"/>
      <c r="Y231" s="619"/>
    </row>
    <row r="232" spans="1:25" s="614" customFormat="1" ht="10.5" hidden="1" customHeight="1">
      <c r="A232" s="615"/>
      <c r="B232" s="617"/>
      <c r="C232" s="617"/>
      <c r="D232" s="617"/>
      <c r="E232" s="617"/>
      <c r="F232" s="627"/>
      <c r="G232" s="627"/>
      <c r="H232" s="627"/>
      <c r="I232" s="655"/>
      <c r="J232" s="619"/>
      <c r="K232" s="619"/>
      <c r="L232" s="619"/>
      <c r="M232" s="619"/>
      <c r="N232" s="625"/>
      <c r="O232" s="619"/>
      <c r="P232" s="619"/>
      <c r="Q232" s="619"/>
      <c r="R232" s="619"/>
      <c r="S232" s="619"/>
      <c r="T232" s="619"/>
      <c r="U232" s="619"/>
      <c r="V232" s="619"/>
      <c r="W232" s="619"/>
      <c r="X232" s="619"/>
      <c r="Y232" s="619"/>
    </row>
    <row r="233" spans="1:25" s="614" customFormat="1" ht="10.5" hidden="1" customHeight="1">
      <c r="A233" s="615"/>
      <c r="B233" s="617"/>
      <c r="C233" s="617"/>
      <c r="D233" s="617"/>
      <c r="E233" s="617"/>
      <c r="F233" s="627"/>
      <c r="G233" s="627"/>
      <c r="H233" s="627"/>
      <c r="I233" s="655"/>
      <c r="J233" s="619"/>
      <c r="K233" s="619"/>
      <c r="L233" s="619"/>
      <c r="M233" s="619"/>
      <c r="N233" s="625"/>
      <c r="O233" s="619"/>
      <c r="P233" s="619"/>
      <c r="Q233" s="619"/>
      <c r="R233" s="619"/>
      <c r="S233" s="619"/>
      <c r="T233" s="619"/>
      <c r="U233" s="619"/>
      <c r="V233" s="619"/>
      <c r="W233" s="619"/>
      <c r="X233" s="619"/>
      <c r="Y233" s="619"/>
    </row>
    <row r="234" spans="1:25" s="614" customFormat="1" ht="10.5" hidden="1" customHeight="1">
      <c r="A234" s="615"/>
      <c r="B234" s="617"/>
      <c r="C234" s="617"/>
      <c r="D234" s="617"/>
      <c r="E234" s="617"/>
      <c r="F234" s="627"/>
      <c r="G234" s="627"/>
      <c r="H234" s="627"/>
      <c r="I234" s="655"/>
      <c r="J234" s="619"/>
      <c r="K234" s="619"/>
      <c r="L234" s="619"/>
      <c r="M234" s="619"/>
      <c r="N234" s="625"/>
      <c r="O234" s="619"/>
      <c r="P234" s="619"/>
      <c r="Q234" s="619"/>
      <c r="R234" s="619"/>
      <c r="S234" s="619"/>
      <c r="T234" s="619"/>
      <c r="U234" s="619"/>
      <c r="V234" s="619"/>
      <c r="W234" s="619"/>
      <c r="X234" s="619"/>
      <c r="Y234" s="619"/>
    </row>
    <row r="235" spans="1:25" s="614" customFormat="1" ht="10.5" hidden="1" customHeight="1">
      <c r="A235" s="615"/>
      <c r="B235" s="617"/>
      <c r="C235" s="617"/>
      <c r="D235" s="617"/>
      <c r="E235" s="617"/>
      <c r="F235" s="627"/>
      <c r="G235" s="627"/>
      <c r="H235" s="627"/>
      <c r="I235" s="655"/>
      <c r="J235" s="619"/>
      <c r="K235" s="619"/>
      <c r="L235" s="619"/>
      <c r="M235" s="619"/>
      <c r="N235" s="625"/>
      <c r="O235" s="619"/>
      <c r="P235" s="619"/>
      <c r="Q235" s="619"/>
      <c r="R235" s="619"/>
      <c r="S235" s="619"/>
      <c r="T235" s="619"/>
      <c r="U235" s="619"/>
      <c r="V235" s="619"/>
      <c r="W235" s="619"/>
      <c r="X235" s="619"/>
      <c r="Y235" s="619"/>
    </row>
    <row r="236" spans="1:25" s="614" customFormat="1" ht="10.5" hidden="1" customHeight="1">
      <c r="A236" s="615"/>
      <c r="B236" s="617"/>
      <c r="C236" s="617"/>
      <c r="D236" s="617"/>
      <c r="E236" s="617"/>
      <c r="F236" s="627"/>
      <c r="G236" s="627"/>
      <c r="H236" s="627"/>
      <c r="I236" s="655"/>
      <c r="J236" s="619"/>
      <c r="K236" s="619"/>
      <c r="L236" s="619"/>
      <c r="M236" s="619"/>
      <c r="N236" s="625"/>
      <c r="O236" s="619"/>
      <c r="P236" s="619"/>
      <c r="Q236" s="619"/>
      <c r="R236" s="619"/>
      <c r="S236" s="619"/>
      <c r="T236" s="619"/>
      <c r="U236" s="619"/>
      <c r="V236" s="619"/>
      <c r="W236" s="619"/>
      <c r="X236" s="619"/>
      <c r="Y236" s="619"/>
    </row>
    <row r="237" spans="1:25" s="614" customFormat="1" ht="10.5" hidden="1" customHeight="1">
      <c r="A237" s="615"/>
      <c r="B237" s="617"/>
      <c r="C237" s="617"/>
      <c r="D237" s="617"/>
      <c r="E237" s="617"/>
      <c r="F237" s="627"/>
      <c r="G237" s="627"/>
      <c r="H237" s="627"/>
      <c r="I237" s="655"/>
      <c r="J237" s="619"/>
      <c r="K237" s="619"/>
      <c r="L237" s="619"/>
      <c r="M237" s="619"/>
      <c r="N237" s="625"/>
      <c r="O237" s="619"/>
      <c r="P237" s="619"/>
      <c r="Q237" s="619"/>
      <c r="R237" s="619"/>
      <c r="S237" s="619"/>
      <c r="T237" s="619"/>
      <c r="U237" s="619"/>
      <c r="V237" s="619"/>
      <c r="W237" s="619"/>
      <c r="X237" s="619"/>
      <c r="Y237" s="619"/>
    </row>
    <row r="238" spans="1:25" s="614" customFormat="1" ht="10.5" hidden="1" customHeight="1">
      <c r="A238" s="615"/>
      <c r="B238" s="617"/>
      <c r="C238" s="617"/>
      <c r="D238" s="617"/>
      <c r="E238" s="617"/>
      <c r="F238" s="627"/>
      <c r="G238" s="627"/>
      <c r="H238" s="627"/>
      <c r="I238" s="655"/>
      <c r="J238" s="619"/>
      <c r="K238" s="619"/>
      <c r="L238" s="619"/>
      <c r="M238" s="619"/>
      <c r="N238" s="625"/>
      <c r="O238" s="619"/>
      <c r="P238" s="619"/>
      <c r="Q238" s="619"/>
      <c r="R238" s="619"/>
      <c r="S238" s="619"/>
      <c r="T238" s="619"/>
      <c r="U238" s="619"/>
      <c r="V238" s="619"/>
      <c r="W238" s="619"/>
      <c r="X238" s="619"/>
      <c r="Y238" s="619"/>
    </row>
    <row r="239" spans="1:25" s="614" customFormat="1" ht="10.5" hidden="1" customHeight="1">
      <c r="A239" s="615"/>
      <c r="B239" s="617"/>
      <c r="C239" s="617"/>
      <c r="D239" s="617"/>
      <c r="E239" s="617"/>
      <c r="F239" s="627"/>
      <c r="G239" s="627"/>
      <c r="H239" s="627"/>
      <c r="I239" s="655"/>
      <c r="J239" s="619"/>
      <c r="K239" s="619"/>
      <c r="L239" s="619"/>
      <c r="M239" s="619"/>
      <c r="N239" s="625"/>
      <c r="O239" s="619"/>
      <c r="P239" s="619"/>
      <c r="Q239" s="619"/>
      <c r="R239" s="619"/>
      <c r="S239" s="619"/>
      <c r="T239" s="619"/>
      <c r="U239" s="619"/>
      <c r="V239" s="619"/>
      <c r="W239" s="619"/>
      <c r="X239" s="619"/>
      <c r="Y239" s="619"/>
    </row>
    <row r="240" spans="1:25" s="614" customFormat="1" ht="10.5" hidden="1" customHeight="1">
      <c r="A240" s="615"/>
      <c r="B240" s="617"/>
      <c r="C240" s="617"/>
      <c r="D240" s="617"/>
      <c r="E240" s="617"/>
      <c r="F240" s="627"/>
      <c r="G240" s="627"/>
      <c r="H240" s="627"/>
      <c r="I240" s="655"/>
      <c r="J240" s="619"/>
      <c r="K240" s="619"/>
      <c r="L240" s="619"/>
      <c r="M240" s="619"/>
      <c r="N240" s="625"/>
      <c r="O240" s="619"/>
      <c r="P240" s="619"/>
      <c r="Q240" s="619"/>
      <c r="R240" s="619"/>
      <c r="S240" s="619"/>
      <c r="T240" s="619"/>
      <c r="U240" s="619"/>
      <c r="V240" s="619"/>
      <c r="W240" s="619"/>
      <c r="X240" s="619"/>
      <c r="Y240" s="619"/>
    </row>
    <row r="241" spans="1:25" s="614" customFormat="1" ht="10.5" hidden="1" customHeight="1">
      <c r="A241" s="615"/>
      <c r="B241" s="617"/>
      <c r="C241" s="617"/>
      <c r="D241" s="617"/>
      <c r="E241" s="617"/>
      <c r="F241" s="627"/>
      <c r="G241" s="627"/>
      <c r="H241" s="627"/>
      <c r="I241" s="655"/>
      <c r="J241" s="619"/>
      <c r="K241" s="619"/>
      <c r="L241" s="619"/>
      <c r="M241" s="619"/>
      <c r="N241" s="625"/>
      <c r="O241" s="619"/>
      <c r="P241" s="619"/>
      <c r="Q241" s="619"/>
      <c r="R241" s="619"/>
      <c r="S241" s="619"/>
      <c r="T241" s="619"/>
      <c r="U241" s="619"/>
      <c r="V241" s="619"/>
      <c r="W241" s="619"/>
      <c r="X241" s="619"/>
      <c r="Y241" s="619"/>
    </row>
    <row r="242" spans="1:25" s="614" customFormat="1" ht="10.5" hidden="1" customHeight="1">
      <c r="A242" s="615"/>
      <c r="B242" s="617"/>
      <c r="C242" s="617"/>
      <c r="D242" s="617"/>
      <c r="E242" s="617"/>
      <c r="F242" s="627"/>
      <c r="G242" s="627"/>
      <c r="H242" s="627"/>
      <c r="I242" s="655"/>
      <c r="J242" s="619"/>
      <c r="K242" s="619"/>
      <c r="L242" s="619"/>
      <c r="M242" s="619"/>
      <c r="N242" s="625"/>
      <c r="O242" s="619"/>
      <c r="P242" s="619"/>
      <c r="Q242" s="619"/>
      <c r="R242" s="619"/>
      <c r="S242" s="619"/>
      <c r="T242" s="619"/>
      <c r="U242" s="619"/>
      <c r="V242" s="619"/>
      <c r="W242" s="619"/>
      <c r="X242" s="619"/>
      <c r="Y242" s="619"/>
    </row>
    <row r="243" spans="1:25" s="614" customFormat="1" ht="10.5" hidden="1" customHeight="1">
      <c r="A243" s="615"/>
      <c r="B243" s="617"/>
      <c r="C243" s="617"/>
      <c r="D243" s="617"/>
      <c r="E243" s="617"/>
      <c r="F243" s="627"/>
      <c r="G243" s="627"/>
      <c r="H243" s="627"/>
      <c r="I243" s="655"/>
      <c r="J243" s="619"/>
      <c r="K243" s="619"/>
      <c r="L243" s="619"/>
      <c r="M243" s="619"/>
      <c r="N243" s="625"/>
      <c r="O243" s="619"/>
      <c r="P243" s="619"/>
      <c r="Q243" s="619"/>
      <c r="R243" s="619"/>
      <c r="S243" s="619"/>
      <c r="T243" s="619"/>
      <c r="U243" s="619"/>
      <c r="V243" s="619"/>
      <c r="W243" s="619"/>
      <c r="X243" s="619"/>
      <c r="Y243" s="619"/>
    </row>
    <row r="244" spans="1:25" s="614" customFormat="1" ht="10.5" hidden="1" customHeight="1">
      <c r="A244" s="615"/>
      <c r="B244" s="617"/>
      <c r="C244" s="617"/>
      <c r="D244" s="617"/>
      <c r="E244" s="617"/>
      <c r="F244" s="627"/>
      <c r="G244" s="627"/>
      <c r="H244" s="627"/>
      <c r="I244" s="655"/>
      <c r="J244" s="619"/>
      <c r="K244" s="619"/>
      <c r="L244" s="619"/>
      <c r="M244" s="619"/>
      <c r="N244" s="625"/>
      <c r="O244" s="619"/>
      <c r="P244" s="619"/>
      <c r="Q244" s="619"/>
      <c r="R244" s="619"/>
      <c r="S244" s="619"/>
      <c r="T244" s="619"/>
      <c r="U244" s="619"/>
      <c r="V244" s="619"/>
      <c r="W244" s="619"/>
      <c r="X244" s="619"/>
      <c r="Y244" s="619"/>
    </row>
    <row r="245" spans="1:25" s="614" customFormat="1" ht="10.5" hidden="1" customHeight="1">
      <c r="A245" s="615"/>
      <c r="B245" s="617"/>
      <c r="C245" s="617"/>
      <c r="D245" s="617"/>
      <c r="E245" s="617"/>
      <c r="F245" s="627"/>
      <c r="G245" s="627"/>
      <c r="H245" s="627"/>
      <c r="I245" s="655"/>
      <c r="J245" s="619"/>
      <c r="K245" s="619"/>
      <c r="L245" s="619"/>
      <c r="M245" s="619"/>
      <c r="N245" s="625"/>
      <c r="O245" s="619"/>
      <c r="P245" s="619"/>
      <c r="Q245" s="619"/>
      <c r="R245" s="619"/>
      <c r="S245" s="619"/>
      <c r="T245" s="619"/>
      <c r="U245" s="619"/>
      <c r="V245" s="619"/>
      <c r="W245" s="619"/>
      <c r="X245" s="619"/>
      <c r="Y245" s="619"/>
    </row>
    <row r="246" spans="1:25" s="614" customFormat="1" ht="10.5" hidden="1" customHeight="1">
      <c r="A246" s="615"/>
      <c r="B246" s="617"/>
      <c r="C246" s="617"/>
      <c r="D246" s="617"/>
      <c r="E246" s="617"/>
      <c r="F246" s="627"/>
      <c r="G246" s="627"/>
      <c r="H246" s="627"/>
      <c r="I246" s="655"/>
      <c r="J246" s="619"/>
      <c r="K246" s="619"/>
      <c r="L246" s="619"/>
      <c r="M246" s="619"/>
      <c r="N246" s="625"/>
      <c r="O246" s="619"/>
      <c r="P246" s="619"/>
      <c r="Q246" s="619"/>
      <c r="R246" s="619"/>
      <c r="S246" s="619"/>
      <c r="T246" s="619"/>
      <c r="U246" s="619"/>
      <c r="V246" s="619"/>
      <c r="W246" s="619"/>
      <c r="X246" s="619"/>
      <c r="Y246" s="619"/>
    </row>
    <row r="247" spans="1:25" s="614" customFormat="1" ht="10.5" hidden="1" customHeight="1">
      <c r="A247" s="615"/>
      <c r="B247" s="617"/>
      <c r="C247" s="617"/>
      <c r="D247" s="617"/>
      <c r="E247" s="617"/>
      <c r="F247" s="627"/>
      <c r="G247" s="627"/>
      <c r="H247" s="627"/>
      <c r="I247" s="655"/>
      <c r="J247" s="619"/>
      <c r="K247" s="619"/>
      <c r="L247" s="619"/>
      <c r="M247" s="619"/>
      <c r="N247" s="625"/>
      <c r="O247" s="619"/>
      <c r="P247" s="619"/>
      <c r="Q247" s="619"/>
      <c r="R247" s="619"/>
      <c r="S247" s="619"/>
      <c r="T247" s="619"/>
      <c r="U247" s="619"/>
      <c r="V247" s="619"/>
      <c r="W247" s="619"/>
      <c r="X247" s="619"/>
      <c r="Y247" s="619"/>
    </row>
    <row r="248" spans="1:25" s="614" customFormat="1" ht="10.5" hidden="1" customHeight="1">
      <c r="A248" s="615"/>
      <c r="B248" s="617"/>
      <c r="C248" s="617"/>
      <c r="D248" s="617"/>
      <c r="E248" s="617"/>
      <c r="F248" s="627"/>
      <c r="G248" s="627"/>
      <c r="H248" s="627"/>
      <c r="I248" s="655"/>
      <c r="J248" s="619"/>
      <c r="K248" s="619"/>
      <c r="L248" s="619"/>
      <c r="M248" s="619"/>
      <c r="N248" s="625"/>
      <c r="O248" s="619"/>
      <c r="P248" s="619"/>
      <c r="Q248" s="619"/>
      <c r="R248" s="619"/>
      <c r="S248" s="619"/>
      <c r="T248" s="619"/>
      <c r="U248" s="619"/>
      <c r="V248" s="619"/>
      <c r="W248" s="619"/>
      <c r="X248" s="619"/>
      <c r="Y248" s="619"/>
    </row>
    <row r="249" spans="1:25" s="614" customFormat="1" ht="10.5" hidden="1" customHeight="1">
      <c r="A249" s="615"/>
      <c r="B249" s="617"/>
      <c r="C249" s="617"/>
      <c r="D249" s="617"/>
      <c r="E249" s="617"/>
      <c r="F249" s="627"/>
      <c r="G249" s="627"/>
      <c r="H249" s="627"/>
      <c r="I249" s="655"/>
      <c r="J249" s="619"/>
      <c r="K249" s="619"/>
      <c r="L249" s="619"/>
      <c r="M249" s="619"/>
      <c r="N249" s="625"/>
      <c r="O249" s="619"/>
      <c r="P249" s="619"/>
      <c r="Q249" s="619"/>
      <c r="R249" s="619"/>
      <c r="S249" s="619"/>
      <c r="T249" s="619"/>
      <c r="U249" s="619"/>
      <c r="V249" s="619"/>
      <c r="W249" s="619"/>
      <c r="X249" s="619"/>
      <c r="Y249" s="619"/>
    </row>
    <row r="250" spans="1:25" s="614" customFormat="1" ht="10.5" hidden="1" customHeight="1">
      <c r="A250" s="615"/>
      <c r="B250" s="617"/>
      <c r="C250" s="617"/>
      <c r="D250" s="617"/>
      <c r="E250" s="617"/>
      <c r="F250" s="627"/>
      <c r="G250" s="627"/>
      <c r="H250" s="627"/>
      <c r="I250" s="655"/>
      <c r="J250" s="619"/>
      <c r="K250" s="619"/>
      <c r="L250" s="619"/>
      <c r="M250" s="619"/>
      <c r="N250" s="625"/>
      <c r="O250" s="619"/>
      <c r="P250" s="619"/>
      <c r="Q250" s="619"/>
      <c r="R250" s="619"/>
      <c r="S250" s="619"/>
      <c r="T250" s="619"/>
      <c r="U250" s="619"/>
      <c r="V250" s="619"/>
      <c r="W250" s="619"/>
      <c r="X250" s="619"/>
      <c r="Y250" s="619"/>
    </row>
    <row r="251" spans="1:25" s="614" customFormat="1" ht="10.5" hidden="1" customHeight="1">
      <c r="A251" s="615"/>
      <c r="B251" s="617"/>
      <c r="C251" s="617"/>
      <c r="D251" s="617"/>
      <c r="E251" s="617"/>
      <c r="F251" s="627"/>
      <c r="G251" s="627"/>
      <c r="H251" s="627"/>
      <c r="I251" s="655"/>
      <c r="J251" s="619"/>
      <c r="K251" s="619"/>
      <c r="L251" s="619"/>
      <c r="M251" s="619"/>
      <c r="N251" s="625"/>
      <c r="O251" s="619"/>
      <c r="P251" s="619"/>
      <c r="Q251" s="619"/>
      <c r="R251" s="619"/>
      <c r="S251" s="619"/>
      <c r="T251" s="619"/>
      <c r="U251" s="619"/>
      <c r="V251" s="619"/>
      <c r="W251" s="619"/>
      <c r="X251" s="619"/>
      <c r="Y251" s="619"/>
    </row>
    <row r="252" spans="1:25" s="614" customFormat="1" ht="10.5" hidden="1" customHeight="1">
      <c r="A252" s="615"/>
      <c r="B252" s="617"/>
      <c r="C252" s="617"/>
      <c r="D252" s="617"/>
      <c r="E252" s="617"/>
      <c r="F252" s="627"/>
      <c r="G252" s="627"/>
      <c r="H252" s="627"/>
      <c r="I252" s="655"/>
      <c r="J252" s="619"/>
      <c r="K252" s="619"/>
      <c r="L252" s="619"/>
      <c r="M252" s="619"/>
      <c r="N252" s="625"/>
      <c r="O252" s="619"/>
      <c r="P252" s="619"/>
      <c r="Q252" s="619"/>
      <c r="R252" s="619"/>
      <c r="S252" s="619"/>
      <c r="T252" s="619"/>
      <c r="U252" s="619"/>
      <c r="V252" s="619"/>
      <c r="W252" s="619"/>
      <c r="X252" s="619"/>
      <c r="Y252" s="619"/>
    </row>
    <row r="253" spans="1:25" s="614" customFormat="1" ht="10.5" hidden="1" customHeight="1">
      <c r="A253" s="615"/>
      <c r="B253" s="617"/>
      <c r="C253" s="617"/>
      <c r="D253" s="617"/>
      <c r="E253" s="617"/>
      <c r="F253" s="627"/>
      <c r="G253" s="627"/>
      <c r="H253" s="627"/>
      <c r="I253" s="655"/>
      <c r="J253" s="619"/>
      <c r="K253" s="619"/>
      <c r="L253" s="619"/>
      <c r="M253" s="619"/>
      <c r="N253" s="625"/>
      <c r="O253" s="619"/>
      <c r="P253" s="619"/>
      <c r="Q253" s="619"/>
      <c r="R253" s="619"/>
      <c r="S253" s="619"/>
      <c r="T253" s="619"/>
      <c r="U253" s="619"/>
      <c r="V253" s="619"/>
      <c r="W253" s="619"/>
      <c r="X253" s="619"/>
      <c r="Y253" s="619"/>
    </row>
    <row r="254" spans="1:25" s="614" customFormat="1" ht="10.5" hidden="1" customHeight="1">
      <c r="A254" s="615"/>
      <c r="B254" s="617"/>
      <c r="C254" s="617"/>
      <c r="D254" s="617"/>
      <c r="E254" s="617"/>
      <c r="F254" s="627"/>
      <c r="G254" s="627"/>
      <c r="H254" s="627"/>
      <c r="I254" s="655"/>
      <c r="J254" s="619"/>
      <c r="K254" s="619"/>
      <c r="L254" s="619"/>
      <c r="M254" s="619"/>
      <c r="N254" s="625"/>
      <c r="O254" s="619"/>
      <c r="P254" s="619"/>
      <c r="Q254" s="619"/>
      <c r="R254" s="619"/>
      <c r="S254" s="619"/>
      <c r="T254" s="619"/>
      <c r="U254" s="619"/>
      <c r="V254" s="619"/>
      <c r="W254" s="619"/>
      <c r="X254" s="619"/>
      <c r="Y254" s="619"/>
    </row>
    <row r="255" spans="1:25" s="614" customFormat="1" ht="10.5" hidden="1" customHeight="1">
      <c r="A255" s="615"/>
      <c r="B255" s="617"/>
      <c r="C255" s="617"/>
      <c r="D255" s="617"/>
      <c r="E255" s="617"/>
      <c r="F255" s="627"/>
      <c r="G255" s="627"/>
      <c r="H255" s="627"/>
      <c r="I255" s="655"/>
      <c r="J255" s="619"/>
      <c r="K255" s="619"/>
      <c r="L255" s="619"/>
      <c r="M255" s="619"/>
      <c r="N255" s="625"/>
      <c r="O255" s="619"/>
      <c r="P255" s="619"/>
      <c r="Q255" s="619"/>
      <c r="R255" s="619"/>
      <c r="S255" s="619"/>
      <c r="T255" s="619"/>
      <c r="U255" s="619"/>
      <c r="V255" s="619"/>
      <c r="W255" s="619"/>
      <c r="X255" s="619"/>
      <c r="Y255" s="619"/>
    </row>
    <row r="256" spans="1:25" s="614" customFormat="1" ht="10.5" hidden="1" customHeight="1">
      <c r="A256" s="615"/>
      <c r="B256" s="617"/>
      <c r="C256" s="617"/>
      <c r="D256" s="617"/>
      <c r="E256" s="617"/>
      <c r="F256" s="627"/>
      <c r="G256" s="627"/>
      <c r="H256" s="627"/>
      <c r="I256" s="655"/>
      <c r="J256" s="619"/>
      <c r="K256" s="619"/>
      <c r="L256" s="619"/>
      <c r="M256" s="619"/>
      <c r="N256" s="625"/>
      <c r="O256" s="619"/>
      <c r="P256" s="619"/>
      <c r="Q256" s="619"/>
      <c r="R256" s="619"/>
      <c r="S256" s="619"/>
      <c r="T256" s="619"/>
      <c r="U256" s="619"/>
      <c r="V256" s="619"/>
      <c r="W256" s="619"/>
      <c r="X256" s="619"/>
      <c r="Y256" s="619"/>
    </row>
    <row r="257" spans="1:25" s="614" customFormat="1" ht="10.5" hidden="1" customHeight="1">
      <c r="A257" s="615"/>
      <c r="B257" s="617"/>
      <c r="C257" s="617"/>
      <c r="D257" s="617"/>
      <c r="E257" s="617"/>
      <c r="F257" s="627"/>
      <c r="G257" s="627"/>
      <c r="H257" s="627"/>
      <c r="I257" s="655"/>
      <c r="J257" s="619"/>
      <c r="K257" s="619"/>
      <c r="L257" s="619"/>
      <c r="M257" s="619"/>
      <c r="N257" s="625"/>
      <c r="O257" s="619"/>
      <c r="P257" s="619"/>
      <c r="Q257" s="619"/>
      <c r="R257" s="619"/>
      <c r="S257" s="619"/>
      <c r="T257" s="619"/>
      <c r="U257" s="619"/>
      <c r="V257" s="619"/>
      <c r="W257" s="619"/>
      <c r="X257" s="619"/>
      <c r="Y257" s="619"/>
    </row>
    <row r="258" spans="1:25" s="614" customFormat="1" ht="10.5" hidden="1" customHeight="1">
      <c r="A258" s="615"/>
      <c r="B258" s="617"/>
      <c r="C258" s="617"/>
      <c r="D258" s="617"/>
      <c r="E258" s="617"/>
      <c r="F258" s="627"/>
      <c r="G258" s="627"/>
      <c r="H258" s="627"/>
      <c r="I258" s="655"/>
      <c r="J258" s="619"/>
      <c r="K258" s="619"/>
      <c r="L258" s="619"/>
      <c r="M258" s="619"/>
      <c r="N258" s="625"/>
      <c r="O258" s="619"/>
      <c r="P258" s="619"/>
      <c r="Q258" s="619"/>
      <c r="R258" s="619"/>
      <c r="S258" s="619"/>
      <c r="T258" s="619"/>
      <c r="U258" s="619"/>
      <c r="V258" s="619"/>
      <c r="W258" s="619"/>
      <c r="X258" s="619"/>
      <c r="Y258" s="619"/>
    </row>
    <row r="259" spans="1:25" s="614" customFormat="1" ht="10.5" hidden="1" customHeight="1">
      <c r="A259" s="615"/>
      <c r="B259" s="617"/>
      <c r="C259" s="617"/>
      <c r="D259" s="617"/>
      <c r="E259" s="617"/>
      <c r="F259" s="627"/>
      <c r="G259" s="627"/>
      <c r="H259" s="627"/>
      <c r="I259" s="655"/>
      <c r="J259" s="619"/>
      <c r="K259" s="619"/>
      <c r="L259" s="619"/>
      <c r="M259" s="619"/>
      <c r="N259" s="625"/>
      <c r="O259" s="619"/>
      <c r="P259" s="619"/>
      <c r="Q259" s="619"/>
      <c r="R259" s="619"/>
      <c r="S259" s="619"/>
      <c r="T259" s="619"/>
      <c r="U259" s="619"/>
      <c r="V259" s="619"/>
      <c r="W259" s="619"/>
      <c r="X259" s="619"/>
      <c r="Y259" s="619"/>
    </row>
    <row r="260" spans="1:25" s="614" customFormat="1" ht="10.5" hidden="1" customHeight="1">
      <c r="A260" s="615"/>
      <c r="B260" s="617"/>
      <c r="C260" s="617"/>
      <c r="D260" s="617"/>
      <c r="E260" s="617"/>
      <c r="F260" s="627"/>
      <c r="G260" s="627"/>
      <c r="H260" s="627"/>
      <c r="I260" s="655"/>
      <c r="J260" s="619"/>
      <c r="K260" s="619"/>
      <c r="L260" s="619"/>
      <c r="M260" s="619"/>
      <c r="N260" s="625"/>
      <c r="O260" s="619"/>
      <c r="P260" s="619"/>
      <c r="Q260" s="619"/>
      <c r="R260" s="619"/>
      <c r="S260" s="619"/>
      <c r="T260" s="619"/>
      <c r="U260" s="619"/>
      <c r="V260" s="619"/>
      <c r="W260" s="619"/>
      <c r="X260" s="619"/>
      <c r="Y260" s="619"/>
    </row>
    <row r="261" spans="1:25" s="614" customFormat="1" ht="10.5" hidden="1" customHeight="1">
      <c r="A261" s="615"/>
      <c r="B261" s="617"/>
      <c r="C261" s="617"/>
      <c r="D261" s="617"/>
      <c r="E261" s="617"/>
      <c r="F261" s="627"/>
      <c r="G261" s="627"/>
      <c r="H261" s="627"/>
      <c r="I261" s="655"/>
      <c r="J261" s="619"/>
      <c r="K261" s="619"/>
      <c r="L261" s="619"/>
      <c r="M261" s="619"/>
      <c r="N261" s="625"/>
      <c r="O261" s="619"/>
      <c r="P261" s="619"/>
      <c r="Q261" s="619"/>
      <c r="R261" s="619"/>
      <c r="S261" s="619"/>
      <c r="T261" s="619"/>
      <c r="U261" s="619"/>
      <c r="V261" s="619"/>
      <c r="W261" s="619"/>
      <c r="X261" s="619"/>
      <c r="Y261" s="619"/>
    </row>
    <row r="262" spans="1:25" s="614" customFormat="1" ht="10.5" hidden="1" customHeight="1">
      <c r="A262" s="615"/>
      <c r="B262" s="617"/>
      <c r="C262" s="617"/>
      <c r="D262" s="617"/>
      <c r="E262" s="617"/>
      <c r="F262" s="627"/>
      <c r="G262" s="627"/>
      <c r="H262" s="627"/>
      <c r="I262" s="655"/>
      <c r="J262" s="619"/>
      <c r="K262" s="619"/>
      <c r="L262" s="619"/>
      <c r="M262" s="619"/>
      <c r="N262" s="625"/>
      <c r="O262" s="619"/>
      <c r="P262" s="619"/>
      <c r="Q262" s="619"/>
      <c r="R262" s="619"/>
      <c r="S262" s="619"/>
      <c r="T262" s="619"/>
      <c r="U262" s="619"/>
      <c r="V262" s="619"/>
      <c r="W262" s="619"/>
      <c r="X262" s="619"/>
      <c r="Y262" s="619"/>
    </row>
    <row r="263" spans="1:25" s="614" customFormat="1" ht="10.5" hidden="1" customHeight="1">
      <c r="A263" s="615"/>
      <c r="B263" s="617"/>
      <c r="C263" s="617"/>
      <c r="D263" s="617"/>
      <c r="E263" s="617"/>
      <c r="F263" s="627"/>
      <c r="G263" s="627"/>
      <c r="H263" s="627"/>
      <c r="I263" s="655"/>
      <c r="J263" s="619"/>
      <c r="K263" s="619"/>
      <c r="L263" s="619"/>
      <c r="M263" s="619"/>
      <c r="N263" s="625"/>
      <c r="O263" s="619"/>
      <c r="P263" s="619"/>
      <c r="Q263" s="619"/>
      <c r="R263" s="619"/>
      <c r="S263" s="619"/>
      <c r="T263" s="619"/>
      <c r="U263" s="619"/>
      <c r="V263" s="619"/>
      <c r="W263" s="619"/>
      <c r="X263" s="619"/>
      <c r="Y263" s="619"/>
    </row>
    <row r="264" spans="1:25" s="614" customFormat="1" ht="10.5" hidden="1" customHeight="1">
      <c r="A264" s="615"/>
      <c r="B264" s="617"/>
      <c r="C264" s="617"/>
      <c r="D264" s="617"/>
      <c r="E264" s="617"/>
      <c r="F264" s="627"/>
      <c r="G264" s="627"/>
      <c r="H264" s="627"/>
      <c r="I264" s="655"/>
      <c r="J264" s="619"/>
      <c r="K264" s="619"/>
      <c r="L264" s="619"/>
      <c r="M264" s="619"/>
      <c r="N264" s="625"/>
      <c r="O264" s="619"/>
      <c r="P264" s="619"/>
      <c r="Q264" s="619"/>
      <c r="R264" s="619"/>
      <c r="S264" s="619"/>
      <c r="T264" s="619"/>
      <c r="U264" s="619"/>
      <c r="V264" s="619"/>
      <c r="W264" s="619"/>
      <c r="X264" s="619"/>
      <c r="Y264" s="619"/>
    </row>
    <row r="265" spans="1:25" s="614" customFormat="1" ht="10.5" hidden="1" customHeight="1">
      <c r="A265" s="615"/>
      <c r="B265" s="617"/>
      <c r="C265" s="617"/>
      <c r="D265" s="617"/>
      <c r="E265" s="617"/>
      <c r="F265" s="627"/>
      <c r="G265" s="627"/>
      <c r="H265" s="627"/>
      <c r="I265" s="655"/>
      <c r="J265" s="619"/>
      <c r="K265" s="619"/>
      <c r="L265" s="619"/>
      <c r="M265" s="619"/>
      <c r="N265" s="625"/>
      <c r="O265" s="619"/>
      <c r="P265" s="619"/>
      <c r="Q265" s="619"/>
      <c r="R265" s="619"/>
      <c r="S265" s="619"/>
      <c r="T265" s="619"/>
      <c r="U265" s="619"/>
      <c r="V265" s="619"/>
      <c r="W265" s="619"/>
      <c r="X265" s="619"/>
      <c r="Y265" s="619"/>
    </row>
    <row r="266" spans="1:25" s="614" customFormat="1" ht="10.5" hidden="1" customHeight="1">
      <c r="A266" s="615"/>
      <c r="B266" s="617"/>
      <c r="C266" s="617"/>
      <c r="D266" s="617"/>
      <c r="E266" s="617"/>
      <c r="F266" s="627"/>
      <c r="G266" s="627"/>
      <c r="H266" s="627"/>
      <c r="I266" s="655"/>
      <c r="J266" s="619"/>
      <c r="K266" s="619"/>
      <c r="L266" s="619"/>
      <c r="M266" s="619"/>
      <c r="N266" s="625"/>
      <c r="O266" s="619"/>
      <c r="P266" s="619"/>
      <c r="Q266" s="619"/>
      <c r="R266" s="619"/>
      <c r="S266" s="619"/>
      <c r="T266" s="619"/>
      <c r="U266" s="619"/>
      <c r="V266" s="619"/>
      <c r="W266" s="619"/>
      <c r="X266" s="619"/>
      <c r="Y266" s="619"/>
    </row>
    <row r="267" spans="1:25" s="614" customFormat="1" ht="10.5" hidden="1" customHeight="1">
      <c r="A267" s="615"/>
      <c r="B267" s="617"/>
      <c r="C267" s="617"/>
      <c r="D267" s="617"/>
      <c r="E267" s="617"/>
      <c r="F267" s="627"/>
      <c r="G267" s="627"/>
      <c r="H267" s="627"/>
      <c r="I267" s="655"/>
      <c r="J267" s="619"/>
      <c r="K267" s="619"/>
      <c r="L267" s="619"/>
      <c r="M267" s="619"/>
      <c r="N267" s="625"/>
      <c r="O267" s="619"/>
      <c r="P267" s="619"/>
      <c r="Q267" s="619"/>
      <c r="R267" s="619"/>
      <c r="S267" s="619"/>
      <c r="T267" s="619"/>
      <c r="U267" s="619"/>
      <c r="V267" s="619"/>
      <c r="W267" s="619"/>
      <c r="X267" s="619"/>
      <c r="Y267" s="619"/>
    </row>
    <row r="268" spans="1:25" s="614" customFormat="1" ht="10.5" hidden="1" customHeight="1">
      <c r="A268" s="615"/>
      <c r="B268" s="617"/>
      <c r="C268" s="617"/>
      <c r="D268" s="617"/>
      <c r="E268" s="617"/>
      <c r="F268" s="627"/>
      <c r="G268" s="627"/>
      <c r="H268" s="627"/>
      <c r="I268" s="655"/>
      <c r="J268" s="619"/>
      <c r="K268" s="619"/>
      <c r="L268" s="619"/>
      <c r="M268" s="619"/>
      <c r="N268" s="625"/>
      <c r="O268" s="619"/>
      <c r="P268" s="619"/>
      <c r="Q268" s="619"/>
      <c r="R268" s="619"/>
      <c r="S268" s="619"/>
      <c r="T268" s="619"/>
      <c r="U268" s="619"/>
      <c r="V268" s="619"/>
      <c r="W268" s="619"/>
      <c r="X268" s="619"/>
      <c r="Y268" s="619"/>
    </row>
    <row r="269" spans="1:25" s="614" customFormat="1" ht="10.5" hidden="1" customHeight="1">
      <c r="A269" s="615"/>
      <c r="B269" s="617"/>
      <c r="C269" s="617"/>
      <c r="D269" s="617"/>
      <c r="E269" s="617"/>
      <c r="F269" s="627"/>
      <c r="G269" s="627"/>
      <c r="H269" s="627"/>
      <c r="I269" s="655"/>
      <c r="J269" s="619"/>
      <c r="K269" s="619"/>
      <c r="L269" s="619"/>
      <c r="M269" s="619"/>
      <c r="N269" s="625"/>
      <c r="O269" s="619"/>
      <c r="P269" s="619"/>
      <c r="Q269" s="619"/>
      <c r="R269" s="619"/>
      <c r="S269" s="619"/>
      <c r="T269" s="619"/>
      <c r="U269" s="619"/>
      <c r="V269" s="619"/>
      <c r="W269" s="619"/>
      <c r="X269" s="619"/>
      <c r="Y269" s="619"/>
    </row>
    <row r="270" spans="1:25" s="614" customFormat="1" ht="10.5" hidden="1" customHeight="1">
      <c r="A270" s="615"/>
      <c r="B270" s="617"/>
      <c r="C270" s="617"/>
      <c r="D270" s="617"/>
      <c r="E270" s="617"/>
      <c r="F270" s="627"/>
      <c r="G270" s="627"/>
      <c r="H270" s="627"/>
      <c r="I270" s="655"/>
      <c r="J270" s="619"/>
      <c r="K270" s="619"/>
      <c r="L270" s="619"/>
      <c r="M270" s="619"/>
      <c r="N270" s="625"/>
      <c r="O270" s="619"/>
      <c r="P270" s="619"/>
      <c r="Q270" s="619"/>
      <c r="R270" s="619"/>
      <c r="S270" s="619"/>
      <c r="T270" s="619"/>
      <c r="U270" s="619"/>
      <c r="V270" s="619"/>
      <c r="W270" s="619"/>
      <c r="X270" s="619"/>
      <c r="Y270" s="619"/>
    </row>
    <row r="271" spans="1:25" s="614" customFormat="1" ht="10.5" hidden="1" customHeight="1">
      <c r="A271" s="615"/>
      <c r="B271" s="617"/>
      <c r="C271" s="617"/>
      <c r="D271" s="617"/>
      <c r="E271" s="617"/>
      <c r="F271" s="627"/>
      <c r="G271" s="627"/>
      <c r="H271" s="627"/>
      <c r="I271" s="655"/>
      <c r="J271" s="619"/>
      <c r="K271" s="619"/>
      <c r="L271" s="619"/>
      <c r="M271" s="619"/>
      <c r="N271" s="625"/>
      <c r="O271" s="619"/>
      <c r="P271" s="619"/>
      <c r="Q271" s="619"/>
      <c r="R271" s="619"/>
      <c r="S271" s="619"/>
      <c r="T271" s="619"/>
      <c r="U271" s="619"/>
      <c r="V271" s="619"/>
      <c r="W271" s="619"/>
      <c r="X271" s="619"/>
      <c r="Y271" s="619"/>
    </row>
    <row r="272" spans="1:25" s="614" customFormat="1" ht="10.5" hidden="1" customHeight="1">
      <c r="A272" s="615"/>
      <c r="B272" s="617"/>
      <c r="C272" s="617"/>
      <c r="D272" s="617"/>
      <c r="E272" s="617"/>
      <c r="F272" s="627"/>
      <c r="G272" s="627"/>
      <c r="H272" s="627"/>
      <c r="I272" s="655"/>
      <c r="J272" s="619"/>
      <c r="K272" s="619"/>
      <c r="L272" s="619"/>
      <c r="M272" s="619"/>
      <c r="N272" s="625"/>
      <c r="O272" s="619"/>
      <c r="P272" s="619"/>
      <c r="Q272" s="619"/>
      <c r="R272" s="619"/>
      <c r="S272" s="619"/>
      <c r="T272" s="619"/>
      <c r="U272" s="619"/>
      <c r="V272" s="619"/>
      <c r="W272" s="619"/>
      <c r="X272" s="619"/>
      <c r="Y272" s="619"/>
    </row>
    <row r="273" spans="1:25" s="614" customFormat="1" ht="10.5" hidden="1" customHeight="1">
      <c r="A273" s="615"/>
      <c r="B273" s="617"/>
      <c r="C273" s="617"/>
      <c r="D273" s="617"/>
      <c r="E273" s="617"/>
      <c r="F273" s="627"/>
      <c r="G273" s="627"/>
      <c r="H273" s="627"/>
      <c r="I273" s="655"/>
      <c r="J273" s="619"/>
      <c r="K273" s="619"/>
      <c r="L273" s="619"/>
      <c r="M273" s="619"/>
      <c r="N273" s="625"/>
      <c r="O273" s="619"/>
      <c r="P273" s="619"/>
      <c r="Q273" s="619"/>
      <c r="R273" s="619"/>
      <c r="S273" s="619"/>
      <c r="T273" s="619"/>
      <c r="U273" s="619"/>
      <c r="V273" s="619"/>
      <c r="W273" s="619"/>
      <c r="X273" s="619"/>
      <c r="Y273" s="619"/>
    </row>
    <row r="274" spans="1:25" s="614" customFormat="1" ht="10.5" hidden="1" customHeight="1">
      <c r="A274" s="615"/>
      <c r="B274" s="617"/>
      <c r="C274" s="617"/>
      <c r="D274" s="617"/>
      <c r="E274" s="617"/>
      <c r="F274" s="627"/>
      <c r="G274" s="627"/>
      <c r="H274" s="627"/>
      <c r="I274" s="655"/>
      <c r="J274" s="619"/>
      <c r="K274" s="619"/>
      <c r="L274" s="619"/>
      <c r="M274" s="619"/>
      <c r="N274" s="625"/>
      <c r="O274" s="619"/>
      <c r="P274" s="619"/>
      <c r="Q274" s="619"/>
      <c r="R274" s="619"/>
      <c r="S274" s="619"/>
      <c r="T274" s="619"/>
      <c r="U274" s="619"/>
      <c r="V274" s="619"/>
      <c r="W274" s="619"/>
      <c r="X274" s="619"/>
      <c r="Y274" s="619"/>
    </row>
    <row r="275" spans="1:25" s="614" customFormat="1" ht="10.5" hidden="1" customHeight="1">
      <c r="A275" s="615"/>
      <c r="B275" s="617"/>
      <c r="C275" s="617"/>
      <c r="D275" s="617"/>
      <c r="E275" s="617"/>
      <c r="F275" s="627"/>
      <c r="G275" s="627"/>
      <c r="H275" s="627"/>
      <c r="I275" s="655"/>
      <c r="J275" s="619"/>
      <c r="K275" s="619"/>
      <c r="L275" s="619"/>
      <c r="M275" s="619"/>
      <c r="N275" s="625"/>
      <c r="O275" s="619"/>
      <c r="P275" s="619"/>
      <c r="Q275" s="619"/>
      <c r="R275" s="619"/>
      <c r="S275" s="619"/>
      <c r="T275" s="619"/>
      <c r="U275" s="619"/>
      <c r="V275" s="619"/>
      <c r="W275" s="619"/>
      <c r="X275" s="619"/>
      <c r="Y275" s="619"/>
    </row>
    <row r="276" spans="1:25" s="614" customFormat="1" ht="10.5" hidden="1" customHeight="1">
      <c r="A276" s="615"/>
      <c r="B276" s="617"/>
      <c r="C276" s="617"/>
      <c r="D276" s="617"/>
      <c r="E276" s="617"/>
      <c r="F276" s="627"/>
      <c r="G276" s="627"/>
      <c r="H276" s="627"/>
      <c r="I276" s="655"/>
      <c r="J276" s="619"/>
      <c r="K276" s="619"/>
      <c r="L276" s="619"/>
      <c r="M276" s="619"/>
      <c r="N276" s="625"/>
      <c r="O276" s="619"/>
      <c r="P276" s="619"/>
      <c r="Q276" s="619"/>
      <c r="R276" s="619"/>
      <c r="S276" s="619"/>
      <c r="T276" s="619"/>
      <c r="U276" s="619"/>
      <c r="V276" s="619"/>
      <c r="W276" s="619"/>
      <c r="X276" s="619"/>
      <c r="Y276" s="619"/>
    </row>
    <row r="277" spans="1:25" s="614" customFormat="1" ht="10.5" hidden="1" customHeight="1">
      <c r="A277" s="615"/>
      <c r="B277" s="617"/>
      <c r="C277" s="617"/>
      <c r="D277" s="617"/>
      <c r="E277" s="617"/>
      <c r="F277" s="627"/>
      <c r="G277" s="627"/>
      <c r="H277" s="627"/>
      <c r="I277" s="655"/>
      <c r="J277" s="619"/>
      <c r="K277" s="619"/>
      <c r="L277" s="619"/>
      <c r="M277" s="619"/>
      <c r="N277" s="625"/>
      <c r="O277" s="619"/>
      <c r="P277" s="619"/>
      <c r="Q277" s="619"/>
      <c r="R277" s="619"/>
      <c r="S277" s="619"/>
      <c r="T277" s="619"/>
      <c r="U277" s="619"/>
      <c r="V277" s="619"/>
      <c r="W277" s="619"/>
      <c r="X277" s="619"/>
      <c r="Y277" s="619"/>
    </row>
    <row r="278" spans="1:25" s="614" customFormat="1" ht="10.5" hidden="1" customHeight="1">
      <c r="A278" s="615"/>
      <c r="B278" s="617"/>
      <c r="C278" s="617"/>
      <c r="D278" s="617"/>
      <c r="E278" s="617"/>
      <c r="F278" s="627"/>
      <c r="G278" s="627"/>
      <c r="H278" s="627"/>
      <c r="I278" s="655"/>
      <c r="J278" s="619"/>
      <c r="K278" s="619"/>
      <c r="L278" s="619"/>
      <c r="M278" s="619"/>
      <c r="N278" s="625"/>
      <c r="O278" s="619"/>
      <c r="P278" s="619"/>
      <c r="Q278" s="619"/>
      <c r="R278" s="619"/>
      <c r="S278" s="619"/>
      <c r="T278" s="619"/>
      <c r="U278" s="619"/>
      <c r="V278" s="619"/>
      <c r="W278" s="619"/>
      <c r="X278" s="619"/>
      <c r="Y278" s="619"/>
    </row>
    <row r="279" spans="1:25" s="614" customFormat="1" ht="10.5" hidden="1" customHeight="1">
      <c r="A279" s="615"/>
      <c r="B279" s="617"/>
      <c r="C279" s="617"/>
      <c r="D279" s="617"/>
      <c r="E279" s="617"/>
      <c r="F279" s="627"/>
      <c r="G279" s="627"/>
      <c r="H279" s="627"/>
      <c r="I279" s="655"/>
      <c r="J279" s="619"/>
      <c r="K279" s="619"/>
      <c r="L279" s="619"/>
      <c r="M279" s="619"/>
      <c r="N279" s="625"/>
      <c r="O279" s="619"/>
      <c r="P279" s="619"/>
      <c r="Q279" s="619"/>
      <c r="R279" s="619"/>
      <c r="S279" s="619"/>
      <c r="T279" s="619"/>
      <c r="U279" s="619"/>
      <c r="V279" s="619"/>
      <c r="W279" s="619"/>
      <c r="X279" s="619"/>
      <c r="Y279" s="619"/>
    </row>
    <row r="280" spans="1:25" s="614" customFormat="1" ht="10.5" hidden="1" customHeight="1">
      <c r="A280" s="615"/>
      <c r="B280" s="617"/>
      <c r="C280" s="617"/>
      <c r="D280" s="617"/>
      <c r="E280" s="617"/>
      <c r="F280" s="627"/>
      <c r="G280" s="627"/>
      <c r="H280" s="627"/>
      <c r="I280" s="655"/>
      <c r="J280" s="619"/>
      <c r="K280" s="619"/>
      <c r="L280" s="619"/>
      <c r="M280" s="619"/>
      <c r="N280" s="625"/>
      <c r="O280" s="619"/>
      <c r="P280" s="619"/>
      <c r="Q280" s="619"/>
      <c r="R280" s="619"/>
      <c r="S280" s="619"/>
      <c r="T280" s="619"/>
      <c r="U280" s="619"/>
      <c r="V280" s="619"/>
      <c r="W280" s="619"/>
      <c r="X280" s="619"/>
      <c r="Y280" s="619"/>
    </row>
    <row r="281" spans="1:25" s="614" customFormat="1" ht="10.5" hidden="1" customHeight="1">
      <c r="A281" s="615"/>
      <c r="B281" s="617"/>
      <c r="C281" s="617"/>
      <c r="D281" s="617"/>
      <c r="E281" s="617"/>
      <c r="F281" s="627"/>
      <c r="G281" s="627"/>
      <c r="H281" s="627"/>
      <c r="I281" s="655"/>
      <c r="J281" s="619"/>
      <c r="K281" s="619"/>
      <c r="L281" s="619"/>
      <c r="M281" s="619"/>
      <c r="N281" s="625"/>
      <c r="O281" s="619"/>
      <c r="P281" s="619"/>
      <c r="Q281" s="619"/>
      <c r="R281" s="619"/>
      <c r="S281" s="619"/>
      <c r="T281" s="619"/>
      <c r="U281" s="619"/>
      <c r="V281" s="619"/>
      <c r="W281" s="619"/>
      <c r="X281" s="619"/>
      <c r="Y281" s="619"/>
    </row>
    <row r="282" spans="1:25" s="614" customFormat="1" ht="10.5" hidden="1" customHeight="1">
      <c r="A282" s="615"/>
      <c r="B282" s="617"/>
      <c r="C282" s="617"/>
      <c r="D282" s="617"/>
      <c r="E282" s="617"/>
      <c r="F282" s="627"/>
      <c r="G282" s="627"/>
      <c r="H282" s="627"/>
      <c r="I282" s="655"/>
      <c r="J282" s="619"/>
      <c r="K282" s="619"/>
      <c r="L282" s="619"/>
      <c r="M282" s="619"/>
      <c r="N282" s="625"/>
      <c r="O282" s="619"/>
      <c r="P282" s="619"/>
      <c r="Q282" s="619"/>
      <c r="R282" s="619"/>
      <c r="S282" s="619"/>
      <c r="T282" s="619"/>
      <c r="U282" s="619"/>
      <c r="V282" s="619"/>
      <c r="W282" s="619"/>
      <c r="X282" s="619"/>
      <c r="Y282" s="619"/>
    </row>
    <row r="283" spans="1:25" s="614" customFormat="1" ht="10.5" hidden="1" customHeight="1">
      <c r="A283" s="615"/>
      <c r="B283" s="617"/>
      <c r="C283" s="617"/>
      <c r="D283" s="617"/>
      <c r="E283" s="617"/>
      <c r="F283" s="627"/>
      <c r="G283" s="627"/>
      <c r="H283" s="627"/>
      <c r="I283" s="655"/>
      <c r="J283" s="619"/>
      <c r="K283" s="619"/>
      <c r="L283" s="619"/>
      <c r="M283" s="619"/>
      <c r="N283" s="625"/>
      <c r="O283" s="619"/>
      <c r="P283" s="619"/>
      <c r="Q283" s="619"/>
      <c r="R283" s="619"/>
      <c r="S283" s="619"/>
      <c r="T283" s="619"/>
      <c r="U283" s="619"/>
      <c r="V283" s="619"/>
      <c r="W283" s="619"/>
      <c r="X283" s="619"/>
      <c r="Y283" s="619"/>
    </row>
    <row r="284" spans="1:25" s="614" customFormat="1" ht="10.5" hidden="1" customHeight="1">
      <c r="A284" s="615"/>
      <c r="B284" s="617"/>
      <c r="C284" s="617"/>
      <c r="D284" s="617"/>
      <c r="E284" s="617"/>
      <c r="F284" s="627"/>
      <c r="G284" s="627"/>
      <c r="H284" s="627"/>
      <c r="I284" s="655"/>
      <c r="J284" s="619"/>
      <c r="K284" s="619"/>
      <c r="L284" s="619"/>
      <c r="M284" s="619"/>
      <c r="N284" s="625"/>
      <c r="O284" s="619"/>
      <c r="P284" s="619"/>
      <c r="Q284" s="619"/>
      <c r="R284" s="619"/>
      <c r="S284" s="619"/>
      <c r="T284" s="619"/>
      <c r="U284" s="619"/>
      <c r="V284" s="619"/>
      <c r="W284" s="619"/>
      <c r="X284" s="619"/>
      <c r="Y284" s="619"/>
    </row>
    <row r="285" spans="1:25" s="614" customFormat="1" ht="10.5" hidden="1" customHeight="1">
      <c r="A285" s="615"/>
      <c r="B285" s="617"/>
      <c r="C285" s="617"/>
      <c r="D285" s="617"/>
      <c r="E285" s="617"/>
      <c r="F285" s="627"/>
      <c r="G285" s="627"/>
      <c r="H285" s="627"/>
      <c r="I285" s="655"/>
      <c r="J285" s="619"/>
      <c r="K285" s="619"/>
      <c r="L285" s="619"/>
      <c r="M285" s="619"/>
      <c r="N285" s="625"/>
      <c r="O285" s="619"/>
      <c r="P285" s="619"/>
      <c r="Q285" s="619"/>
      <c r="R285" s="619"/>
      <c r="S285" s="619"/>
      <c r="T285" s="619"/>
      <c r="U285" s="619"/>
      <c r="V285" s="619"/>
      <c r="W285" s="619"/>
      <c r="X285" s="619"/>
      <c r="Y285" s="619"/>
    </row>
    <row r="286" spans="1:25" s="614" customFormat="1" ht="10.5" hidden="1" customHeight="1">
      <c r="A286" s="615"/>
      <c r="B286" s="617"/>
      <c r="C286" s="617"/>
      <c r="D286" s="617"/>
      <c r="E286" s="617"/>
      <c r="F286" s="627"/>
      <c r="G286" s="627"/>
      <c r="H286" s="627"/>
      <c r="I286" s="655"/>
      <c r="J286" s="619"/>
      <c r="K286" s="619"/>
      <c r="L286" s="619"/>
      <c r="M286" s="619"/>
      <c r="N286" s="625"/>
      <c r="O286" s="619"/>
      <c r="P286" s="619"/>
      <c r="Q286" s="619"/>
      <c r="R286" s="619"/>
      <c r="S286" s="619"/>
      <c r="T286" s="619"/>
      <c r="U286" s="619"/>
      <c r="V286" s="619"/>
      <c r="W286" s="619"/>
      <c r="X286" s="619"/>
      <c r="Y286" s="619"/>
    </row>
    <row r="287" spans="1:25" s="614" customFormat="1" ht="10.5" hidden="1" customHeight="1">
      <c r="A287" s="615"/>
      <c r="B287" s="617"/>
      <c r="C287" s="617"/>
      <c r="D287" s="617"/>
      <c r="E287" s="617"/>
      <c r="F287" s="627"/>
      <c r="G287" s="627"/>
      <c r="H287" s="627"/>
      <c r="I287" s="655"/>
      <c r="J287" s="619"/>
      <c r="K287" s="619"/>
      <c r="L287" s="619"/>
      <c r="M287" s="619"/>
      <c r="N287" s="625"/>
      <c r="O287" s="619"/>
      <c r="P287" s="619"/>
      <c r="Q287" s="619"/>
      <c r="R287" s="619"/>
      <c r="S287" s="619"/>
      <c r="T287" s="619"/>
      <c r="U287" s="619"/>
      <c r="V287" s="619"/>
      <c r="W287" s="619"/>
      <c r="X287" s="619"/>
      <c r="Y287" s="619"/>
    </row>
    <row r="288" spans="1:25" s="614" customFormat="1" ht="10.5" hidden="1" customHeight="1">
      <c r="A288" s="615"/>
      <c r="B288" s="617"/>
      <c r="C288" s="617"/>
      <c r="D288" s="617"/>
      <c r="E288" s="617"/>
      <c r="F288" s="627"/>
      <c r="G288" s="627"/>
      <c r="H288" s="627"/>
      <c r="I288" s="655"/>
      <c r="J288" s="619"/>
      <c r="K288" s="619"/>
      <c r="L288" s="619"/>
      <c r="M288" s="619"/>
      <c r="N288" s="625"/>
      <c r="O288" s="619"/>
      <c r="P288" s="619"/>
      <c r="Q288" s="619"/>
      <c r="R288" s="619"/>
      <c r="S288" s="619"/>
      <c r="T288" s="619"/>
      <c r="U288" s="619"/>
      <c r="V288" s="619"/>
      <c r="W288" s="619"/>
      <c r="X288" s="619"/>
      <c r="Y288" s="619"/>
    </row>
    <row r="289" spans="1:25" s="614" customFormat="1" ht="10.5" hidden="1" customHeight="1">
      <c r="A289" s="615"/>
      <c r="B289" s="617"/>
      <c r="C289" s="617"/>
      <c r="D289" s="617"/>
      <c r="E289" s="617"/>
      <c r="F289" s="627"/>
      <c r="G289" s="627"/>
      <c r="H289" s="627"/>
      <c r="I289" s="655"/>
      <c r="J289" s="619"/>
      <c r="K289" s="619"/>
      <c r="L289" s="619"/>
      <c r="M289" s="619"/>
      <c r="N289" s="625"/>
      <c r="O289" s="619"/>
      <c r="P289" s="619"/>
      <c r="Q289" s="619"/>
      <c r="R289" s="619"/>
      <c r="S289" s="619"/>
      <c r="T289" s="619"/>
      <c r="U289" s="619"/>
      <c r="V289" s="619"/>
      <c r="W289" s="619"/>
      <c r="X289" s="619"/>
      <c r="Y289" s="619"/>
    </row>
    <row r="290" spans="1:25" s="614" customFormat="1" ht="10.5" hidden="1" customHeight="1">
      <c r="A290" s="615"/>
      <c r="B290" s="617"/>
      <c r="C290" s="617"/>
      <c r="D290" s="617"/>
      <c r="E290" s="617"/>
      <c r="F290" s="627"/>
      <c r="G290" s="627"/>
      <c r="H290" s="627"/>
      <c r="I290" s="655"/>
      <c r="J290" s="619"/>
      <c r="K290" s="619"/>
      <c r="L290" s="619"/>
      <c r="M290" s="619"/>
      <c r="N290" s="625"/>
      <c r="O290" s="619"/>
      <c r="P290" s="619"/>
      <c r="Q290" s="619"/>
      <c r="R290" s="619"/>
      <c r="S290" s="619"/>
      <c r="T290" s="619"/>
      <c r="U290" s="619"/>
      <c r="V290" s="619"/>
      <c r="W290" s="619"/>
      <c r="X290" s="619"/>
      <c r="Y290" s="619"/>
    </row>
    <row r="291" spans="1:25" s="614" customFormat="1" ht="10.5" hidden="1" customHeight="1">
      <c r="A291" s="615"/>
      <c r="B291" s="617"/>
      <c r="C291" s="617"/>
      <c r="D291" s="617"/>
      <c r="E291" s="617"/>
      <c r="F291" s="627"/>
      <c r="G291" s="627"/>
      <c r="H291" s="627"/>
      <c r="I291" s="655"/>
      <c r="J291" s="619"/>
      <c r="K291" s="619"/>
      <c r="L291" s="619"/>
      <c r="M291" s="619"/>
      <c r="N291" s="625"/>
      <c r="O291" s="619"/>
      <c r="P291" s="619"/>
      <c r="Q291" s="619"/>
      <c r="R291" s="619"/>
      <c r="S291" s="619"/>
      <c r="T291" s="619"/>
      <c r="U291" s="619"/>
      <c r="V291" s="619"/>
      <c r="W291" s="619"/>
      <c r="X291" s="619"/>
      <c r="Y291" s="619"/>
    </row>
    <row r="292" spans="1:25" s="614" customFormat="1" ht="10.5" hidden="1" customHeight="1">
      <c r="A292" s="615"/>
      <c r="B292" s="617"/>
      <c r="C292" s="617"/>
      <c r="D292" s="617"/>
      <c r="E292" s="617"/>
      <c r="F292" s="627"/>
      <c r="G292" s="627"/>
      <c r="H292" s="627"/>
      <c r="I292" s="655"/>
      <c r="J292" s="619"/>
      <c r="K292" s="619"/>
      <c r="L292" s="619"/>
      <c r="M292" s="619"/>
      <c r="N292" s="625"/>
      <c r="O292" s="619"/>
      <c r="P292" s="619"/>
      <c r="Q292" s="619"/>
      <c r="R292" s="619"/>
      <c r="S292" s="619"/>
      <c r="T292" s="619"/>
      <c r="U292" s="619"/>
      <c r="V292" s="619"/>
      <c r="W292" s="619"/>
      <c r="X292" s="619"/>
      <c r="Y292" s="619"/>
    </row>
    <row r="293" spans="1:25" s="614" customFormat="1" ht="10.5" hidden="1" customHeight="1">
      <c r="A293" s="615"/>
      <c r="B293" s="617"/>
      <c r="C293" s="617"/>
      <c r="D293" s="617"/>
      <c r="E293" s="617"/>
      <c r="F293" s="627"/>
      <c r="G293" s="627"/>
      <c r="H293" s="627"/>
      <c r="I293" s="655"/>
      <c r="J293" s="619"/>
      <c r="K293" s="619"/>
      <c r="L293" s="619"/>
      <c r="M293" s="619"/>
      <c r="N293" s="625"/>
      <c r="O293" s="619"/>
      <c r="P293" s="619"/>
      <c r="Q293" s="619"/>
      <c r="R293" s="619"/>
      <c r="S293" s="619"/>
      <c r="T293" s="619"/>
      <c r="U293" s="619"/>
      <c r="V293" s="619"/>
      <c r="W293" s="619"/>
      <c r="X293" s="619"/>
      <c r="Y293" s="619"/>
    </row>
    <row r="294" spans="1:25" s="614" customFormat="1" ht="10.5" hidden="1" customHeight="1">
      <c r="A294" s="615"/>
      <c r="B294" s="617"/>
      <c r="C294" s="617"/>
      <c r="D294" s="617"/>
      <c r="E294" s="617"/>
      <c r="F294" s="627"/>
      <c r="G294" s="627"/>
      <c r="H294" s="627"/>
      <c r="I294" s="655"/>
      <c r="J294" s="619"/>
      <c r="K294" s="619"/>
      <c r="L294" s="619"/>
      <c r="M294" s="619"/>
      <c r="N294" s="625"/>
      <c r="O294" s="619"/>
      <c r="P294" s="619"/>
      <c r="Q294" s="619"/>
      <c r="R294" s="619"/>
      <c r="S294" s="619"/>
      <c r="T294" s="619"/>
      <c r="U294" s="619"/>
      <c r="V294" s="619"/>
      <c r="W294" s="619"/>
      <c r="X294" s="619"/>
      <c r="Y294" s="619"/>
    </row>
    <row r="295" spans="1:25" s="614" customFormat="1" ht="10.5" hidden="1" customHeight="1">
      <c r="A295" s="615"/>
      <c r="B295" s="617"/>
      <c r="C295" s="617"/>
      <c r="D295" s="617"/>
      <c r="E295" s="617"/>
      <c r="F295" s="627"/>
      <c r="G295" s="627"/>
      <c r="H295" s="627"/>
      <c r="I295" s="655"/>
      <c r="J295" s="619"/>
      <c r="K295" s="619"/>
      <c r="L295" s="619"/>
      <c r="M295" s="619"/>
      <c r="N295" s="625"/>
      <c r="O295" s="619"/>
      <c r="P295" s="619"/>
      <c r="Q295" s="619"/>
      <c r="R295" s="619"/>
      <c r="S295" s="619"/>
      <c r="T295" s="619"/>
      <c r="U295" s="619"/>
      <c r="V295" s="619"/>
      <c r="W295" s="619"/>
      <c r="X295" s="619"/>
      <c r="Y295" s="619"/>
    </row>
    <row r="296" spans="1:25" s="614" customFormat="1" ht="10.5" hidden="1" customHeight="1">
      <c r="A296" s="615"/>
      <c r="B296" s="617"/>
      <c r="C296" s="617"/>
      <c r="D296" s="617"/>
      <c r="E296" s="617"/>
      <c r="F296" s="627"/>
      <c r="G296" s="627"/>
      <c r="H296" s="627"/>
      <c r="I296" s="655"/>
      <c r="J296" s="619"/>
      <c r="K296" s="619"/>
      <c r="L296" s="619"/>
      <c r="M296" s="619"/>
      <c r="N296" s="625"/>
      <c r="O296" s="619"/>
      <c r="P296" s="619"/>
      <c r="Q296" s="619"/>
      <c r="R296" s="619"/>
      <c r="S296" s="619"/>
      <c r="T296" s="619"/>
      <c r="U296" s="619"/>
      <c r="V296" s="619"/>
      <c r="W296" s="619"/>
      <c r="X296" s="619"/>
      <c r="Y296" s="619"/>
    </row>
    <row r="297" spans="1:25" s="614" customFormat="1" ht="10.5" hidden="1" customHeight="1">
      <c r="A297" s="615"/>
      <c r="B297" s="617"/>
      <c r="C297" s="617"/>
      <c r="D297" s="617"/>
      <c r="E297" s="617"/>
      <c r="F297" s="627"/>
      <c r="G297" s="627"/>
      <c r="H297" s="627"/>
      <c r="I297" s="655"/>
      <c r="J297" s="619"/>
      <c r="K297" s="619"/>
      <c r="L297" s="619"/>
      <c r="M297" s="619"/>
      <c r="N297" s="625"/>
      <c r="O297" s="619"/>
      <c r="P297" s="619"/>
      <c r="Q297" s="619"/>
      <c r="R297" s="619"/>
      <c r="S297" s="619"/>
      <c r="T297" s="619"/>
      <c r="U297" s="619"/>
      <c r="V297" s="619"/>
      <c r="W297" s="619"/>
      <c r="X297" s="619"/>
      <c r="Y297" s="619"/>
    </row>
    <row r="298" spans="1:25" s="614" customFormat="1" ht="10.5" hidden="1" customHeight="1">
      <c r="A298" s="615"/>
      <c r="B298" s="617"/>
      <c r="C298" s="617"/>
      <c r="D298" s="617"/>
      <c r="E298" s="617"/>
      <c r="F298" s="627"/>
      <c r="G298" s="627"/>
      <c r="H298" s="627"/>
      <c r="I298" s="655"/>
      <c r="J298" s="619"/>
      <c r="K298" s="619"/>
      <c r="L298" s="619"/>
      <c r="M298" s="619"/>
      <c r="N298" s="625"/>
      <c r="O298" s="619"/>
      <c r="P298" s="619"/>
      <c r="Q298" s="619"/>
      <c r="R298" s="619"/>
      <c r="S298" s="619"/>
      <c r="T298" s="619"/>
      <c r="U298" s="619"/>
      <c r="V298" s="619"/>
      <c r="W298" s="619"/>
      <c r="X298" s="619"/>
      <c r="Y298" s="619"/>
    </row>
    <row r="299" spans="1:25" s="614" customFormat="1" ht="10.5" hidden="1" customHeight="1">
      <c r="A299" s="615"/>
      <c r="B299" s="617"/>
      <c r="C299" s="617"/>
      <c r="D299" s="617"/>
      <c r="E299" s="617"/>
      <c r="F299" s="627"/>
      <c r="G299" s="627"/>
      <c r="H299" s="627"/>
      <c r="I299" s="655"/>
      <c r="J299" s="619"/>
      <c r="K299" s="619"/>
      <c r="L299" s="619"/>
      <c r="M299" s="619"/>
      <c r="N299" s="625"/>
      <c r="O299" s="619"/>
      <c r="P299" s="619"/>
      <c r="Q299" s="619"/>
      <c r="R299" s="619"/>
      <c r="S299" s="619"/>
      <c r="T299" s="619"/>
      <c r="U299" s="619"/>
      <c r="V299" s="619"/>
      <c r="W299" s="619"/>
      <c r="X299" s="619"/>
      <c r="Y299" s="619"/>
    </row>
    <row r="300" spans="1:25" s="614" customFormat="1" ht="10.5" hidden="1" customHeight="1">
      <c r="A300" s="615"/>
      <c r="B300" s="617"/>
      <c r="C300" s="617"/>
      <c r="D300" s="617"/>
      <c r="E300" s="617"/>
      <c r="F300" s="627"/>
      <c r="G300" s="627"/>
      <c r="H300" s="627"/>
      <c r="I300" s="655"/>
      <c r="J300" s="619"/>
      <c r="K300" s="619"/>
      <c r="L300" s="619"/>
      <c r="M300" s="619"/>
      <c r="N300" s="625"/>
      <c r="O300" s="619"/>
      <c r="P300" s="619"/>
      <c r="Q300" s="619"/>
      <c r="R300" s="619"/>
      <c r="S300" s="619"/>
      <c r="T300" s="619"/>
      <c r="U300" s="619"/>
      <c r="V300" s="619"/>
      <c r="W300" s="619"/>
      <c r="X300" s="619"/>
      <c r="Y300" s="619"/>
    </row>
    <row r="301" spans="1:25" s="614" customFormat="1" ht="10.5" hidden="1" customHeight="1">
      <c r="A301" s="615"/>
      <c r="B301" s="617"/>
      <c r="C301" s="617"/>
      <c r="D301" s="617"/>
      <c r="E301" s="617"/>
      <c r="F301" s="627"/>
      <c r="G301" s="627"/>
      <c r="H301" s="627"/>
      <c r="I301" s="655"/>
      <c r="J301" s="619"/>
      <c r="K301" s="619"/>
      <c r="L301" s="619"/>
      <c r="M301" s="619"/>
      <c r="N301" s="625"/>
      <c r="O301" s="619"/>
      <c r="P301" s="619"/>
      <c r="Q301" s="619"/>
      <c r="R301" s="619"/>
      <c r="S301" s="619"/>
      <c r="T301" s="619"/>
      <c r="U301" s="619"/>
      <c r="V301" s="619"/>
      <c r="W301" s="619"/>
      <c r="X301" s="619"/>
      <c r="Y301" s="619"/>
    </row>
    <row r="302" spans="1:25" s="614" customFormat="1" ht="10.5" hidden="1" customHeight="1">
      <c r="A302" s="615"/>
      <c r="B302" s="617"/>
      <c r="C302" s="617"/>
      <c r="D302" s="617"/>
      <c r="E302" s="617"/>
      <c r="F302" s="627"/>
      <c r="G302" s="627"/>
      <c r="H302" s="627"/>
      <c r="I302" s="655"/>
      <c r="J302" s="619"/>
      <c r="K302" s="619"/>
      <c r="L302" s="619"/>
      <c r="M302" s="619"/>
      <c r="N302" s="625"/>
      <c r="O302" s="619"/>
      <c r="P302" s="619"/>
      <c r="Q302" s="619"/>
      <c r="R302" s="619"/>
      <c r="S302" s="619"/>
      <c r="T302" s="619"/>
      <c r="U302" s="619"/>
      <c r="V302" s="619"/>
      <c r="W302" s="619"/>
      <c r="X302" s="619"/>
      <c r="Y302" s="619"/>
    </row>
    <row r="303" spans="1:25" s="614" customFormat="1" ht="10.5" hidden="1" customHeight="1">
      <c r="A303" s="615"/>
      <c r="B303" s="617"/>
      <c r="C303" s="617"/>
      <c r="D303" s="617"/>
      <c r="E303" s="617"/>
      <c r="F303" s="627"/>
      <c r="G303" s="627"/>
      <c r="H303" s="627"/>
      <c r="I303" s="655"/>
      <c r="J303" s="619"/>
      <c r="K303" s="619"/>
      <c r="L303" s="619"/>
      <c r="M303" s="619"/>
      <c r="N303" s="625"/>
      <c r="O303" s="619"/>
      <c r="P303" s="619"/>
      <c r="Q303" s="619"/>
      <c r="R303" s="619"/>
      <c r="S303" s="619"/>
      <c r="T303" s="619"/>
      <c r="U303" s="619"/>
      <c r="V303" s="619"/>
      <c r="W303" s="619"/>
      <c r="X303" s="619"/>
      <c r="Y303" s="619"/>
    </row>
    <row r="304" spans="1:25" s="614" customFormat="1" ht="10.5" hidden="1" customHeight="1">
      <c r="A304" s="615"/>
      <c r="B304" s="617"/>
      <c r="C304" s="617"/>
      <c r="D304" s="617"/>
      <c r="E304" s="617"/>
      <c r="F304" s="627"/>
      <c r="G304" s="627"/>
      <c r="H304" s="627"/>
      <c r="I304" s="655"/>
      <c r="J304" s="619"/>
      <c r="K304" s="619"/>
      <c r="L304" s="619"/>
      <c r="M304" s="619"/>
      <c r="N304" s="625"/>
      <c r="O304" s="619"/>
      <c r="P304" s="619"/>
      <c r="Q304" s="619"/>
      <c r="R304" s="619"/>
      <c r="S304" s="619"/>
      <c r="T304" s="619"/>
      <c r="U304" s="619"/>
      <c r="V304" s="619"/>
      <c r="W304" s="619"/>
      <c r="X304" s="619"/>
      <c r="Y304" s="619"/>
    </row>
    <row r="305" spans="1:25" s="614" customFormat="1" ht="10.5" hidden="1" customHeight="1">
      <c r="A305" s="615"/>
      <c r="B305" s="617"/>
      <c r="C305" s="617"/>
      <c r="D305" s="617"/>
      <c r="E305" s="617"/>
      <c r="F305" s="627"/>
      <c r="G305" s="627"/>
      <c r="H305" s="627"/>
      <c r="I305" s="655"/>
      <c r="J305" s="619"/>
      <c r="K305" s="619"/>
      <c r="L305" s="619"/>
      <c r="M305" s="619"/>
      <c r="N305" s="625"/>
      <c r="O305" s="619"/>
      <c r="P305" s="619"/>
      <c r="Q305" s="619"/>
      <c r="R305" s="619"/>
      <c r="S305" s="619"/>
      <c r="T305" s="619"/>
      <c r="U305" s="619"/>
      <c r="V305" s="619"/>
      <c r="W305" s="619"/>
      <c r="X305" s="619"/>
      <c r="Y305" s="619"/>
    </row>
    <row r="306" spans="1:25" s="614" customFormat="1" ht="10.5" hidden="1" customHeight="1">
      <c r="A306" s="615"/>
      <c r="B306" s="617"/>
      <c r="C306" s="617"/>
      <c r="D306" s="617"/>
      <c r="E306" s="617"/>
      <c r="F306" s="627"/>
      <c r="G306" s="627"/>
      <c r="H306" s="627"/>
      <c r="I306" s="655"/>
      <c r="J306" s="619"/>
      <c r="K306" s="619"/>
      <c r="L306" s="619"/>
      <c r="M306" s="619"/>
      <c r="N306" s="625"/>
      <c r="O306" s="619"/>
      <c r="P306" s="619"/>
      <c r="Q306" s="619"/>
      <c r="R306" s="619"/>
      <c r="S306" s="619"/>
      <c r="T306" s="619"/>
      <c r="U306" s="619"/>
      <c r="V306" s="619"/>
      <c r="W306" s="619"/>
      <c r="X306" s="619"/>
      <c r="Y306" s="619"/>
    </row>
    <row r="307" spans="1:25" s="614" customFormat="1" ht="10.5" hidden="1" customHeight="1">
      <c r="A307" s="615"/>
      <c r="B307" s="617"/>
      <c r="C307" s="617"/>
      <c r="D307" s="617"/>
      <c r="E307" s="617"/>
      <c r="F307" s="627"/>
      <c r="G307" s="627"/>
      <c r="H307" s="627"/>
      <c r="I307" s="655"/>
      <c r="J307" s="619"/>
      <c r="K307" s="619"/>
      <c r="L307" s="619"/>
      <c r="M307" s="619"/>
      <c r="N307" s="625"/>
      <c r="O307" s="619"/>
      <c r="P307" s="619"/>
      <c r="Q307" s="619"/>
      <c r="R307" s="619"/>
      <c r="S307" s="619"/>
      <c r="T307" s="619"/>
      <c r="U307" s="619"/>
      <c r="V307" s="619"/>
      <c r="W307" s="619"/>
      <c r="X307" s="619"/>
      <c r="Y307" s="619"/>
    </row>
    <row r="308" spans="1:25" s="614" customFormat="1" ht="10.5" hidden="1" customHeight="1">
      <c r="A308" s="615"/>
      <c r="B308" s="617"/>
      <c r="C308" s="617"/>
      <c r="D308" s="617"/>
      <c r="E308" s="617"/>
      <c r="F308" s="627"/>
      <c r="G308" s="627"/>
      <c r="H308" s="627"/>
      <c r="I308" s="655"/>
      <c r="J308" s="619"/>
      <c r="K308" s="619"/>
      <c r="L308" s="619"/>
      <c r="M308" s="619"/>
      <c r="N308" s="625"/>
      <c r="O308" s="619"/>
      <c r="P308" s="619"/>
      <c r="Q308" s="619"/>
      <c r="R308" s="619"/>
      <c r="S308" s="619"/>
      <c r="T308" s="619"/>
      <c r="U308" s="619"/>
      <c r="V308" s="619"/>
      <c r="W308" s="619"/>
      <c r="X308" s="619"/>
      <c r="Y308" s="619"/>
    </row>
    <row r="309" spans="1:25" s="614" customFormat="1" ht="10.5" hidden="1" customHeight="1">
      <c r="A309" s="615"/>
      <c r="B309" s="617"/>
      <c r="C309" s="617"/>
      <c r="D309" s="617"/>
      <c r="E309" s="617"/>
      <c r="F309" s="627"/>
      <c r="G309" s="627"/>
      <c r="H309" s="627"/>
      <c r="I309" s="655"/>
      <c r="J309" s="619"/>
      <c r="K309" s="619"/>
      <c r="L309" s="619"/>
      <c r="M309" s="619"/>
      <c r="N309" s="625"/>
      <c r="O309" s="619"/>
      <c r="P309" s="619"/>
      <c r="Q309" s="619"/>
      <c r="R309" s="619"/>
      <c r="S309" s="619"/>
      <c r="T309" s="619"/>
      <c r="U309" s="619"/>
      <c r="V309" s="619"/>
      <c r="W309" s="619"/>
      <c r="X309" s="619"/>
      <c r="Y309" s="619"/>
    </row>
    <row r="310" spans="1:25" s="614" customFormat="1" ht="10.5" hidden="1" customHeight="1">
      <c r="A310" s="615"/>
      <c r="B310" s="617"/>
      <c r="C310" s="617"/>
      <c r="D310" s="617"/>
      <c r="E310" s="617"/>
      <c r="F310" s="627"/>
      <c r="G310" s="627"/>
      <c r="H310" s="627"/>
      <c r="I310" s="655"/>
      <c r="J310" s="619"/>
      <c r="K310" s="619"/>
      <c r="L310" s="619"/>
      <c r="M310" s="619"/>
      <c r="N310" s="625"/>
      <c r="O310" s="619"/>
      <c r="P310" s="619"/>
      <c r="Q310" s="619"/>
      <c r="R310" s="619"/>
      <c r="S310" s="619"/>
      <c r="T310" s="619"/>
      <c r="U310" s="619"/>
      <c r="V310" s="619"/>
      <c r="W310" s="619"/>
      <c r="X310" s="619"/>
      <c r="Y310" s="619"/>
    </row>
    <row r="311" spans="1:25" s="614" customFormat="1" ht="10.5" hidden="1" customHeight="1">
      <c r="A311" s="615"/>
      <c r="B311" s="617"/>
      <c r="C311" s="617"/>
      <c r="D311" s="617"/>
      <c r="E311" s="617"/>
      <c r="F311" s="627"/>
      <c r="G311" s="627"/>
      <c r="H311" s="627"/>
      <c r="I311" s="655"/>
      <c r="J311" s="619"/>
      <c r="K311" s="619"/>
      <c r="L311" s="619"/>
      <c r="M311" s="619"/>
      <c r="N311" s="625"/>
      <c r="O311" s="619"/>
      <c r="P311" s="619"/>
      <c r="Q311" s="619"/>
      <c r="R311" s="619"/>
      <c r="S311" s="619"/>
      <c r="T311" s="619"/>
      <c r="U311" s="619"/>
      <c r="V311" s="619"/>
      <c r="W311" s="619"/>
      <c r="X311" s="619"/>
      <c r="Y311" s="619"/>
    </row>
    <row r="312" spans="1:25" s="614" customFormat="1" ht="10.5" hidden="1" customHeight="1">
      <c r="A312" s="615"/>
      <c r="B312" s="617"/>
      <c r="C312" s="617"/>
      <c r="D312" s="617"/>
      <c r="E312" s="617"/>
      <c r="F312" s="627"/>
      <c r="G312" s="627"/>
      <c r="H312" s="627"/>
      <c r="I312" s="655"/>
      <c r="J312" s="619"/>
      <c r="K312" s="619"/>
      <c r="L312" s="619"/>
      <c r="M312" s="619"/>
      <c r="N312" s="625"/>
      <c r="O312" s="619"/>
      <c r="P312" s="619"/>
      <c r="Q312" s="619"/>
      <c r="R312" s="619"/>
      <c r="S312" s="619"/>
      <c r="T312" s="619"/>
      <c r="U312" s="619"/>
      <c r="V312" s="619"/>
      <c r="W312" s="619"/>
      <c r="X312" s="619"/>
      <c r="Y312" s="619"/>
    </row>
    <row r="313" spans="1:25" s="614" customFormat="1" ht="10.5" hidden="1" customHeight="1">
      <c r="A313" s="615"/>
      <c r="B313" s="617"/>
      <c r="C313" s="617"/>
      <c r="D313" s="617"/>
      <c r="E313" s="617"/>
      <c r="F313" s="627"/>
      <c r="G313" s="627"/>
      <c r="H313" s="627"/>
      <c r="I313" s="655"/>
      <c r="J313" s="619"/>
      <c r="K313" s="619"/>
      <c r="L313" s="619"/>
      <c r="M313" s="619"/>
      <c r="N313" s="625"/>
      <c r="O313" s="619"/>
      <c r="P313" s="619"/>
      <c r="Q313" s="619"/>
      <c r="R313" s="619"/>
      <c r="S313" s="619"/>
      <c r="T313" s="619"/>
      <c r="U313" s="619"/>
      <c r="V313" s="619"/>
      <c r="W313" s="619"/>
      <c r="X313" s="619"/>
      <c r="Y313" s="619"/>
    </row>
    <row r="314" spans="1:25" s="614" customFormat="1" ht="10.5" hidden="1" customHeight="1">
      <c r="A314" s="615"/>
      <c r="B314" s="617"/>
      <c r="C314" s="617"/>
      <c r="D314" s="617"/>
      <c r="E314" s="617"/>
      <c r="F314" s="627"/>
      <c r="G314" s="627"/>
      <c r="H314" s="627"/>
      <c r="I314" s="655"/>
      <c r="J314" s="619"/>
      <c r="K314" s="619"/>
      <c r="L314" s="619"/>
      <c r="M314" s="619"/>
      <c r="N314" s="625"/>
      <c r="O314" s="619"/>
      <c r="P314" s="619"/>
      <c r="Q314" s="619"/>
      <c r="R314" s="619"/>
      <c r="S314" s="619"/>
      <c r="T314" s="619"/>
      <c r="U314" s="619"/>
      <c r="V314" s="619"/>
      <c r="W314" s="619"/>
      <c r="X314" s="619"/>
      <c r="Y314" s="619"/>
    </row>
    <row r="315" spans="1:25" s="614" customFormat="1" ht="10.5" hidden="1" customHeight="1">
      <c r="A315" s="615"/>
      <c r="B315" s="617"/>
      <c r="C315" s="617"/>
      <c r="D315" s="617"/>
      <c r="E315" s="617"/>
      <c r="F315" s="627"/>
      <c r="G315" s="627"/>
      <c r="H315" s="627"/>
      <c r="I315" s="655"/>
      <c r="J315" s="619"/>
      <c r="K315" s="619"/>
      <c r="L315" s="619"/>
      <c r="M315" s="619"/>
      <c r="N315" s="625"/>
      <c r="O315" s="619"/>
      <c r="P315" s="619"/>
      <c r="Q315" s="619"/>
      <c r="R315" s="619"/>
      <c r="S315" s="619"/>
      <c r="T315" s="619"/>
      <c r="U315" s="619"/>
      <c r="V315" s="619"/>
      <c r="W315" s="619"/>
      <c r="X315" s="619"/>
      <c r="Y315" s="619"/>
    </row>
    <row r="316" spans="1:25" s="614" customFormat="1" ht="10.5" hidden="1" customHeight="1">
      <c r="A316" s="615"/>
      <c r="B316" s="617"/>
      <c r="C316" s="617"/>
      <c r="D316" s="617"/>
      <c r="E316" s="617"/>
      <c r="F316" s="627"/>
      <c r="G316" s="627"/>
      <c r="H316" s="627"/>
      <c r="I316" s="655"/>
      <c r="J316" s="619"/>
      <c r="K316" s="619"/>
      <c r="L316" s="619"/>
      <c r="M316" s="619"/>
      <c r="N316" s="625"/>
      <c r="O316" s="619"/>
      <c r="P316" s="619"/>
      <c r="Q316" s="619"/>
      <c r="R316" s="619"/>
      <c r="S316" s="619"/>
      <c r="T316" s="619"/>
      <c r="U316" s="619"/>
      <c r="V316" s="619"/>
      <c r="W316" s="619"/>
      <c r="X316" s="619"/>
      <c r="Y316" s="619"/>
    </row>
    <row r="317" spans="1:25" s="614" customFormat="1" ht="10.5" hidden="1" customHeight="1">
      <c r="A317" s="615"/>
      <c r="B317" s="617"/>
      <c r="C317" s="617"/>
      <c r="D317" s="617"/>
      <c r="E317" s="617"/>
      <c r="F317" s="627"/>
      <c r="G317" s="627"/>
      <c r="H317" s="627"/>
      <c r="I317" s="655"/>
      <c r="J317" s="619"/>
      <c r="K317" s="619"/>
      <c r="L317" s="619"/>
      <c r="M317" s="619"/>
      <c r="N317" s="625"/>
      <c r="O317" s="619"/>
      <c r="P317" s="619"/>
      <c r="Q317" s="619"/>
      <c r="R317" s="619"/>
      <c r="S317" s="619"/>
      <c r="T317" s="619"/>
      <c r="U317" s="619"/>
      <c r="V317" s="619"/>
      <c r="W317" s="619"/>
      <c r="X317" s="619"/>
      <c r="Y317" s="619"/>
    </row>
    <row r="318" spans="1:25" s="614" customFormat="1" ht="10.5" hidden="1" customHeight="1">
      <c r="A318" s="615"/>
      <c r="B318" s="617"/>
      <c r="C318" s="617"/>
      <c r="D318" s="617"/>
      <c r="E318" s="617"/>
      <c r="F318" s="627"/>
      <c r="G318" s="627"/>
      <c r="H318" s="627"/>
      <c r="I318" s="655"/>
      <c r="J318" s="619"/>
      <c r="K318" s="619"/>
      <c r="L318" s="619"/>
      <c r="M318" s="619"/>
      <c r="N318" s="625"/>
      <c r="O318" s="619"/>
      <c r="P318" s="619"/>
      <c r="Q318" s="619"/>
      <c r="R318" s="619"/>
      <c r="S318" s="619"/>
      <c r="T318" s="619"/>
      <c r="U318" s="619"/>
      <c r="V318" s="619"/>
      <c r="W318" s="619"/>
      <c r="X318" s="619"/>
      <c r="Y318" s="619"/>
    </row>
    <row r="319" spans="1:25" s="614" customFormat="1" ht="10.5" hidden="1" customHeight="1">
      <c r="A319" s="615"/>
      <c r="B319" s="617"/>
      <c r="C319" s="617"/>
      <c r="D319" s="617"/>
      <c r="E319" s="617"/>
      <c r="F319" s="627"/>
      <c r="G319" s="627"/>
      <c r="H319" s="627"/>
      <c r="I319" s="655"/>
      <c r="J319" s="619"/>
      <c r="K319" s="619"/>
      <c r="L319" s="619"/>
      <c r="M319" s="619"/>
      <c r="N319" s="625"/>
      <c r="O319" s="619"/>
      <c r="P319" s="619"/>
      <c r="Q319" s="619"/>
      <c r="R319" s="619"/>
      <c r="S319" s="619"/>
      <c r="T319" s="619"/>
      <c r="U319" s="619"/>
      <c r="V319" s="619"/>
      <c r="W319" s="619"/>
      <c r="X319" s="619"/>
      <c r="Y319" s="619"/>
    </row>
    <row r="320" spans="1:25" s="614" customFormat="1" ht="10.5" hidden="1" customHeight="1">
      <c r="A320" s="615"/>
      <c r="B320" s="617"/>
      <c r="C320" s="617"/>
      <c r="D320" s="617"/>
      <c r="E320" s="617"/>
      <c r="F320" s="627"/>
      <c r="G320" s="627"/>
      <c r="H320" s="627"/>
      <c r="I320" s="655"/>
      <c r="J320" s="619"/>
      <c r="K320" s="619"/>
      <c r="L320" s="619"/>
      <c r="M320" s="619"/>
      <c r="N320" s="625"/>
      <c r="O320" s="619"/>
      <c r="P320" s="619"/>
      <c r="Q320" s="619"/>
      <c r="R320" s="619"/>
      <c r="S320" s="619"/>
      <c r="T320" s="619"/>
      <c r="U320" s="619"/>
      <c r="V320" s="619"/>
      <c r="W320" s="619"/>
      <c r="X320" s="619"/>
      <c r="Y320" s="619"/>
    </row>
    <row r="321" spans="1:25" s="614" customFormat="1" ht="10.5" hidden="1" customHeight="1">
      <c r="A321" s="615"/>
      <c r="B321" s="617"/>
      <c r="C321" s="617"/>
      <c r="D321" s="617"/>
      <c r="E321" s="617"/>
      <c r="F321" s="627"/>
      <c r="G321" s="627"/>
      <c r="H321" s="627"/>
      <c r="I321" s="655"/>
      <c r="J321" s="619"/>
      <c r="K321" s="619"/>
      <c r="L321" s="619"/>
      <c r="M321" s="619"/>
      <c r="N321" s="625"/>
      <c r="O321" s="619"/>
      <c r="P321" s="619"/>
      <c r="Q321" s="619"/>
      <c r="R321" s="619"/>
      <c r="S321" s="619"/>
      <c r="T321" s="619"/>
      <c r="U321" s="619"/>
      <c r="V321" s="619"/>
      <c r="W321" s="619"/>
      <c r="X321" s="619"/>
      <c r="Y321" s="619"/>
    </row>
    <row r="322" spans="1:25" s="614" customFormat="1" ht="10.5" hidden="1" customHeight="1">
      <c r="A322" s="615"/>
      <c r="B322" s="617"/>
      <c r="C322" s="617"/>
      <c r="D322" s="617"/>
      <c r="E322" s="617"/>
      <c r="F322" s="627"/>
      <c r="G322" s="627"/>
      <c r="H322" s="627"/>
      <c r="I322" s="655"/>
      <c r="J322" s="619"/>
      <c r="K322" s="619"/>
      <c r="L322" s="619"/>
      <c r="M322" s="619"/>
      <c r="N322" s="625"/>
      <c r="O322" s="619"/>
      <c r="P322" s="619"/>
      <c r="Q322" s="619"/>
      <c r="R322" s="619"/>
      <c r="S322" s="619"/>
      <c r="T322" s="619"/>
      <c r="U322" s="619"/>
      <c r="V322" s="619"/>
      <c r="W322" s="619"/>
      <c r="X322" s="619"/>
      <c r="Y322" s="619"/>
    </row>
    <row r="323" spans="1:25" s="614" customFormat="1" ht="10.5" hidden="1" customHeight="1">
      <c r="A323" s="615"/>
      <c r="B323" s="617"/>
      <c r="C323" s="617"/>
      <c r="D323" s="617"/>
      <c r="E323" s="617"/>
      <c r="F323" s="627"/>
      <c r="G323" s="627"/>
      <c r="H323" s="627"/>
      <c r="I323" s="655"/>
      <c r="J323" s="619"/>
      <c r="K323" s="619"/>
      <c r="L323" s="619"/>
      <c r="M323" s="619"/>
      <c r="N323" s="625"/>
      <c r="O323" s="619"/>
      <c r="P323" s="619"/>
      <c r="Q323" s="619"/>
      <c r="R323" s="619"/>
      <c r="S323" s="619"/>
      <c r="T323" s="619"/>
      <c r="U323" s="619"/>
      <c r="V323" s="619"/>
      <c r="W323" s="619"/>
      <c r="X323" s="619"/>
      <c r="Y323" s="619"/>
    </row>
    <row r="324" spans="1:25" s="614" customFormat="1" ht="10.5" hidden="1" customHeight="1">
      <c r="A324" s="615"/>
      <c r="B324" s="617"/>
      <c r="C324" s="617"/>
      <c r="D324" s="617"/>
      <c r="E324" s="617"/>
      <c r="F324" s="627"/>
      <c r="G324" s="627"/>
      <c r="H324" s="627"/>
      <c r="I324" s="655"/>
      <c r="J324" s="619"/>
      <c r="K324" s="619"/>
      <c r="L324" s="619"/>
      <c r="M324" s="619"/>
      <c r="N324" s="625"/>
      <c r="O324" s="619"/>
      <c r="P324" s="619"/>
      <c r="Q324" s="619"/>
      <c r="R324" s="619"/>
      <c r="S324" s="619"/>
      <c r="T324" s="619"/>
      <c r="U324" s="619"/>
      <c r="V324" s="619"/>
      <c r="W324" s="619"/>
      <c r="X324" s="619"/>
      <c r="Y324" s="619"/>
    </row>
    <row r="325" spans="1:25" s="614" customFormat="1" ht="10.5" hidden="1" customHeight="1">
      <c r="A325" s="615"/>
      <c r="B325" s="617"/>
      <c r="C325" s="617"/>
      <c r="D325" s="617"/>
      <c r="E325" s="617"/>
      <c r="F325" s="627"/>
      <c r="G325" s="627"/>
      <c r="H325" s="627"/>
      <c r="I325" s="655"/>
      <c r="J325" s="619"/>
      <c r="K325" s="619"/>
      <c r="L325" s="619"/>
      <c r="M325" s="619"/>
      <c r="N325" s="625"/>
      <c r="O325" s="619"/>
      <c r="P325" s="619"/>
      <c r="Q325" s="619"/>
      <c r="R325" s="619"/>
      <c r="S325" s="619"/>
      <c r="T325" s="619"/>
      <c r="U325" s="619"/>
      <c r="V325" s="619"/>
      <c r="W325" s="619"/>
      <c r="X325" s="619"/>
      <c r="Y325" s="619"/>
    </row>
    <row r="326" spans="1:25" s="614" customFormat="1" ht="10.5" hidden="1" customHeight="1">
      <c r="A326" s="615"/>
      <c r="B326" s="617"/>
      <c r="C326" s="617"/>
      <c r="D326" s="617"/>
      <c r="E326" s="617"/>
      <c r="F326" s="627"/>
      <c r="G326" s="627"/>
      <c r="H326" s="627"/>
      <c r="I326" s="655"/>
      <c r="J326" s="619"/>
      <c r="K326" s="619"/>
      <c r="L326" s="619"/>
      <c r="M326" s="619"/>
      <c r="N326" s="625"/>
      <c r="O326" s="619"/>
      <c r="P326" s="619"/>
      <c r="Q326" s="619"/>
      <c r="R326" s="619"/>
      <c r="S326" s="619"/>
      <c r="T326" s="619"/>
      <c r="U326" s="619"/>
      <c r="V326" s="619"/>
      <c r="W326" s="619"/>
      <c r="X326" s="619"/>
      <c r="Y326" s="619"/>
    </row>
    <row r="327" spans="1:25" s="614" customFormat="1" ht="10.5" hidden="1" customHeight="1">
      <c r="A327" s="615"/>
      <c r="B327" s="617"/>
      <c r="C327" s="617"/>
      <c r="D327" s="617"/>
      <c r="E327" s="617"/>
      <c r="F327" s="627"/>
      <c r="G327" s="627"/>
      <c r="H327" s="627"/>
      <c r="I327" s="655"/>
      <c r="J327" s="619"/>
      <c r="K327" s="619"/>
      <c r="L327" s="619"/>
      <c r="M327" s="619"/>
      <c r="N327" s="625"/>
      <c r="O327" s="619"/>
      <c r="P327" s="619"/>
      <c r="Q327" s="619"/>
      <c r="R327" s="619"/>
      <c r="S327" s="619"/>
      <c r="T327" s="619"/>
      <c r="U327" s="619"/>
      <c r="V327" s="619"/>
      <c r="W327" s="619"/>
      <c r="X327" s="619"/>
      <c r="Y327" s="619"/>
    </row>
    <row r="328" spans="1:25" s="614" customFormat="1" ht="10.5" hidden="1" customHeight="1">
      <c r="A328" s="615"/>
      <c r="B328" s="617"/>
      <c r="C328" s="617"/>
      <c r="D328" s="617"/>
      <c r="E328" s="617"/>
      <c r="F328" s="627"/>
      <c r="G328" s="627"/>
      <c r="H328" s="627"/>
      <c r="I328" s="655"/>
      <c r="J328" s="619"/>
      <c r="K328" s="619"/>
      <c r="L328" s="619"/>
      <c r="M328" s="619"/>
      <c r="N328" s="625"/>
      <c r="O328" s="619"/>
      <c r="P328" s="619"/>
      <c r="Q328" s="619"/>
      <c r="R328" s="619"/>
      <c r="S328" s="619"/>
      <c r="T328" s="619"/>
      <c r="U328" s="619"/>
      <c r="V328" s="619"/>
      <c r="W328" s="619"/>
      <c r="X328" s="619"/>
      <c r="Y328" s="619"/>
    </row>
    <row r="329" spans="1:25" s="614" customFormat="1" ht="10.5" hidden="1" customHeight="1">
      <c r="A329" s="615"/>
      <c r="B329" s="617"/>
      <c r="C329" s="617"/>
      <c r="D329" s="617"/>
      <c r="E329" s="617"/>
      <c r="F329" s="627"/>
      <c r="G329" s="627"/>
      <c r="H329" s="627"/>
      <c r="I329" s="655"/>
      <c r="J329" s="619"/>
      <c r="K329" s="619"/>
      <c r="L329" s="619"/>
      <c r="M329" s="619"/>
      <c r="N329" s="625"/>
      <c r="O329" s="619"/>
      <c r="P329" s="619"/>
      <c r="Q329" s="619"/>
      <c r="R329" s="619"/>
      <c r="S329" s="619"/>
      <c r="T329" s="619"/>
      <c r="U329" s="619"/>
      <c r="V329" s="619"/>
      <c r="W329" s="619"/>
      <c r="X329" s="619"/>
      <c r="Y329" s="619"/>
    </row>
    <row r="330" spans="1:25" s="614" customFormat="1" ht="10.5" hidden="1" customHeight="1">
      <c r="A330" s="615"/>
      <c r="B330" s="617"/>
      <c r="C330" s="617"/>
      <c r="D330" s="617"/>
      <c r="E330" s="617"/>
      <c r="F330" s="627"/>
      <c r="G330" s="627"/>
      <c r="H330" s="627"/>
      <c r="I330" s="655"/>
      <c r="J330" s="619"/>
      <c r="K330" s="619"/>
      <c r="L330" s="619"/>
      <c r="M330" s="619"/>
      <c r="N330" s="625"/>
      <c r="O330" s="619"/>
      <c r="P330" s="619"/>
      <c r="Q330" s="619"/>
      <c r="R330" s="619"/>
      <c r="S330" s="619"/>
      <c r="T330" s="619"/>
      <c r="U330" s="619"/>
      <c r="V330" s="619"/>
      <c r="W330" s="619"/>
      <c r="X330" s="619"/>
      <c r="Y330" s="619"/>
    </row>
    <row r="331" spans="1:25" s="614" customFormat="1" ht="10.5" hidden="1" customHeight="1">
      <c r="A331" s="615"/>
      <c r="B331" s="617"/>
      <c r="C331" s="617"/>
      <c r="D331" s="617"/>
      <c r="E331" s="617"/>
      <c r="F331" s="627"/>
      <c r="G331" s="627"/>
      <c r="H331" s="627"/>
      <c r="I331" s="655"/>
      <c r="J331" s="619"/>
      <c r="K331" s="619"/>
      <c r="L331" s="619"/>
      <c r="M331" s="619"/>
      <c r="N331" s="625"/>
      <c r="O331" s="619"/>
      <c r="P331" s="619"/>
      <c r="Q331" s="619"/>
      <c r="R331" s="619"/>
      <c r="S331" s="619"/>
      <c r="T331" s="619"/>
      <c r="U331" s="619"/>
      <c r="V331" s="619"/>
      <c r="W331" s="619"/>
      <c r="X331" s="619"/>
      <c r="Y331" s="619"/>
    </row>
    <row r="332" spans="1:25" s="614" customFormat="1" ht="10.5" hidden="1" customHeight="1">
      <c r="A332" s="615"/>
      <c r="B332" s="617"/>
      <c r="C332" s="617"/>
      <c r="D332" s="617"/>
      <c r="E332" s="617"/>
      <c r="F332" s="627"/>
      <c r="G332" s="627"/>
      <c r="H332" s="627"/>
      <c r="I332" s="655"/>
      <c r="J332" s="619"/>
      <c r="K332" s="619"/>
      <c r="L332" s="619"/>
      <c r="M332" s="619"/>
      <c r="N332" s="625"/>
      <c r="O332" s="619"/>
      <c r="P332" s="619"/>
      <c r="Q332" s="619"/>
      <c r="R332" s="619"/>
      <c r="S332" s="619"/>
      <c r="T332" s="619"/>
      <c r="U332" s="619"/>
      <c r="V332" s="619"/>
      <c r="W332" s="619"/>
      <c r="X332" s="619"/>
      <c r="Y332" s="619"/>
    </row>
    <row r="333" spans="1:25" s="614" customFormat="1" ht="10.5" hidden="1" customHeight="1">
      <c r="A333" s="615"/>
      <c r="B333" s="617"/>
      <c r="C333" s="617"/>
      <c r="D333" s="617"/>
      <c r="E333" s="617"/>
      <c r="F333" s="627"/>
      <c r="G333" s="627"/>
      <c r="H333" s="627"/>
      <c r="I333" s="655"/>
      <c r="J333" s="619"/>
      <c r="K333" s="619"/>
      <c r="L333" s="619"/>
      <c r="M333" s="619"/>
      <c r="N333" s="625"/>
      <c r="O333" s="619"/>
      <c r="P333" s="619"/>
      <c r="Q333" s="619"/>
      <c r="R333" s="619"/>
      <c r="S333" s="619"/>
      <c r="T333" s="619"/>
      <c r="U333" s="619"/>
      <c r="V333" s="619"/>
      <c r="W333" s="619"/>
      <c r="X333" s="619"/>
      <c r="Y333" s="619"/>
    </row>
    <row r="334" spans="1:25" s="614" customFormat="1" ht="10.5" hidden="1" customHeight="1">
      <c r="A334" s="615"/>
      <c r="B334" s="617"/>
      <c r="C334" s="617"/>
      <c r="D334" s="617"/>
      <c r="E334" s="617"/>
      <c r="F334" s="627"/>
      <c r="G334" s="627"/>
      <c r="H334" s="627"/>
      <c r="I334" s="655"/>
      <c r="J334" s="619"/>
      <c r="K334" s="619"/>
      <c r="L334" s="619"/>
      <c r="M334" s="619"/>
      <c r="N334" s="625"/>
      <c r="O334" s="619"/>
      <c r="P334" s="619"/>
      <c r="Q334" s="619"/>
      <c r="R334" s="619"/>
      <c r="S334" s="619"/>
      <c r="T334" s="619"/>
      <c r="U334" s="619"/>
      <c r="V334" s="619"/>
      <c r="W334" s="619"/>
      <c r="X334" s="619"/>
      <c r="Y334" s="619"/>
    </row>
    <row r="335" spans="1:25" s="614" customFormat="1" ht="10.5" hidden="1" customHeight="1">
      <c r="A335" s="615"/>
      <c r="B335" s="617"/>
      <c r="C335" s="617"/>
      <c r="D335" s="617"/>
      <c r="E335" s="617"/>
      <c r="F335" s="627"/>
      <c r="G335" s="627"/>
      <c r="H335" s="627"/>
      <c r="I335" s="655"/>
      <c r="J335" s="619"/>
      <c r="K335" s="619"/>
      <c r="L335" s="619"/>
      <c r="M335" s="619"/>
      <c r="N335" s="625"/>
      <c r="O335" s="619"/>
      <c r="P335" s="619"/>
      <c r="Q335" s="619"/>
      <c r="R335" s="619"/>
      <c r="S335" s="619"/>
      <c r="T335" s="619"/>
      <c r="U335" s="619"/>
      <c r="V335" s="619"/>
      <c r="W335" s="619"/>
      <c r="X335" s="619"/>
      <c r="Y335" s="619"/>
    </row>
    <row r="336" spans="1:25" s="614" customFormat="1" ht="10.5" hidden="1" customHeight="1">
      <c r="A336" s="615"/>
      <c r="B336" s="617"/>
      <c r="C336" s="617"/>
      <c r="D336" s="617"/>
      <c r="E336" s="617"/>
      <c r="F336" s="627"/>
      <c r="G336" s="627"/>
      <c r="H336" s="627"/>
      <c r="I336" s="655"/>
      <c r="J336" s="619"/>
      <c r="K336" s="619"/>
      <c r="L336" s="619"/>
      <c r="M336" s="619"/>
      <c r="N336" s="625"/>
      <c r="O336" s="619"/>
      <c r="P336" s="619"/>
      <c r="Q336" s="619"/>
      <c r="R336" s="619"/>
      <c r="S336" s="619"/>
      <c r="T336" s="619"/>
      <c r="U336" s="619"/>
      <c r="V336" s="619"/>
      <c r="W336" s="619"/>
      <c r="X336" s="619"/>
      <c r="Y336" s="619"/>
    </row>
    <row r="337" spans="1:25" s="614" customFormat="1" ht="10.5" hidden="1" customHeight="1">
      <c r="A337" s="615"/>
      <c r="B337" s="617"/>
      <c r="C337" s="617"/>
      <c r="D337" s="617"/>
      <c r="E337" s="617"/>
      <c r="F337" s="627"/>
      <c r="G337" s="627"/>
      <c r="H337" s="627"/>
      <c r="I337" s="655"/>
      <c r="J337" s="619"/>
      <c r="K337" s="619"/>
      <c r="L337" s="619"/>
      <c r="M337" s="619"/>
      <c r="N337" s="625"/>
      <c r="O337" s="619"/>
      <c r="P337" s="619"/>
      <c r="Q337" s="619"/>
      <c r="R337" s="619"/>
      <c r="S337" s="619"/>
      <c r="T337" s="619"/>
      <c r="U337" s="619"/>
      <c r="V337" s="619"/>
      <c r="W337" s="619"/>
      <c r="X337" s="619"/>
      <c r="Y337" s="619"/>
    </row>
    <row r="338" spans="1:25" s="614" customFormat="1" ht="10.5" hidden="1" customHeight="1">
      <c r="A338" s="615"/>
      <c r="B338" s="617"/>
      <c r="C338" s="617"/>
      <c r="D338" s="617"/>
      <c r="E338" s="617"/>
      <c r="F338" s="627"/>
      <c r="G338" s="627"/>
      <c r="H338" s="627"/>
      <c r="I338" s="655"/>
      <c r="J338" s="619"/>
      <c r="K338" s="619"/>
      <c r="L338" s="619"/>
      <c r="M338" s="619"/>
      <c r="N338" s="625"/>
      <c r="O338" s="619"/>
      <c r="P338" s="619"/>
      <c r="Q338" s="619"/>
      <c r="R338" s="619"/>
      <c r="S338" s="619"/>
      <c r="T338" s="619"/>
      <c r="U338" s="619"/>
      <c r="V338" s="619"/>
      <c r="W338" s="619"/>
      <c r="X338" s="619"/>
      <c r="Y338" s="619"/>
    </row>
    <row r="339" spans="1:25" s="614" customFormat="1" ht="10.5" hidden="1" customHeight="1">
      <c r="A339" s="615"/>
      <c r="B339" s="617"/>
      <c r="C339" s="617"/>
      <c r="D339" s="617"/>
      <c r="E339" s="617"/>
      <c r="F339" s="627"/>
      <c r="G339" s="627"/>
      <c r="H339" s="627"/>
      <c r="I339" s="655"/>
      <c r="J339" s="619"/>
      <c r="K339" s="619"/>
      <c r="L339" s="619"/>
      <c r="M339" s="619"/>
      <c r="N339" s="625"/>
      <c r="O339" s="619"/>
      <c r="P339" s="619"/>
      <c r="Q339" s="619"/>
      <c r="R339" s="619"/>
      <c r="S339" s="619"/>
      <c r="T339" s="619"/>
      <c r="U339" s="619"/>
      <c r="V339" s="619"/>
      <c r="W339" s="619"/>
      <c r="X339" s="619"/>
      <c r="Y339" s="619"/>
    </row>
    <row r="340" spans="1:25" s="614" customFormat="1" ht="9.75" hidden="1" customHeight="1">
      <c r="A340" s="608"/>
      <c r="B340" s="615"/>
      <c r="C340" s="615"/>
      <c r="D340" s="615"/>
      <c r="E340" s="629"/>
      <c r="F340" s="617"/>
      <c r="G340" s="617"/>
      <c r="H340" s="617"/>
      <c r="I340" s="636"/>
      <c r="J340" s="613"/>
      <c r="K340" s="613"/>
      <c r="L340" s="613"/>
      <c r="M340" s="613"/>
      <c r="N340" s="613"/>
      <c r="O340" s="613"/>
      <c r="P340" s="613"/>
      <c r="Q340" s="613"/>
      <c r="R340" s="613"/>
      <c r="S340" s="613"/>
      <c r="T340" s="613"/>
      <c r="U340" s="613"/>
      <c r="V340" s="613"/>
      <c r="W340" s="613"/>
      <c r="X340" s="613"/>
      <c r="Y340" s="613"/>
    </row>
    <row r="341" spans="1:25" s="614" customFormat="1" ht="15.75" hidden="1" customHeight="1">
      <c r="A341" s="608"/>
      <c r="B341" s="615"/>
      <c r="C341" s="615"/>
      <c r="D341" s="615"/>
      <c r="E341" s="615"/>
      <c r="F341" s="615"/>
      <c r="G341" s="615"/>
      <c r="H341" s="615"/>
      <c r="I341" s="615"/>
      <c r="J341" s="615"/>
    </row>
    <row r="342" spans="1:25" s="614" customFormat="1" ht="15.75" customHeight="1">
      <c r="A342" s="608"/>
      <c r="B342" s="615"/>
      <c r="C342" s="615"/>
      <c r="D342" s="615"/>
      <c r="E342" s="615"/>
      <c r="F342" s="615"/>
      <c r="G342" s="615"/>
      <c r="H342" s="615"/>
      <c r="I342" s="615"/>
      <c r="J342" s="615"/>
    </row>
    <row r="343" spans="1:25" s="614" customFormat="1" ht="18" customHeight="1">
      <c r="A343" s="608"/>
      <c r="B343" s="609" t="s">
        <v>938</v>
      </c>
      <c r="C343" s="610"/>
      <c r="D343" s="610"/>
      <c r="E343" s="610"/>
      <c r="F343" s="611"/>
      <c r="G343" s="612"/>
      <c r="H343" s="612"/>
      <c r="I343" s="612"/>
      <c r="J343" s="613"/>
      <c r="K343" s="613"/>
      <c r="L343" s="613"/>
      <c r="M343" s="613"/>
      <c r="N343" s="613"/>
      <c r="O343" s="613"/>
      <c r="P343" s="613"/>
      <c r="Q343" s="613"/>
      <c r="R343" s="613"/>
      <c r="S343" s="613"/>
      <c r="T343" s="613"/>
      <c r="U343" s="613"/>
      <c r="V343" s="613"/>
      <c r="W343" s="613"/>
      <c r="X343" s="613"/>
      <c r="Y343" s="613"/>
    </row>
    <row r="344" spans="1:25" s="614" customFormat="1" ht="32.25" customHeight="1">
      <c r="A344" s="608"/>
      <c r="B344" s="971" t="s">
        <v>759</v>
      </c>
      <c r="C344" s="971"/>
      <c r="D344" s="971"/>
      <c r="E344" s="971"/>
      <c r="F344" s="971"/>
      <c r="G344" s="971"/>
      <c r="H344" s="971"/>
      <c r="I344" s="971"/>
      <c r="J344" s="613"/>
      <c r="K344" s="613"/>
      <c r="L344" s="613"/>
      <c r="M344" s="613"/>
      <c r="N344" s="613"/>
      <c r="O344" s="613"/>
      <c r="P344" s="613"/>
      <c r="Q344" s="613"/>
      <c r="R344" s="613"/>
      <c r="S344" s="613"/>
      <c r="T344" s="613"/>
      <c r="U344" s="613"/>
      <c r="V344" s="613"/>
      <c r="W344" s="613"/>
      <c r="X344" s="613"/>
      <c r="Y344" s="613"/>
    </row>
    <row r="345" spans="1:25" s="614" customFormat="1" ht="9.75" customHeight="1">
      <c r="A345" s="615"/>
      <c r="B345" s="616"/>
      <c r="C345" s="617"/>
      <c r="D345" s="617"/>
      <c r="E345" s="617"/>
      <c r="F345" s="617"/>
      <c r="G345" s="617"/>
      <c r="H345" s="617"/>
      <c r="I345" s="617"/>
      <c r="J345" s="615"/>
    </row>
    <row r="346" spans="1:25" s="614" customFormat="1" ht="60" customHeight="1">
      <c r="A346" s="618">
        <v>1</v>
      </c>
      <c r="B346" s="1051" t="s">
        <v>955</v>
      </c>
      <c r="C346" s="1052"/>
      <c r="D346" s="1052"/>
      <c r="E346" s="1053"/>
      <c r="F346" s="1054"/>
      <c r="G346" s="1055"/>
      <c r="H346" s="1055"/>
      <c r="I346" s="1056"/>
      <c r="J346" s="619"/>
      <c r="K346" s="619"/>
      <c r="L346" s="619"/>
      <c r="M346" s="619"/>
      <c r="N346" s="620"/>
      <c r="O346" s="619"/>
      <c r="P346" s="619"/>
      <c r="Q346" s="619"/>
      <c r="R346" s="619"/>
      <c r="S346" s="619"/>
      <c r="T346" s="619"/>
      <c r="U346" s="619"/>
      <c r="V346" s="619"/>
      <c r="W346" s="619"/>
      <c r="X346" s="619"/>
      <c r="Y346" s="619"/>
    </row>
    <row r="347" spans="1:25" s="614" customFormat="1" ht="60" customHeight="1">
      <c r="A347" s="618">
        <v>2</v>
      </c>
      <c r="B347" s="1051" t="s">
        <v>956</v>
      </c>
      <c r="C347" s="1052"/>
      <c r="D347" s="1052"/>
      <c r="E347" s="1053"/>
      <c r="F347" s="1054"/>
      <c r="G347" s="1055"/>
      <c r="H347" s="1055"/>
      <c r="I347" s="1056"/>
      <c r="J347" s="619"/>
      <c r="K347" s="619"/>
      <c r="L347" s="619"/>
      <c r="M347" s="619"/>
      <c r="N347" s="620"/>
      <c r="O347" s="619"/>
      <c r="P347" s="619"/>
      <c r="Q347" s="619"/>
      <c r="R347" s="619"/>
      <c r="S347" s="619"/>
      <c r="T347" s="619"/>
      <c r="U347" s="619"/>
      <c r="V347" s="619"/>
      <c r="W347" s="619"/>
      <c r="X347" s="619"/>
      <c r="Y347" s="619"/>
    </row>
    <row r="348" spans="1:25" s="614" customFormat="1" ht="59.25" customHeight="1">
      <c r="A348" s="656">
        <v>3</v>
      </c>
      <c r="B348" s="988" t="s">
        <v>1076</v>
      </c>
      <c r="C348" s="959"/>
      <c r="D348" s="959"/>
      <c r="E348" s="960"/>
      <c r="F348" s="1084"/>
      <c r="G348" s="1085"/>
      <c r="H348" s="1085"/>
      <c r="I348" s="1086"/>
      <c r="J348" s="619"/>
      <c r="K348" s="619"/>
      <c r="L348" s="619"/>
      <c r="M348" s="619"/>
      <c r="N348" s="620"/>
      <c r="O348" s="619"/>
      <c r="P348" s="619"/>
      <c r="Q348" s="619"/>
      <c r="R348" s="619"/>
      <c r="S348" s="619"/>
      <c r="T348" s="619"/>
      <c r="U348" s="619"/>
      <c r="V348" s="619"/>
      <c r="W348" s="619"/>
      <c r="X348" s="619"/>
      <c r="Y348" s="619"/>
    </row>
    <row r="349" spans="1:25" s="614" customFormat="1" ht="72.599999999999994" customHeight="1">
      <c r="A349" s="624">
        <v>4</v>
      </c>
      <c r="B349" s="1051" t="s">
        <v>1085</v>
      </c>
      <c r="C349" s="1052"/>
      <c r="D349" s="1052"/>
      <c r="E349" s="1053"/>
      <c r="F349" s="1057"/>
      <c r="G349" s="965"/>
      <c r="H349" s="965"/>
      <c r="I349" s="966"/>
      <c r="J349" s="613"/>
      <c r="K349" s="613"/>
      <c r="L349" s="613"/>
      <c r="M349" s="613"/>
      <c r="N349" s="625"/>
      <c r="O349" s="613"/>
      <c r="P349" s="613"/>
      <c r="Q349" s="613"/>
      <c r="R349" s="613"/>
      <c r="S349" s="613"/>
      <c r="T349" s="613"/>
      <c r="U349" s="613"/>
      <c r="V349" s="613"/>
      <c r="W349" s="613"/>
      <c r="X349" s="613"/>
      <c r="Y349" s="613"/>
    </row>
    <row r="350" spans="1:25" s="614" customFormat="1" ht="28.5" customHeight="1">
      <c r="A350" s="624" t="s">
        <v>275</v>
      </c>
      <c r="B350" s="959" t="s">
        <v>715</v>
      </c>
      <c r="C350" s="959"/>
      <c r="D350" s="959"/>
      <c r="E350" s="960"/>
      <c r="F350" s="1057"/>
      <c r="G350" s="965"/>
      <c r="H350" s="965"/>
      <c r="I350" s="966"/>
      <c r="J350" s="613"/>
      <c r="K350" s="613"/>
      <c r="L350" s="613"/>
      <c r="M350" s="613"/>
      <c r="N350" s="625"/>
      <c r="O350" s="613"/>
      <c r="P350" s="613"/>
      <c r="Q350" s="613"/>
      <c r="R350" s="613"/>
      <c r="S350" s="613"/>
      <c r="T350" s="613"/>
      <c r="U350" s="613"/>
      <c r="V350" s="613"/>
      <c r="W350" s="613"/>
      <c r="X350" s="613"/>
      <c r="Y350" s="613"/>
    </row>
    <row r="351" spans="1:25" s="614" customFormat="1" ht="41.25" customHeight="1">
      <c r="A351" s="624" t="s">
        <v>279</v>
      </c>
      <c r="B351" s="959" t="s">
        <v>957</v>
      </c>
      <c r="C351" s="959"/>
      <c r="D351" s="959"/>
      <c r="E351" s="960"/>
      <c r="F351" s="959"/>
      <c r="G351" s="959"/>
      <c r="H351" s="959"/>
      <c r="I351" s="960"/>
      <c r="J351" s="613"/>
      <c r="K351" s="613"/>
      <c r="L351" s="613"/>
      <c r="M351" s="613"/>
      <c r="N351" s="625"/>
      <c r="O351" s="613"/>
      <c r="P351" s="613"/>
      <c r="Q351" s="613"/>
      <c r="R351" s="613"/>
      <c r="S351" s="613"/>
      <c r="T351" s="613"/>
      <c r="U351" s="613"/>
      <c r="V351" s="613"/>
      <c r="W351" s="613"/>
      <c r="X351" s="613"/>
      <c r="Y351" s="613"/>
    </row>
    <row r="352" spans="1:25" s="614" customFormat="1" ht="73.5" customHeight="1">
      <c r="A352" s="624" t="s">
        <v>716</v>
      </c>
      <c r="B352" s="959" t="s">
        <v>1078</v>
      </c>
      <c r="C352" s="959"/>
      <c r="D352" s="959"/>
      <c r="E352" s="960"/>
      <c r="F352" s="1057"/>
      <c r="G352" s="965"/>
      <c r="H352" s="965"/>
      <c r="I352" s="966"/>
      <c r="J352" s="613"/>
      <c r="K352" s="613"/>
      <c r="L352" s="613"/>
      <c r="M352" s="613"/>
      <c r="N352" s="625"/>
      <c r="O352" s="613"/>
      <c r="P352" s="613"/>
      <c r="Q352" s="613"/>
      <c r="R352" s="613"/>
      <c r="S352" s="613"/>
      <c r="T352" s="613"/>
      <c r="U352" s="613"/>
      <c r="V352" s="613"/>
      <c r="W352" s="613"/>
      <c r="X352" s="613"/>
      <c r="Y352" s="613"/>
    </row>
    <row r="353" spans="1:25" s="614" customFormat="1" ht="14.25" customHeight="1">
      <c r="A353" s="626"/>
      <c r="B353" s="620"/>
      <c r="C353" s="620"/>
      <c r="D353" s="620"/>
      <c r="E353" s="620"/>
      <c r="F353" s="627"/>
      <c r="G353" s="627"/>
      <c r="H353" s="627"/>
      <c r="I353" s="627"/>
      <c r="J353" s="613"/>
      <c r="K353" s="613"/>
      <c r="L353" s="613"/>
      <c r="M353" s="613"/>
      <c r="N353" s="613"/>
      <c r="O353" s="613"/>
      <c r="P353" s="613"/>
      <c r="Q353" s="613"/>
      <c r="R353" s="613"/>
      <c r="S353" s="613"/>
      <c r="T353" s="613"/>
      <c r="U353" s="613"/>
      <c r="V353" s="613"/>
      <c r="W353" s="613"/>
      <c r="X353" s="613"/>
      <c r="Y353" s="613"/>
    </row>
    <row r="354" spans="1:25" s="614" customFormat="1" ht="33" customHeight="1">
      <c r="A354" s="624" t="s">
        <v>717</v>
      </c>
      <c r="B354" s="959" t="s">
        <v>298</v>
      </c>
      <c r="C354" s="959"/>
      <c r="D354" s="959"/>
      <c r="E354" s="959"/>
      <c r="F354" s="1057"/>
      <c r="G354" s="965"/>
      <c r="H354" s="965"/>
      <c r="I354" s="966"/>
      <c r="J354" s="613"/>
      <c r="K354" s="613"/>
      <c r="L354" s="613"/>
      <c r="M354" s="613"/>
      <c r="N354" s="613"/>
      <c r="O354" s="613"/>
      <c r="P354" s="613"/>
      <c r="Q354" s="613"/>
      <c r="R354" s="613"/>
      <c r="S354" s="613"/>
      <c r="T354" s="613"/>
      <c r="U354" s="613"/>
      <c r="V354" s="613"/>
      <c r="W354" s="613"/>
      <c r="X354" s="613"/>
      <c r="Y354" s="613"/>
    </row>
    <row r="355" spans="1:25" s="614" customFormat="1" ht="14.25" customHeight="1">
      <c r="A355" s="626"/>
      <c r="B355" s="627"/>
      <c r="C355" s="627"/>
      <c r="D355" s="627"/>
      <c r="E355" s="627"/>
      <c r="F355" s="627"/>
      <c r="G355" s="627"/>
      <c r="H355" s="627"/>
      <c r="I355" s="627"/>
      <c r="J355" s="613"/>
      <c r="K355" s="613"/>
      <c r="L355" s="613"/>
      <c r="M355" s="613"/>
      <c r="N355" s="613"/>
      <c r="O355" s="613"/>
      <c r="P355" s="613"/>
      <c r="Q355" s="613"/>
      <c r="R355" s="613"/>
      <c r="S355" s="613"/>
      <c r="T355" s="613"/>
      <c r="U355" s="613"/>
      <c r="V355" s="613"/>
      <c r="W355" s="613"/>
      <c r="X355" s="613"/>
      <c r="Y355" s="613"/>
    </row>
    <row r="356" spans="1:25" s="614" customFormat="1" ht="20.25" customHeight="1">
      <c r="A356" s="1058" t="s">
        <v>718</v>
      </c>
      <c r="B356" s="986" t="s">
        <v>951</v>
      </c>
      <c r="C356" s="986"/>
      <c r="D356" s="986"/>
      <c r="E356" s="986"/>
      <c r="F356" s="885"/>
      <c r="G356" s="1060"/>
      <c r="H356" s="1060"/>
      <c r="I356" s="884"/>
      <c r="J356" s="613"/>
      <c r="K356" s="613"/>
      <c r="L356" s="613"/>
      <c r="M356" s="613"/>
      <c r="N356" s="613"/>
      <c r="O356" s="613"/>
      <c r="P356" s="613"/>
      <c r="Q356" s="613"/>
      <c r="R356" s="613"/>
      <c r="S356" s="613"/>
      <c r="T356" s="613"/>
      <c r="U356" s="613"/>
      <c r="V356" s="613"/>
      <c r="W356" s="613"/>
      <c r="X356" s="613"/>
      <c r="Y356" s="613"/>
    </row>
    <row r="357" spans="1:25" s="614" customFormat="1" ht="61.5" customHeight="1">
      <c r="A357" s="1059"/>
      <c r="B357" s="981"/>
      <c r="C357" s="981"/>
      <c r="D357" s="981"/>
      <c r="E357" s="981"/>
      <c r="F357" s="992"/>
      <c r="G357" s="1061"/>
      <c r="H357" s="1061"/>
      <c r="I357" s="954"/>
      <c r="J357" s="613"/>
      <c r="K357" s="613"/>
      <c r="L357" s="613"/>
      <c r="M357" s="613"/>
      <c r="N357" s="613"/>
      <c r="O357" s="613"/>
      <c r="P357" s="613"/>
      <c r="Q357" s="613"/>
      <c r="R357" s="613"/>
      <c r="S357" s="613"/>
      <c r="T357" s="613"/>
      <c r="U357" s="613"/>
      <c r="V357" s="613"/>
      <c r="W357" s="613"/>
      <c r="X357" s="613"/>
      <c r="Y357" s="613"/>
    </row>
    <row r="358" spans="1:25" s="614" customFormat="1" ht="21" customHeight="1">
      <c r="A358" s="628"/>
      <c r="E358" s="629" t="s">
        <v>299</v>
      </c>
      <c r="F358" s="992"/>
      <c r="G358" s="1061"/>
      <c r="H358" s="1061"/>
      <c r="I358" s="954"/>
      <c r="J358" s="613"/>
      <c r="K358" s="613"/>
      <c r="L358" s="613"/>
      <c r="M358" s="613"/>
      <c r="N358" s="613"/>
      <c r="O358" s="613"/>
      <c r="P358" s="613"/>
      <c r="Q358" s="613"/>
      <c r="R358" s="613"/>
      <c r="S358" s="613"/>
      <c r="T358" s="613"/>
      <c r="U358" s="613"/>
      <c r="V358" s="613"/>
      <c r="W358" s="613"/>
      <c r="X358" s="613"/>
      <c r="Y358" s="613"/>
    </row>
    <row r="359" spans="1:25" s="614" customFormat="1" ht="21" customHeight="1">
      <c r="A359" s="628"/>
      <c r="E359" s="629" t="s">
        <v>99</v>
      </c>
      <c r="F359" s="992"/>
      <c r="G359" s="1061"/>
      <c r="H359" s="1061"/>
      <c r="I359" s="954"/>
      <c r="J359" s="613"/>
      <c r="K359" s="613"/>
      <c r="L359" s="613"/>
      <c r="M359" s="613"/>
      <c r="N359" s="613"/>
      <c r="O359" s="613"/>
      <c r="P359" s="613"/>
      <c r="Q359" s="613"/>
      <c r="R359" s="613"/>
      <c r="S359" s="613"/>
      <c r="T359" s="613"/>
      <c r="U359" s="613"/>
      <c r="V359" s="613"/>
      <c r="W359" s="613"/>
      <c r="X359" s="613"/>
      <c r="Y359" s="613"/>
    </row>
    <row r="360" spans="1:25" s="614" customFormat="1" ht="18.75" customHeight="1">
      <c r="A360" s="628"/>
      <c r="B360" s="630"/>
      <c r="C360" s="630"/>
      <c r="D360" s="630"/>
      <c r="E360" s="631" t="s">
        <v>300</v>
      </c>
      <c r="F360" s="982"/>
      <c r="G360" s="983"/>
      <c r="H360" s="983"/>
      <c r="I360" s="984"/>
      <c r="J360" s="613"/>
      <c r="K360" s="613"/>
      <c r="L360" s="613"/>
      <c r="M360" s="613"/>
      <c r="N360" s="613"/>
      <c r="O360" s="613"/>
      <c r="P360" s="613"/>
      <c r="Q360" s="613"/>
      <c r="R360" s="613"/>
      <c r="S360" s="613"/>
      <c r="T360" s="613"/>
      <c r="U360" s="613"/>
      <c r="V360" s="613"/>
      <c r="W360" s="613"/>
      <c r="X360" s="613"/>
      <c r="Y360" s="613"/>
    </row>
    <row r="361" spans="1:25" s="614" customFormat="1" ht="16.5" customHeight="1">
      <c r="A361" s="632"/>
      <c r="B361" s="615"/>
      <c r="C361" s="615"/>
      <c r="D361" s="615"/>
      <c r="E361" s="629"/>
      <c r="F361" s="982"/>
      <c r="G361" s="983"/>
      <c r="H361" s="983"/>
      <c r="I361" s="984"/>
      <c r="J361" s="613"/>
      <c r="K361" s="613"/>
      <c r="L361" s="613"/>
      <c r="M361" s="613"/>
      <c r="N361" s="613"/>
      <c r="O361" s="613"/>
      <c r="P361" s="613"/>
      <c r="Q361" s="613"/>
      <c r="R361" s="613"/>
      <c r="S361" s="613"/>
      <c r="T361" s="613"/>
      <c r="U361" s="613"/>
      <c r="V361" s="613"/>
      <c r="W361" s="613"/>
      <c r="X361" s="613"/>
      <c r="Y361" s="613"/>
    </row>
    <row r="362" spans="1:25" s="614" customFormat="1" ht="9" customHeight="1">
      <c r="A362" s="633"/>
      <c r="B362" s="985"/>
      <c r="C362" s="986"/>
      <c r="D362" s="986"/>
      <c r="E362" s="986"/>
      <c r="I362" s="634"/>
      <c r="J362" s="613"/>
      <c r="K362" s="613"/>
      <c r="L362" s="613"/>
      <c r="M362" s="613"/>
      <c r="N362" s="613"/>
      <c r="O362" s="613"/>
      <c r="P362" s="613"/>
      <c r="Q362" s="613"/>
      <c r="R362" s="613"/>
      <c r="S362" s="613"/>
      <c r="T362" s="613"/>
      <c r="U362" s="613"/>
      <c r="V362" s="613"/>
      <c r="W362" s="613"/>
      <c r="X362" s="613"/>
      <c r="Y362" s="613"/>
    </row>
    <row r="363" spans="1:25" s="614" customFormat="1" ht="159.6" customHeight="1">
      <c r="A363" s="633" t="s">
        <v>719</v>
      </c>
      <c r="B363" s="1051" t="s">
        <v>1079</v>
      </c>
      <c r="C363" s="1052"/>
      <c r="D363" s="1052"/>
      <c r="E363" s="1053"/>
      <c r="F363" s="964"/>
      <c r="G363" s="965"/>
      <c r="H363" s="965"/>
      <c r="I363" s="966"/>
      <c r="J363" s="613"/>
      <c r="K363" s="613"/>
      <c r="L363" s="613"/>
      <c r="M363" s="613"/>
      <c r="N363" s="613"/>
      <c r="O363" s="613"/>
      <c r="P363" s="613"/>
      <c r="Q363" s="613"/>
      <c r="R363" s="613"/>
      <c r="S363" s="613"/>
      <c r="T363" s="613"/>
      <c r="U363" s="613"/>
      <c r="V363" s="613"/>
      <c r="W363" s="613"/>
      <c r="X363" s="613"/>
      <c r="Y363" s="613"/>
    </row>
    <row r="364" spans="1:25" s="614" customFormat="1" ht="10.5" customHeight="1">
      <c r="A364" s="628"/>
      <c r="B364" s="635"/>
      <c r="C364" s="615"/>
      <c r="D364" s="615"/>
      <c r="E364" s="629"/>
      <c r="F364" s="617"/>
      <c r="G364" s="617"/>
      <c r="H364" s="617"/>
      <c r="I364" s="636"/>
      <c r="J364" s="613"/>
      <c r="K364" s="613"/>
      <c r="L364" s="613"/>
      <c r="M364" s="613"/>
      <c r="N364" s="613"/>
      <c r="O364" s="613"/>
      <c r="P364" s="613"/>
      <c r="Q364" s="613"/>
      <c r="R364" s="613"/>
      <c r="S364" s="613"/>
      <c r="T364" s="613"/>
      <c r="U364" s="613"/>
      <c r="V364" s="613"/>
      <c r="W364" s="613"/>
      <c r="X364" s="613"/>
      <c r="Y364" s="613"/>
    </row>
    <row r="365" spans="1:25" s="614" customFormat="1" ht="18.75" customHeight="1">
      <c r="A365" s="628"/>
      <c r="B365" s="980" t="s">
        <v>128</v>
      </c>
      <c r="C365" s="981"/>
      <c r="D365" s="981"/>
      <c r="E365" s="981"/>
      <c r="F365" s="964"/>
      <c r="G365" s="965"/>
      <c r="H365" s="965"/>
      <c r="I365" s="966"/>
      <c r="J365" s="613"/>
      <c r="K365" s="613"/>
      <c r="L365" s="613"/>
      <c r="M365" s="613"/>
      <c r="N365" s="613"/>
      <c r="O365" s="613"/>
      <c r="P365" s="613"/>
      <c r="Q365" s="613"/>
      <c r="R365" s="613"/>
      <c r="S365" s="613"/>
      <c r="T365" s="613"/>
      <c r="U365" s="613"/>
      <c r="V365" s="613"/>
      <c r="W365" s="613"/>
      <c r="X365" s="613"/>
      <c r="Y365" s="613"/>
    </row>
    <row r="366" spans="1:25" s="614" customFormat="1" ht="10.5" customHeight="1">
      <c r="A366" s="628"/>
      <c r="B366" s="635"/>
      <c r="C366" s="615"/>
      <c r="D366" s="615"/>
      <c r="E366" s="629"/>
      <c r="F366" s="617"/>
      <c r="G366" s="617"/>
      <c r="H366" s="617"/>
      <c r="I366" s="636"/>
      <c r="J366" s="613"/>
      <c r="K366" s="613"/>
      <c r="L366" s="613"/>
      <c r="M366" s="613"/>
      <c r="N366" s="613"/>
      <c r="O366" s="613"/>
      <c r="P366" s="613"/>
      <c r="Q366" s="613"/>
      <c r="R366" s="613"/>
      <c r="S366" s="613"/>
      <c r="T366" s="613"/>
      <c r="U366" s="613"/>
      <c r="V366" s="613"/>
      <c r="W366" s="613"/>
      <c r="X366" s="613"/>
      <c r="Y366" s="613"/>
    </row>
    <row r="367" spans="1:25" s="614" customFormat="1" ht="56.1" customHeight="1">
      <c r="A367" s="628"/>
      <c r="B367" s="961" t="s">
        <v>1086</v>
      </c>
      <c r="C367" s="962"/>
      <c r="D367" s="962"/>
      <c r="E367" s="963"/>
      <c r="F367" s="964"/>
      <c r="G367" s="965"/>
      <c r="H367" s="965"/>
      <c r="I367" s="966"/>
      <c r="J367" s="613"/>
      <c r="K367" s="613"/>
      <c r="L367" s="613"/>
      <c r="M367" s="613"/>
      <c r="N367" s="613"/>
      <c r="O367" s="613"/>
      <c r="P367" s="613"/>
      <c r="Q367" s="613"/>
      <c r="R367" s="613"/>
      <c r="S367" s="613"/>
      <c r="T367" s="613"/>
      <c r="U367" s="613"/>
      <c r="V367" s="613"/>
      <c r="W367" s="613"/>
      <c r="X367" s="613"/>
      <c r="Y367" s="613"/>
    </row>
    <row r="368" spans="1:25" s="614" customFormat="1" ht="11.25" customHeight="1">
      <c r="A368" s="628"/>
      <c r="B368" s="635"/>
      <c r="C368" s="615"/>
      <c r="D368" s="615"/>
      <c r="E368" s="629"/>
      <c r="F368" s="617"/>
      <c r="G368" s="617"/>
      <c r="H368" s="617"/>
      <c r="I368" s="636"/>
      <c r="J368" s="613"/>
      <c r="K368" s="613"/>
      <c r="L368" s="613"/>
      <c r="M368" s="613"/>
      <c r="N368" s="613"/>
      <c r="O368" s="613"/>
      <c r="P368" s="613"/>
      <c r="Q368" s="613"/>
      <c r="R368" s="613"/>
      <c r="S368" s="613"/>
      <c r="T368" s="613"/>
      <c r="U368" s="613"/>
      <c r="V368" s="613"/>
      <c r="W368" s="613"/>
      <c r="X368" s="613"/>
      <c r="Y368" s="613"/>
    </row>
    <row r="369" spans="1:25" s="614" customFormat="1" ht="63.75" customHeight="1">
      <c r="A369" s="628"/>
      <c r="B369" s="961" t="s">
        <v>952</v>
      </c>
      <c r="C369" s="962"/>
      <c r="D369" s="962"/>
      <c r="E369" s="963"/>
      <c r="F369" s="637"/>
      <c r="G369" s="638"/>
      <c r="H369" s="638"/>
      <c r="I369" s="639"/>
      <c r="J369" s="613"/>
      <c r="K369" s="613"/>
      <c r="L369" s="613"/>
      <c r="M369" s="613"/>
      <c r="N369" s="613"/>
      <c r="O369" s="613"/>
      <c r="P369" s="613"/>
      <c r="Q369" s="613"/>
      <c r="R369" s="613"/>
      <c r="S369" s="613"/>
      <c r="T369" s="613"/>
      <c r="U369" s="613"/>
      <c r="V369" s="613"/>
      <c r="W369" s="613"/>
      <c r="X369" s="613"/>
      <c r="Y369" s="613"/>
    </row>
    <row r="370" spans="1:25" s="614" customFormat="1">
      <c r="A370" s="628"/>
      <c r="B370" s="967"/>
      <c r="C370" s="968"/>
      <c r="D370" s="968"/>
      <c r="E370" s="968"/>
      <c r="F370" s="612"/>
      <c r="G370" s="612"/>
      <c r="H370" s="612"/>
      <c r="I370" s="612"/>
      <c r="J370" s="613"/>
      <c r="K370" s="613"/>
      <c r="L370" s="613"/>
      <c r="M370" s="613"/>
      <c r="N370" s="613"/>
      <c r="O370" s="613"/>
      <c r="P370" s="613"/>
      <c r="Q370" s="613"/>
      <c r="R370" s="613"/>
      <c r="S370" s="613"/>
      <c r="T370" s="613"/>
      <c r="U370" s="613"/>
      <c r="V370" s="613"/>
      <c r="W370" s="613"/>
      <c r="X370" s="613"/>
      <c r="Y370" s="613"/>
    </row>
    <row r="371" spans="1:25" s="614" customFormat="1" ht="50.25" customHeight="1">
      <c r="A371" s="632"/>
      <c r="B371" s="988" t="s">
        <v>196</v>
      </c>
      <c r="C371" s="959"/>
      <c r="D371" s="959"/>
      <c r="E371" s="959"/>
      <c r="F371" s="886"/>
      <c r="G371" s="887"/>
      <c r="H371" s="886"/>
      <c r="I371" s="887"/>
      <c r="J371" s="613"/>
      <c r="K371" s="613"/>
      <c r="L371" s="613"/>
      <c r="M371" s="613"/>
      <c r="N371" s="613"/>
      <c r="O371" s="613"/>
      <c r="P371" s="613"/>
      <c r="Q371" s="613"/>
      <c r="R371" s="613"/>
      <c r="S371" s="613"/>
      <c r="T371" s="613"/>
      <c r="U371" s="613"/>
      <c r="V371" s="613"/>
      <c r="W371" s="613"/>
      <c r="X371" s="613"/>
      <c r="Y371" s="613"/>
    </row>
    <row r="372" spans="1:25" s="614" customFormat="1" ht="24" hidden="1" customHeight="1">
      <c r="A372" s="628"/>
      <c r="B372" s="969" t="s">
        <v>615</v>
      </c>
      <c r="C372" s="970"/>
      <c r="D372" s="610"/>
      <c r="E372" s="610"/>
      <c r="F372" s="611"/>
      <c r="G372" s="612"/>
      <c r="H372" s="612"/>
      <c r="I372" s="612"/>
      <c r="J372" s="613"/>
      <c r="K372" s="613"/>
      <c r="L372" s="613"/>
      <c r="M372" s="613"/>
      <c r="N372" s="613"/>
      <c r="O372" s="613"/>
      <c r="P372" s="613"/>
      <c r="Q372" s="613"/>
      <c r="R372" s="613"/>
      <c r="S372" s="613"/>
      <c r="T372" s="613"/>
      <c r="U372" s="613"/>
      <c r="V372" s="613"/>
      <c r="W372" s="613"/>
      <c r="X372" s="613"/>
      <c r="Y372" s="613"/>
    </row>
    <row r="373" spans="1:25" s="614" customFormat="1" ht="33.75" hidden="1" customHeight="1">
      <c r="A373" s="628"/>
      <c r="B373" s="971" t="s">
        <v>708</v>
      </c>
      <c r="C373" s="971"/>
      <c r="D373" s="971"/>
      <c r="E373" s="971"/>
      <c r="F373" s="971"/>
      <c r="G373" s="971"/>
      <c r="H373" s="971"/>
      <c r="I373" s="971"/>
      <c r="J373" s="613"/>
      <c r="K373" s="613"/>
      <c r="L373" s="613"/>
      <c r="M373" s="613"/>
      <c r="N373" s="613"/>
      <c r="O373" s="613"/>
      <c r="P373" s="613"/>
      <c r="Q373" s="613"/>
      <c r="R373" s="613"/>
      <c r="S373" s="613"/>
      <c r="T373" s="613"/>
      <c r="U373" s="613"/>
      <c r="V373" s="613"/>
      <c r="W373" s="613"/>
      <c r="X373" s="613"/>
      <c r="Y373" s="613"/>
    </row>
    <row r="374" spans="1:25" s="614" customFormat="1" ht="15.75" hidden="1" customHeight="1">
      <c r="A374" s="628"/>
      <c r="B374" s="640"/>
      <c r="C374" s="640"/>
      <c r="D374" s="640"/>
      <c r="E374" s="640"/>
      <c r="F374" s="640"/>
      <c r="G374" s="640"/>
      <c r="H374" s="640"/>
      <c r="I374" s="640"/>
      <c r="J374" s="613"/>
      <c r="K374" s="613"/>
      <c r="L374" s="613"/>
      <c r="M374" s="613"/>
      <c r="N374" s="613"/>
      <c r="O374" s="613"/>
      <c r="P374" s="613"/>
      <c r="Q374" s="613"/>
      <c r="R374" s="613"/>
      <c r="S374" s="613"/>
      <c r="T374" s="613"/>
      <c r="U374" s="613"/>
      <c r="V374" s="613"/>
      <c r="W374" s="613"/>
      <c r="X374" s="613"/>
      <c r="Y374" s="613"/>
    </row>
    <row r="375" spans="1:25" s="614" customFormat="1" ht="38.25" hidden="1" customHeight="1">
      <c r="A375" s="618"/>
      <c r="B375" s="972" t="s">
        <v>757</v>
      </c>
      <c r="C375" s="972"/>
      <c r="D375" s="972"/>
      <c r="E375" s="973"/>
      <c r="F375" s="974"/>
      <c r="G375" s="975"/>
      <c r="H375" s="976"/>
      <c r="I375" s="975"/>
      <c r="J375" s="619"/>
      <c r="K375" s="619"/>
      <c r="L375" s="619"/>
      <c r="M375" s="619"/>
      <c r="N375" s="641" t="e">
        <f>'[11]Name of Bidder'!C337</f>
        <v>#REF!</v>
      </c>
      <c r="O375" s="619"/>
      <c r="P375" s="619"/>
      <c r="Q375" s="619"/>
      <c r="R375" s="619"/>
      <c r="S375" s="619"/>
      <c r="T375" s="619"/>
      <c r="U375" s="619"/>
      <c r="V375" s="619"/>
      <c r="W375" s="619"/>
      <c r="X375" s="619"/>
      <c r="Y375" s="619"/>
    </row>
    <row r="376" spans="1:25" s="614" customFormat="1" ht="56.25" hidden="1" customHeight="1">
      <c r="A376" s="633"/>
      <c r="B376" s="972" t="s">
        <v>1081</v>
      </c>
      <c r="C376" s="972"/>
      <c r="D376" s="972"/>
      <c r="E376" s="973"/>
      <c r="F376" s="974"/>
      <c r="G376" s="975"/>
      <c r="H376" s="976"/>
      <c r="I376" s="975"/>
      <c r="J376" s="619"/>
      <c r="K376" s="619"/>
      <c r="L376" s="619"/>
      <c r="M376" s="619"/>
      <c r="N376" s="642" t="e">
        <f>'[11]Name of Bidder'!C342</f>
        <v>#REF!</v>
      </c>
      <c r="O376" s="619"/>
      <c r="P376" s="619"/>
      <c r="Q376" s="619"/>
      <c r="R376" s="619"/>
      <c r="S376" s="619"/>
      <c r="T376" s="619"/>
      <c r="U376" s="619"/>
      <c r="V376" s="619"/>
      <c r="W376" s="619"/>
      <c r="X376" s="619"/>
      <c r="Y376" s="619"/>
    </row>
    <row r="377" spans="1:25" s="614" customFormat="1" ht="44.25" hidden="1" customHeight="1">
      <c r="A377" s="624">
        <v>1</v>
      </c>
      <c r="B377" s="959" t="s">
        <v>297</v>
      </c>
      <c r="C377" s="959"/>
      <c r="D377" s="959"/>
      <c r="E377" s="960"/>
      <c r="F377" s="977"/>
      <c r="G377" s="978"/>
      <c r="H377" s="979"/>
      <c r="I377" s="978"/>
      <c r="J377" s="613"/>
      <c r="K377" s="613"/>
      <c r="L377" s="613"/>
      <c r="M377" s="613"/>
      <c r="N377" s="642" t="e">
        <f>'[11]Name of Bidder'!C347</f>
        <v>#REF!</v>
      </c>
      <c r="O377" s="613"/>
      <c r="P377" s="613"/>
      <c r="Q377" s="613"/>
      <c r="R377" s="613"/>
      <c r="S377" s="613"/>
      <c r="T377" s="613"/>
      <c r="U377" s="613"/>
      <c r="V377" s="613"/>
      <c r="W377" s="613"/>
      <c r="X377" s="613"/>
      <c r="Y377" s="613"/>
    </row>
    <row r="378" spans="1:25" s="614" customFormat="1" ht="14.25" hidden="1" customHeight="1">
      <c r="A378" s="626"/>
      <c r="B378" s="620"/>
      <c r="C378" s="620"/>
      <c r="D378" s="620"/>
      <c r="E378" s="620"/>
      <c r="F378" s="627"/>
      <c r="G378" s="627"/>
      <c r="H378" s="627"/>
      <c r="I378" s="627"/>
      <c r="J378" s="613"/>
      <c r="K378" s="613"/>
      <c r="L378" s="613"/>
      <c r="M378" s="613"/>
      <c r="N378" s="613"/>
      <c r="O378" s="613"/>
      <c r="P378" s="613"/>
      <c r="Q378" s="613"/>
      <c r="R378" s="613"/>
      <c r="S378" s="613"/>
      <c r="T378" s="613"/>
      <c r="U378" s="613"/>
      <c r="V378" s="613"/>
      <c r="W378" s="613"/>
      <c r="X378" s="613"/>
      <c r="Y378" s="613"/>
    </row>
    <row r="379" spans="1:25" s="614" customFormat="1" ht="36.75" hidden="1" customHeight="1">
      <c r="A379" s="624">
        <v>2</v>
      </c>
      <c r="B379" s="959" t="s">
        <v>298</v>
      </c>
      <c r="C379" s="959"/>
      <c r="D379" s="959"/>
      <c r="E379" s="960"/>
      <c r="F379" s="977"/>
      <c r="G379" s="978"/>
      <c r="H379" s="979"/>
      <c r="I379" s="978"/>
      <c r="J379" s="613"/>
      <c r="K379" s="613"/>
      <c r="L379" s="613"/>
      <c r="M379" s="613"/>
      <c r="N379" s="613"/>
      <c r="O379" s="613"/>
      <c r="P379" s="613"/>
      <c r="Q379" s="613"/>
      <c r="R379" s="613"/>
      <c r="S379" s="613"/>
      <c r="T379" s="613"/>
      <c r="U379" s="613"/>
      <c r="V379" s="613"/>
      <c r="W379" s="613"/>
      <c r="X379" s="613"/>
      <c r="Y379" s="613"/>
    </row>
    <row r="380" spans="1:25" s="614" customFormat="1" ht="14.25" hidden="1" customHeight="1">
      <c r="A380" s="626"/>
      <c r="B380" s="627"/>
      <c r="C380" s="627"/>
      <c r="D380" s="627"/>
      <c r="E380" s="627"/>
      <c r="F380" s="627"/>
      <c r="G380" s="627"/>
      <c r="H380" s="627"/>
      <c r="I380" s="627"/>
      <c r="J380" s="613"/>
      <c r="K380" s="613"/>
      <c r="L380" s="613"/>
      <c r="M380" s="613"/>
      <c r="N380" s="613"/>
      <c r="O380" s="613"/>
      <c r="P380" s="613"/>
      <c r="Q380" s="613"/>
      <c r="R380" s="613"/>
      <c r="S380" s="613"/>
      <c r="T380" s="613"/>
      <c r="U380" s="613"/>
      <c r="V380" s="613"/>
      <c r="W380" s="613"/>
      <c r="X380" s="613"/>
      <c r="Y380" s="613"/>
    </row>
    <row r="381" spans="1:25" s="614" customFormat="1" ht="23.25" hidden="1" customHeight="1">
      <c r="A381" s="1058">
        <v>3</v>
      </c>
      <c r="B381" s="1062" t="e">
        <f>IF([11]Cover!D331 = "Sole Bidder", "Name and Address of the Employer/Utility for whom the Contract was executed by the firm ", " Name and Address of the Employer/Utility for whom the Contract was executed by the firm/Partner of a JV")</f>
        <v>#REF!</v>
      </c>
      <c r="C381" s="1063"/>
      <c r="D381" s="1063"/>
      <c r="E381" s="1064"/>
      <c r="F381" s="885"/>
      <c r="G381" s="884"/>
      <c r="H381" s="883"/>
      <c r="I381" s="884"/>
      <c r="J381" s="613"/>
      <c r="K381" s="613"/>
      <c r="L381" s="613"/>
      <c r="M381" s="613"/>
      <c r="N381" s="613"/>
      <c r="O381" s="613"/>
      <c r="P381" s="613"/>
      <c r="Q381" s="613"/>
      <c r="R381" s="613"/>
      <c r="S381" s="613"/>
      <c r="T381" s="613"/>
      <c r="U381" s="613"/>
      <c r="V381" s="613"/>
      <c r="W381" s="613"/>
      <c r="X381" s="613"/>
      <c r="Y381" s="613"/>
    </row>
    <row r="382" spans="1:25" s="614" customFormat="1" ht="21" hidden="1" customHeight="1">
      <c r="A382" s="1059"/>
      <c r="B382" s="961"/>
      <c r="C382" s="962"/>
      <c r="D382" s="962"/>
      <c r="E382" s="1065"/>
      <c r="F382" s="992"/>
      <c r="G382" s="954"/>
      <c r="H382" s="953"/>
      <c r="I382" s="954"/>
      <c r="J382" s="613"/>
      <c r="K382" s="613"/>
      <c r="L382" s="613"/>
      <c r="M382" s="613"/>
      <c r="N382" s="613"/>
      <c r="O382" s="613"/>
      <c r="P382" s="613"/>
      <c r="Q382" s="613"/>
      <c r="R382" s="613"/>
      <c r="S382" s="613"/>
      <c r="T382" s="613"/>
      <c r="U382" s="613"/>
      <c r="V382" s="613"/>
      <c r="W382" s="613"/>
      <c r="X382" s="613"/>
      <c r="Y382" s="613"/>
    </row>
    <row r="383" spans="1:25" s="614" customFormat="1" ht="20.25" hidden="1" customHeight="1">
      <c r="A383" s="1059"/>
      <c r="B383" s="961"/>
      <c r="C383" s="962"/>
      <c r="D383" s="962"/>
      <c r="E383" s="1065"/>
      <c r="F383" s="992"/>
      <c r="G383" s="954"/>
      <c r="H383" s="953"/>
      <c r="I383" s="954"/>
      <c r="J383" s="613"/>
      <c r="K383" s="613"/>
      <c r="L383" s="613"/>
      <c r="M383" s="613"/>
      <c r="N383" s="613"/>
      <c r="O383" s="613"/>
      <c r="P383" s="613"/>
      <c r="Q383" s="613"/>
      <c r="R383" s="613"/>
      <c r="S383" s="613"/>
      <c r="T383" s="613"/>
      <c r="U383" s="613"/>
      <c r="V383" s="613"/>
      <c r="W383" s="613"/>
      <c r="X383" s="613"/>
      <c r="Y383" s="613"/>
    </row>
    <row r="384" spans="1:25" s="614" customFormat="1" ht="21" hidden="1" customHeight="1">
      <c r="A384" s="1059"/>
      <c r="B384" s="961"/>
      <c r="C384" s="962"/>
      <c r="D384" s="962"/>
      <c r="E384" s="1065"/>
      <c r="H384" s="953"/>
      <c r="I384" s="954"/>
      <c r="J384" s="613"/>
      <c r="K384" s="613"/>
      <c r="L384" s="613"/>
      <c r="M384" s="613"/>
      <c r="N384" s="613"/>
      <c r="O384" s="613"/>
      <c r="P384" s="613"/>
      <c r="Q384" s="613"/>
      <c r="R384" s="613"/>
      <c r="S384" s="613"/>
      <c r="T384" s="613"/>
      <c r="U384" s="613"/>
      <c r="V384" s="613"/>
      <c r="W384" s="613"/>
      <c r="X384" s="613"/>
      <c r="Y384" s="613"/>
    </row>
    <row r="385" spans="1:25" s="614" customFormat="1" ht="24.95" hidden="1" customHeight="1">
      <c r="A385" s="628"/>
      <c r="E385" s="629" t="s">
        <v>299</v>
      </c>
      <c r="F385" s="991"/>
      <c r="G385" s="882"/>
      <c r="H385" s="881"/>
      <c r="I385" s="882"/>
      <c r="J385" s="613"/>
      <c r="K385" s="613"/>
      <c r="L385" s="613"/>
      <c r="M385" s="613"/>
      <c r="N385" s="613"/>
      <c r="O385" s="613"/>
      <c r="P385" s="613"/>
      <c r="Q385" s="992"/>
      <c r="R385" s="954"/>
      <c r="S385" s="613"/>
      <c r="T385" s="613"/>
      <c r="U385" s="613"/>
      <c r="V385" s="613"/>
      <c r="W385" s="613"/>
      <c r="X385" s="613"/>
      <c r="Y385" s="613"/>
    </row>
    <row r="386" spans="1:25" s="614" customFormat="1" ht="24.95" hidden="1" customHeight="1">
      <c r="A386" s="628"/>
      <c r="E386" s="629" t="s">
        <v>99</v>
      </c>
      <c r="F386" s="991"/>
      <c r="G386" s="882"/>
      <c r="H386" s="881"/>
      <c r="I386" s="882"/>
      <c r="J386" s="613"/>
      <c r="K386" s="613"/>
      <c r="L386" s="613"/>
      <c r="M386" s="613"/>
      <c r="N386" s="613"/>
      <c r="O386" s="613"/>
      <c r="P386" s="613"/>
      <c r="Q386" s="613"/>
      <c r="R386" s="613"/>
      <c r="S386" s="613"/>
      <c r="T386" s="613"/>
      <c r="U386" s="613"/>
      <c r="V386" s="613"/>
      <c r="W386" s="613"/>
      <c r="X386" s="613"/>
      <c r="Y386" s="613"/>
    </row>
    <row r="387" spans="1:25" s="614" customFormat="1" ht="24.95" hidden="1" customHeight="1">
      <c r="A387" s="628"/>
      <c r="B387" s="630"/>
      <c r="C387" s="630"/>
      <c r="D387" s="630"/>
      <c r="E387" s="631" t="s">
        <v>300</v>
      </c>
      <c r="F387" s="1066"/>
      <c r="G387" s="1067"/>
      <c r="H387" s="1068"/>
      <c r="I387" s="1067"/>
      <c r="J387" s="613"/>
      <c r="K387" s="613"/>
      <c r="L387" s="613"/>
      <c r="M387" s="613"/>
      <c r="N387" s="613"/>
      <c r="O387" s="613"/>
      <c r="P387" s="613"/>
      <c r="Q387" s="613"/>
      <c r="R387" s="613"/>
      <c r="S387" s="613"/>
      <c r="T387" s="613"/>
      <c r="U387" s="613"/>
      <c r="V387" s="613"/>
      <c r="W387" s="613"/>
      <c r="X387" s="613"/>
      <c r="Y387" s="613"/>
    </row>
    <row r="388" spans="1:25" s="614" customFormat="1" ht="20.25" hidden="1" customHeight="1">
      <c r="A388" s="628"/>
      <c r="B388" s="615"/>
      <c r="C388" s="615"/>
      <c r="D388" s="615"/>
      <c r="E388" s="629"/>
      <c r="F388" s="617"/>
      <c r="G388" s="617"/>
      <c r="H388" s="617"/>
      <c r="I388" s="617"/>
      <c r="J388" s="613"/>
      <c r="K388" s="613"/>
      <c r="L388" s="613"/>
      <c r="M388" s="613"/>
      <c r="N388" s="613"/>
      <c r="O388" s="613"/>
      <c r="P388" s="613"/>
      <c r="Q388" s="613"/>
      <c r="R388" s="613"/>
      <c r="S388" s="613"/>
      <c r="T388" s="613"/>
      <c r="U388" s="613"/>
      <c r="V388" s="613"/>
      <c r="W388" s="613"/>
      <c r="X388" s="613"/>
      <c r="Y388" s="613"/>
    </row>
    <row r="389" spans="1:25" s="614" customFormat="1" ht="45.75" hidden="1" customHeight="1">
      <c r="A389" s="643" t="s">
        <v>421</v>
      </c>
      <c r="B389" s="980" t="s">
        <v>603</v>
      </c>
      <c r="C389" s="981"/>
      <c r="D389" s="981"/>
      <c r="E389" s="981"/>
      <c r="I389" s="634"/>
      <c r="J389" s="613"/>
      <c r="K389" s="613"/>
      <c r="L389" s="613"/>
      <c r="M389" s="613"/>
      <c r="N389" s="613"/>
      <c r="O389" s="613"/>
      <c r="P389" s="613"/>
      <c r="Q389" s="613"/>
      <c r="R389" s="613"/>
      <c r="S389" s="613"/>
      <c r="T389" s="613"/>
      <c r="U389" s="613"/>
      <c r="V389" s="613"/>
      <c r="W389" s="613"/>
      <c r="X389" s="613"/>
      <c r="Y389" s="613"/>
    </row>
    <row r="390" spans="1:25" s="614" customFormat="1" ht="64.5" hidden="1" customHeight="1">
      <c r="A390" s="633"/>
      <c r="B390" s="1069" t="s">
        <v>1082</v>
      </c>
      <c r="C390" s="1070"/>
      <c r="D390" s="1070"/>
      <c r="E390" s="1071"/>
      <c r="F390" s="886"/>
      <c r="G390" s="887"/>
      <c r="H390" s="886"/>
      <c r="I390" s="887"/>
      <c r="J390" s="613"/>
      <c r="K390" s="613"/>
      <c r="L390" s="613"/>
      <c r="M390" s="613"/>
      <c r="N390" s="613"/>
      <c r="O390" s="613"/>
      <c r="P390" s="613"/>
      <c r="Q390" s="613"/>
      <c r="S390" s="613"/>
      <c r="T390" s="613"/>
      <c r="U390" s="613"/>
      <c r="V390" s="613"/>
      <c r="W390" s="613"/>
      <c r="X390" s="613"/>
      <c r="Y390" s="613"/>
    </row>
    <row r="391" spans="1:25" s="614" customFormat="1" ht="13.5" hidden="1" customHeight="1">
      <c r="A391" s="633"/>
      <c r="B391" s="615"/>
      <c r="C391" s="615"/>
      <c r="D391" s="615"/>
      <c r="E391" s="629"/>
      <c r="F391" s="617"/>
      <c r="G391" s="617"/>
      <c r="H391" s="617"/>
      <c r="I391" s="636"/>
      <c r="J391" s="613"/>
      <c r="K391" s="613"/>
      <c r="L391" s="613"/>
      <c r="M391" s="613"/>
      <c r="N391" s="613"/>
      <c r="O391" s="613"/>
      <c r="P391" s="613"/>
      <c r="Q391" s="613"/>
      <c r="R391" s="613"/>
      <c r="S391" s="613"/>
      <c r="T391" s="613"/>
      <c r="U391" s="613"/>
      <c r="V391" s="613"/>
      <c r="W391" s="613"/>
      <c r="X391" s="613"/>
      <c r="Y391" s="613"/>
    </row>
    <row r="392" spans="1:25" s="614" customFormat="1" ht="10.5" hidden="1" customHeight="1">
      <c r="A392" s="628"/>
      <c r="B392" s="615"/>
      <c r="C392" s="615"/>
      <c r="D392" s="615"/>
      <c r="E392" s="629"/>
      <c r="F392" s="617"/>
      <c r="G392" s="617"/>
      <c r="H392" s="617"/>
      <c r="I392" s="636"/>
      <c r="J392" s="613"/>
      <c r="K392" s="613"/>
      <c r="L392" s="613"/>
      <c r="M392" s="613"/>
      <c r="N392" s="613"/>
      <c r="O392" s="613"/>
      <c r="P392" s="613"/>
      <c r="Q392" s="613"/>
      <c r="R392" s="613"/>
      <c r="S392" s="613"/>
      <c r="T392" s="613"/>
      <c r="U392" s="613"/>
      <c r="V392" s="613"/>
      <c r="W392" s="613"/>
      <c r="X392" s="613"/>
      <c r="Y392" s="613"/>
    </row>
    <row r="393" spans="1:25" s="614" customFormat="1" ht="24.95" hidden="1" customHeight="1">
      <c r="A393" s="628"/>
      <c r="B393" s="981" t="s">
        <v>128</v>
      </c>
      <c r="C393" s="981"/>
      <c r="D393" s="981"/>
      <c r="E393" s="987"/>
      <c r="F393" s="886"/>
      <c r="G393" s="887"/>
      <c r="H393" s="886"/>
      <c r="I393" s="887"/>
      <c r="J393" s="613"/>
      <c r="K393" s="613"/>
      <c r="L393" s="613"/>
      <c r="M393" s="613"/>
      <c r="N393" s="613"/>
      <c r="O393" s="613"/>
      <c r="P393" s="613"/>
      <c r="Q393" s="613"/>
      <c r="R393" s="613"/>
      <c r="S393" s="613"/>
      <c r="T393" s="613"/>
      <c r="U393" s="613"/>
      <c r="V393" s="613"/>
      <c r="W393" s="613"/>
      <c r="X393" s="613"/>
      <c r="Y393" s="613"/>
    </row>
    <row r="394" spans="1:25" s="614" customFormat="1" ht="11.25" hidden="1" customHeight="1">
      <c r="A394" s="628"/>
      <c r="B394" s="615"/>
      <c r="C394" s="615"/>
      <c r="D394" s="615"/>
      <c r="E394" s="629"/>
      <c r="F394" s="617"/>
      <c r="G394" s="617"/>
      <c r="H394" s="617"/>
      <c r="I394" s="636"/>
      <c r="J394" s="613"/>
      <c r="K394" s="613"/>
      <c r="L394" s="613"/>
      <c r="M394" s="613"/>
      <c r="N394" s="613"/>
      <c r="O394" s="613"/>
      <c r="P394" s="613"/>
      <c r="Q394" s="613"/>
      <c r="R394" s="613"/>
      <c r="S394" s="613"/>
      <c r="T394" s="613"/>
      <c r="U394" s="613"/>
      <c r="V394" s="613"/>
      <c r="W394" s="613"/>
      <c r="X394" s="613"/>
      <c r="Y394" s="613"/>
    </row>
    <row r="395" spans="1:25" s="614" customFormat="1" ht="74.25" hidden="1" customHeight="1">
      <c r="A395" s="643" t="s">
        <v>422</v>
      </c>
      <c r="B395" s="961" t="s">
        <v>894</v>
      </c>
      <c r="C395" s="962"/>
      <c r="D395" s="962"/>
      <c r="E395" s="963"/>
      <c r="F395" s="886"/>
      <c r="G395" s="887"/>
      <c r="H395" s="886"/>
      <c r="I395" s="887"/>
      <c r="J395" s="613"/>
      <c r="K395" s="613"/>
      <c r="L395" s="613"/>
      <c r="M395" s="613"/>
      <c r="N395" s="613"/>
      <c r="O395" s="613"/>
      <c r="P395" s="613"/>
      <c r="Q395" s="613"/>
      <c r="R395" s="613"/>
      <c r="S395" s="613"/>
      <c r="T395" s="613"/>
      <c r="U395" s="613"/>
      <c r="V395" s="613"/>
      <c r="W395" s="613"/>
      <c r="X395" s="613"/>
      <c r="Y395" s="613"/>
    </row>
    <row r="396" spans="1:25" s="614" customFormat="1" ht="11.25" hidden="1" customHeight="1">
      <c r="A396" s="628"/>
      <c r="B396" s="615"/>
      <c r="C396" s="615"/>
      <c r="D396" s="615"/>
      <c r="E396" s="629"/>
      <c r="F396" s="617"/>
      <c r="G396" s="617"/>
      <c r="H396" s="617"/>
      <c r="I396" s="636"/>
      <c r="J396" s="613"/>
      <c r="K396" s="613"/>
      <c r="L396" s="613"/>
      <c r="M396" s="613"/>
      <c r="N396" s="613"/>
      <c r="O396" s="613"/>
      <c r="P396" s="613"/>
      <c r="Q396" s="613"/>
      <c r="R396" s="613"/>
      <c r="T396" s="613"/>
      <c r="U396" s="613"/>
      <c r="V396" s="613"/>
      <c r="W396" s="613"/>
      <c r="X396" s="613"/>
      <c r="Y396" s="613"/>
    </row>
    <row r="397" spans="1:25" s="614" customFormat="1" ht="36" hidden="1" customHeight="1">
      <c r="A397" s="628"/>
      <c r="B397" s="1072" t="s">
        <v>704</v>
      </c>
      <c r="C397" s="1072"/>
      <c r="D397" s="1072"/>
      <c r="E397" s="1073"/>
      <c r="F397" s="644"/>
      <c r="G397" s="645"/>
      <c r="H397" s="644"/>
      <c r="I397" s="646"/>
      <c r="J397" s="613"/>
      <c r="K397" s="613"/>
      <c r="L397" s="613"/>
      <c r="M397" s="613"/>
      <c r="N397" s="613"/>
      <c r="O397" s="613"/>
      <c r="P397" s="613"/>
      <c r="Q397" s="613"/>
      <c r="R397" s="613"/>
      <c r="S397" s="613"/>
      <c r="T397" s="613"/>
      <c r="U397" s="613"/>
      <c r="V397" s="613"/>
      <c r="W397" s="613"/>
      <c r="X397" s="613"/>
      <c r="Y397" s="613"/>
    </row>
    <row r="398" spans="1:25" s="614" customFormat="1" ht="36" hidden="1" customHeight="1">
      <c r="A398" s="628"/>
      <c r="B398" s="981" t="s">
        <v>598</v>
      </c>
      <c r="C398" s="981"/>
      <c r="D398" s="981"/>
      <c r="E398" s="987"/>
      <c r="F398" s="647"/>
      <c r="G398" s="648"/>
      <c r="H398" s="647"/>
      <c r="I398" s="649"/>
      <c r="J398" s="613"/>
      <c r="K398" s="613"/>
      <c r="L398" s="613"/>
      <c r="M398" s="613"/>
      <c r="N398" s="613"/>
      <c r="O398" s="613"/>
      <c r="P398" s="613"/>
      <c r="Q398" s="613"/>
      <c r="R398" s="613"/>
      <c r="S398" s="613"/>
      <c r="T398" s="613"/>
      <c r="U398" s="613"/>
      <c r="V398" s="613"/>
      <c r="W398" s="613"/>
      <c r="X398" s="613"/>
      <c r="Y398" s="613"/>
    </row>
    <row r="399" spans="1:25" s="614" customFormat="1" ht="15.75" hidden="1" customHeight="1">
      <c r="A399" s="628"/>
      <c r="B399" s="650"/>
      <c r="C399" s="650"/>
      <c r="D399" s="650"/>
      <c r="E399" s="650"/>
      <c r="F399" s="888"/>
      <c r="G399" s="1074"/>
      <c r="H399" s="888"/>
      <c r="I399" s="889"/>
      <c r="J399" s="613"/>
      <c r="K399" s="613"/>
      <c r="L399" s="613"/>
      <c r="M399" s="613"/>
      <c r="N399" s="613"/>
      <c r="O399" s="613"/>
      <c r="P399" s="613"/>
      <c r="Q399" s="613"/>
      <c r="R399" s="613"/>
      <c r="S399" s="613"/>
      <c r="T399" s="613"/>
      <c r="U399" s="613"/>
      <c r="V399" s="613"/>
      <c r="W399" s="613"/>
      <c r="X399" s="613"/>
      <c r="Y399" s="613"/>
    </row>
    <row r="400" spans="1:25" s="614" customFormat="1" ht="13.5" hidden="1" customHeight="1">
      <c r="A400" s="628"/>
      <c r="B400" s="610"/>
      <c r="C400" s="610"/>
      <c r="D400" s="610"/>
      <c r="E400" s="610"/>
      <c r="F400" s="1075"/>
      <c r="G400" s="1076"/>
      <c r="H400" s="647"/>
      <c r="I400" s="649"/>
      <c r="J400" s="613"/>
      <c r="K400" s="613"/>
      <c r="L400" s="613"/>
      <c r="M400" s="613"/>
      <c r="N400" s="613"/>
      <c r="O400" s="613"/>
      <c r="P400" s="613"/>
      <c r="Q400" s="613"/>
      <c r="R400" s="613"/>
      <c r="S400" s="613"/>
      <c r="T400" s="613"/>
      <c r="U400" s="613"/>
      <c r="V400" s="613"/>
      <c r="W400" s="613"/>
      <c r="X400" s="613"/>
      <c r="Y400" s="613"/>
    </row>
    <row r="401" spans="1:25" s="614" customFormat="1" ht="7.5" hidden="1" customHeight="1">
      <c r="A401" s="628"/>
      <c r="B401" s="651"/>
      <c r="C401" s="651"/>
      <c r="D401" s="651"/>
      <c r="E401" s="651"/>
      <c r="F401" s="891"/>
      <c r="G401" s="1077"/>
      <c r="H401" s="891"/>
      <c r="I401" s="892"/>
      <c r="J401" s="613"/>
      <c r="K401" s="613"/>
      <c r="L401" s="613"/>
      <c r="M401" s="613"/>
      <c r="N401" s="613"/>
      <c r="O401" s="613"/>
      <c r="P401" s="613"/>
      <c r="Q401" s="613"/>
      <c r="R401" s="613"/>
      <c r="S401" s="613"/>
      <c r="T401" s="613"/>
      <c r="U401" s="613"/>
      <c r="V401" s="613"/>
      <c r="W401" s="613"/>
      <c r="X401" s="613"/>
      <c r="Y401" s="613"/>
    </row>
    <row r="402" spans="1:25" ht="53.25" customHeight="1">
      <c r="A402" s="652"/>
      <c r="B402" s="1050" t="s">
        <v>1087</v>
      </c>
      <c r="C402" s="1002"/>
      <c r="D402" s="1002"/>
      <c r="E402" s="1002"/>
      <c r="F402" s="1002"/>
      <c r="G402" s="1002"/>
      <c r="H402" s="1078"/>
      <c r="I402" s="653"/>
    </row>
    <row r="403" spans="1:25" ht="9" customHeight="1">
      <c r="A403" s="654"/>
      <c r="B403" s="1079"/>
      <c r="C403" s="1079"/>
      <c r="D403" s="1079"/>
      <c r="E403" s="1079"/>
      <c r="F403" s="1079"/>
      <c r="G403" s="1079"/>
      <c r="H403" s="1079"/>
      <c r="I403" s="1079"/>
    </row>
    <row r="404" spans="1:25" ht="74.25" customHeight="1">
      <c r="A404" s="652"/>
      <c r="B404" s="897" t="s">
        <v>958</v>
      </c>
      <c r="C404" s="897"/>
      <c r="D404" s="897"/>
      <c r="E404" s="897"/>
      <c r="F404" s="897"/>
      <c r="G404" s="897"/>
      <c r="H404" s="897"/>
      <c r="I404" s="653"/>
    </row>
    <row r="405" spans="1:25" ht="15.75" customHeight="1">
      <c r="A405" s="1080"/>
      <c r="B405" s="1081"/>
      <c r="C405" s="1081"/>
      <c r="D405" s="1081"/>
      <c r="E405" s="1081"/>
      <c r="F405" s="1081"/>
      <c r="G405" s="1081"/>
      <c r="H405" s="1081"/>
      <c r="I405" s="1082"/>
    </row>
    <row r="406" spans="1:25" ht="82.5" customHeight="1">
      <c r="A406" s="652"/>
      <c r="B406" s="897" t="s">
        <v>1088</v>
      </c>
      <c r="C406" s="897"/>
      <c r="D406" s="897"/>
      <c r="E406" s="897"/>
      <c r="F406" s="897"/>
      <c r="G406" s="897"/>
      <c r="H406" s="897"/>
      <c r="I406" s="653"/>
    </row>
    <row r="407" spans="1:25" ht="9" customHeight="1">
      <c r="A407" s="654"/>
      <c r="B407" s="1079"/>
      <c r="C407" s="1079"/>
      <c r="D407" s="1079"/>
      <c r="E407" s="1079"/>
      <c r="F407" s="1079"/>
      <c r="G407" s="1079"/>
      <c r="H407" s="1079"/>
      <c r="I407" s="1079"/>
    </row>
    <row r="408" spans="1:25" ht="74.25" customHeight="1">
      <c r="A408" s="652"/>
      <c r="B408" s="897" t="s">
        <v>1089</v>
      </c>
      <c r="C408" s="897"/>
      <c r="D408" s="897"/>
      <c r="E408" s="897"/>
      <c r="F408" s="897"/>
      <c r="G408" s="897"/>
      <c r="H408" s="897"/>
      <c r="I408" s="653"/>
    </row>
    <row r="409" spans="1:25" s="614" customFormat="1" ht="10.5" hidden="1" customHeight="1">
      <c r="A409" s="628"/>
      <c r="B409" s="635"/>
      <c r="C409" s="615"/>
      <c r="D409" s="615"/>
      <c r="E409" s="629"/>
      <c r="F409" s="617"/>
      <c r="G409" s="617"/>
      <c r="H409" s="617"/>
      <c r="I409" s="636"/>
      <c r="J409" s="613"/>
      <c r="K409" s="613"/>
      <c r="L409" s="613"/>
      <c r="M409" s="613"/>
      <c r="N409" s="613"/>
      <c r="O409" s="613"/>
      <c r="P409" s="613"/>
      <c r="Q409" s="613"/>
      <c r="R409" s="613"/>
      <c r="S409" s="613"/>
      <c r="T409" s="613"/>
      <c r="U409" s="613"/>
      <c r="V409" s="613"/>
      <c r="W409" s="613"/>
      <c r="X409" s="613"/>
      <c r="Y409" s="613"/>
    </row>
    <row r="410" spans="1:25" s="614" customFormat="1" ht="18.75" hidden="1" customHeight="1">
      <c r="A410" s="628"/>
      <c r="B410" s="980" t="s">
        <v>128</v>
      </c>
      <c r="C410" s="981"/>
      <c r="D410" s="981"/>
      <c r="E410" s="981"/>
      <c r="F410" s="964"/>
      <c r="G410" s="965"/>
      <c r="H410" s="965"/>
      <c r="I410" s="966"/>
      <c r="J410" s="613"/>
      <c r="K410" s="613"/>
      <c r="L410" s="613"/>
      <c r="M410" s="613"/>
      <c r="N410" s="613"/>
      <c r="O410" s="613"/>
      <c r="P410" s="613"/>
      <c r="Q410" s="613"/>
      <c r="R410" s="613"/>
      <c r="S410" s="613"/>
      <c r="T410" s="613"/>
      <c r="U410" s="613"/>
      <c r="V410" s="613"/>
      <c r="W410" s="613"/>
      <c r="X410" s="613"/>
      <c r="Y410" s="613"/>
    </row>
    <row r="411" spans="1:25" s="614" customFormat="1" ht="10.5" hidden="1" customHeight="1">
      <c r="A411" s="628"/>
      <c r="B411" s="635"/>
      <c r="C411" s="615"/>
      <c r="D411" s="615"/>
      <c r="E411" s="629"/>
      <c r="F411" s="617"/>
      <c r="G411" s="617"/>
      <c r="H411" s="617"/>
      <c r="I411" s="636"/>
      <c r="J411" s="613"/>
      <c r="K411" s="613"/>
      <c r="L411" s="613"/>
      <c r="M411" s="613"/>
      <c r="N411" s="613"/>
      <c r="O411" s="613"/>
      <c r="P411" s="613"/>
      <c r="Q411" s="613"/>
      <c r="R411" s="613"/>
      <c r="S411" s="613"/>
      <c r="T411" s="613"/>
      <c r="U411" s="613"/>
      <c r="V411" s="613"/>
      <c r="W411" s="613"/>
      <c r="X411" s="613"/>
      <c r="Y411" s="613"/>
    </row>
    <row r="412" spans="1:25" s="614" customFormat="1" ht="106.5" hidden="1" customHeight="1">
      <c r="A412" s="628"/>
      <c r="B412" s="961" t="s">
        <v>1090</v>
      </c>
      <c r="C412" s="962"/>
      <c r="D412" s="962"/>
      <c r="E412" s="963"/>
      <c r="F412" s="964"/>
      <c r="G412" s="965"/>
      <c r="H412" s="965"/>
      <c r="I412" s="966"/>
      <c r="J412" s="613"/>
      <c r="K412" s="613"/>
      <c r="L412" s="613"/>
      <c r="M412" s="613"/>
      <c r="N412" s="613"/>
      <c r="O412" s="613"/>
      <c r="P412" s="613"/>
      <c r="Q412" s="613"/>
      <c r="R412" s="613"/>
      <c r="S412" s="613"/>
      <c r="T412" s="613"/>
      <c r="U412" s="613"/>
      <c r="V412" s="613"/>
      <c r="W412" s="613"/>
      <c r="X412" s="613"/>
      <c r="Y412" s="613"/>
    </row>
    <row r="413" spans="1:25" s="614" customFormat="1" ht="44.25" hidden="1" customHeight="1">
      <c r="A413" s="628"/>
      <c r="B413" s="980" t="s">
        <v>760</v>
      </c>
      <c r="C413" s="981"/>
      <c r="D413" s="981"/>
      <c r="E413" s="981"/>
      <c r="F413" s="964"/>
      <c r="G413" s="965"/>
      <c r="H413" s="965"/>
      <c r="I413" s="966"/>
      <c r="J413" s="613"/>
      <c r="K413" s="613"/>
      <c r="L413" s="613"/>
      <c r="M413" s="613"/>
      <c r="N413" s="613"/>
      <c r="O413" s="613"/>
      <c r="P413" s="613"/>
      <c r="Q413" s="613"/>
      <c r="R413" s="613"/>
      <c r="S413" s="613"/>
      <c r="T413" s="613"/>
      <c r="U413" s="613"/>
      <c r="V413" s="613"/>
      <c r="W413" s="613"/>
      <c r="X413" s="613"/>
      <c r="Y413" s="613"/>
    </row>
    <row r="414" spans="1:25" s="614" customFormat="1" ht="56.25" hidden="1" customHeight="1">
      <c r="A414" s="628"/>
      <c r="B414" s="961" t="s">
        <v>604</v>
      </c>
      <c r="C414" s="962"/>
      <c r="D414" s="962"/>
      <c r="E414" s="963"/>
      <c r="F414" s="964"/>
      <c r="G414" s="965"/>
      <c r="H414" s="965"/>
      <c r="I414" s="966"/>
      <c r="J414" s="613"/>
      <c r="K414" s="613"/>
      <c r="L414" s="613"/>
      <c r="M414" s="613"/>
      <c r="N414" s="613"/>
      <c r="O414" s="613"/>
      <c r="P414" s="613"/>
      <c r="Q414" s="613"/>
      <c r="R414" s="613"/>
      <c r="S414" s="613"/>
      <c r="T414" s="613"/>
      <c r="U414" s="613"/>
      <c r="V414" s="613"/>
      <c r="W414" s="613"/>
      <c r="X414" s="613"/>
      <c r="Y414" s="613"/>
    </row>
    <row r="415" spans="1:25" s="614" customFormat="1" ht="11.25" hidden="1" customHeight="1">
      <c r="A415" s="628"/>
      <c r="B415" s="635"/>
      <c r="C415" s="615"/>
      <c r="D415" s="615"/>
      <c r="E415" s="629"/>
      <c r="F415" s="617"/>
      <c r="G415" s="617"/>
      <c r="H415" s="617"/>
      <c r="I415" s="636"/>
      <c r="J415" s="613"/>
      <c r="K415" s="613"/>
      <c r="L415" s="613"/>
      <c r="M415" s="613"/>
      <c r="N415" s="613"/>
      <c r="O415" s="613"/>
      <c r="P415" s="613"/>
      <c r="Q415" s="613"/>
      <c r="R415" s="613"/>
      <c r="S415" s="613"/>
      <c r="T415" s="613"/>
      <c r="U415" s="613"/>
      <c r="V415" s="613"/>
      <c r="W415" s="613"/>
      <c r="X415" s="613"/>
      <c r="Y415" s="613"/>
    </row>
    <row r="416" spans="1:25" s="614" customFormat="1" ht="95.25" hidden="1" customHeight="1">
      <c r="A416" s="628"/>
      <c r="B416" s="961" t="s">
        <v>1091</v>
      </c>
      <c r="C416" s="962"/>
      <c r="D416" s="962"/>
      <c r="E416" s="963"/>
      <c r="F416" s="637"/>
      <c r="G416" s="638"/>
      <c r="H416" s="638"/>
      <c r="I416" s="639"/>
      <c r="J416" s="613"/>
      <c r="K416" s="613"/>
      <c r="L416" s="613"/>
      <c r="M416" s="613"/>
      <c r="N416" s="613"/>
      <c r="O416" s="613"/>
      <c r="P416" s="613"/>
      <c r="Q416" s="613"/>
      <c r="R416" s="613"/>
      <c r="S416" s="613"/>
      <c r="T416" s="613"/>
      <c r="U416" s="613"/>
      <c r="V416" s="613"/>
      <c r="W416" s="613"/>
      <c r="X416" s="613"/>
      <c r="Y416" s="613"/>
    </row>
    <row r="417" spans="1:25" s="614" customFormat="1" hidden="1">
      <c r="A417" s="628"/>
      <c r="B417" s="967" t="s">
        <v>598</v>
      </c>
      <c r="C417" s="968"/>
      <c r="D417" s="968"/>
      <c r="E417" s="968"/>
      <c r="F417" s="612"/>
      <c r="G417" s="612"/>
      <c r="H417" s="612"/>
      <c r="I417" s="612"/>
      <c r="J417" s="613"/>
      <c r="K417" s="613"/>
      <c r="L417" s="613"/>
      <c r="M417" s="613"/>
      <c r="N417" s="613"/>
      <c r="O417" s="613"/>
      <c r="P417" s="613"/>
      <c r="Q417" s="613"/>
      <c r="R417" s="613"/>
      <c r="S417" s="613"/>
      <c r="T417" s="613"/>
      <c r="U417" s="613"/>
      <c r="V417" s="613"/>
      <c r="W417" s="613"/>
      <c r="X417" s="613"/>
      <c r="Y417" s="613"/>
    </row>
    <row r="418" spans="1:25" s="614" customFormat="1" ht="10.5" hidden="1" customHeight="1">
      <c r="A418" s="628"/>
      <c r="B418" s="657"/>
      <c r="C418" s="650"/>
      <c r="D418" s="650"/>
      <c r="E418" s="650"/>
      <c r="F418" s="612"/>
      <c r="G418" s="612"/>
      <c r="H418" s="612"/>
      <c r="I418" s="658"/>
      <c r="J418" s="613"/>
      <c r="K418" s="613"/>
      <c r="L418" s="613"/>
      <c r="M418" s="613"/>
      <c r="N418" s="613"/>
      <c r="O418" s="613"/>
      <c r="P418" s="613"/>
      <c r="Q418" s="613"/>
      <c r="R418" s="613"/>
      <c r="S418" s="613"/>
      <c r="T418" s="613"/>
      <c r="U418" s="613"/>
      <c r="V418" s="613"/>
      <c r="W418" s="613"/>
      <c r="X418" s="613"/>
      <c r="Y418" s="613"/>
    </row>
    <row r="419" spans="1:25" s="614" customFormat="1" ht="50.25" hidden="1" customHeight="1">
      <c r="A419" s="632"/>
      <c r="B419" s="988" t="s">
        <v>196</v>
      </c>
      <c r="C419" s="959"/>
      <c r="D419" s="959"/>
      <c r="E419" s="959"/>
      <c r="F419" s="886"/>
      <c r="G419" s="887"/>
      <c r="H419" s="886"/>
      <c r="I419" s="887"/>
      <c r="J419" s="613"/>
      <c r="K419" s="613"/>
      <c r="L419" s="613"/>
      <c r="M419" s="613"/>
      <c r="N419" s="613"/>
      <c r="O419" s="613"/>
      <c r="P419" s="613"/>
      <c r="Q419" s="613"/>
      <c r="R419" s="613"/>
      <c r="S419" s="613"/>
      <c r="T419" s="613"/>
      <c r="U419" s="613"/>
      <c r="V419" s="613"/>
      <c r="W419" s="613"/>
      <c r="X419" s="613"/>
      <c r="Y419" s="613"/>
    </row>
    <row r="420" spans="1:25" s="614" customFormat="1" ht="24" hidden="1" customHeight="1">
      <c r="A420" s="628"/>
      <c r="B420" s="969" t="s">
        <v>758</v>
      </c>
      <c r="C420" s="970"/>
      <c r="D420" s="610"/>
      <c r="E420" s="610"/>
      <c r="F420" s="611"/>
      <c r="G420" s="612"/>
      <c r="H420" s="612"/>
      <c r="I420" s="612"/>
      <c r="J420" s="613"/>
      <c r="K420" s="613"/>
      <c r="L420" s="613"/>
      <c r="M420" s="613"/>
      <c r="N420" s="613"/>
      <c r="O420" s="613"/>
      <c r="P420" s="613"/>
      <c r="Q420" s="613"/>
      <c r="R420" s="613"/>
      <c r="S420" s="613"/>
      <c r="T420" s="613"/>
      <c r="U420" s="613"/>
      <c r="V420" s="613"/>
      <c r="W420" s="613"/>
      <c r="X420" s="613"/>
      <c r="Y420" s="613"/>
    </row>
    <row r="421" spans="1:25" s="614" customFormat="1" ht="33.75" hidden="1" customHeight="1">
      <c r="A421" s="628"/>
      <c r="B421" s="971" t="s">
        <v>761</v>
      </c>
      <c r="C421" s="971"/>
      <c r="D421" s="971"/>
      <c r="E421" s="971"/>
      <c r="F421" s="971"/>
      <c r="G421" s="971"/>
      <c r="H421" s="971"/>
      <c r="I421" s="971"/>
      <c r="J421" s="613"/>
      <c r="K421" s="613"/>
      <c r="L421" s="613"/>
      <c r="M421" s="613"/>
      <c r="N421" s="613"/>
      <c r="O421" s="613"/>
      <c r="P421" s="613"/>
      <c r="Q421" s="613"/>
      <c r="R421" s="613"/>
      <c r="S421" s="613"/>
      <c r="T421" s="613"/>
      <c r="U421" s="613"/>
      <c r="V421" s="613"/>
      <c r="W421" s="613"/>
      <c r="X421" s="613"/>
      <c r="Y421" s="613"/>
    </row>
    <row r="422" spans="1:25" s="614" customFormat="1" ht="15.75" hidden="1" customHeight="1">
      <c r="A422" s="628"/>
      <c r="B422" s="640"/>
      <c r="C422" s="640"/>
      <c r="D422" s="640"/>
      <c r="E422" s="640"/>
      <c r="F422" s="640"/>
      <c r="G422" s="640"/>
      <c r="H422" s="640"/>
      <c r="I422" s="640"/>
      <c r="J422" s="613"/>
      <c r="K422" s="613"/>
      <c r="L422" s="613"/>
      <c r="M422" s="613"/>
      <c r="N422" s="613"/>
      <c r="O422" s="613"/>
      <c r="P422" s="613"/>
      <c r="Q422" s="613"/>
      <c r="R422" s="613"/>
      <c r="S422" s="613"/>
      <c r="T422" s="613"/>
      <c r="U422" s="613"/>
      <c r="V422" s="613"/>
      <c r="W422" s="613"/>
      <c r="X422" s="613"/>
      <c r="Y422" s="613"/>
    </row>
    <row r="423" spans="1:25" s="614" customFormat="1" ht="38.25" hidden="1" customHeight="1">
      <c r="A423" s="618"/>
      <c r="B423" s="972" t="s">
        <v>762</v>
      </c>
      <c r="C423" s="972"/>
      <c r="D423" s="972"/>
      <c r="E423" s="973"/>
      <c r="F423" s="974"/>
      <c r="G423" s="975"/>
      <c r="H423" s="974"/>
      <c r="I423" s="975"/>
      <c r="J423" s="619"/>
      <c r="K423" s="619"/>
      <c r="L423" s="619"/>
      <c r="M423" s="619"/>
      <c r="N423" s="641" t="e">
        <f>'[11]Name of Bidder'!C335</f>
        <v>#REF!</v>
      </c>
      <c r="O423" s="619"/>
      <c r="P423" s="619"/>
      <c r="Q423" s="619"/>
      <c r="R423" s="619"/>
      <c r="S423" s="619"/>
      <c r="T423" s="619"/>
      <c r="U423" s="619"/>
      <c r="V423" s="619"/>
      <c r="W423" s="619"/>
      <c r="X423" s="619"/>
      <c r="Y423" s="619"/>
    </row>
    <row r="424" spans="1:25" s="614" customFormat="1" ht="51" hidden="1" customHeight="1">
      <c r="A424" s="633"/>
      <c r="B424" s="972" t="s">
        <v>1092</v>
      </c>
      <c r="C424" s="972"/>
      <c r="D424" s="972"/>
      <c r="E424" s="973"/>
      <c r="F424" s="974"/>
      <c r="G424" s="975"/>
      <c r="H424" s="976">
        <v>0</v>
      </c>
      <c r="I424" s="975"/>
      <c r="J424" s="619"/>
      <c r="K424" s="619"/>
      <c r="L424" s="619"/>
      <c r="M424" s="619"/>
      <c r="N424" s="642" t="e">
        <f>'[11]Name of Bidder'!C340</f>
        <v>#REF!</v>
      </c>
      <c r="O424" s="619"/>
      <c r="P424" s="619"/>
      <c r="Q424" s="619"/>
      <c r="R424" s="619"/>
      <c r="S424" s="619"/>
      <c r="T424" s="619"/>
      <c r="U424" s="619"/>
      <c r="V424" s="619"/>
      <c r="W424" s="619"/>
      <c r="X424" s="619"/>
      <c r="Y424" s="619"/>
    </row>
    <row r="425" spans="1:25" s="614" customFormat="1" ht="44.25" hidden="1" customHeight="1">
      <c r="A425" s="624">
        <v>1</v>
      </c>
      <c r="B425" s="959" t="s">
        <v>297</v>
      </c>
      <c r="C425" s="959"/>
      <c r="D425" s="959"/>
      <c r="E425" s="960"/>
      <c r="F425" s="977"/>
      <c r="G425" s="978"/>
      <c r="H425" s="979"/>
      <c r="I425" s="978"/>
      <c r="J425" s="613"/>
      <c r="K425" s="613"/>
      <c r="L425" s="613"/>
      <c r="M425" s="613"/>
      <c r="N425" s="642" t="e">
        <f>'[11]Name of Bidder'!C220</f>
        <v>#REF!</v>
      </c>
      <c r="O425" s="613"/>
      <c r="P425" s="613"/>
      <c r="Q425" s="613"/>
      <c r="R425" s="613"/>
      <c r="S425" s="613"/>
      <c r="T425" s="613"/>
      <c r="U425" s="613"/>
      <c r="V425" s="613"/>
      <c r="W425" s="613"/>
      <c r="X425" s="613"/>
      <c r="Y425" s="613"/>
    </row>
    <row r="426" spans="1:25" s="614" customFormat="1" ht="14.25" hidden="1" customHeight="1">
      <c r="A426" s="626"/>
      <c r="B426" s="620"/>
      <c r="C426" s="620"/>
      <c r="D426" s="620"/>
      <c r="E426" s="620"/>
      <c r="F426" s="627"/>
      <c r="G426" s="627"/>
      <c r="H426" s="627"/>
      <c r="I426" s="627"/>
      <c r="J426" s="613"/>
      <c r="K426" s="613"/>
      <c r="L426" s="613"/>
      <c r="M426" s="613"/>
      <c r="N426" s="613"/>
      <c r="O426" s="613"/>
      <c r="P426" s="613"/>
      <c r="Q426" s="613"/>
      <c r="R426" s="613"/>
      <c r="S426" s="613"/>
      <c r="T426" s="613"/>
      <c r="U426" s="613"/>
      <c r="V426" s="613"/>
      <c r="W426" s="613"/>
      <c r="X426" s="613"/>
      <c r="Y426" s="613"/>
    </row>
    <row r="427" spans="1:25" s="614" customFormat="1" ht="36.75" hidden="1" customHeight="1">
      <c r="A427" s="624">
        <v>2</v>
      </c>
      <c r="B427" s="959" t="s">
        <v>298</v>
      </c>
      <c r="C427" s="959"/>
      <c r="D427" s="959"/>
      <c r="E427" s="960"/>
      <c r="F427" s="977"/>
      <c r="G427" s="978"/>
      <c r="H427" s="979"/>
      <c r="I427" s="978"/>
      <c r="J427" s="613"/>
      <c r="K427" s="613"/>
      <c r="L427" s="613"/>
      <c r="M427" s="613"/>
      <c r="N427" s="613"/>
      <c r="O427" s="613"/>
      <c r="P427" s="613"/>
      <c r="Q427" s="613"/>
      <c r="R427" s="613"/>
      <c r="S427" s="613"/>
      <c r="T427" s="613"/>
      <c r="U427" s="613"/>
      <c r="V427" s="613"/>
      <c r="W427" s="613"/>
      <c r="X427" s="613"/>
      <c r="Y427" s="613"/>
    </row>
    <row r="428" spans="1:25" s="614" customFormat="1" ht="14.25" hidden="1" customHeight="1">
      <c r="A428" s="626"/>
      <c r="B428" s="627"/>
      <c r="C428" s="627"/>
      <c r="D428" s="627"/>
      <c r="E428" s="627"/>
      <c r="F428" s="627"/>
      <c r="G428" s="627"/>
      <c r="H428" s="627"/>
      <c r="I428" s="627"/>
      <c r="J428" s="613"/>
      <c r="K428" s="613"/>
      <c r="L428" s="613"/>
      <c r="M428" s="613"/>
      <c r="N428" s="613"/>
      <c r="O428" s="613"/>
      <c r="P428" s="613"/>
      <c r="Q428" s="613"/>
      <c r="R428" s="613"/>
      <c r="S428" s="613"/>
      <c r="T428" s="613"/>
      <c r="U428" s="613"/>
      <c r="V428" s="613"/>
      <c r="W428" s="613"/>
      <c r="X428" s="613"/>
      <c r="Y428" s="613"/>
    </row>
    <row r="429" spans="1:25" s="614" customFormat="1" ht="23.25" hidden="1" customHeight="1">
      <c r="A429" s="1058">
        <v>3</v>
      </c>
      <c r="B429" s="1062" t="e">
        <f>IF([11]Cover!D329 = "Sole Bidder", "Name and Address of the Employer/Utility for whom the Contract was executed by the firm ", " Name and Address of the Employer/Utility for whom the Contract was executed by the firm/Partner of a JV")</f>
        <v>#REF!</v>
      </c>
      <c r="C429" s="1063"/>
      <c r="D429" s="1063"/>
      <c r="E429" s="1064"/>
      <c r="F429" s="885"/>
      <c r="G429" s="884"/>
      <c r="H429" s="883"/>
      <c r="I429" s="884"/>
      <c r="J429" s="613"/>
      <c r="K429" s="613"/>
      <c r="L429" s="613"/>
      <c r="M429" s="613"/>
      <c r="N429" s="613"/>
      <c r="O429" s="613"/>
      <c r="P429" s="613"/>
      <c r="Q429" s="613"/>
      <c r="R429" s="613"/>
      <c r="S429" s="613"/>
      <c r="T429" s="613"/>
      <c r="U429" s="613"/>
      <c r="V429" s="613"/>
      <c r="W429" s="613"/>
      <c r="X429" s="613"/>
      <c r="Y429" s="613"/>
    </row>
    <row r="430" spans="1:25" s="614" customFormat="1" ht="21" hidden="1" customHeight="1">
      <c r="A430" s="1059"/>
      <c r="B430" s="961"/>
      <c r="C430" s="962"/>
      <c r="D430" s="962"/>
      <c r="E430" s="1065"/>
      <c r="F430" s="992"/>
      <c r="G430" s="954"/>
      <c r="H430" s="953"/>
      <c r="I430" s="954"/>
      <c r="J430" s="613"/>
      <c r="K430" s="613"/>
      <c r="L430" s="613"/>
      <c r="M430" s="613"/>
      <c r="N430" s="613"/>
      <c r="O430" s="613"/>
      <c r="P430" s="613"/>
      <c r="Q430" s="613"/>
      <c r="R430" s="613"/>
      <c r="S430" s="613"/>
      <c r="T430" s="613"/>
      <c r="U430" s="613"/>
      <c r="V430" s="613"/>
      <c r="W430" s="613"/>
      <c r="X430" s="613"/>
      <c r="Y430" s="613"/>
    </row>
    <row r="431" spans="1:25" s="614" customFormat="1" ht="20.25" hidden="1" customHeight="1">
      <c r="A431" s="1059"/>
      <c r="B431" s="961"/>
      <c r="C431" s="962"/>
      <c r="D431" s="962"/>
      <c r="E431" s="1065"/>
      <c r="F431" s="992"/>
      <c r="G431" s="954"/>
      <c r="H431" s="953"/>
      <c r="I431" s="954"/>
      <c r="J431" s="613"/>
      <c r="K431" s="613"/>
      <c r="L431" s="613"/>
      <c r="M431" s="613"/>
      <c r="N431" s="613"/>
      <c r="O431" s="613"/>
      <c r="P431" s="613"/>
      <c r="Q431" s="613"/>
      <c r="R431" s="613"/>
      <c r="S431" s="613"/>
      <c r="T431" s="613"/>
      <c r="U431" s="613"/>
      <c r="V431" s="613"/>
      <c r="W431" s="613"/>
      <c r="X431" s="613"/>
      <c r="Y431" s="613"/>
    </row>
    <row r="432" spans="1:25" s="614" customFormat="1" ht="21" hidden="1" customHeight="1">
      <c r="A432" s="1059"/>
      <c r="B432" s="961"/>
      <c r="C432" s="962"/>
      <c r="D432" s="962"/>
      <c r="E432" s="1065"/>
      <c r="F432" s="992"/>
      <c r="G432" s="954"/>
      <c r="H432" s="953"/>
      <c r="I432" s="954"/>
      <c r="J432" s="613"/>
      <c r="K432" s="613"/>
      <c r="L432" s="613"/>
      <c r="M432" s="613"/>
      <c r="N432" s="613"/>
      <c r="O432" s="613"/>
      <c r="P432" s="613"/>
      <c r="Q432" s="613"/>
      <c r="R432" s="613"/>
      <c r="S432" s="613"/>
      <c r="T432" s="613"/>
      <c r="U432" s="613"/>
      <c r="V432" s="613"/>
      <c r="W432" s="613"/>
      <c r="X432" s="613"/>
      <c r="Y432" s="613"/>
    </row>
    <row r="433" spans="1:25" s="614" customFormat="1" ht="24.95" hidden="1" customHeight="1">
      <c r="A433" s="628"/>
      <c r="E433" s="629" t="s">
        <v>299</v>
      </c>
      <c r="F433" s="991"/>
      <c r="G433" s="882"/>
      <c r="H433" s="881"/>
      <c r="I433" s="882"/>
      <c r="J433" s="613"/>
      <c r="K433" s="613"/>
      <c r="L433" s="613"/>
      <c r="M433" s="613"/>
      <c r="N433" s="613"/>
      <c r="O433" s="613"/>
      <c r="P433" s="613"/>
      <c r="Q433" s="613"/>
      <c r="R433" s="613"/>
      <c r="S433" s="613"/>
      <c r="T433" s="613"/>
      <c r="U433" s="613"/>
      <c r="V433" s="613"/>
      <c r="W433" s="613"/>
      <c r="X433" s="613"/>
      <c r="Y433" s="613"/>
    </row>
    <row r="434" spans="1:25" s="614" customFormat="1" ht="24.95" hidden="1" customHeight="1">
      <c r="A434" s="628"/>
      <c r="E434" s="629" t="s">
        <v>99</v>
      </c>
      <c r="F434" s="991"/>
      <c r="G434" s="882"/>
      <c r="H434" s="881"/>
      <c r="I434" s="882"/>
      <c r="J434" s="613"/>
      <c r="K434" s="613"/>
      <c r="L434" s="613"/>
      <c r="M434" s="613"/>
      <c r="N434" s="613"/>
      <c r="O434" s="613"/>
      <c r="P434" s="613"/>
      <c r="Q434" s="613"/>
      <c r="R434" s="613"/>
      <c r="S434" s="613"/>
      <c r="T434" s="613"/>
      <c r="U434" s="613"/>
      <c r="V434" s="613"/>
      <c r="W434" s="613"/>
      <c r="X434" s="613"/>
      <c r="Y434" s="613"/>
    </row>
    <row r="435" spans="1:25" s="614" customFormat="1" ht="24.95" hidden="1" customHeight="1">
      <c r="A435" s="628"/>
      <c r="B435" s="630"/>
      <c r="C435" s="630"/>
      <c r="D435" s="630"/>
      <c r="E435" s="631" t="s">
        <v>300</v>
      </c>
      <c r="F435" s="1066"/>
      <c r="G435" s="1067"/>
      <c r="H435" s="1068"/>
      <c r="I435" s="1067"/>
      <c r="J435" s="613"/>
      <c r="K435" s="613"/>
      <c r="L435" s="613"/>
      <c r="M435" s="613"/>
      <c r="N435" s="613"/>
      <c r="O435" s="613"/>
      <c r="P435" s="613"/>
      <c r="Q435" s="613"/>
      <c r="R435" s="613"/>
      <c r="S435" s="613"/>
      <c r="T435" s="613"/>
      <c r="U435" s="613"/>
      <c r="V435" s="613"/>
      <c r="W435" s="613"/>
      <c r="X435" s="613"/>
      <c r="Y435" s="613"/>
    </row>
    <row r="436" spans="1:25" s="614" customFormat="1" ht="20.25" hidden="1" customHeight="1">
      <c r="A436" s="628"/>
      <c r="B436" s="615"/>
      <c r="C436" s="615"/>
      <c r="D436" s="615"/>
      <c r="E436" s="629"/>
      <c r="F436" s="617"/>
      <c r="G436" s="617"/>
      <c r="H436" s="617"/>
      <c r="I436" s="617"/>
      <c r="J436" s="613"/>
      <c r="K436" s="613"/>
      <c r="L436" s="613"/>
      <c r="M436" s="613"/>
      <c r="N436" s="613"/>
      <c r="O436" s="613"/>
      <c r="P436" s="613"/>
      <c r="Q436" s="613"/>
      <c r="R436" s="613"/>
      <c r="S436" s="613"/>
      <c r="T436" s="613"/>
      <c r="U436" s="613"/>
      <c r="V436" s="613"/>
      <c r="W436" s="613"/>
      <c r="X436" s="613"/>
      <c r="Y436" s="613"/>
    </row>
    <row r="437" spans="1:25" s="614" customFormat="1" ht="41.25" hidden="1" customHeight="1">
      <c r="A437" s="643" t="s">
        <v>421</v>
      </c>
      <c r="B437" s="980" t="s">
        <v>603</v>
      </c>
      <c r="C437" s="981"/>
      <c r="D437" s="981"/>
      <c r="E437" s="981"/>
      <c r="I437" s="634"/>
      <c r="J437" s="613"/>
      <c r="K437" s="613"/>
      <c r="L437" s="613"/>
      <c r="M437" s="613"/>
      <c r="N437" s="613"/>
      <c r="O437" s="613"/>
      <c r="P437" s="613"/>
      <c r="Q437" s="613"/>
      <c r="R437" s="613"/>
      <c r="S437" s="613"/>
      <c r="T437" s="613"/>
      <c r="U437" s="613"/>
      <c r="V437" s="613"/>
      <c r="W437" s="613"/>
      <c r="X437" s="613"/>
      <c r="Y437" s="613"/>
    </row>
    <row r="438" spans="1:25" s="614" customFormat="1" ht="42" hidden="1" customHeight="1">
      <c r="A438" s="633"/>
      <c r="B438" s="1069" t="s">
        <v>1093</v>
      </c>
      <c r="C438" s="1070"/>
      <c r="D438" s="1070"/>
      <c r="E438" s="1071"/>
      <c r="F438" s="886"/>
      <c r="G438" s="887"/>
      <c r="H438" s="886"/>
      <c r="I438" s="887"/>
      <c r="J438" s="613"/>
      <c r="K438" s="613"/>
      <c r="L438" s="613"/>
      <c r="M438" s="613"/>
      <c r="N438" s="613"/>
      <c r="O438" s="613"/>
      <c r="P438" s="613"/>
      <c r="Q438" s="613"/>
      <c r="R438" s="613"/>
      <c r="S438" s="613"/>
      <c r="T438" s="613"/>
      <c r="U438" s="613"/>
      <c r="V438" s="613"/>
      <c r="W438" s="613"/>
      <c r="X438" s="613"/>
      <c r="Y438" s="613"/>
    </row>
    <row r="439" spans="1:25" s="614" customFormat="1" ht="13.5" hidden="1" customHeight="1">
      <c r="A439" s="633"/>
      <c r="B439" s="615"/>
      <c r="C439" s="615"/>
      <c r="D439" s="615"/>
      <c r="E439" s="629"/>
      <c r="F439" s="617"/>
      <c r="G439" s="617"/>
      <c r="H439" s="617"/>
      <c r="I439" s="636"/>
      <c r="J439" s="613"/>
      <c r="K439" s="613"/>
      <c r="L439" s="613"/>
      <c r="M439" s="613"/>
      <c r="N439" s="613"/>
      <c r="O439" s="613"/>
      <c r="P439" s="613"/>
      <c r="Q439" s="613"/>
      <c r="R439" s="613"/>
      <c r="S439" s="613"/>
      <c r="T439" s="613"/>
      <c r="U439" s="613"/>
      <c r="V439" s="613"/>
      <c r="W439" s="613"/>
      <c r="X439" s="613"/>
      <c r="Y439" s="613"/>
    </row>
    <row r="440" spans="1:25" s="614" customFormat="1" ht="10.5" hidden="1" customHeight="1">
      <c r="A440" s="628"/>
      <c r="B440" s="615"/>
      <c r="C440" s="615"/>
      <c r="D440" s="615"/>
      <c r="E440" s="629"/>
      <c r="F440" s="617"/>
      <c r="G440" s="617"/>
      <c r="H440" s="617"/>
      <c r="I440" s="636"/>
      <c r="J440" s="613"/>
      <c r="K440" s="613"/>
      <c r="L440" s="613"/>
      <c r="M440" s="613"/>
      <c r="N440" s="613"/>
      <c r="O440" s="613"/>
      <c r="P440" s="613"/>
      <c r="Q440" s="613"/>
      <c r="R440" s="613"/>
      <c r="S440" s="613"/>
      <c r="T440" s="613"/>
      <c r="U440" s="613"/>
      <c r="V440" s="613"/>
      <c r="W440" s="613"/>
      <c r="X440" s="613"/>
      <c r="Y440" s="613"/>
    </row>
    <row r="441" spans="1:25" s="614" customFormat="1" ht="24.95" hidden="1" customHeight="1">
      <c r="A441" s="628"/>
      <c r="B441" s="981" t="s">
        <v>128</v>
      </c>
      <c r="C441" s="981"/>
      <c r="D441" s="981"/>
      <c r="E441" s="987"/>
      <c r="F441" s="886"/>
      <c r="G441" s="887"/>
      <c r="H441" s="886"/>
      <c r="I441" s="887"/>
      <c r="J441" s="613"/>
      <c r="K441" s="613"/>
      <c r="L441" s="613"/>
      <c r="M441" s="613"/>
      <c r="N441" s="613"/>
      <c r="O441" s="613"/>
      <c r="P441" s="613"/>
      <c r="Q441" s="613"/>
      <c r="R441" s="613"/>
      <c r="S441" s="613"/>
      <c r="T441" s="613"/>
      <c r="U441" s="613"/>
      <c r="V441" s="613"/>
      <c r="W441" s="613"/>
      <c r="X441" s="613"/>
      <c r="Y441" s="613"/>
    </row>
    <row r="442" spans="1:25" s="614" customFormat="1" ht="11.25" hidden="1" customHeight="1">
      <c r="A442" s="628"/>
      <c r="B442" s="615"/>
      <c r="C442" s="615"/>
      <c r="D442" s="615"/>
      <c r="E442" s="629"/>
      <c r="F442" s="617"/>
      <c r="G442" s="617"/>
      <c r="H442" s="617"/>
      <c r="I442" s="636"/>
      <c r="J442" s="613"/>
      <c r="K442" s="613"/>
      <c r="L442" s="613"/>
      <c r="M442" s="613"/>
      <c r="N442" s="613"/>
      <c r="O442" s="613"/>
      <c r="P442" s="613"/>
      <c r="Q442" s="613"/>
      <c r="R442" s="613"/>
      <c r="S442" s="613"/>
      <c r="T442" s="613"/>
      <c r="U442" s="613"/>
      <c r="V442" s="613"/>
      <c r="W442" s="613"/>
      <c r="X442" s="613"/>
      <c r="Y442" s="613"/>
    </row>
    <row r="443" spans="1:25" s="614" customFormat="1" ht="86.25" hidden="1" customHeight="1">
      <c r="A443" s="643" t="s">
        <v>422</v>
      </c>
      <c r="B443" s="961" t="s">
        <v>894</v>
      </c>
      <c r="C443" s="962"/>
      <c r="D443" s="962"/>
      <c r="E443" s="963"/>
      <c r="F443" s="886"/>
      <c r="G443" s="887"/>
      <c r="H443" s="886"/>
      <c r="I443" s="887"/>
      <c r="J443" s="613"/>
      <c r="K443" s="613"/>
      <c r="L443" s="613"/>
      <c r="M443" s="613"/>
      <c r="N443" s="613"/>
      <c r="O443" s="613"/>
      <c r="P443" s="613"/>
      <c r="Q443" s="613"/>
      <c r="R443" s="613"/>
      <c r="S443" s="613"/>
      <c r="T443" s="613"/>
      <c r="U443" s="613"/>
      <c r="V443" s="613"/>
      <c r="W443" s="613"/>
      <c r="X443" s="613"/>
      <c r="Y443" s="613"/>
    </row>
    <row r="444" spans="1:25" s="614" customFormat="1" ht="11.25" hidden="1" customHeight="1">
      <c r="A444" s="628"/>
      <c r="B444" s="615"/>
      <c r="C444" s="615"/>
      <c r="D444" s="615"/>
      <c r="E444" s="629"/>
      <c r="F444" s="617"/>
      <c r="G444" s="617"/>
      <c r="H444" s="617"/>
      <c r="I444" s="636"/>
      <c r="J444" s="613"/>
      <c r="K444" s="613"/>
      <c r="L444" s="613"/>
      <c r="M444" s="613"/>
      <c r="N444" s="613"/>
      <c r="O444" s="613"/>
      <c r="P444" s="613"/>
      <c r="Q444" s="613"/>
      <c r="R444" s="613"/>
      <c r="S444" s="613"/>
      <c r="T444" s="613"/>
      <c r="U444" s="613"/>
      <c r="V444" s="613"/>
      <c r="W444" s="613"/>
      <c r="X444" s="613"/>
      <c r="Y444" s="613"/>
    </row>
    <row r="445" spans="1:25" s="614" customFormat="1" ht="36" hidden="1" customHeight="1">
      <c r="A445" s="628"/>
      <c r="B445" s="1072" t="s">
        <v>704</v>
      </c>
      <c r="C445" s="1072"/>
      <c r="D445" s="1072"/>
      <c r="E445" s="1073"/>
      <c r="F445" s="644"/>
      <c r="G445" s="645"/>
      <c r="H445" s="644"/>
      <c r="I445" s="646"/>
      <c r="J445" s="613"/>
      <c r="K445" s="613"/>
      <c r="L445" s="613"/>
      <c r="M445" s="613"/>
      <c r="N445" s="613"/>
      <c r="O445" s="613"/>
      <c r="P445" s="613"/>
      <c r="Q445" s="613"/>
      <c r="R445" s="613"/>
      <c r="S445" s="613"/>
      <c r="T445" s="613"/>
      <c r="U445" s="613"/>
      <c r="V445" s="613"/>
      <c r="W445" s="613"/>
      <c r="X445" s="613"/>
      <c r="Y445" s="613"/>
    </row>
    <row r="446" spans="1:25" s="614" customFormat="1" ht="36" hidden="1" customHeight="1">
      <c r="A446" s="628"/>
      <c r="B446" s="981" t="s">
        <v>598</v>
      </c>
      <c r="C446" s="981"/>
      <c r="D446" s="981"/>
      <c r="E446" s="987"/>
      <c r="F446" s="647"/>
      <c r="G446" s="648"/>
      <c r="H446" s="647"/>
      <c r="I446" s="649"/>
      <c r="J446" s="613"/>
      <c r="K446" s="613"/>
      <c r="L446" s="613"/>
      <c r="M446" s="613"/>
      <c r="N446" s="613"/>
      <c r="O446" s="613"/>
      <c r="P446" s="613"/>
      <c r="Q446" s="613"/>
      <c r="R446" s="613"/>
      <c r="S446" s="613"/>
      <c r="T446" s="613"/>
      <c r="U446" s="613"/>
      <c r="V446" s="613"/>
      <c r="W446" s="613"/>
      <c r="X446" s="613"/>
      <c r="Y446" s="613"/>
    </row>
    <row r="447" spans="1:25" s="614" customFormat="1" ht="15.75" hidden="1" customHeight="1">
      <c r="A447" s="628"/>
      <c r="B447" s="650"/>
      <c r="C447" s="650"/>
      <c r="D447" s="650"/>
      <c r="E447" s="650"/>
      <c r="F447" s="888"/>
      <c r="G447" s="1074"/>
      <c r="H447" s="888"/>
      <c r="I447" s="889"/>
      <c r="J447" s="613"/>
      <c r="K447" s="613"/>
      <c r="L447" s="613"/>
      <c r="M447" s="613"/>
      <c r="N447" s="613"/>
      <c r="O447" s="613"/>
      <c r="P447" s="613"/>
      <c r="Q447" s="613"/>
      <c r="R447" s="613"/>
      <c r="S447" s="613"/>
      <c r="T447" s="613"/>
      <c r="U447" s="613"/>
      <c r="V447" s="613"/>
      <c r="W447" s="613"/>
      <c r="X447" s="613"/>
      <c r="Y447" s="613"/>
    </row>
    <row r="448" spans="1:25" s="614" customFormat="1" ht="13.5" hidden="1" customHeight="1">
      <c r="A448" s="628"/>
      <c r="B448" s="610"/>
      <c r="C448" s="610"/>
      <c r="D448" s="610"/>
      <c r="E448" s="610"/>
      <c r="F448" s="1075"/>
      <c r="G448" s="1076"/>
      <c r="H448" s="647"/>
      <c r="I448" s="649"/>
      <c r="J448" s="613"/>
      <c r="K448" s="613"/>
      <c r="L448" s="613"/>
      <c r="M448" s="613"/>
      <c r="N448" s="613"/>
      <c r="O448" s="613"/>
      <c r="P448" s="613"/>
      <c r="Q448" s="613"/>
      <c r="R448" s="613"/>
      <c r="S448" s="613"/>
      <c r="T448" s="613"/>
      <c r="U448" s="613"/>
      <c r="V448" s="613"/>
      <c r="W448" s="613"/>
      <c r="X448" s="613"/>
      <c r="Y448" s="613"/>
    </row>
    <row r="449" spans="1:25" s="614" customFormat="1" ht="7.5" hidden="1" customHeight="1">
      <c r="A449" s="628"/>
      <c r="B449" s="651"/>
      <c r="C449" s="651"/>
      <c r="D449" s="651"/>
      <c r="E449" s="651"/>
      <c r="F449" s="891"/>
      <c r="G449" s="1077"/>
      <c r="H449" s="891"/>
      <c r="I449" s="892"/>
      <c r="J449" s="613"/>
      <c r="K449" s="613"/>
      <c r="L449" s="613"/>
      <c r="M449" s="613"/>
      <c r="N449" s="613"/>
      <c r="O449" s="613"/>
      <c r="P449" s="613"/>
      <c r="Q449" s="613"/>
      <c r="R449" s="613"/>
      <c r="S449" s="613"/>
      <c r="T449" s="613"/>
      <c r="U449" s="613"/>
      <c r="V449" s="613"/>
      <c r="W449" s="613"/>
      <c r="X449" s="613"/>
      <c r="Y449" s="613"/>
    </row>
    <row r="450" spans="1:25" s="614" customFormat="1" ht="111" hidden="1" customHeight="1">
      <c r="A450" s="632"/>
      <c r="B450" s="1052" t="s">
        <v>1094</v>
      </c>
      <c r="C450" s="1052"/>
      <c r="D450" s="1052"/>
      <c r="E450" s="1052"/>
      <c r="F450" s="890"/>
      <c r="G450" s="890"/>
      <c r="H450" s="890"/>
      <c r="I450" s="890"/>
      <c r="J450" s="613"/>
      <c r="K450" s="613"/>
      <c r="L450" s="613"/>
      <c r="M450" s="613"/>
      <c r="N450" s="613"/>
      <c r="O450" s="613"/>
      <c r="P450" s="613"/>
      <c r="Q450" s="613"/>
      <c r="R450" s="613"/>
      <c r="S450" s="613"/>
      <c r="T450" s="613"/>
      <c r="U450" s="613"/>
      <c r="V450" s="613"/>
      <c r="W450" s="613"/>
      <c r="X450" s="613"/>
      <c r="Y450" s="613"/>
    </row>
    <row r="451" spans="1:25" s="614" customFormat="1" ht="147.75" hidden="1" customHeight="1">
      <c r="A451" s="632"/>
      <c r="B451" s="1052" t="s">
        <v>960</v>
      </c>
      <c r="C451" s="1052"/>
      <c r="D451" s="1052"/>
      <c r="E451" s="1052"/>
      <c r="F451" s="890"/>
      <c r="G451" s="890"/>
      <c r="H451" s="890"/>
      <c r="I451" s="890"/>
      <c r="J451" s="613"/>
      <c r="K451" s="613"/>
      <c r="L451" s="613"/>
      <c r="M451" s="613"/>
      <c r="N451" s="613"/>
      <c r="O451" s="613"/>
      <c r="P451" s="613"/>
      <c r="Q451" s="613"/>
      <c r="R451" s="613"/>
      <c r="S451" s="613"/>
      <c r="T451" s="613"/>
      <c r="U451" s="613"/>
      <c r="V451" s="613"/>
      <c r="W451" s="613"/>
      <c r="X451" s="613"/>
      <c r="Y451" s="613"/>
    </row>
    <row r="452" spans="1:25" s="614" customFormat="1" ht="132" hidden="1" customHeight="1">
      <c r="A452" s="632"/>
      <c r="B452" s="1052" t="s">
        <v>1095</v>
      </c>
      <c r="C452" s="1052"/>
      <c r="D452" s="1052"/>
      <c r="E452" s="1052"/>
      <c r="F452" s="890"/>
      <c r="G452" s="890"/>
      <c r="H452" s="890"/>
      <c r="I452" s="890"/>
      <c r="J452" s="613"/>
      <c r="K452" s="613"/>
      <c r="L452" s="613"/>
      <c r="M452" s="613"/>
      <c r="N452" s="613"/>
      <c r="O452" s="613"/>
      <c r="P452" s="613"/>
      <c r="Q452" s="613"/>
      <c r="R452" s="613"/>
      <c r="S452" s="613"/>
      <c r="T452" s="613"/>
      <c r="U452" s="613"/>
      <c r="V452" s="613"/>
      <c r="W452" s="613"/>
      <c r="X452" s="613"/>
      <c r="Y452" s="613"/>
    </row>
    <row r="453" spans="1:25" s="614" customFormat="1" ht="36.75" hidden="1" customHeight="1">
      <c r="A453" s="632"/>
      <c r="B453" s="1052" t="s">
        <v>196</v>
      </c>
      <c r="C453" s="1052"/>
      <c r="D453" s="1052"/>
      <c r="E453" s="1052"/>
      <c r="F453" s="890"/>
      <c r="G453" s="890"/>
      <c r="H453" s="890"/>
      <c r="I453" s="890"/>
      <c r="J453" s="613"/>
      <c r="K453" s="613"/>
      <c r="L453" s="613"/>
      <c r="M453" s="613"/>
      <c r="N453" s="613"/>
      <c r="O453" s="613"/>
      <c r="P453" s="613"/>
      <c r="Q453" s="613"/>
      <c r="R453" s="613"/>
      <c r="S453" s="613"/>
      <c r="T453" s="613"/>
      <c r="U453" s="613"/>
      <c r="V453" s="613"/>
      <c r="W453" s="613"/>
      <c r="X453" s="613"/>
      <c r="Y453" s="613"/>
    </row>
    <row r="454" spans="1:25" s="614" customFormat="1" ht="36.75" customHeight="1">
      <c r="A454" s="608"/>
      <c r="B454" s="659"/>
      <c r="C454" s="659"/>
      <c r="D454" s="660"/>
      <c r="E454" s="660"/>
      <c r="F454" s="661"/>
      <c r="G454" s="661"/>
      <c r="H454" s="661"/>
      <c r="I454" s="661"/>
      <c r="J454" s="613"/>
      <c r="K454" s="613"/>
      <c r="L454" s="613"/>
      <c r="M454" s="613"/>
      <c r="N454" s="613"/>
      <c r="O454" s="613"/>
      <c r="P454" s="613"/>
      <c r="Q454" s="613"/>
      <c r="R454" s="613"/>
      <c r="S454" s="613"/>
      <c r="T454" s="613"/>
      <c r="U454" s="613"/>
      <c r="V454" s="613"/>
      <c r="W454" s="613"/>
      <c r="X454" s="613"/>
      <c r="Y454" s="613"/>
    </row>
    <row r="455" spans="1:25" ht="24.6" customHeight="1">
      <c r="A455" s="552"/>
      <c r="B455" s="1087" t="s">
        <v>961</v>
      </c>
      <c r="C455" s="1088"/>
      <c r="D455" s="574"/>
      <c r="E455" s="553"/>
      <c r="F455" s="554"/>
      <c r="G455" s="554"/>
      <c r="H455" s="554"/>
      <c r="I455" s="555"/>
      <c r="J455" s="555"/>
      <c r="K455" s="555"/>
      <c r="L455" s="555"/>
      <c r="M455" s="555"/>
      <c r="N455" s="555"/>
      <c r="O455" s="555"/>
      <c r="P455" s="555"/>
      <c r="Q455" s="555"/>
      <c r="R455" s="555"/>
      <c r="S455" s="555"/>
      <c r="T455" s="555"/>
      <c r="U455" s="555"/>
      <c r="V455" s="555"/>
      <c r="W455" s="555"/>
      <c r="X455" s="555"/>
    </row>
    <row r="456" spans="1:25" ht="36.75" customHeight="1">
      <c r="A456" s="552"/>
      <c r="B456" s="917" t="s">
        <v>911</v>
      </c>
      <c r="C456" s="917"/>
      <c r="D456" s="917"/>
      <c r="E456" s="917"/>
      <c r="F456" s="917"/>
      <c r="G456" s="917"/>
      <c r="H456" s="917"/>
      <c r="I456" s="555"/>
      <c r="J456" s="555"/>
      <c r="K456" s="555"/>
      <c r="L456" s="555"/>
      <c r="M456" s="555"/>
      <c r="N456" s="555"/>
      <c r="O456" s="555"/>
      <c r="P456" s="555"/>
      <c r="Q456" s="555"/>
      <c r="R456" s="555"/>
      <c r="S456" s="555"/>
      <c r="T456" s="555"/>
      <c r="U456" s="555"/>
      <c r="V456" s="555"/>
      <c r="W456" s="555"/>
      <c r="X456" s="555"/>
    </row>
    <row r="457" spans="1:25" ht="36.75" customHeight="1">
      <c r="A457" s="557"/>
      <c r="B457" s="918" t="s">
        <v>912</v>
      </c>
      <c r="C457" s="918"/>
      <c r="D457" s="918"/>
      <c r="E457" s="1089"/>
      <c r="F457" s="1089"/>
      <c r="G457" s="1089"/>
      <c r="H457" s="1089"/>
      <c r="I457" s="555"/>
      <c r="J457" s="555"/>
      <c r="K457" s="555"/>
      <c r="L457" s="555"/>
      <c r="M457" s="555"/>
      <c r="N457" s="555"/>
      <c r="O457" s="555"/>
      <c r="P457" s="555"/>
      <c r="Q457" s="555"/>
      <c r="R457" s="555"/>
      <c r="S457" s="555"/>
      <c r="T457" s="555"/>
      <c r="U457" s="555"/>
      <c r="V457" s="555"/>
      <c r="W457" s="555"/>
      <c r="X457" s="555"/>
    </row>
    <row r="458" spans="1:25" ht="34.9" customHeight="1">
      <c r="A458" s="575">
        <v>1</v>
      </c>
      <c r="B458" s="1002" t="s">
        <v>297</v>
      </c>
      <c r="C458" s="1002"/>
      <c r="D458" s="1002"/>
      <c r="E458" s="1031"/>
      <c r="F458" s="1031"/>
      <c r="G458" s="1031"/>
      <c r="H458" s="1031"/>
      <c r="I458" s="555"/>
      <c r="J458" s="555"/>
      <c r="K458" s="555"/>
      <c r="L458" s="555"/>
      <c r="M458" s="555"/>
      <c r="N458" s="555"/>
      <c r="O458" s="555"/>
      <c r="P458" s="555"/>
      <c r="Q458" s="555"/>
      <c r="R458" s="555"/>
      <c r="S458" s="555"/>
      <c r="T458" s="555"/>
      <c r="U458" s="555"/>
      <c r="V458" s="555"/>
      <c r="W458" s="555"/>
      <c r="X458" s="555"/>
    </row>
    <row r="459" spans="1:25" ht="4.1500000000000004" hidden="1" customHeight="1">
      <c r="A459" s="559"/>
      <c r="B459" s="560"/>
      <c r="C459" s="560"/>
      <c r="D459" s="560"/>
      <c r="E459" s="662"/>
      <c r="F459" s="662"/>
      <c r="G459" s="662"/>
      <c r="H459" s="662"/>
      <c r="I459" s="555"/>
      <c r="J459" s="555"/>
      <c r="K459" s="555"/>
      <c r="L459" s="555"/>
      <c r="M459" s="555"/>
      <c r="N459" s="555"/>
      <c r="O459" s="555"/>
      <c r="P459" s="555"/>
      <c r="Q459" s="555"/>
      <c r="R459" s="555"/>
      <c r="S459" s="555"/>
      <c r="T459" s="555"/>
      <c r="U459" s="555"/>
      <c r="V459" s="555"/>
      <c r="W459" s="555"/>
      <c r="X459" s="555"/>
    </row>
    <row r="460" spans="1:25" ht="36.75" customHeight="1">
      <c r="A460" s="575">
        <v>2</v>
      </c>
      <c r="B460" s="1002" t="s">
        <v>913</v>
      </c>
      <c r="C460" s="1002"/>
      <c r="D460" s="1002"/>
      <c r="E460" s="894"/>
      <c r="F460" s="895"/>
      <c r="G460" s="895"/>
      <c r="H460" s="896"/>
      <c r="I460" s="555"/>
      <c r="J460" s="555"/>
      <c r="K460" s="555"/>
      <c r="L460" s="555"/>
      <c r="M460" s="555"/>
      <c r="N460" s="555"/>
      <c r="O460" s="555"/>
      <c r="P460" s="555"/>
      <c r="Q460" s="555"/>
      <c r="R460" s="555"/>
      <c r="S460" s="555"/>
      <c r="T460" s="555"/>
      <c r="U460" s="555"/>
      <c r="V460" s="555"/>
      <c r="W460" s="555"/>
      <c r="X460" s="555"/>
    </row>
    <row r="461" spans="1:25" ht="36.75" customHeight="1">
      <c r="A461" s="909">
        <v>3</v>
      </c>
      <c r="B461" s="1007" t="s">
        <v>914</v>
      </c>
      <c r="C461" s="1007"/>
      <c r="D461" s="1007"/>
      <c r="E461" s="1031"/>
      <c r="F461" s="1031"/>
      <c r="G461" s="1031"/>
      <c r="H461" s="1031"/>
      <c r="I461" s="555"/>
      <c r="J461" s="555"/>
      <c r="K461" s="555"/>
      <c r="L461" s="555"/>
      <c r="M461" s="555"/>
      <c r="N461" s="555"/>
      <c r="O461" s="555"/>
      <c r="P461" s="555"/>
      <c r="Q461" s="555"/>
      <c r="R461" s="555"/>
      <c r="S461" s="555"/>
      <c r="T461" s="555"/>
      <c r="U461" s="555"/>
      <c r="V461" s="555"/>
      <c r="W461" s="555"/>
      <c r="X461" s="555"/>
    </row>
    <row r="462" spans="1:25" ht="36.75" customHeight="1">
      <c r="A462" s="910"/>
      <c r="B462" s="993"/>
      <c r="C462" s="993"/>
      <c r="D462" s="993"/>
      <c r="E462" s="1031"/>
      <c r="F462" s="1031"/>
      <c r="G462" s="1031"/>
      <c r="H462" s="1031"/>
      <c r="I462" s="555"/>
      <c r="J462" s="555"/>
      <c r="K462" s="555"/>
      <c r="L462" s="555"/>
      <c r="M462" s="555"/>
      <c r="N462" s="555"/>
      <c r="O462" s="555"/>
      <c r="P462" s="555"/>
      <c r="Q462" s="555"/>
      <c r="R462" s="555"/>
      <c r="S462" s="555"/>
      <c r="T462" s="555"/>
      <c r="U462" s="555"/>
      <c r="V462" s="555"/>
      <c r="W462" s="555"/>
      <c r="X462" s="555"/>
    </row>
    <row r="463" spans="1:25" ht="9" customHeight="1">
      <c r="A463" s="910"/>
      <c r="B463" s="993"/>
      <c r="C463" s="993"/>
      <c r="D463" s="993"/>
      <c r="E463" s="1031"/>
      <c r="F463" s="1031"/>
      <c r="G463" s="1031"/>
      <c r="H463" s="1031"/>
      <c r="I463" s="555"/>
      <c r="J463" s="555"/>
      <c r="K463" s="555"/>
      <c r="L463" s="555"/>
      <c r="M463" s="555"/>
      <c r="N463" s="555"/>
      <c r="O463" s="555"/>
      <c r="P463" s="555"/>
      <c r="Q463" s="555"/>
      <c r="R463" s="555"/>
      <c r="S463" s="555"/>
      <c r="T463" s="555"/>
      <c r="U463" s="555"/>
      <c r="V463" s="555"/>
      <c r="W463" s="555"/>
      <c r="X463" s="555"/>
    </row>
    <row r="464" spans="1:25" ht="36.6" hidden="1" customHeight="1">
      <c r="A464" s="910"/>
      <c r="B464" s="993"/>
      <c r="C464" s="993"/>
      <c r="D464" s="993"/>
      <c r="E464" s="1031"/>
      <c r="F464" s="1031"/>
      <c r="G464" s="1031"/>
      <c r="H464" s="1031"/>
      <c r="I464" s="555"/>
      <c r="J464" s="555"/>
      <c r="K464" s="555"/>
      <c r="L464" s="555"/>
      <c r="M464" s="555"/>
      <c r="N464" s="555"/>
      <c r="O464" s="555"/>
      <c r="P464" s="555"/>
      <c r="Q464" s="555"/>
      <c r="R464" s="555"/>
      <c r="S464" s="555"/>
      <c r="T464" s="555"/>
      <c r="U464" s="555"/>
      <c r="V464" s="555"/>
      <c r="W464" s="555"/>
      <c r="X464" s="555"/>
    </row>
    <row r="465" spans="1:24" ht="36.75" customHeight="1">
      <c r="A465" s="576"/>
      <c r="D465" s="561" t="s">
        <v>299</v>
      </c>
      <c r="E465" s="894"/>
      <c r="F465" s="895"/>
      <c r="G465" s="895"/>
      <c r="H465" s="896"/>
      <c r="I465" s="555"/>
      <c r="J465" s="555"/>
      <c r="K465" s="555"/>
      <c r="L465" s="555"/>
      <c r="M465" s="555"/>
      <c r="N465" s="555"/>
      <c r="O465" s="555"/>
      <c r="P465" s="555"/>
      <c r="Q465" s="555"/>
      <c r="R465" s="555"/>
      <c r="S465" s="555"/>
      <c r="T465" s="555"/>
      <c r="U465" s="555"/>
      <c r="V465" s="555"/>
      <c r="W465" s="555"/>
      <c r="X465" s="555"/>
    </row>
    <row r="466" spans="1:24" ht="36.75" customHeight="1">
      <c r="A466" s="576"/>
      <c r="D466" s="561" t="s">
        <v>99</v>
      </c>
      <c r="E466" s="894"/>
      <c r="F466" s="895"/>
      <c r="G466" s="895"/>
      <c r="H466" s="896"/>
      <c r="I466" s="555"/>
      <c r="J466" s="555"/>
      <c r="K466" s="555"/>
      <c r="L466" s="555"/>
      <c r="M466" s="555"/>
      <c r="N466" s="555"/>
      <c r="O466" s="555"/>
      <c r="P466" s="555"/>
      <c r="Q466" s="555"/>
      <c r="R466" s="555"/>
      <c r="S466" s="555"/>
      <c r="T466" s="555"/>
      <c r="U466" s="555"/>
      <c r="V466" s="555"/>
      <c r="W466" s="555"/>
      <c r="X466" s="555"/>
    </row>
    <row r="467" spans="1:24" ht="36.75" customHeight="1">
      <c r="A467" s="576"/>
      <c r="B467" s="562"/>
      <c r="C467" s="562"/>
      <c r="D467" s="563" t="s">
        <v>300</v>
      </c>
      <c r="E467" s="1031"/>
      <c r="F467" s="1031"/>
      <c r="G467" s="1031"/>
      <c r="H467" s="1031"/>
      <c r="I467" s="555"/>
      <c r="J467" s="555"/>
      <c r="K467" s="555"/>
      <c r="L467" s="555"/>
      <c r="M467" s="555"/>
      <c r="N467" s="555"/>
      <c r="O467" s="555"/>
      <c r="P467" s="555"/>
      <c r="Q467" s="555"/>
      <c r="R467" s="555"/>
      <c r="S467" s="555"/>
      <c r="T467" s="555"/>
      <c r="U467" s="555"/>
      <c r="V467" s="555"/>
      <c r="W467" s="555"/>
      <c r="X467" s="555"/>
    </row>
    <row r="468" spans="1:24" ht="36.75" customHeight="1">
      <c r="A468" s="576"/>
      <c r="B468" s="564"/>
      <c r="C468" s="564"/>
      <c r="D468" s="561"/>
      <c r="E468" s="561"/>
      <c r="F468" s="561"/>
      <c r="G468" s="561"/>
      <c r="H468" s="561"/>
      <c r="I468" s="555"/>
      <c r="J468" s="555"/>
      <c r="K468" s="555"/>
      <c r="L468" s="555"/>
      <c r="M468" s="555"/>
      <c r="N468" s="555"/>
      <c r="O468" s="555"/>
      <c r="P468" s="555"/>
      <c r="Q468" s="555"/>
      <c r="R468" s="555"/>
      <c r="S468" s="555"/>
      <c r="T468" s="555"/>
      <c r="U468" s="555"/>
      <c r="V468" s="555"/>
      <c r="W468" s="555"/>
      <c r="X468" s="555"/>
    </row>
    <row r="469" spans="1:24" ht="79.5" customHeight="1">
      <c r="A469" s="565" t="s">
        <v>421</v>
      </c>
      <c r="B469" s="897" t="s">
        <v>1071</v>
      </c>
      <c r="C469" s="897"/>
      <c r="D469" s="897"/>
      <c r="E469" s="894"/>
      <c r="F469" s="895"/>
      <c r="G469" s="895"/>
      <c r="H469" s="896"/>
      <c r="I469" s="555"/>
      <c r="J469" s="555"/>
      <c r="K469" s="555"/>
      <c r="L469" s="555"/>
      <c r="M469" s="555"/>
      <c r="N469" s="555"/>
      <c r="O469" s="555"/>
      <c r="P469" s="555"/>
      <c r="Q469" s="555"/>
      <c r="R469" s="555"/>
      <c r="S469" s="555"/>
      <c r="T469" s="555"/>
      <c r="U469" s="555"/>
      <c r="V469" s="555"/>
      <c r="W469" s="555"/>
      <c r="X469" s="555"/>
    </row>
    <row r="470" spans="1:24" ht="147.94999999999999" customHeight="1">
      <c r="A470" s="558"/>
      <c r="B470" s="1090" t="s">
        <v>1096</v>
      </c>
      <c r="C470" s="1090"/>
      <c r="D470" s="1090"/>
      <c r="E470" s="894"/>
      <c r="F470" s="895"/>
      <c r="G470" s="895"/>
      <c r="H470" s="896"/>
      <c r="I470" s="555"/>
      <c r="J470" s="555"/>
      <c r="K470" s="555"/>
      <c r="L470" s="555"/>
      <c r="M470" s="555"/>
      <c r="N470" s="555"/>
      <c r="O470" s="555"/>
      <c r="P470" s="555"/>
      <c r="Q470" s="555"/>
      <c r="R470" s="555"/>
      <c r="S470" s="555"/>
      <c r="T470" s="555"/>
      <c r="U470" s="555"/>
      <c r="V470" s="555"/>
      <c r="W470" s="555"/>
      <c r="X470" s="555"/>
    </row>
    <row r="471" spans="1:24" ht="7.15" customHeight="1">
      <c r="A471" s="558"/>
      <c r="B471" s="564"/>
      <c r="C471" s="564"/>
      <c r="D471" s="561"/>
      <c r="E471" s="662"/>
      <c r="F471" s="662"/>
      <c r="G471" s="662"/>
      <c r="H471" s="662"/>
      <c r="I471" s="555"/>
      <c r="J471" s="555"/>
      <c r="K471" s="555"/>
      <c r="L471" s="555"/>
      <c r="M471" s="555"/>
      <c r="N471" s="555"/>
      <c r="O471" s="555"/>
      <c r="P471" s="555"/>
      <c r="Q471" s="555"/>
      <c r="R471" s="555"/>
      <c r="S471" s="555"/>
      <c r="T471" s="555"/>
      <c r="U471" s="555"/>
      <c r="V471" s="555"/>
      <c r="W471" s="555"/>
      <c r="X471" s="555"/>
    </row>
    <row r="472" spans="1:24" ht="44.25" customHeight="1">
      <c r="A472" s="576"/>
      <c r="B472" s="993" t="s">
        <v>1097</v>
      </c>
      <c r="C472" s="993"/>
      <c r="D472" s="994"/>
      <c r="E472" s="894"/>
      <c r="F472" s="895"/>
      <c r="G472" s="895"/>
      <c r="H472" s="896"/>
      <c r="I472" s="555"/>
      <c r="J472" s="555"/>
      <c r="K472" s="555"/>
      <c r="L472" s="555"/>
      <c r="M472" s="555"/>
      <c r="N472" s="555"/>
      <c r="O472" s="555"/>
      <c r="P472" s="555"/>
      <c r="Q472" s="555"/>
      <c r="R472" s="555"/>
      <c r="S472" s="555"/>
      <c r="T472" s="555"/>
      <c r="U472" s="555"/>
      <c r="V472" s="555"/>
      <c r="W472" s="555"/>
      <c r="X472" s="555"/>
    </row>
    <row r="473" spans="1:24" ht="36.6" hidden="1" customHeight="1">
      <c r="A473" s="576"/>
      <c r="B473" s="564"/>
      <c r="C473" s="564"/>
      <c r="D473" s="561"/>
      <c r="E473" s="662"/>
      <c r="F473" s="662"/>
      <c r="G473" s="662"/>
      <c r="H473" s="662"/>
      <c r="I473" s="555"/>
      <c r="J473" s="555"/>
      <c r="K473" s="555"/>
      <c r="L473" s="555"/>
      <c r="M473" s="555"/>
      <c r="N473" s="555"/>
      <c r="O473" s="555"/>
      <c r="P473" s="555"/>
      <c r="Q473" s="555"/>
      <c r="R473" s="555"/>
      <c r="S473" s="555"/>
      <c r="T473" s="555"/>
      <c r="U473" s="555"/>
      <c r="V473" s="555"/>
      <c r="W473" s="555"/>
      <c r="X473" s="555"/>
    </row>
    <row r="474" spans="1:24" ht="78" customHeight="1">
      <c r="A474" s="552"/>
      <c r="B474" s="893" t="s">
        <v>962</v>
      </c>
      <c r="C474" s="893"/>
      <c r="D474" s="893"/>
      <c r="E474" s="894"/>
      <c r="F474" s="895"/>
      <c r="G474" s="895"/>
      <c r="H474" s="896"/>
      <c r="I474" s="555"/>
      <c r="J474" s="555"/>
      <c r="K474" s="555"/>
      <c r="L474" s="555"/>
      <c r="M474" s="555"/>
      <c r="N474" s="555"/>
      <c r="O474" s="555"/>
      <c r="P474" s="555"/>
      <c r="Q474" s="555"/>
      <c r="R474" s="555"/>
      <c r="S474" s="555"/>
      <c r="T474" s="555"/>
      <c r="U474" s="555"/>
      <c r="V474" s="555"/>
      <c r="W474" s="555"/>
      <c r="X474" s="555"/>
    </row>
    <row r="475" spans="1:24" ht="76.5" customHeight="1">
      <c r="A475" s="566"/>
      <c r="B475" s="897" t="s">
        <v>1098</v>
      </c>
      <c r="C475" s="897"/>
      <c r="D475" s="897"/>
      <c r="E475" s="894"/>
      <c r="F475" s="895"/>
      <c r="G475" s="895"/>
      <c r="H475" s="896"/>
      <c r="I475" s="555"/>
      <c r="J475" s="555"/>
      <c r="K475" s="555"/>
      <c r="L475" s="555"/>
      <c r="M475" s="555"/>
      <c r="N475" s="555"/>
      <c r="O475" s="555"/>
      <c r="P475" s="555"/>
      <c r="Q475" s="555"/>
      <c r="R475" s="555"/>
      <c r="S475" s="555"/>
      <c r="T475" s="555"/>
      <c r="U475" s="555"/>
      <c r="V475" s="555"/>
      <c r="W475" s="555"/>
      <c r="X475" s="555"/>
    </row>
    <row r="476" spans="1:24" ht="75" customHeight="1">
      <c r="A476" s="552"/>
      <c r="B476" s="898" t="s">
        <v>917</v>
      </c>
      <c r="C476" s="898"/>
      <c r="D476" s="898"/>
      <c r="E476" s="894"/>
      <c r="F476" s="895"/>
      <c r="G476" s="895"/>
      <c r="H476" s="896"/>
      <c r="I476" s="555"/>
      <c r="J476" s="555"/>
      <c r="K476" s="555"/>
      <c r="L476" s="555"/>
      <c r="M476" s="555"/>
      <c r="N476" s="555"/>
      <c r="O476" s="555"/>
      <c r="P476" s="555"/>
      <c r="Q476" s="555"/>
      <c r="R476" s="555"/>
      <c r="S476" s="555"/>
      <c r="T476" s="555"/>
      <c r="U476" s="555"/>
      <c r="V476" s="555"/>
      <c r="W476" s="555"/>
      <c r="X476" s="555"/>
    </row>
    <row r="477" spans="1:24" ht="76.5" customHeight="1">
      <c r="A477" s="663"/>
      <c r="B477" s="898" t="s">
        <v>964</v>
      </c>
      <c r="C477" s="898"/>
      <c r="D477" s="898"/>
      <c r="E477" s="894"/>
      <c r="F477" s="895"/>
      <c r="G477" s="895"/>
      <c r="H477" s="896"/>
      <c r="I477" s="555"/>
      <c r="J477" s="555"/>
      <c r="K477" s="555"/>
      <c r="L477" s="555"/>
      <c r="M477" s="555"/>
      <c r="N477" s="555"/>
      <c r="O477" s="555"/>
      <c r="P477" s="555"/>
      <c r="Q477" s="555"/>
      <c r="R477" s="555"/>
      <c r="S477" s="555"/>
      <c r="T477" s="555"/>
      <c r="U477" s="555"/>
      <c r="V477" s="555"/>
      <c r="W477" s="555"/>
      <c r="X477" s="555"/>
    </row>
    <row r="478" spans="1:24" ht="139.5" customHeight="1">
      <c r="A478" s="663"/>
      <c r="B478" s="1050" t="s">
        <v>965</v>
      </c>
      <c r="C478" s="1002"/>
      <c r="D478" s="1078"/>
      <c r="E478" s="894"/>
      <c r="F478" s="895"/>
      <c r="G478" s="895"/>
      <c r="H478" s="896"/>
      <c r="I478" s="555"/>
      <c r="J478" s="555"/>
      <c r="K478" s="555"/>
      <c r="L478" s="555"/>
      <c r="M478" s="555"/>
      <c r="N478" s="555"/>
      <c r="O478" s="555"/>
      <c r="P478" s="555"/>
      <c r="Q478" s="555"/>
      <c r="R478" s="555"/>
      <c r="S478" s="555"/>
      <c r="T478" s="555"/>
      <c r="U478" s="555"/>
      <c r="V478" s="555"/>
      <c r="W478" s="555"/>
      <c r="X478" s="555"/>
    </row>
    <row r="479" spans="1:24" ht="108.75" customHeight="1">
      <c r="A479" s="552"/>
      <c r="B479" s="898" t="s">
        <v>966</v>
      </c>
      <c r="C479" s="898"/>
      <c r="D479" s="898"/>
      <c r="E479" s="894"/>
      <c r="F479" s="895"/>
      <c r="G479" s="895"/>
      <c r="H479" s="896"/>
      <c r="I479" s="555"/>
      <c r="J479" s="555"/>
      <c r="K479" s="555"/>
      <c r="L479" s="555"/>
      <c r="M479" s="555"/>
      <c r="N479" s="555"/>
      <c r="O479" s="555"/>
      <c r="P479" s="555"/>
      <c r="Q479" s="555"/>
      <c r="R479" s="555"/>
      <c r="S479" s="555"/>
      <c r="T479" s="555"/>
      <c r="U479" s="555"/>
      <c r="V479" s="555"/>
      <c r="W479" s="555"/>
      <c r="X479" s="555"/>
    </row>
    <row r="480" spans="1:24" ht="75" customHeight="1">
      <c r="A480" s="552"/>
      <c r="B480" s="898" t="s">
        <v>917</v>
      </c>
      <c r="C480" s="898"/>
      <c r="D480" s="898"/>
      <c r="E480" s="894"/>
      <c r="F480" s="895"/>
      <c r="G480" s="895"/>
      <c r="H480" s="896"/>
      <c r="I480" s="555"/>
      <c r="J480" s="555"/>
      <c r="K480" s="555"/>
      <c r="L480" s="555"/>
      <c r="M480" s="555"/>
      <c r="N480" s="555"/>
      <c r="O480" s="555"/>
      <c r="P480" s="555"/>
      <c r="Q480" s="555"/>
      <c r="R480" s="555"/>
      <c r="S480" s="555"/>
      <c r="T480" s="555"/>
      <c r="U480" s="555"/>
      <c r="V480" s="555"/>
      <c r="W480" s="555"/>
      <c r="X480" s="555"/>
    </row>
    <row r="481" spans="1:24" ht="10.5" customHeight="1">
      <c r="A481" s="564"/>
      <c r="B481" s="578"/>
      <c r="C481" s="578"/>
      <c r="D481" s="578"/>
      <c r="E481" s="582"/>
      <c r="F481" s="582"/>
      <c r="G481" s="582"/>
      <c r="H481" s="664"/>
      <c r="I481" s="579"/>
      <c r="J481" s="579"/>
      <c r="K481" s="579"/>
      <c r="L481" s="579"/>
      <c r="M481" s="598"/>
      <c r="N481" s="579"/>
      <c r="O481" s="579"/>
      <c r="P481" s="579"/>
      <c r="Q481" s="579"/>
      <c r="R481" s="579"/>
      <c r="S481" s="579"/>
      <c r="T481" s="579"/>
      <c r="U481" s="579"/>
      <c r="V481" s="579"/>
      <c r="W481" s="579"/>
      <c r="X481" s="579"/>
    </row>
    <row r="482" spans="1:24" ht="36.75" customHeight="1">
      <c r="A482" s="552"/>
      <c r="B482" s="665"/>
      <c r="C482" s="665"/>
      <c r="D482" s="665"/>
      <c r="E482" s="665"/>
      <c r="F482" s="665"/>
      <c r="G482" s="665"/>
      <c r="H482" s="665"/>
      <c r="I482" s="555"/>
      <c r="J482" s="555"/>
      <c r="K482" s="555"/>
      <c r="L482" s="555"/>
      <c r="M482" s="555"/>
      <c r="N482" s="555"/>
      <c r="O482" s="555"/>
      <c r="P482" s="555"/>
      <c r="Q482" s="555"/>
      <c r="R482" s="555"/>
      <c r="S482" s="555"/>
      <c r="T482" s="555"/>
      <c r="U482" s="555"/>
      <c r="V482" s="555"/>
      <c r="W482" s="555"/>
      <c r="X482" s="555"/>
    </row>
    <row r="483" spans="1:24" ht="16.5" customHeight="1">
      <c r="A483" s="666" t="s">
        <v>1099</v>
      </c>
      <c r="B483" s="1091" t="s">
        <v>600</v>
      </c>
      <c r="C483" s="1091"/>
      <c r="D483" s="1091"/>
      <c r="E483" s="1091"/>
      <c r="F483" s="1091"/>
      <c r="G483" s="1091"/>
      <c r="H483" s="1091"/>
      <c r="I483" s="564"/>
    </row>
    <row r="484" spans="1:24" ht="9" customHeight="1">
      <c r="A484" s="564"/>
      <c r="B484" s="579"/>
      <c r="C484" s="579"/>
      <c r="D484" s="579"/>
      <c r="E484" s="579"/>
      <c r="F484" s="579"/>
      <c r="G484" s="579"/>
      <c r="H484" s="564"/>
      <c r="I484" s="564"/>
    </row>
    <row r="485" spans="1:24" ht="53.25" customHeight="1">
      <c r="A485" s="667"/>
      <c r="B485" s="1092" t="s">
        <v>967</v>
      </c>
      <c r="C485" s="1092"/>
      <c r="D485" s="1092"/>
      <c r="E485" s="1092"/>
      <c r="F485" s="1092"/>
      <c r="G485" s="1092"/>
      <c r="H485" s="1092"/>
    </row>
    <row r="486" spans="1:24" ht="9" customHeight="1">
      <c r="A486" s="564"/>
      <c r="B486" s="579"/>
      <c r="C486" s="579"/>
      <c r="D486" s="579"/>
      <c r="E486" s="579"/>
      <c r="F486" s="579"/>
      <c r="G486" s="579"/>
      <c r="H486" s="564"/>
      <c r="I486" s="564"/>
    </row>
    <row r="487" spans="1:24" ht="26.25" customHeight="1">
      <c r="A487" s="668" t="s">
        <v>4</v>
      </c>
      <c r="B487" s="1093" t="s">
        <v>1100</v>
      </c>
      <c r="C487" s="1093"/>
      <c r="D487" s="1093"/>
      <c r="E487" s="1093"/>
      <c r="F487" s="1093"/>
      <c r="G487" s="1093"/>
      <c r="H487" s="1093"/>
      <c r="I487" s="564"/>
    </row>
    <row r="488" spans="1:24" ht="51" customHeight="1">
      <c r="A488" s="668" t="s">
        <v>968</v>
      </c>
      <c r="B488" s="1029" t="s">
        <v>1101</v>
      </c>
      <c r="C488" s="1029"/>
      <c r="D488" s="1029"/>
      <c r="E488" s="1029"/>
      <c r="F488" s="1029"/>
      <c r="G488" s="1029"/>
      <c r="H488" s="1029"/>
      <c r="I488" s="669"/>
    </row>
    <row r="489" spans="1:24" ht="15.75" hidden="1" customHeight="1">
      <c r="A489" s="668"/>
      <c r="B489" s="1094"/>
      <c r="C489" s="1094"/>
      <c r="D489" s="1094"/>
      <c r="E489" s="1094"/>
      <c r="F489" s="1094"/>
      <c r="G489" s="1094"/>
      <c r="H489" s="1094"/>
      <c r="I489" s="564"/>
    </row>
    <row r="490" spans="1:24" ht="15.75" hidden="1" customHeight="1">
      <c r="A490" s="668"/>
      <c r="B490" s="1094"/>
      <c r="C490" s="1094"/>
      <c r="D490" s="1094"/>
      <c r="E490" s="1094"/>
      <c r="F490" s="1094"/>
      <c r="G490" s="1094"/>
      <c r="H490" s="1094"/>
      <c r="I490" s="564"/>
    </row>
    <row r="491" spans="1:24" ht="15.75" hidden="1" customHeight="1">
      <c r="A491" s="668"/>
      <c r="B491" s="1094"/>
      <c r="C491" s="1094"/>
      <c r="D491" s="1094"/>
      <c r="E491" s="1094"/>
      <c r="F491" s="1094"/>
      <c r="G491" s="1094"/>
      <c r="H491" s="1094"/>
      <c r="I491" s="564"/>
    </row>
    <row r="492" spans="1:24" ht="15.75" hidden="1" customHeight="1">
      <c r="A492" s="668"/>
      <c r="B492" s="670"/>
      <c r="C492" s="670"/>
      <c r="D492" s="670"/>
      <c r="E492" s="670"/>
      <c r="F492" s="670"/>
      <c r="G492" s="670"/>
      <c r="H492" s="670"/>
      <c r="I492" s="564"/>
    </row>
    <row r="493" spans="1:24" ht="35.25" customHeight="1">
      <c r="A493" s="671"/>
      <c r="B493" s="1095" t="s">
        <v>969</v>
      </c>
      <c r="C493" s="1095"/>
      <c r="D493" s="1095"/>
      <c r="E493" s="1095"/>
      <c r="F493" s="1095"/>
      <c r="G493" s="1095"/>
      <c r="H493" s="1095"/>
      <c r="I493" s="564"/>
    </row>
    <row r="494" spans="1:24" ht="15.75" hidden="1" customHeight="1">
      <c r="A494" s="663"/>
      <c r="B494" s="1096"/>
      <c r="C494" s="1096"/>
      <c r="D494" s="1096"/>
      <c r="E494" s="1096"/>
      <c r="F494" s="1096"/>
      <c r="G494" s="1096"/>
      <c r="H494" s="1096"/>
      <c r="I494" s="564"/>
    </row>
    <row r="495" spans="1:24" ht="15.75" hidden="1" customHeight="1">
      <c r="A495" s="663"/>
      <c r="B495" s="1096"/>
      <c r="C495" s="1096"/>
      <c r="D495" s="1096"/>
      <c r="E495" s="1096"/>
      <c r="F495" s="1096"/>
      <c r="G495" s="1096"/>
      <c r="H495" s="1096"/>
      <c r="I495" s="564"/>
    </row>
    <row r="496" spans="1:24" ht="15.75" hidden="1" customHeight="1">
      <c r="A496" s="663"/>
      <c r="B496" s="861"/>
      <c r="C496" s="861"/>
      <c r="D496" s="861"/>
      <c r="E496" s="861"/>
      <c r="F496" s="861"/>
      <c r="G496" s="861"/>
      <c r="H496" s="861"/>
      <c r="I496" s="564"/>
    </row>
    <row r="497" spans="1:13" ht="37.5" hidden="1" customHeight="1">
      <c r="A497" s="663"/>
      <c r="B497" s="861" t="s">
        <v>610</v>
      </c>
      <c r="C497" s="861"/>
      <c r="D497" s="861"/>
      <c r="E497" s="861"/>
      <c r="F497" s="861"/>
      <c r="G497" s="861"/>
      <c r="H497" s="861"/>
      <c r="I497" s="564"/>
    </row>
    <row r="498" spans="1:13" ht="15" customHeight="1">
      <c r="A498" s="663"/>
      <c r="B498" s="1097"/>
      <c r="C498" s="1097"/>
      <c r="D498" s="1097"/>
      <c r="E498" s="1097"/>
      <c r="F498" s="1097"/>
      <c r="G498" s="1097"/>
      <c r="H498" s="1097"/>
      <c r="I498" s="564"/>
    </row>
    <row r="499" spans="1:13" ht="37.5" customHeight="1">
      <c r="A499" s="668" t="s">
        <v>308</v>
      </c>
      <c r="B499" s="1029" t="s">
        <v>1102</v>
      </c>
      <c r="C499" s="1029"/>
      <c r="D499" s="1029"/>
      <c r="E499" s="1029"/>
      <c r="F499" s="1029"/>
      <c r="G499" s="1029"/>
      <c r="H499" s="1029"/>
      <c r="I499" s="669"/>
    </row>
    <row r="500" spans="1:13" ht="408.75" customHeight="1">
      <c r="B500" s="1098" t="s">
        <v>1103</v>
      </c>
      <c r="C500" s="1098"/>
      <c r="D500" s="1098"/>
      <c r="E500" s="1098"/>
      <c r="F500" s="1098"/>
      <c r="G500" s="1098"/>
      <c r="H500" s="1098"/>
    </row>
    <row r="501" spans="1:13" ht="31.5" customHeight="1">
      <c r="B501" s="861"/>
      <c r="C501" s="861"/>
      <c r="D501" s="861"/>
      <c r="E501" s="861"/>
      <c r="F501" s="861"/>
      <c r="G501" s="861"/>
      <c r="H501" s="861"/>
    </row>
    <row r="502" spans="1:13" ht="18" customHeight="1">
      <c r="A502" s="564"/>
      <c r="B502" s="1099"/>
      <c r="C502" s="1099"/>
      <c r="D502" s="1099"/>
      <c r="E502" s="1099"/>
      <c r="F502" s="1099"/>
      <c r="G502" s="1099"/>
      <c r="H502" s="1099"/>
      <c r="I502" s="564"/>
    </row>
    <row r="503" spans="1:13" ht="14.25" customHeight="1">
      <c r="A503" s="564"/>
      <c r="B503" s="672"/>
      <c r="C503" s="672"/>
      <c r="D503" s="672"/>
      <c r="E503" s="672"/>
      <c r="F503" s="672"/>
      <c r="G503" s="672"/>
      <c r="H503" s="672"/>
      <c r="I503" s="564"/>
    </row>
    <row r="504" spans="1:13" ht="75" customHeight="1">
      <c r="A504" s="663"/>
      <c r="B504" s="1046" t="s">
        <v>706</v>
      </c>
      <c r="C504" s="1046"/>
      <c r="D504" s="1046"/>
      <c r="E504" s="1046"/>
      <c r="F504" s="1046"/>
      <c r="G504" s="1046"/>
      <c r="H504" s="1046"/>
      <c r="I504" s="564"/>
    </row>
    <row r="505" spans="1:13" ht="15.75" hidden="1" customHeight="1">
      <c r="A505" s="663"/>
      <c r="B505" s="665"/>
      <c r="C505" s="665"/>
      <c r="D505" s="665"/>
      <c r="E505" s="665"/>
      <c r="F505" s="665"/>
      <c r="G505" s="665"/>
      <c r="H505" s="665"/>
      <c r="I505" s="564"/>
      <c r="M505" s="673">
        <f>M20</f>
        <v>2</v>
      </c>
    </row>
    <row r="506" spans="1:13" ht="7.5" customHeight="1">
      <c r="A506" s="663"/>
      <c r="B506" s="665"/>
      <c r="C506" s="665"/>
      <c r="D506" s="665"/>
      <c r="E506" s="665"/>
      <c r="F506" s="665"/>
      <c r="G506" s="665"/>
      <c r="H506" s="665"/>
      <c r="I506" s="564"/>
      <c r="M506" s="673"/>
    </row>
    <row r="507" spans="1:13" ht="20.25" customHeight="1">
      <c r="A507" s="674">
        <v>2.1</v>
      </c>
      <c r="B507" s="899" t="s">
        <v>88</v>
      </c>
      <c r="C507" s="899"/>
      <c r="D507" s="899"/>
      <c r="E507" s="899"/>
      <c r="F507" s="899"/>
      <c r="G507" s="899"/>
      <c r="H507" s="899"/>
      <c r="I507" s="564"/>
      <c r="M507" s="673" t="str">
        <f>M21</f>
        <v>2 or more</v>
      </c>
    </row>
    <row r="508" spans="1:13" ht="29.25" customHeight="1">
      <c r="A508" s="675"/>
      <c r="B508" s="844" t="str">
        <f>IF(M505=1, "Name of the Bidder", IF(M505=2, "Name of the Bidder", IF(M505=3, "Name of Lead Partner of Joint Venture", "")))</f>
        <v>Name of the Bidder</v>
      </c>
      <c r="C508" s="845"/>
      <c r="D508" s="845"/>
      <c r="E508" s="844"/>
      <c r="F508" s="845"/>
      <c r="G508" s="845"/>
      <c r="H508" s="867"/>
      <c r="I508" s="564"/>
    </row>
    <row r="509" spans="1:13" ht="25.5" customHeight="1">
      <c r="A509" s="675" t="s">
        <v>611</v>
      </c>
      <c r="B509" s="844" t="s">
        <v>612</v>
      </c>
      <c r="C509" s="845"/>
      <c r="D509" s="845"/>
      <c r="E509" s="845"/>
      <c r="F509" s="845"/>
      <c r="G509" s="845"/>
      <c r="H509" s="845"/>
      <c r="I509" s="564"/>
    </row>
    <row r="510" spans="1:13" ht="19.5" customHeight="1">
      <c r="A510" s="677"/>
      <c r="B510" s="678"/>
      <c r="C510" s="678"/>
      <c r="D510" s="679"/>
      <c r="E510" s="846" t="s">
        <v>90</v>
      </c>
      <c r="F510" s="847"/>
      <c r="G510" s="847"/>
      <c r="H510" s="848"/>
      <c r="I510" s="564"/>
    </row>
    <row r="511" spans="1:13" ht="47.25" customHeight="1">
      <c r="A511" s="677"/>
      <c r="B511" s="678"/>
      <c r="C511" s="678"/>
      <c r="D511" s="679" t="s">
        <v>970</v>
      </c>
      <c r="E511" s="849"/>
      <c r="F511" s="850"/>
      <c r="G511" s="850"/>
      <c r="H511" s="851"/>
      <c r="I511" s="564"/>
    </row>
    <row r="512" spans="1:13" ht="17.25" customHeight="1">
      <c r="A512" s="680" t="s">
        <v>185</v>
      </c>
      <c r="B512" s="873" t="s">
        <v>186</v>
      </c>
      <c r="C512" s="873"/>
      <c r="D512" s="681"/>
      <c r="E512" s="873"/>
      <c r="F512" s="873"/>
      <c r="G512" s="873"/>
      <c r="H512" s="873"/>
      <c r="I512" s="564"/>
    </row>
    <row r="513" spans="1:9" ht="17.25" hidden="1" customHeight="1">
      <c r="A513" s="680"/>
      <c r="B513" s="858" t="s">
        <v>971</v>
      </c>
      <c r="C513" s="858"/>
      <c r="D513" s="859"/>
      <c r="E513" s="682" t="s">
        <v>711</v>
      </c>
      <c r="F513" s="683"/>
      <c r="G513" s="683"/>
      <c r="H513" s="684"/>
      <c r="I513" s="564"/>
    </row>
    <row r="514" spans="1:9" ht="15.75" customHeight="1">
      <c r="A514" s="680">
        <v>1</v>
      </c>
      <c r="B514" s="777" t="s">
        <v>1104</v>
      </c>
      <c r="C514" s="740"/>
      <c r="D514" s="685"/>
      <c r="E514" s="837"/>
      <c r="F514" s="838"/>
      <c r="G514" s="838"/>
      <c r="H514" s="839"/>
      <c r="I514" s="564"/>
    </row>
    <row r="515" spans="1:9" ht="15.75" customHeight="1">
      <c r="A515" s="680">
        <v>2</v>
      </c>
      <c r="B515" s="777" t="s">
        <v>1105</v>
      </c>
      <c r="C515" s="740"/>
      <c r="D515" s="685"/>
      <c r="E515" s="874"/>
      <c r="F515" s="874"/>
      <c r="G515" s="874"/>
      <c r="H515" s="874"/>
    </row>
    <row r="516" spans="1:9" ht="15.75" customHeight="1">
      <c r="A516" s="680">
        <v>3</v>
      </c>
      <c r="B516" s="777" t="s">
        <v>1106</v>
      </c>
      <c r="C516" s="687"/>
      <c r="D516" s="685"/>
      <c r="E516" s="874"/>
      <c r="F516" s="874"/>
      <c r="G516" s="874"/>
      <c r="H516" s="874"/>
      <c r="I516" s="564"/>
    </row>
    <row r="517" spans="1:9" ht="16.5" customHeight="1">
      <c r="A517" s="680">
        <v>4</v>
      </c>
      <c r="B517" s="686" t="s">
        <v>935</v>
      </c>
      <c r="C517" s="687"/>
      <c r="D517" s="685"/>
      <c r="E517" s="874"/>
      <c r="F517" s="874"/>
      <c r="G517" s="874"/>
      <c r="H517" s="874"/>
      <c r="I517" s="564"/>
    </row>
    <row r="518" spans="1:9" ht="16.5" customHeight="1">
      <c r="A518" s="680">
        <v>5</v>
      </c>
      <c r="B518" s="686" t="s">
        <v>923</v>
      </c>
      <c r="C518" s="687"/>
      <c r="D518" s="685"/>
      <c r="E518" s="837"/>
      <c r="F518" s="838"/>
      <c r="G518" s="838"/>
      <c r="H518" s="839"/>
      <c r="I518" s="564"/>
    </row>
    <row r="519" spans="1:9" hidden="1">
      <c r="A519" s="680">
        <v>6</v>
      </c>
      <c r="B519" s="686" t="s">
        <v>705</v>
      </c>
      <c r="C519" s="687"/>
      <c r="D519" s="685"/>
      <c r="E519" s="874"/>
      <c r="F519" s="874"/>
      <c r="G519" s="874"/>
      <c r="H519" s="874"/>
      <c r="I519" s="564"/>
    </row>
    <row r="520" spans="1:9" ht="18.75" hidden="1" customHeight="1">
      <c r="A520" s="680">
        <v>6</v>
      </c>
      <c r="B520" s="686" t="s">
        <v>613</v>
      </c>
      <c r="C520" s="687"/>
      <c r="D520" s="688"/>
      <c r="E520" s="689"/>
      <c r="F520" s="690"/>
      <c r="G520" s="840"/>
      <c r="H520" s="841"/>
      <c r="I520" s="564"/>
    </row>
    <row r="521" spans="1:9" ht="32.25" customHeight="1">
      <c r="A521" s="663"/>
      <c r="B521" s="842"/>
      <c r="C521" s="842"/>
      <c r="D521" s="842"/>
      <c r="E521" s="842"/>
      <c r="F521" s="842"/>
      <c r="G521" s="842"/>
      <c r="H521" s="843"/>
      <c r="I521" s="564"/>
    </row>
    <row r="522" spans="1:9" ht="29.25" customHeight="1">
      <c r="A522" s="675"/>
      <c r="B522" s="691"/>
      <c r="C522" s="692"/>
      <c r="D522" s="692"/>
      <c r="E522" s="692"/>
      <c r="F522" s="692"/>
      <c r="G522" s="692"/>
      <c r="H522" s="692"/>
      <c r="I522" s="564"/>
    </row>
    <row r="523" spans="1:9" ht="20.25" customHeight="1">
      <c r="A523" s="677" t="s">
        <v>279</v>
      </c>
      <c r="B523" s="844" t="s">
        <v>89</v>
      </c>
      <c r="C523" s="845"/>
      <c r="D523" s="845"/>
      <c r="E523" s="845"/>
      <c r="F523" s="845"/>
      <c r="G523" s="845"/>
      <c r="H523" s="845"/>
      <c r="I523" s="564"/>
    </row>
    <row r="524" spans="1:9" ht="19.5" customHeight="1">
      <c r="A524" s="677"/>
      <c r="B524" s="693"/>
      <c r="C524" s="678"/>
      <c r="D524" s="679"/>
      <c r="E524" s="846" t="s">
        <v>90</v>
      </c>
      <c r="F524" s="847"/>
      <c r="G524" s="847"/>
      <c r="H524" s="848"/>
      <c r="I524" s="564"/>
    </row>
    <row r="525" spans="1:9" ht="47.25" customHeight="1">
      <c r="A525" s="677"/>
      <c r="B525" s="693"/>
      <c r="C525" s="678"/>
      <c r="D525" s="679" t="s">
        <v>972</v>
      </c>
      <c r="E525" s="849"/>
      <c r="F525" s="850"/>
      <c r="G525" s="850"/>
      <c r="H525" s="851"/>
      <c r="I525" s="564"/>
    </row>
    <row r="526" spans="1:9" ht="17.25" customHeight="1">
      <c r="A526" s="680" t="s">
        <v>185</v>
      </c>
      <c r="B526" s="852" t="s">
        <v>186</v>
      </c>
      <c r="C526" s="853"/>
      <c r="D526" s="694"/>
      <c r="E526" s="854"/>
      <c r="F526" s="855"/>
      <c r="G526" s="855"/>
      <c r="H526" s="856"/>
      <c r="I526" s="564"/>
    </row>
    <row r="527" spans="1:9" ht="17.25" hidden="1" customHeight="1">
      <c r="A527" s="680"/>
      <c r="B527" s="857" t="s">
        <v>973</v>
      </c>
      <c r="C527" s="858"/>
      <c r="D527" s="859"/>
      <c r="E527" s="695" t="s">
        <v>183</v>
      </c>
      <c r="F527" s="696"/>
      <c r="G527" s="696"/>
      <c r="H527" s="697"/>
      <c r="I527" s="564"/>
    </row>
    <row r="528" spans="1:9" ht="17.25" hidden="1" customHeight="1">
      <c r="A528" s="680"/>
      <c r="B528" s="858" t="s">
        <v>971</v>
      </c>
      <c r="C528" s="858"/>
      <c r="D528" s="859"/>
      <c r="E528" s="682"/>
      <c r="F528" s="696"/>
      <c r="G528" s="696"/>
      <c r="H528" s="697"/>
      <c r="I528" s="564"/>
    </row>
    <row r="529" spans="1:9" ht="15.75" customHeight="1">
      <c r="A529" s="680">
        <v>1</v>
      </c>
      <c r="B529" s="857" t="s">
        <v>1104</v>
      </c>
      <c r="C529" s="1101"/>
      <c r="D529" s="685"/>
      <c r="E529" s="837"/>
      <c r="F529" s="838"/>
      <c r="G529" s="838"/>
      <c r="H529" s="839"/>
      <c r="I529" s="564"/>
    </row>
    <row r="530" spans="1:9" ht="15.75" customHeight="1">
      <c r="A530" s="680">
        <v>2</v>
      </c>
      <c r="B530" s="857" t="s">
        <v>1105</v>
      </c>
      <c r="C530" s="1101"/>
      <c r="D530" s="685"/>
      <c r="E530" s="837"/>
      <c r="F530" s="838"/>
      <c r="G530" s="838"/>
      <c r="H530" s="839"/>
    </row>
    <row r="531" spans="1:9" ht="15.75" customHeight="1">
      <c r="A531" s="680">
        <v>3</v>
      </c>
      <c r="B531" s="857" t="s">
        <v>1106</v>
      </c>
      <c r="C531" s="1101"/>
      <c r="D531" s="685"/>
      <c r="E531" s="837"/>
      <c r="F531" s="838"/>
      <c r="G531" s="838"/>
      <c r="H531" s="839"/>
      <c r="I531" s="564"/>
    </row>
    <row r="532" spans="1:9" ht="16.5" customHeight="1">
      <c r="A532" s="680">
        <v>4</v>
      </c>
      <c r="B532" s="857" t="s">
        <v>935</v>
      </c>
      <c r="C532" s="1101"/>
      <c r="D532" s="685"/>
      <c r="E532" s="837"/>
      <c r="F532" s="838"/>
      <c r="G532" s="838"/>
      <c r="H532" s="839"/>
      <c r="I532" s="564"/>
    </row>
    <row r="533" spans="1:9" ht="16.5" customHeight="1">
      <c r="A533" s="680">
        <v>5</v>
      </c>
      <c r="B533" s="857" t="s">
        <v>923</v>
      </c>
      <c r="C533" s="1101"/>
      <c r="D533" s="685"/>
      <c r="E533" s="698"/>
      <c r="F533" s="699"/>
      <c r="G533" s="699"/>
      <c r="H533" s="700"/>
      <c r="I533" s="564"/>
    </row>
    <row r="534" spans="1:9" ht="16.5" hidden="1" customHeight="1">
      <c r="A534" s="680">
        <v>6</v>
      </c>
      <c r="B534" s="686" t="s">
        <v>705</v>
      </c>
      <c r="C534" s="687"/>
      <c r="D534" s="685"/>
      <c r="E534" s="837"/>
      <c r="F534" s="838"/>
      <c r="G534" s="838"/>
      <c r="H534" s="839"/>
      <c r="I534" s="564"/>
    </row>
    <row r="535" spans="1:9" ht="16.5" hidden="1" customHeight="1">
      <c r="A535" s="680">
        <v>6</v>
      </c>
      <c r="B535" s="686" t="s">
        <v>613</v>
      </c>
      <c r="C535" s="701"/>
      <c r="D535" s="685"/>
      <c r="E535" s="702"/>
      <c r="F535" s="702"/>
      <c r="G535" s="837"/>
      <c r="H535" s="839"/>
      <c r="I535" s="564"/>
    </row>
    <row r="536" spans="1:9" ht="51" customHeight="1">
      <c r="A536" s="680"/>
      <c r="B536" s="863" t="s">
        <v>187</v>
      </c>
      <c r="C536" s="864"/>
      <c r="D536" s="685"/>
      <c r="E536" s="837"/>
      <c r="F536" s="838"/>
      <c r="G536" s="838"/>
      <c r="H536" s="839"/>
      <c r="I536" s="564"/>
    </row>
    <row r="537" spans="1:9" ht="32.25" customHeight="1">
      <c r="A537" s="663"/>
      <c r="B537" s="860"/>
      <c r="C537" s="860"/>
      <c r="D537" s="861"/>
      <c r="E537" s="861"/>
      <c r="F537" s="861"/>
      <c r="G537" s="861"/>
      <c r="H537" s="862"/>
      <c r="I537" s="564"/>
    </row>
    <row r="538" spans="1:9" ht="16.5" customHeight="1">
      <c r="A538" s="663"/>
      <c r="B538" s="665"/>
      <c r="C538" s="665"/>
      <c r="D538" s="582"/>
      <c r="E538" s="582"/>
      <c r="F538" s="582"/>
      <c r="G538" s="582"/>
      <c r="H538" s="582"/>
      <c r="I538" s="564"/>
    </row>
    <row r="539" spans="1:9" ht="16.5" customHeight="1">
      <c r="A539" s="677" t="s">
        <v>602</v>
      </c>
      <c r="B539" s="867" t="s">
        <v>188</v>
      </c>
      <c r="C539" s="868"/>
      <c r="D539" s="703"/>
      <c r="E539" s="871"/>
      <c r="F539" s="872"/>
      <c r="G539" s="871"/>
      <c r="H539" s="872"/>
      <c r="I539" s="564"/>
    </row>
    <row r="540" spans="1:9" ht="28.5" customHeight="1">
      <c r="A540" s="677"/>
      <c r="B540" s="845"/>
      <c r="C540" s="867"/>
      <c r="D540" s="875" t="s">
        <v>974</v>
      </c>
      <c r="E540" s="876"/>
      <c r="F540" s="876"/>
      <c r="G540" s="876"/>
      <c r="H540" s="877"/>
      <c r="I540" s="564"/>
    </row>
    <row r="541" spans="1:9" ht="56.25" customHeight="1">
      <c r="A541" s="680"/>
      <c r="B541" s="869" t="s">
        <v>189</v>
      </c>
      <c r="C541" s="870"/>
      <c r="D541" s="685"/>
      <c r="E541" s="878"/>
      <c r="F541" s="878"/>
      <c r="G541" s="878"/>
      <c r="H541" s="878"/>
    </row>
    <row r="542" spans="1:9" ht="15.75" customHeight="1">
      <c r="A542" s="680"/>
      <c r="B542" s="879" t="s">
        <v>190</v>
      </c>
      <c r="C542" s="853"/>
      <c r="D542" s="694"/>
      <c r="E542" s="865"/>
      <c r="F542" s="866"/>
      <c r="G542" s="865"/>
      <c r="H542" s="866"/>
      <c r="I542" s="564"/>
    </row>
    <row r="543" spans="1:9" ht="79.5" customHeight="1">
      <c r="A543" s="680"/>
      <c r="B543" s="869" t="s">
        <v>191</v>
      </c>
      <c r="C543" s="870"/>
      <c r="D543" s="685"/>
      <c r="E543" s="878"/>
      <c r="F543" s="878"/>
      <c r="G543" s="878"/>
      <c r="H543" s="878"/>
      <c r="I543" s="564"/>
    </row>
    <row r="544" spans="1:9" ht="18" customHeight="1">
      <c r="A544" s="704"/>
      <c r="B544" s="579"/>
      <c r="C544" s="579"/>
      <c r="D544" s="579"/>
      <c r="G544" s="579"/>
    </row>
    <row r="545" spans="1:9" ht="19.5" customHeight="1">
      <c r="A545" s="675"/>
      <c r="B545" s="845" t="str">
        <f>IF(AND(M505=2,M507=1),"Name of Other Partner of JV",IF(AND(M505=2,M507="2 or more"),"Name of Other Partner-1 of JV",""))</f>
        <v>Name of Other Partner-1 of JV</v>
      </c>
      <c r="C545" s="845"/>
      <c r="D545" s="845"/>
      <c r="E545" s="844"/>
      <c r="F545" s="845"/>
      <c r="G545" s="845"/>
      <c r="H545" s="867"/>
      <c r="I545" s="564"/>
    </row>
    <row r="546" spans="1:9" ht="29.25" customHeight="1">
      <c r="A546" s="675" t="s">
        <v>611</v>
      </c>
      <c r="B546" s="844" t="s">
        <v>612</v>
      </c>
      <c r="C546" s="845"/>
      <c r="D546" s="845"/>
      <c r="E546" s="845"/>
      <c r="F546" s="845"/>
      <c r="G546" s="845"/>
      <c r="H546" s="845"/>
      <c r="I546" s="564"/>
    </row>
    <row r="547" spans="1:9" ht="19.5" customHeight="1">
      <c r="A547" s="677"/>
      <c r="B547" s="693"/>
      <c r="C547" s="705"/>
      <c r="D547" s="706"/>
      <c r="E547" s="1100" t="s">
        <v>90</v>
      </c>
      <c r="F547" s="1100"/>
      <c r="G547" s="1100"/>
      <c r="H547" s="1100"/>
      <c r="I547" s="564"/>
    </row>
    <row r="548" spans="1:9" ht="47.25" customHeight="1">
      <c r="A548" s="677"/>
      <c r="B548" s="693"/>
      <c r="C548" s="705"/>
      <c r="D548" s="707" t="s">
        <v>970</v>
      </c>
      <c r="E548" s="1100"/>
      <c r="F548" s="1100"/>
      <c r="G548" s="1100"/>
      <c r="H548" s="1100"/>
      <c r="I548" s="564"/>
    </row>
    <row r="549" spans="1:9" ht="17.25" customHeight="1">
      <c r="A549" s="680" t="s">
        <v>185</v>
      </c>
      <c r="B549" s="857" t="s">
        <v>186</v>
      </c>
      <c r="C549" s="1101"/>
      <c r="D549" s="708"/>
      <c r="E549" s="1102"/>
      <c r="F549" s="1103"/>
      <c r="G549" s="1102"/>
      <c r="H549" s="1103"/>
      <c r="I549" s="564"/>
    </row>
    <row r="550" spans="1:9" ht="17.25" hidden="1" customHeight="1">
      <c r="A550" s="680"/>
      <c r="B550" s="857" t="s">
        <v>973</v>
      </c>
      <c r="C550" s="858"/>
      <c r="D550" s="859"/>
      <c r="E550" s="695" t="s">
        <v>183</v>
      </c>
      <c r="F550" s="696"/>
      <c r="G550" s="696"/>
      <c r="H550" s="697"/>
      <c r="I550" s="564"/>
    </row>
    <row r="551" spans="1:9" ht="17.25" hidden="1" customHeight="1">
      <c r="A551" s="680"/>
      <c r="B551" s="858" t="s">
        <v>971</v>
      </c>
      <c r="C551" s="858"/>
      <c r="D551" s="859"/>
      <c r="E551" s="695"/>
      <c r="F551" s="696"/>
      <c r="G551" s="696"/>
      <c r="H551" s="697"/>
      <c r="I551" s="564"/>
    </row>
    <row r="552" spans="1:9" ht="15.75" customHeight="1">
      <c r="A552" s="680">
        <v>1</v>
      </c>
      <c r="B552" s="857" t="s">
        <v>1104</v>
      </c>
      <c r="C552" s="1101"/>
      <c r="D552" s="685"/>
      <c r="E552" s="874"/>
      <c r="F552" s="874"/>
      <c r="G552" s="874"/>
      <c r="H552" s="874"/>
      <c r="I552" s="564"/>
    </row>
    <row r="553" spans="1:9" ht="15.75" customHeight="1">
      <c r="A553" s="680">
        <v>2</v>
      </c>
      <c r="B553" s="857" t="s">
        <v>1105</v>
      </c>
      <c r="C553" s="1101"/>
      <c r="D553" s="685"/>
      <c r="E553" s="874"/>
      <c r="F553" s="874"/>
      <c r="G553" s="874"/>
      <c r="H553" s="874"/>
    </row>
    <row r="554" spans="1:9" ht="15.75" customHeight="1">
      <c r="A554" s="680">
        <v>3</v>
      </c>
      <c r="B554" s="857" t="s">
        <v>1106</v>
      </c>
      <c r="C554" s="1101"/>
      <c r="D554" s="685"/>
      <c r="E554" s="874"/>
      <c r="F554" s="874"/>
      <c r="G554" s="874"/>
      <c r="H554" s="874"/>
      <c r="I554" s="564"/>
    </row>
    <row r="555" spans="1:9" ht="16.5" customHeight="1">
      <c r="A555" s="680">
        <v>4</v>
      </c>
      <c r="B555" s="857" t="s">
        <v>935</v>
      </c>
      <c r="C555" s="1101"/>
      <c r="D555" s="685"/>
      <c r="E555" s="874"/>
      <c r="F555" s="874"/>
      <c r="G555" s="874"/>
      <c r="H555" s="874"/>
      <c r="I555" s="564"/>
    </row>
    <row r="556" spans="1:9" ht="16.5" customHeight="1">
      <c r="A556" s="680">
        <v>5</v>
      </c>
      <c r="B556" s="857" t="s">
        <v>923</v>
      </c>
      <c r="C556" s="1101"/>
      <c r="D556" s="685"/>
      <c r="E556" s="837"/>
      <c r="F556" s="838"/>
      <c r="G556" s="838"/>
      <c r="H556" s="839"/>
      <c r="I556" s="564"/>
    </row>
    <row r="557" spans="1:9" hidden="1">
      <c r="A557" s="680">
        <v>6</v>
      </c>
      <c r="B557" s="686" t="s">
        <v>705</v>
      </c>
      <c r="C557" s="701"/>
      <c r="D557" s="685"/>
      <c r="E557" s="874"/>
      <c r="F557" s="874"/>
      <c r="G557" s="874"/>
      <c r="H557" s="874"/>
      <c r="I557" s="564"/>
    </row>
    <row r="558" spans="1:9" ht="19.5" hidden="1" customHeight="1">
      <c r="A558" s="680">
        <v>6</v>
      </c>
      <c r="B558" s="686" t="s">
        <v>613</v>
      </c>
      <c r="C558" s="687"/>
      <c r="D558" s="688"/>
      <c r="E558" s="689"/>
      <c r="F558" s="690"/>
      <c r="G558" s="840"/>
      <c r="H558" s="841"/>
      <c r="I558" s="564"/>
    </row>
    <row r="559" spans="1:9" ht="32.25" customHeight="1">
      <c r="A559" s="663"/>
      <c r="B559" s="842"/>
      <c r="C559" s="842"/>
      <c r="D559" s="842"/>
      <c r="E559" s="842"/>
      <c r="F559" s="842"/>
      <c r="G559" s="842"/>
      <c r="H559" s="843"/>
      <c r="I559" s="564"/>
    </row>
    <row r="560" spans="1:9" ht="32.25" hidden="1" customHeight="1">
      <c r="A560" s="675"/>
      <c r="B560" s="778"/>
      <c r="C560" s="778"/>
      <c r="D560" s="778"/>
      <c r="E560" s="778"/>
      <c r="F560" s="778"/>
      <c r="G560" s="778"/>
      <c r="H560" s="778"/>
      <c r="I560" s="564"/>
    </row>
    <row r="561" spans="1:9" ht="32.25" hidden="1" customHeight="1">
      <c r="A561" s="675"/>
      <c r="B561" s="778"/>
      <c r="C561" s="778"/>
      <c r="D561" s="778"/>
      <c r="E561" s="778"/>
      <c r="F561" s="778"/>
      <c r="G561" s="778"/>
      <c r="H561" s="778"/>
      <c r="I561" s="564"/>
    </row>
    <row r="562" spans="1:9" ht="32.25" hidden="1" customHeight="1">
      <c r="A562" s="675"/>
      <c r="B562" s="778"/>
      <c r="C562" s="778"/>
      <c r="D562" s="778"/>
      <c r="E562" s="778"/>
      <c r="F562" s="778"/>
      <c r="G562" s="778"/>
      <c r="H562" s="778"/>
      <c r="I562" s="564"/>
    </row>
    <row r="563" spans="1:9" ht="32.25" hidden="1" customHeight="1">
      <c r="A563" s="675"/>
      <c r="B563" s="778"/>
      <c r="C563" s="778"/>
      <c r="D563" s="778"/>
      <c r="E563" s="778"/>
      <c r="F563" s="778"/>
      <c r="G563" s="778"/>
      <c r="H563" s="778"/>
      <c r="I563" s="564"/>
    </row>
    <row r="564" spans="1:9" ht="20.25" customHeight="1">
      <c r="A564" s="677" t="s">
        <v>279</v>
      </c>
      <c r="B564" s="1136" t="s">
        <v>89</v>
      </c>
      <c r="C564" s="1136"/>
      <c r="D564" s="1136"/>
      <c r="E564" s="1136"/>
      <c r="F564" s="1136"/>
      <c r="G564" s="1136"/>
      <c r="H564" s="1136"/>
      <c r="I564" s="564"/>
    </row>
    <row r="565" spans="1:9" ht="19.5" customHeight="1">
      <c r="A565" s="677"/>
      <c r="B565" s="779"/>
      <c r="C565" s="705"/>
      <c r="D565" s="706"/>
      <c r="E565" s="846" t="s">
        <v>90</v>
      </c>
      <c r="F565" s="847"/>
      <c r="G565" s="847"/>
      <c r="H565" s="848"/>
      <c r="I565" s="564"/>
    </row>
    <row r="566" spans="1:9" ht="47.25" customHeight="1">
      <c r="A566" s="677"/>
      <c r="B566" s="779"/>
      <c r="C566" s="705"/>
      <c r="D566" s="707" t="s">
        <v>972</v>
      </c>
      <c r="E566" s="1105"/>
      <c r="F566" s="1106"/>
      <c r="G566" s="1106"/>
      <c r="H566" s="1107"/>
      <c r="I566" s="564"/>
    </row>
    <row r="567" spans="1:9" ht="17.25" customHeight="1">
      <c r="A567" s="680" t="s">
        <v>185</v>
      </c>
      <c r="B567" s="859" t="s">
        <v>186</v>
      </c>
      <c r="C567" s="852"/>
      <c r="D567" s="780"/>
      <c r="E567" s="1131"/>
      <c r="F567" s="1132"/>
      <c r="G567" s="1131"/>
      <c r="H567" s="1132"/>
      <c r="I567" s="564"/>
    </row>
    <row r="568" spans="1:9" ht="17.25" hidden="1" customHeight="1">
      <c r="A568" s="680"/>
      <c r="B568" s="858" t="s">
        <v>973</v>
      </c>
      <c r="C568" s="858"/>
      <c r="D568" s="859"/>
      <c r="E568" s="695" t="s">
        <v>183</v>
      </c>
      <c r="F568" s="696"/>
      <c r="G568" s="696"/>
      <c r="H568" s="697"/>
      <c r="I568" s="564"/>
    </row>
    <row r="569" spans="1:9" ht="17.25" hidden="1" customHeight="1">
      <c r="A569" s="680"/>
      <c r="B569" s="858" t="s">
        <v>971</v>
      </c>
      <c r="C569" s="858"/>
      <c r="D569" s="859"/>
      <c r="E569" s="695"/>
      <c r="F569" s="696"/>
      <c r="G569" s="696"/>
      <c r="H569" s="697"/>
      <c r="I569" s="564"/>
    </row>
    <row r="570" spans="1:9" ht="15.75" customHeight="1">
      <c r="A570" s="680">
        <v>1</v>
      </c>
      <c r="B570" s="857" t="s">
        <v>1104</v>
      </c>
      <c r="C570" s="1101"/>
      <c r="D570" s="685"/>
      <c r="E570" s="874"/>
      <c r="F570" s="874"/>
      <c r="G570" s="874"/>
      <c r="H570" s="874"/>
      <c r="I570" s="564"/>
    </row>
    <row r="571" spans="1:9" ht="15.75" customHeight="1">
      <c r="A571" s="680">
        <v>2</v>
      </c>
      <c r="B571" s="857" t="s">
        <v>1105</v>
      </c>
      <c r="C571" s="1101"/>
      <c r="D571" s="685"/>
      <c r="E571" s="874"/>
      <c r="F571" s="874"/>
      <c r="G571" s="874"/>
      <c r="H571" s="874"/>
    </row>
    <row r="572" spans="1:9" ht="15.75" customHeight="1">
      <c r="A572" s="680">
        <v>3</v>
      </c>
      <c r="B572" s="857" t="s">
        <v>1106</v>
      </c>
      <c r="C572" s="1101"/>
      <c r="D572" s="685"/>
      <c r="E572" s="874"/>
      <c r="F572" s="874"/>
      <c r="G572" s="874"/>
      <c r="H572" s="874"/>
      <c r="I572" s="564"/>
    </row>
    <row r="573" spans="1:9" ht="15.75" customHeight="1">
      <c r="A573" s="680">
        <v>4</v>
      </c>
      <c r="B573" s="857" t="s">
        <v>935</v>
      </c>
      <c r="C573" s="1101"/>
      <c r="D573" s="685"/>
      <c r="E573" s="837"/>
      <c r="F573" s="838"/>
      <c r="G573" s="838"/>
      <c r="H573" s="839"/>
      <c r="I573" s="564"/>
    </row>
    <row r="574" spans="1:9" ht="16.5" customHeight="1">
      <c r="A574" s="680">
        <v>5</v>
      </c>
      <c r="B574" s="857" t="s">
        <v>923</v>
      </c>
      <c r="C574" s="1101"/>
      <c r="D574" s="685"/>
      <c r="E574" s="874"/>
      <c r="F574" s="874"/>
      <c r="G574" s="874"/>
      <c r="H574" s="874"/>
      <c r="I574" s="564"/>
    </row>
    <row r="575" spans="1:9" ht="15.75" hidden="1" customHeight="1">
      <c r="A575" s="680">
        <v>6</v>
      </c>
      <c r="B575" s="686" t="s">
        <v>705</v>
      </c>
      <c r="C575" s="701"/>
      <c r="D575" s="685"/>
      <c r="E575" s="874"/>
      <c r="F575" s="874"/>
      <c r="G575" s="874"/>
      <c r="H575" s="874"/>
      <c r="I575" s="564"/>
    </row>
    <row r="576" spans="1:9" hidden="1">
      <c r="A576" s="680">
        <v>6</v>
      </c>
      <c r="B576" s="709" t="s">
        <v>613</v>
      </c>
      <c r="C576" s="710"/>
      <c r="D576" s="781"/>
      <c r="E576" s="689"/>
      <c r="F576" s="690"/>
      <c r="G576" s="1133"/>
      <c r="H576" s="1134"/>
      <c r="I576" s="564"/>
    </row>
    <row r="577" spans="1:9" ht="29.45" customHeight="1">
      <c r="A577" s="680"/>
      <c r="B577" s="1135"/>
      <c r="C577" s="1135"/>
      <c r="D577" s="1135"/>
      <c r="E577" s="1135"/>
      <c r="F577" s="1135"/>
      <c r="G577" s="1135"/>
      <c r="H577" s="1135"/>
      <c r="I577" s="564"/>
    </row>
    <row r="578" spans="1:9" ht="16.5" customHeight="1">
      <c r="A578" s="782"/>
      <c r="B578" s="665"/>
      <c r="C578" s="665"/>
      <c r="D578" s="582"/>
      <c r="E578" s="582"/>
      <c r="F578" s="582"/>
      <c r="G578" s="582"/>
      <c r="H578" s="582"/>
      <c r="I578" s="564"/>
    </row>
    <row r="579" spans="1:9" ht="16.5" customHeight="1">
      <c r="A579" s="677" t="s">
        <v>602</v>
      </c>
      <c r="B579" s="867" t="s">
        <v>188</v>
      </c>
      <c r="C579" s="868"/>
      <c r="D579" s="703"/>
      <c r="E579" s="871"/>
      <c r="F579" s="872"/>
      <c r="G579" s="871"/>
      <c r="H579" s="872"/>
      <c r="I579" s="564"/>
    </row>
    <row r="580" spans="1:9" ht="28.5" customHeight="1">
      <c r="A580" s="677"/>
      <c r="B580" s="845"/>
      <c r="C580" s="867"/>
      <c r="D580" s="875" t="s">
        <v>1107</v>
      </c>
      <c r="E580" s="876"/>
      <c r="F580" s="876"/>
      <c r="G580" s="876"/>
      <c r="H580" s="877"/>
      <c r="I580" s="564"/>
    </row>
    <row r="581" spans="1:9" ht="56.25" customHeight="1">
      <c r="A581" s="680"/>
      <c r="B581" s="869" t="s">
        <v>189</v>
      </c>
      <c r="C581" s="870"/>
      <c r="D581" s="685"/>
      <c r="E581" s="878"/>
      <c r="F581" s="878"/>
      <c r="G581" s="878"/>
      <c r="H581" s="878"/>
    </row>
    <row r="582" spans="1:9" ht="15.75" customHeight="1">
      <c r="A582" s="680"/>
      <c r="B582" s="879" t="s">
        <v>190</v>
      </c>
      <c r="C582" s="853"/>
      <c r="D582" s="694"/>
      <c r="E582" s="865"/>
      <c r="F582" s="866"/>
      <c r="G582" s="865"/>
      <c r="H582" s="866"/>
      <c r="I582" s="564"/>
    </row>
    <row r="583" spans="1:9" ht="66.75" customHeight="1">
      <c r="A583" s="680"/>
      <c r="B583" s="869" t="s">
        <v>191</v>
      </c>
      <c r="C583" s="870"/>
      <c r="D583" s="685"/>
      <c r="E583" s="878"/>
      <c r="F583" s="878"/>
      <c r="G583" s="878"/>
      <c r="H583" s="878"/>
      <c r="I583" s="564"/>
    </row>
    <row r="584" spans="1:9" ht="20.25" customHeight="1">
      <c r="A584" s="680"/>
      <c r="B584" s="577"/>
      <c r="C584" s="577"/>
      <c r="D584" s="711"/>
      <c r="E584" s="711"/>
      <c r="F584" s="711"/>
      <c r="G584" s="711"/>
      <c r="H584" s="711"/>
      <c r="I584" s="564"/>
    </row>
    <row r="585" spans="1:9" ht="32.25" customHeight="1">
      <c r="A585" s="675"/>
      <c r="B585" s="845" t="str">
        <f>IF(AND(M505=2,M507="2 or more"),"Name of Other Partner-2 of JV", "")</f>
        <v>Name of Other Partner-2 of JV</v>
      </c>
      <c r="C585" s="845"/>
      <c r="D585" s="845"/>
      <c r="E585" s="844"/>
      <c r="F585" s="845"/>
      <c r="G585" s="845"/>
      <c r="H585" s="867"/>
      <c r="I585" s="564"/>
    </row>
    <row r="586" spans="1:9" ht="29.25" customHeight="1">
      <c r="A586" s="675" t="s">
        <v>611</v>
      </c>
      <c r="B586" s="844" t="s">
        <v>612</v>
      </c>
      <c r="C586" s="845"/>
      <c r="D586" s="845"/>
      <c r="E586" s="845"/>
      <c r="F586" s="845"/>
      <c r="G586" s="845"/>
      <c r="H586" s="845"/>
      <c r="I586" s="564"/>
    </row>
    <row r="587" spans="1:9" ht="19.5" customHeight="1">
      <c r="A587" s="677"/>
      <c r="B587" s="693"/>
      <c r="C587" s="705"/>
      <c r="D587" s="706"/>
      <c r="E587" s="846" t="s">
        <v>90</v>
      </c>
      <c r="F587" s="847"/>
      <c r="G587" s="847"/>
      <c r="H587" s="848"/>
      <c r="I587" s="564"/>
    </row>
    <row r="588" spans="1:9" ht="47.25" customHeight="1">
      <c r="A588" s="677"/>
      <c r="B588" s="693"/>
      <c r="C588" s="705"/>
      <c r="D588" s="707" t="s">
        <v>970</v>
      </c>
      <c r="E588" s="1105"/>
      <c r="F588" s="1106"/>
      <c r="G588" s="1106"/>
      <c r="H588" s="1107"/>
      <c r="I588" s="564"/>
    </row>
    <row r="589" spans="1:9" ht="17.25" customHeight="1">
      <c r="A589" s="680" t="s">
        <v>185</v>
      </c>
      <c r="B589" s="857" t="s">
        <v>186</v>
      </c>
      <c r="C589" s="1101"/>
      <c r="D589" s="708"/>
      <c r="E589" s="927"/>
      <c r="F589" s="926"/>
      <c r="G589" s="927"/>
      <c r="H589" s="926"/>
      <c r="I589" s="564"/>
    </row>
    <row r="590" spans="1:9" ht="17.25" hidden="1" customHeight="1">
      <c r="A590" s="680"/>
      <c r="B590" s="857" t="s">
        <v>973</v>
      </c>
      <c r="C590" s="858"/>
      <c r="D590" s="1101"/>
      <c r="E590" s="695" t="s">
        <v>183</v>
      </c>
      <c r="F590" s="696"/>
      <c r="G590" s="696"/>
      <c r="H590" s="697"/>
      <c r="I590" s="564"/>
    </row>
    <row r="591" spans="1:9" ht="17.25" hidden="1" customHeight="1">
      <c r="A591" s="680"/>
      <c r="B591" s="858" t="s">
        <v>971</v>
      </c>
      <c r="C591" s="858"/>
      <c r="D591" s="859"/>
      <c r="E591" s="695"/>
      <c r="F591" s="696"/>
      <c r="G591" s="696"/>
      <c r="H591" s="697"/>
      <c r="I591" s="564"/>
    </row>
    <row r="592" spans="1:9" ht="15.75" customHeight="1">
      <c r="A592" s="680">
        <v>1</v>
      </c>
      <c r="B592" s="857" t="s">
        <v>1104</v>
      </c>
      <c r="C592" s="1101"/>
      <c r="D592" s="685"/>
      <c r="E592" s="874"/>
      <c r="F592" s="874"/>
      <c r="G592" s="874"/>
      <c r="H592" s="874"/>
      <c r="I592" s="564"/>
    </row>
    <row r="593" spans="1:9" ht="15.75" customHeight="1">
      <c r="A593" s="680">
        <v>2</v>
      </c>
      <c r="B593" s="857" t="s">
        <v>1105</v>
      </c>
      <c r="C593" s="1101"/>
      <c r="D593" s="685"/>
      <c r="E593" s="874"/>
      <c r="F593" s="874"/>
      <c r="G593" s="874"/>
      <c r="H593" s="874"/>
    </row>
    <row r="594" spans="1:9" ht="15.75" customHeight="1">
      <c r="A594" s="680">
        <v>3</v>
      </c>
      <c r="B594" s="857" t="s">
        <v>1106</v>
      </c>
      <c r="C594" s="1101"/>
      <c r="D594" s="685"/>
      <c r="E594" s="874"/>
      <c r="F594" s="874"/>
      <c r="G594" s="874"/>
      <c r="H594" s="874"/>
      <c r="I594" s="564"/>
    </row>
    <row r="595" spans="1:9" ht="16.5" customHeight="1">
      <c r="A595" s="680">
        <v>4</v>
      </c>
      <c r="B595" s="857" t="s">
        <v>935</v>
      </c>
      <c r="C595" s="1101"/>
      <c r="D595" s="685"/>
      <c r="E595" s="874"/>
      <c r="F595" s="874"/>
      <c r="G595" s="874"/>
      <c r="H595" s="874"/>
      <c r="I595" s="564"/>
    </row>
    <row r="596" spans="1:9" ht="16.5" customHeight="1">
      <c r="A596" s="680">
        <v>5</v>
      </c>
      <c r="B596" s="857" t="s">
        <v>923</v>
      </c>
      <c r="C596" s="1101"/>
      <c r="D596" s="685"/>
      <c r="E596" s="837"/>
      <c r="F596" s="838"/>
      <c r="G596" s="838"/>
      <c r="H596" s="839"/>
      <c r="I596" s="564"/>
    </row>
    <row r="597" spans="1:9" ht="15.75" hidden="1" customHeight="1">
      <c r="A597" s="680">
        <v>6</v>
      </c>
      <c r="B597" s="686" t="s">
        <v>705</v>
      </c>
      <c r="C597" s="701"/>
      <c r="D597" s="685"/>
      <c r="E597" s="874"/>
      <c r="F597" s="874"/>
      <c r="G597" s="874"/>
      <c r="H597" s="874"/>
      <c r="I597" s="564"/>
    </row>
    <row r="598" spans="1:9" hidden="1">
      <c r="A598" s="680">
        <v>6</v>
      </c>
      <c r="B598" s="709" t="s">
        <v>613</v>
      </c>
      <c r="C598" s="710"/>
      <c r="D598" s="688"/>
      <c r="E598" s="689"/>
      <c r="F598" s="690"/>
      <c r="G598" s="840"/>
      <c r="H598" s="841"/>
      <c r="I598" s="564"/>
    </row>
    <row r="599" spans="1:9" ht="32.25" customHeight="1">
      <c r="A599" s="663"/>
      <c r="B599" s="842"/>
      <c r="C599" s="842"/>
      <c r="D599" s="842"/>
      <c r="E599" s="842"/>
      <c r="F599" s="842"/>
      <c r="G599" s="842"/>
      <c r="H599" s="843"/>
      <c r="I599" s="564"/>
    </row>
    <row r="600" spans="1:9" ht="32.25" customHeight="1">
      <c r="A600" s="675"/>
      <c r="B600" s="778"/>
      <c r="C600" s="778"/>
      <c r="D600" s="778"/>
      <c r="E600" s="778"/>
      <c r="F600" s="778"/>
      <c r="G600" s="778"/>
      <c r="H600" s="778"/>
      <c r="I600" s="564"/>
    </row>
    <row r="601" spans="1:9" ht="20.25" customHeight="1">
      <c r="A601" s="677" t="s">
        <v>279</v>
      </c>
      <c r="B601" s="844" t="s">
        <v>89</v>
      </c>
      <c r="C601" s="845"/>
      <c r="D601" s="845"/>
      <c r="E601" s="845"/>
      <c r="F601" s="845"/>
      <c r="G601" s="845"/>
      <c r="H601" s="845"/>
      <c r="I601" s="564"/>
    </row>
    <row r="602" spans="1:9" ht="19.5" customHeight="1">
      <c r="A602" s="677"/>
      <c r="B602" s="779"/>
      <c r="C602" s="705"/>
      <c r="D602" s="706"/>
      <c r="E602" s="846" t="s">
        <v>90</v>
      </c>
      <c r="F602" s="847"/>
      <c r="G602" s="847"/>
      <c r="H602" s="848"/>
      <c r="I602" s="564"/>
    </row>
    <row r="603" spans="1:9" ht="47.25" customHeight="1">
      <c r="A603" s="677"/>
      <c r="B603" s="779"/>
      <c r="C603" s="705"/>
      <c r="D603" s="707" t="s">
        <v>1108</v>
      </c>
      <c r="E603" s="1105"/>
      <c r="F603" s="1106"/>
      <c r="G603" s="1106"/>
      <c r="H603" s="1107"/>
      <c r="I603" s="564"/>
    </row>
    <row r="604" spans="1:9" ht="17.25" customHeight="1">
      <c r="A604" s="680" t="s">
        <v>185</v>
      </c>
      <c r="B604" s="859" t="s">
        <v>186</v>
      </c>
      <c r="C604" s="852"/>
      <c r="D604" s="780"/>
      <c r="E604" s="1131"/>
      <c r="F604" s="1132"/>
      <c r="G604" s="1131"/>
      <c r="H604" s="1132"/>
      <c r="I604" s="564"/>
    </row>
    <row r="605" spans="1:9" ht="17.25" hidden="1" customHeight="1">
      <c r="A605" s="680"/>
      <c r="B605" s="858" t="s">
        <v>971</v>
      </c>
      <c r="C605" s="858"/>
      <c r="D605" s="859"/>
      <c r="E605" s="695"/>
      <c r="F605" s="696"/>
      <c r="G605" s="696"/>
      <c r="H605" s="697"/>
      <c r="I605" s="564"/>
    </row>
    <row r="606" spans="1:9" ht="15.75" customHeight="1">
      <c r="A606" s="680">
        <v>1</v>
      </c>
      <c r="B606" s="857" t="s">
        <v>1104</v>
      </c>
      <c r="C606" s="1101"/>
      <c r="D606" s="685"/>
      <c r="E606" s="874"/>
      <c r="F606" s="874"/>
      <c r="G606" s="874"/>
      <c r="H606" s="874"/>
      <c r="I606" s="564"/>
    </row>
    <row r="607" spans="1:9" ht="15.75" customHeight="1">
      <c r="A607" s="680">
        <v>2</v>
      </c>
      <c r="B607" s="857" t="s">
        <v>1105</v>
      </c>
      <c r="C607" s="1101"/>
      <c r="D607" s="685"/>
      <c r="E607" s="874"/>
      <c r="F607" s="874"/>
      <c r="G607" s="874"/>
      <c r="H607" s="874"/>
    </row>
    <row r="608" spans="1:9" ht="15.75" customHeight="1">
      <c r="A608" s="680">
        <v>3</v>
      </c>
      <c r="B608" s="857" t="s">
        <v>1106</v>
      </c>
      <c r="C608" s="1101"/>
      <c r="D608" s="685"/>
      <c r="E608" s="874"/>
      <c r="F608" s="874"/>
      <c r="G608" s="874"/>
      <c r="H608" s="874"/>
      <c r="I608" s="564"/>
    </row>
    <row r="609" spans="1:9" ht="16.5" customHeight="1">
      <c r="A609" s="680">
        <v>4</v>
      </c>
      <c r="B609" s="857" t="s">
        <v>935</v>
      </c>
      <c r="C609" s="1101"/>
      <c r="D609" s="685"/>
      <c r="E609" s="874"/>
      <c r="F609" s="874"/>
      <c r="G609" s="874"/>
      <c r="H609" s="874"/>
      <c r="I609" s="564"/>
    </row>
    <row r="610" spans="1:9" ht="15.75" customHeight="1">
      <c r="A610" s="680">
        <v>5</v>
      </c>
      <c r="B610" s="857" t="s">
        <v>923</v>
      </c>
      <c r="C610" s="1101"/>
      <c r="D610" s="685"/>
      <c r="E610" s="874"/>
      <c r="F610" s="874"/>
      <c r="G610" s="874"/>
      <c r="H610" s="874"/>
      <c r="I610" s="564"/>
    </row>
    <row r="611" spans="1:9" ht="15.75" hidden="1" customHeight="1">
      <c r="A611" s="680">
        <v>6</v>
      </c>
      <c r="B611" s="686" t="s">
        <v>705</v>
      </c>
      <c r="C611" s="701"/>
      <c r="D611" s="685"/>
      <c r="E611" s="702"/>
      <c r="F611" s="702"/>
      <c r="G611" s="878"/>
      <c r="H611" s="878"/>
      <c r="I611" s="564"/>
    </row>
    <row r="612" spans="1:9" ht="15.75" hidden="1" customHeight="1">
      <c r="A612" s="680">
        <v>6</v>
      </c>
      <c r="B612" s="574" t="s">
        <v>1109</v>
      </c>
      <c r="C612" s="574"/>
      <c r="D612" s="685"/>
      <c r="E612" s="874"/>
      <c r="F612" s="874"/>
      <c r="G612" s="874"/>
      <c r="H612" s="874"/>
      <c r="I612" s="564"/>
    </row>
    <row r="613" spans="1:9" ht="56.1" customHeight="1">
      <c r="A613" s="680"/>
      <c r="B613" s="864" t="s">
        <v>187</v>
      </c>
      <c r="C613" s="864"/>
      <c r="D613" s="685"/>
      <c r="E613" s="874"/>
      <c r="F613" s="874"/>
      <c r="G613" s="874"/>
      <c r="H613" s="874"/>
      <c r="I613" s="564"/>
    </row>
    <row r="614" spans="1:9" ht="32.25" customHeight="1">
      <c r="A614" s="663"/>
      <c r="B614" s="860"/>
      <c r="C614" s="860"/>
      <c r="D614" s="861"/>
      <c r="E614" s="861"/>
      <c r="F614" s="861"/>
      <c r="G614" s="861"/>
      <c r="H614" s="862"/>
      <c r="I614" s="564"/>
    </row>
    <row r="615" spans="1:9" ht="16.5" customHeight="1">
      <c r="A615" s="663"/>
      <c r="B615" s="665"/>
      <c r="C615" s="665"/>
      <c r="D615" s="582"/>
      <c r="E615" s="582"/>
      <c r="F615" s="582"/>
      <c r="G615" s="582"/>
      <c r="H615" s="582"/>
      <c r="I615" s="564"/>
    </row>
    <row r="616" spans="1:9" ht="16.5" customHeight="1">
      <c r="A616" s="677" t="s">
        <v>602</v>
      </c>
      <c r="B616" s="868" t="s">
        <v>188</v>
      </c>
      <c r="C616" s="868"/>
      <c r="D616" s="703"/>
      <c r="E616" s="871"/>
      <c r="F616" s="872"/>
      <c r="G616" s="871"/>
      <c r="H616" s="872"/>
      <c r="I616" s="564"/>
    </row>
    <row r="617" spans="1:9" ht="28.5" customHeight="1">
      <c r="A617" s="677"/>
      <c r="B617" s="844"/>
      <c r="C617" s="867"/>
      <c r="D617" s="875" t="s">
        <v>974</v>
      </c>
      <c r="E617" s="876"/>
      <c r="F617" s="876"/>
      <c r="G617" s="876"/>
      <c r="H617" s="877"/>
      <c r="I617" s="564"/>
    </row>
    <row r="618" spans="1:9" ht="51" customHeight="1">
      <c r="A618" s="680"/>
      <c r="B618" s="870" t="s">
        <v>189</v>
      </c>
      <c r="C618" s="870"/>
      <c r="D618" s="837"/>
      <c r="E618" s="838"/>
      <c r="F618" s="838"/>
      <c r="G618" s="838"/>
      <c r="H618" s="839"/>
    </row>
    <row r="619" spans="1:9" ht="15.75" customHeight="1">
      <c r="A619" s="680"/>
      <c r="B619" s="853" t="s">
        <v>190</v>
      </c>
      <c r="C619" s="853"/>
      <c r="D619" s="694"/>
      <c r="E619" s="865"/>
      <c r="F619" s="866"/>
      <c r="G619" s="865"/>
      <c r="H619" s="866"/>
      <c r="I619" s="564"/>
    </row>
    <row r="620" spans="1:9" ht="49.5" customHeight="1">
      <c r="A620" s="680"/>
      <c r="B620" s="870" t="s">
        <v>191</v>
      </c>
      <c r="C620" s="870"/>
      <c r="D620" s="685"/>
      <c r="E620" s="878"/>
      <c r="F620" s="878"/>
      <c r="G620" s="878"/>
      <c r="H620" s="878"/>
      <c r="I620" s="564"/>
    </row>
    <row r="621" spans="1:9" ht="22.5" customHeight="1">
      <c r="A621" s="663"/>
      <c r="B621" s="577"/>
      <c r="C621" s="577"/>
      <c r="D621" s="711"/>
      <c r="E621" s="711"/>
      <c r="F621" s="711"/>
      <c r="G621" s="711"/>
      <c r="H621" s="711"/>
      <c r="I621" s="564"/>
    </row>
    <row r="622" spans="1:9" ht="17.25" customHeight="1">
      <c r="A622" s="713" t="s">
        <v>184</v>
      </c>
      <c r="B622" s="1092" t="s">
        <v>975</v>
      </c>
      <c r="C622" s="1092"/>
      <c r="D622" s="1092"/>
      <c r="E622" s="1092"/>
      <c r="F622" s="1092"/>
      <c r="G622" s="1092"/>
      <c r="H622" s="1092"/>
      <c r="I622" s="564"/>
    </row>
    <row r="623" spans="1:9" ht="12" customHeight="1">
      <c r="A623" s="564"/>
      <c r="B623" s="579"/>
      <c r="C623" s="579"/>
      <c r="D623" s="579"/>
      <c r="E623" s="579"/>
      <c r="F623" s="579"/>
      <c r="G623" s="579"/>
      <c r="H623" s="564"/>
      <c r="I623" s="564"/>
    </row>
    <row r="624" spans="1:9" ht="409.5" customHeight="1">
      <c r="A624" s="714"/>
      <c r="B624" s="1098" t="s">
        <v>1110</v>
      </c>
      <c r="C624" s="1130"/>
      <c r="D624" s="1130"/>
      <c r="E624" s="1130"/>
      <c r="F624" s="1130"/>
      <c r="G624" s="1130"/>
      <c r="H624" s="1130"/>
      <c r="I624" s="564"/>
    </row>
    <row r="625" spans="1:9" ht="194.25" hidden="1" customHeight="1">
      <c r="A625" s="663"/>
      <c r="B625" s="1098" t="s">
        <v>1111</v>
      </c>
      <c r="C625" s="1130"/>
      <c r="D625" s="1130"/>
      <c r="E625" s="1130"/>
      <c r="F625" s="1130"/>
      <c r="G625" s="1130"/>
      <c r="H625" s="1130"/>
    </row>
    <row r="626" spans="1:9" ht="40.35" hidden="1" customHeight="1">
      <c r="A626" s="663"/>
      <c r="B626" s="1130"/>
      <c r="C626" s="1130"/>
      <c r="D626" s="1130"/>
      <c r="E626" s="1130"/>
      <c r="F626" s="1130"/>
      <c r="G626" s="1130"/>
      <c r="H626" s="1130"/>
      <c r="I626" s="564"/>
    </row>
    <row r="627" spans="1:9" ht="9" hidden="1" customHeight="1">
      <c r="A627" s="564"/>
      <c r="B627" s="564"/>
      <c r="C627" s="564"/>
      <c r="D627" s="564"/>
      <c r="E627" s="564"/>
      <c r="F627" s="564"/>
      <c r="G627" s="564"/>
      <c r="H627" s="564"/>
      <c r="I627" s="564"/>
    </row>
    <row r="628" spans="1:9" ht="33.75" hidden="1" customHeight="1">
      <c r="A628" s="663"/>
      <c r="B628" s="1130"/>
      <c r="C628" s="1130"/>
      <c r="D628" s="1130"/>
      <c r="E628" s="1130"/>
      <c r="F628" s="1130"/>
      <c r="G628" s="1130"/>
      <c r="H628" s="1130"/>
      <c r="I628" s="564"/>
    </row>
    <row r="629" spans="1:9" hidden="1">
      <c r="B629" s="579"/>
      <c r="C629" s="579"/>
      <c r="D629" s="579"/>
      <c r="E629" s="579"/>
      <c r="F629" s="579"/>
      <c r="G629" s="579"/>
    </row>
    <row r="630" spans="1:9" ht="42" hidden="1" customHeight="1">
      <c r="A630" s="668"/>
      <c r="B630" s="1130"/>
      <c r="C630" s="1130"/>
      <c r="D630" s="1130"/>
      <c r="E630" s="1130"/>
      <c r="F630" s="1130"/>
      <c r="G630" s="1130"/>
      <c r="H630" s="1130"/>
      <c r="I630" s="564"/>
    </row>
    <row r="631" spans="1:9" hidden="1">
      <c r="A631" s="564"/>
      <c r="B631" s="564"/>
      <c r="C631" s="564"/>
      <c r="D631" s="564"/>
      <c r="E631" s="564"/>
      <c r="F631" s="564"/>
      <c r="G631" s="564"/>
      <c r="H631" s="564"/>
      <c r="I631" s="564"/>
    </row>
    <row r="632" spans="1:9" ht="19.5" hidden="1" customHeight="1">
      <c r="A632" s="668"/>
      <c r="B632" s="1130" t="s">
        <v>1112</v>
      </c>
      <c r="C632" s="1130"/>
      <c r="D632" s="1130"/>
      <c r="E632" s="1130"/>
      <c r="F632" s="1130"/>
      <c r="G632" s="1130"/>
      <c r="H632" s="1130"/>
      <c r="I632" s="564"/>
    </row>
    <row r="633" spans="1:9" hidden="1">
      <c r="A633" s="564"/>
      <c r="B633" s="579"/>
      <c r="C633" s="579"/>
      <c r="D633" s="579"/>
      <c r="E633" s="579"/>
      <c r="F633" s="579"/>
      <c r="G633" s="579"/>
      <c r="H633" s="564"/>
      <c r="I633" s="564"/>
    </row>
    <row r="634" spans="1:9" ht="40.35" hidden="1" customHeight="1">
      <c r="A634" s="668" t="s">
        <v>445</v>
      </c>
      <c r="B634" s="1098" t="s">
        <v>1113</v>
      </c>
      <c r="C634" s="1130"/>
      <c r="D634" s="1130"/>
      <c r="E634" s="1130"/>
      <c r="F634" s="1130"/>
      <c r="G634" s="1130"/>
      <c r="H634" s="1130"/>
      <c r="I634" s="564"/>
    </row>
    <row r="635" spans="1:9" hidden="1">
      <c r="A635" s="564"/>
      <c r="B635" s="579"/>
      <c r="C635" s="579"/>
      <c r="D635" s="579"/>
      <c r="E635" s="579"/>
      <c r="F635" s="579"/>
      <c r="G635" s="579"/>
      <c r="H635" s="564"/>
      <c r="I635" s="564"/>
    </row>
    <row r="636" spans="1:9" ht="90" hidden="1" customHeight="1">
      <c r="A636" s="668" t="s">
        <v>446</v>
      </c>
      <c r="B636" s="1098" t="s">
        <v>1114</v>
      </c>
      <c r="C636" s="1130"/>
      <c r="D636" s="1130"/>
      <c r="E636" s="1130"/>
      <c r="F636" s="1130"/>
      <c r="G636" s="1130"/>
      <c r="H636" s="1130"/>
    </row>
    <row r="637" spans="1:9" hidden="1">
      <c r="A637" s="564"/>
      <c r="B637" s="564"/>
      <c r="C637" s="564"/>
      <c r="D637" s="564"/>
      <c r="E637" s="564"/>
      <c r="F637" s="564"/>
      <c r="G637" s="564"/>
      <c r="H637" s="564"/>
      <c r="I637" s="564"/>
    </row>
    <row r="638" spans="1:9" ht="48" hidden="1" customHeight="1">
      <c r="A638" s="668" t="s">
        <v>447</v>
      </c>
      <c r="B638" s="1130" t="s">
        <v>1115</v>
      </c>
      <c r="C638" s="1130"/>
      <c r="D638" s="1130"/>
      <c r="E638" s="1130"/>
      <c r="F638" s="1130"/>
      <c r="G638" s="1130"/>
      <c r="H638" s="1130"/>
      <c r="I638" s="564"/>
    </row>
    <row r="639" spans="1:9" ht="17.25" hidden="1" customHeight="1">
      <c r="A639" s="564"/>
      <c r="B639" s="564"/>
      <c r="C639" s="564"/>
      <c r="D639" s="783"/>
      <c r="E639" s="564"/>
      <c r="F639" s="564"/>
      <c r="G639" s="564"/>
      <c r="H639" s="564"/>
      <c r="I639" s="564"/>
    </row>
    <row r="640" spans="1:9" ht="21" hidden="1" customHeight="1">
      <c r="A640" s="668" t="s">
        <v>448</v>
      </c>
      <c r="B640" s="1130" t="s">
        <v>1116</v>
      </c>
      <c r="C640" s="1130"/>
      <c r="D640" s="1130"/>
      <c r="E640" s="1130"/>
      <c r="F640" s="1130"/>
      <c r="G640" s="1130"/>
      <c r="H640" s="1130"/>
      <c r="I640" s="564"/>
    </row>
    <row r="641" spans="1:9" ht="13.5" hidden="1" customHeight="1">
      <c r="A641" s="668"/>
      <c r="B641" s="861" t="s">
        <v>1117</v>
      </c>
      <c r="C641" s="861"/>
      <c r="D641" s="861"/>
      <c r="E641" s="861"/>
      <c r="F641" s="861"/>
      <c r="G641" s="861"/>
      <c r="H641" s="861"/>
      <c r="I641" s="564"/>
    </row>
    <row r="642" spans="1:9" ht="37.5" customHeight="1">
      <c r="A642" s="663">
        <v>4</v>
      </c>
      <c r="B642" s="1108" t="s">
        <v>1118</v>
      </c>
      <c r="C642" s="1108"/>
      <c r="D642" s="1108"/>
      <c r="E642" s="1108"/>
      <c r="F642" s="1108"/>
      <c r="G642" s="1108"/>
      <c r="H642" s="1108"/>
      <c r="I642" s="564"/>
    </row>
    <row r="643" spans="1:9" ht="17.25" customHeight="1">
      <c r="A643" s="668"/>
      <c r="B643" s="715"/>
      <c r="C643" s="715"/>
      <c r="D643" s="715"/>
      <c r="E643" s="715"/>
      <c r="F643" s="715"/>
      <c r="G643" s="715"/>
      <c r="H643" s="715"/>
    </row>
    <row r="644" spans="1:9" ht="72" customHeight="1">
      <c r="A644" s="663">
        <v>4.0999999999999996</v>
      </c>
      <c r="B644" s="1046" t="s">
        <v>309</v>
      </c>
      <c r="C644" s="1046"/>
      <c r="D644" s="1046"/>
      <c r="E644" s="1046"/>
      <c r="F644" s="1046"/>
      <c r="G644" s="1046"/>
      <c r="H644" s="1046"/>
    </row>
    <row r="645" spans="1:9" ht="16.5">
      <c r="A645" s="716" t="s">
        <v>275</v>
      </c>
      <c r="B645" s="1109" t="str">
        <f>"For  " &amp;B508</f>
        <v>For  Name of the Bidder</v>
      </c>
      <c r="C645" s="1109"/>
      <c r="D645" s="1109"/>
      <c r="E645" s="1109"/>
      <c r="F645" s="1109"/>
      <c r="G645" s="564"/>
      <c r="H645" s="564"/>
      <c r="I645" s="564"/>
    </row>
    <row r="646" spans="1:9">
      <c r="A646" s="564"/>
      <c r="B646" s="717" t="s">
        <v>95</v>
      </c>
      <c r="C646" s="1104"/>
      <c r="D646" s="1104"/>
      <c r="E646" s="1104"/>
      <c r="F646" s="1104"/>
      <c r="G646" s="1104"/>
      <c r="H646" s="1104"/>
      <c r="I646" s="564"/>
    </row>
    <row r="647" spans="1:9">
      <c r="A647" s="564"/>
      <c r="B647" s="717" t="s">
        <v>103</v>
      </c>
      <c r="C647" s="1104"/>
      <c r="D647" s="1104"/>
      <c r="E647" s="1104"/>
      <c r="F647" s="1104"/>
      <c r="G647" s="1104"/>
      <c r="H647" s="1104"/>
      <c r="I647" s="564"/>
    </row>
    <row r="648" spans="1:9">
      <c r="A648" s="564"/>
      <c r="B648" s="717" t="s">
        <v>480</v>
      </c>
      <c r="C648" s="1110"/>
      <c r="D648" s="1111"/>
      <c r="E648" s="1111"/>
      <c r="F648" s="1111"/>
      <c r="G648" s="1111"/>
      <c r="H648" s="1112"/>
      <c r="I648" s="564"/>
    </row>
    <row r="649" spans="1:9">
      <c r="A649" s="564"/>
      <c r="B649" s="717" t="s">
        <v>481</v>
      </c>
      <c r="C649" s="1104"/>
      <c r="D649" s="1104"/>
      <c r="E649" s="1104"/>
      <c r="F649" s="1104"/>
      <c r="G649" s="1104"/>
      <c r="H649" s="1104"/>
      <c r="I649" s="564"/>
    </row>
    <row r="650" spans="1:9">
      <c r="A650" s="564"/>
      <c r="B650" s="717" t="s">
        <v>234</v>
      </c>
      <c r="C650" s="1104"/>
      <c r="D650" s="1104"/>
      <c r="E650" s="1104"/>
      <c r="F650" s="1104"/>
      <c r="G650" s="1104"/>
      <c r="H650" s="1104"/>
      <c r="I650" s="564"/>
    </row>
    <row r="651" spans="1:9">
      <c r="A651" s="564"/>
      <c r="B651" s="717" t="s">
        <v>235</v>
      </c>
      <c r="C651" s="1104"/>
      <c r="D651" s="1104"/>
      <c r="E651" s="1104"/>
      <c r="F651" s="1104"/>
      <c r="G651" s="1104"/>
      <c r="H651" s="1104"/>
      <c r="I651" s="564"/>
    </row>
    <row r="652" spans="1:9">
      <c r="A652" s="564"/>
      <c r="B652" s="717" t="s">
        <v>236</v>
      </c>
      <c r="C652" s="1104"/>
      <c r="D652" s="1104"/>
      <c r="E652" s="1104"/>
      <c r="F652" s="1104"/>
      <c r="G652" s="1104"/>
      <c r="H652" s="1104"/>
      <c r="I652" s="564"/>
    </row>
    <row r="653" spans="1:9">
      <c r="A653" s="564"/>
      <c r="B653" s="717" t="s">
        <v>237</v>
      </c>
      <c r="C653" s="1104"/>
      <c r="D653" s="1104"/>
      <c r="E653" s="1104"/>
      <c r="F653" s="1104"/>
      <c r="G653" s="1104"/>
      <c r="H653" s="1104"/>
      <c r="I653" s="564"/>
    </row>
    <row r="654" spans="1:9">
      <c r="A654" s="564"/>
      <c r="B654" s="717" t="s">
        <v>238</v>
      </c>
      <c r="C654" s="1104"/>
      <c r="D654" s="1104"/>
      <c r="E654" s="1104"/>
      <c r="F654" s="1104"/>
      <c r="G654" s="1104"/>
      <c r="H654" s="1104"/>
      <c r="I654" s="564"/>
    </row>
    <row r="655" spans="1:9">
      <c r="A655" s="564"/>
      <c r="B655" s="717" t="s">
        <v>239</v>
      </c>
      <c r="C655" s="1104"/>
      <c r="D655" s="1104"/>
      <c r="E655" s="1104"/>
      <c r="F655" s="1104"/>
      <c r="G655" s="1104"/>
      <c r="H655" s="1104"/>
      <c r="I655" s="564"/>
    </row>
    <row r="656" spans="1:9">
      <c r="A656" s="564"/>
      <c r="B656" s="564"/>
      <c r="C656" s="564"/>
      <c r="D656" s="564"/>
      <c r="E656" s="564"/>
      <c r="F656" s="564"/>
      <c r="G656" s="564"/>
      <c r="H656" s="564"/>
      <c r="I656" s="564"/>
    </row>
    <row r="657" spans="1:9" ht="16.5">
      <c r="A657" s="716" t="s">
        <v>279</v>
      </c>
      <c r="B657" s="1109" t="str">
        <f>"For  " &amp;B545</f>
        <v>For  Name of Other Partner-1 of JV</v>
      </c>
      <c r="C657" s="1109"/>
      <c r="D657" s="1109"/>
      <c r="E657" s="1109"/>
      <c r="F657" s="1109"/>
      <c r="G657" s="564"/>
      <c r="H657" s="564"/>
      <c r="I657" s="564"/>
    </row>
    <row r="658" spans="1:9">
      <c r="A658" s="564"/>
      <c r="B658" s="717" t="s">
        <v>95</v>
      </c>
      <c r="C658" s="1104"/>
      <c r="D658" s="1104"/>
      <c r="E658" s="1104"/>
      <c r="F658" s="1104"/>
      <c r="G658" s="1104"/>
      <c r="H658" s="1104"/>
      <c r="I658" s="564"/>
    </row>
    <row r="659" spans="1:9">
      <c r="A659" s="564"/>
      <c r="B659" s="717" t="s">
        <v>103</v>
      </c>
      <c r="C659" s="1104"/>
      <c r="D659" s="1104"/>
      <c r="E659" s="1104"/>
      <c r="F659" s="1104"/>
      <c r="G659" s="1104"/>
      <c r="H659" s="1104"/>
      <c r="I659" s="564"/>
    </row>
    <row r="660" spans="1:9">
      <c r="A660" s="564"/>
      <c r="B660" s="717" t="s">
        <v>480</v>
      </c>
      <c r="C660" s="1110"/>
      <c r="D660" s="1111"/>
      <c r="E660" s="1111"/>
      <c r="F660" s="1111"/>
      <c r="G660" s="1111"/>
      <c r="H660" s="1112"/>
      <c r="I660" s="564"/>
    </row>
    <row r="661" spans="1:9">
      <c r="A661" s="564"/>
      <c r="B661" s="717" t="s">
        <v>481</v>
      </c>
      <c r="C661" s="1104"/>
      <c r="D661" s="1104"/>
      <c r="E661" s="1104"/>
      <c r="F661" s="1104"/>
      <c r="G661" s="1104"/>
      <c r="H661" s="1104"/>
      <c r="I661" s="564"/>
    </row>
    <row r="662" spans="1:9">
      <c r="A662" s="564"/>
      <c r="B662" s="717" t="s">
        <v>234</v>
      </c>
      <c r="C662" s="1104"/>
      <c r="D662" s="1104"/>
      <c r="E662" s="1104"/>
      <c r="F662" s="1104"/>
      <c r="G662" s="1104"/>
      <c r="H662" s="1104"/>
      <c r="I662" s="564"/>
    </row>
    <row r="663" spans="1:9">
      <c r="A663" s="564"/>
      <c r="B663" s="717" t="s">
        <v>235</v>
      </c>
      <c r="C663" s="1104"/>
      <c r="D663" s="1104"/>
      <c r="E663" s="1104"/>
      <c r="F663" s="1104"/>
      <c r="G663" s="1104"/>
      <c r="H663" s="1104"/>
      <c r="I663" s="564"/>
    </row>
    <row r="664" spans="1:9">
      <c r="A664" s="564"/>
      <c r="B664" s="717" t="s">
        <v>236</v>
      </c>
      <c r="C664" s="1104"/>
      <c r="D664" s="1104"/>
      <c r="E664" s="1104"/>
      <c r="F664" s="1104"/>
      <c r="G664" s="1104"/>
      <c r="H664" s="1104"/>
      <c r="I664" s="564"/>
    </row>
    <row r="665" spans="1:9">
      <c r="A665" s="564"/>
      <c r="B665" s="717" t="s">
        <v>237</v>
      </c>
      <c r="C665" s="1104"/>
      <c r="D665" s="1104"/>
      <c r="E665" s="1104"/>
      <c r="F665" s="1104"/>
      <c r="G665" s="1104"/>
      <c r="H665" s="1104"/>
      <c r="I665" s="564"/>
    </row>
    <row r="666" spans="1:9">
      <c r="A666" s="564"/>
      <c r="B666" s="717" t="s">
        <v>238</v>
      </c>
      <c r="C666" s="1104"/>
      <c r="D666" s="1104"/>
      <c r="E666" s="1104"/>
      <c r="F666" s="1104"/>
      <c r="G666" s="1104"/>
      <c r="H666" s="1104"/>
      <c r="I666" s="564"/>
    </row>
    <row r="667" spans="1:9">
      <c r="A667" s="564"/>
      <c r="B667" s="717" t="s">
        <v>239</v>
      </c>
      <c r="C667" s="1104"/>
      <c r="D667" s="1104"/>
      <c r="E667" s="1104"/>
      <c r="F667" s="1104"/>
      <c r="G667" s="1104"/>
      <c r="H667" s="1104"/>
      <c r="I667" s="564"/>
    </row>
    <row r="668" spans="1:9">
      <c r="A668" s="564"/>
      <c r="B668" s="784"/>
      <c r="C668" s="785"/>
      <c r="D668" s="785"/>
      <c r="E668" s="785"/>
      <c r="F668" s="785"/>
      <c r="G668" s="785"/>
      <c r="H668" s="785"/>
      <c r="I668" s="564"/>
    </row>
    <row r="669" spans="1:9" ht="16.5">
      <c r="A669" s="716" t="s">
        <v>602</v>
      </c>
      <c r="B669" s="1109" t="str">
        <f>"For  "&amp;B585</f>
        <v>For  Name of Other Partner-2 of JV</v>
      </c>
      <c r="C669" s="1109"/>
      <c r="D669" s="1109"/>
      <c r="E669" s="1109"/>
      <c r="F669" s="1109"/>
      <c r="G669" s="564"/>
      <c r="H669" s="564"/>
      <c r="I669" s="564"/>
    </row>
    <row r="670" spans="1:9">
      <c r="A670" s="564"/>
      <c r="B670" s="717" t="s">
        <v>95</v>
      </c>
      <c r="C670" s="1104"/>
      <c r="D670" s="1104"/>
      <c r="E670" s="1104"/>
      <c r="F670" s="1104"/>
      <c r="G670" s="1104"/>
      <c r="H670" s="1104"/>
      <c r="I670" s="564"/>
    </row>
    <row r="671" spans="1:9">
      <c r="A671" s="564"/>
      <c r="B671" s="717" t="s">
        <v>103</v>
      </c>
      <c r="C671" s="1104"/>
      <c r="D671" s="1104"/>
      <c r="E671" s="1104"/>
      <c r="F671" s="1104"/>
      <c r="G671" s="1104"/>
      <c r="H671" s="1104"/>
      <c r="I671" s="564"/>
    </row>
    <row r="672" spans="1:9">
      <c r="A672" s="564"/>
      <c r="B672" s="717" t="s">
        <v>480</v>
      </c>
      <c r="C672" s="1110"/>
      <c r="D672" s="1111"/>
      <c r="E672" s="1111"/>
      <c r="F672" s="1111"/>
      <c r="G672" s="1111"/>
      <c r="H672" s="1112"/>
      <c r="I672" s="564"/>
    </row>
    <row r="673" spans="1:24">
      <c r="A673" s="564"/>
      <c r="B673" s="717" t="s">
        <v>481</v>
      </c>
      <c r="C673" s="1104"/>
      <c r="D673" s="1104"/>
      <c r="E673" s="1104"/>
      <c r="F673" s="1104"/>
      <c r="G673" s="1104"/>
      <c r="H673" s="1104"/>
      <c r="I673" s="564"/>
    </row>
    <row r="674" spans="1:24">
      <c r="A674" s="564"/>
      <c r="B674" s="717" t="s">
        <v>234</v>
      </c>
      <c r="C674" s="1104"/>
      <c r="D674" s="1104"/>
      <c r="E674" s="1104"/>
      <c r="F674" s="1104"/>
      <c r="G674" s="1104"/>
      <c r="H674" s="1104"/>
      <c r="I674" s="564"/>
    </row>
    <row r="675" spans="1:24">
      <c r="A675" s="564"/>
      <c r="B675" s="717" t="s">
        <v>235</v>
      </c>
      <c r="C675" s="1104"/>
      <c r="D675" s="1104"/>
      <c r="E675" s="1104"/>
      <c r="F675" s="1104"/>
      <c r="G675" s="1104"/>
      <c r="H675" s="1104"/>
      <c r="I675" s="564"/>
    </row>
    <row r="676" spans="1:24">
      <c r="A676" s="564"/>
      <c r="B676" s="717" t="s">
        <v>236</v>
      </c>
      <c r="C676" s="1104"/>
      <c r="D676" s="1104"/>
      <c r="E676" s="1104"/>
      <c r="F676" s="1104"/>
      <c r="G676" s="1104"/>
      <c r="H676" s="1104"/>
      <c r="I676" s="564"/>
    </row>
    <row r="677" spans="1:24">
      <c r="A677" s="564"/>
      <c r="B677" s="717" t="s">
        <v>237</v>
      </c>
      <c r="C677" s="1104"/>
      <c r="D677" s="1104"/>
      <c r="E677" s="1104"/>
      <c r="F677" s="1104"/>
      <c r="G677" s="1104"/>
      <c r="H677" s="1104"/>
      <c r="I677" s="564"/>
    </row>
    <row r="678" spans="1:24">
      <c r="A678" s="564"/>
      <c r="B678" s="717" t="s">
        <v>238</v>
      </c>
      <c r="C678" s="1104"/>
      <c r="D678" s="1104"/>
      <c r="E678" s="1104"/>
      <c r="F678" s="1104"/>
      <c r="G678" s="1104"/>
      <c r="H678" s="1104"/>
      <c r="I678" s="564"/>
    </row>
    <row r="679" spans="1:24">
      <c r="A679" s="564"/>
      <c r="B679" s="717" t="s">
        <v>239</v>
      </c>
      <c r="C679" s="1104"/>
      <c r="D679" s="1104"/>
      <c r="E679" s="1104"/>
      <c r="F679" s="1104"/>
      <c r="G679" s="1104"/>
      <c r="H679" s="1104"/>
      <c r="I679" s="564"/>
    </row>
    <row r="680" spans="1:24">
      <c r="A680" s="564"/>
      <c r="B680" s="784"/>
      <c r="C680" s="785"/>
      <c r="D680" s="785"/>
      <c r="E680" s="785"/>
      <c r="F680" s="785"/>
      <c r="G680" s="785"/>
      <c r="H680" s="785"/>
      <c r="I680" s="564"/>
    </row>
    <row r="681" spans="1:24" ht="24.6" customHeight="1">
      <c r="A681" s="552"/>
      <c r="B681" s="1087" t="s">
        <v>976</v>
      </c>
      <c r="C681" s="1088"/>
      <c r="D681" s="574"/>
      <c r="E681" s="553"/>
      <c r="F681" s="554"/>
      <c r="G681" s="554"/>
      <c r="H681" s="554"/>
      <c r="I681" s="555"/>
      <c r="J681" s="555"/>
      <c r="K681" s="555"/>
      <c r="L681" s="555"/>
      <c r="M681" s="555"/>
      <c r="N681" s="555"/>
      <c r="O681" s="555"/>
      <c r="P681" s="555"/>
      <c r="Q681" s="555"/>
      <c r="R681" s="555"/>
      <c r="S681" s="555"/>
      <c r="T681" s="555"/>
      <c r="U681" s="555"/>
      <c r="V681" s="555"/>
      <c r="W681" s="555"/>
      <c r="X681" s="555"/>
    </row>
    <row r="682" spans="1:24" ht="36.75" customHeight="1">
      <c r="A682" s="552"/>
      <c r="B682" s="917" t="s">
        <v>977</v>
      </c>
      <c r="C682" s="917"/>
      <c r="D682" s="917"/>
      <c r="E682" s="917"/>
      <c r="F682" s="917"/>
      <c r="G682" s="917"/>
      <c r="H682" s="917"/>
      <c r="I682" s="555"/>
      <c r="J682" s="555"/>
      <c r="K682" s="555"/>
      <c r="L682" s="555"/>
      <c r="M682" s="555"/>
      <c r="N682" s="555"/>
      <c r="O682" s="555"/>
      <c r="P682" s="555"/>
      <c r="Q682" s="555"/>
      <c r="R682" s="555"/>
      <c r="S682" s="555"/>
      <c r="T682" s="555"/>
      <c r="U682" s="555"/>
      <c r="V682" s="555"/>
      <c r="W682" s="555"/>
      <c r="X682" s="555"/>
    </row>
    <row r="683" spans="1:24" ht="36.75" customHeight="1">
      <c r="A683" s="557"/>
      <c r="B683" s="918" t="s">
        <v>978</v>
      </c>
      <c r="C683" s="918"/>
      <c r="D683" s="918"/>
      <c r="E683" s="1031"/>
      <c r="F683" s="1031"/>
      <c r="G683" s="1031"/>
      <c r="H683" s="1031"/>
      <c r="I683" s="555"/>
      <c r="J683" s="555"/>
      <c r="K683" s="555"/>
      <c r="L683" s="555"/>
      <c r="M683" s="555"/>
      <c r="N683" s="555"/>
      <c r="O683" s="555"/>
      <c r="P683" s="555"/>
      <c r="Q683" s="555"/>
      <c r="R683" s="555"/>
      <c r="S683" s="555"/>
      <c r="T683" s="555"/>
      <c r="U683" s="555"/>
      <c r="V683" s="555"/>
      <c r="W683" s="555"/>
      <c r="X683" s="555"/>
    </row>
    <row r="684" spans="1:24" ht="34.9" customHeight="1">
      <c r="A684" s="575">
        <v>1</v>
      </c>
      <c r="B684" s="1002" t="s">
        <v>297</v>
      </c>
      <c r="C684" s="1002"/>
      <c r="D684" s="1002"/>
      <c r="E684" s="1031"/>
      <c r="F684" s="1031"/>
      <c r="G684" s="1031"/>
      <c r="H684" s="1031"/>
      <c r="I684" s="555"/>
      <c r="J684" s="555"/>
      <c r="K684" s="555"/>
      <c r="L684" s="555"/>
      <c r="M684" s="555"/>
      <c r="N684" s="555"/>
      <c r="O684" s="555"/>
      <c r="P684" s="555"/>
      <c r="Q684" s="555"/>
      <c r="R684" s="555"/>
      <c r="S684" s="555"/>
      <c r="T684" s="555"/>
      <c r="U684" s="555"/>
      <c r="V684" s="555"/>
      <c r="W684" s="555"/>
      <c r="X684" s="555"/>
    </row>
    <row r="685" spans="1:24" ht="4.1500000000000004" hidden="1" customHeight="1">
      <c r="A685" s="559"/>
      <c r="B685" s="560"/>
      <c r="C685" s="560"/>
      <c r="D685" s="560"/>
      <c r="E685" s="662"/>
      <c r="F685" s="662"/>
      <c r="G685" s="662"/>
      <c r="H685" s="662"/>
      <c r="I685" s="555"/>
      <c r="J685" s="555"/>
      <c r="K685" s="555"/>
      <c r="L685" s="555"/>
      <c r="M685" s="555"/>
      <c r="N685" s="555"/>
      <c r="O685" s="555"/>
      <c r="P685" s="555"/>
      <c r="Q685" s="555"/>
      <c r="R685" s="555"/>
      <c r="S685" s="555"/>
      <c r="T685" s="555"/>
      <c r="U685" s="555"/>
      <c r="V685" s="555"/>
      <c r="W685" s="555"/>
      <c r="X685" s="555"/>
    </row>
    <row r="686" spans="1:24" ht="36.75" customHeight="1">
      <c r="A686" s="575">
        <v>2</v>
      </c>
      <c r="B686" s="1002" t="s">
        <v>913</v>
      </c>
      <c r="C686" s="1002"/>
      <c r="D686" s="1002"/>
      <c r="E686" s="1031"/>
      <c r="F686" s="1031"/>
      <c r="G686" s="1031"/>
      <c r="H686" s="1031"/>
      <c r="I686" s="555"/>
      <c r="J686" s="555"/>
      <c r="K686" s="555"/>
      <c r="L686" s="555"/>
      <c r="M686" s="555"/>
      <c r="N686" s="555"/>
      <c r="O686" s="555"/>
      <c r="P686" s="555"/>
      <c r="Q686" s="555"/>
      <c r="R686" s="555"/>
      <c r="S686" s="555"/>
      <c r="T686" s="555"/>
      <c r="U686" s="555"/>
      <c r="V686" s="555"/>
      <c r="W686" s="555"/>
      <c r="X686" s="555"/>
    </row>
    <row r="687" spans="1:24" ht="36.75" customHeight="1">
      <c r="A687" s="909">
        <v>3</v>
      </c>
      <c r="B687" s="1007" t="s">
        <v>914</v>
      </c>
      <c r="C687" s="1007"/>
      <c r="D687" s="1007"/>
      <c r="E687" s="1113"/>
      <c r="F687" s="1114"/>
      <c r="G687" s="1113"/>
      <c r="H687" s="1114"/>
      <c r="I687" s="555"/>
      <c r="J687" s="555"/>
      <c r="K687" s="555"/>
      <c r="L687" s="555"/>
      <c r="M687" s="555"/>
      <c r="N687" s="555"/>
      <c r="O687" s="555"/>
      <c r="P687" s="555"/>
      <c r="Q687" s="555"/>
      <c r="R687" s="555"/>
      <c r="S687" s="555"/>
      <c r="T687" s="555"/>
      <c r="U687" s="555"/>
      <c r="V687" s="555"/>
      <c r="W687" s="555"/>
      <c r="X687" s="555"/>
    </row>
    <row r="688" spans="1:24" ht="36.75" customHeight="1">
      <c r="A688" s="910"/>
      <c r="B688" s="993"/>
      <c r="C688" s="993"/>
      <c r="D688" s="993"/>
      <c r="E688" s="1115"/>
      <c r="F688" s="1116"/>
      <c r="G688" s="1115"/>
      <c r="H688" s="1116"/>
      <c r="I688" s="555"/>
      <c r="J688" s="555"/>
      <c r="K688" s="555"/>
      <c r="L688" s="555"/>
      <c r="M688" s="555"/>
      <c r="N688" s="555"/>
      <c r="O688" s="555"/>
      <c r="P688" s="555"/>
      <c r="Q688" s="555"/>
      <c r="R688" s="555"/>
      <c r="S688" s="555"/>
      <c r="T688" s="555"/>
      <c r="U688" s="555"/>
      <c r="V688" s="555"/>
      <c r="W688" s="555"/>
      <c r="X688" s="555"/>
    </row>
    <row r="689" spans="1:24" ht="9" customHeight="1">
      <c r="A689" s="910"/>
      <c r="B689" s="993"/>
      <c r="C689" s="993"/>
      <c r="D689" s="993"/>
      <c r="E689" s="1117"/>
      <c r="F689" s="1118"/>
      <c r="G689" s="1117"/>
      <c r="H689" s="1118"/>
      <c r="I689" s="555"/>
      <c r="J689" s="555"/>
      <c r="K689" s="555"/>
      <c r="L689" s="555"/>
      <c r="M689" s="555"/>
      <c r="N689" s="555"/>
      <c r="O689" s="555"/>
      <c r="P689" s="555"/>
      <c r="Q689" s="555"/>
      <c r="R689" s="555"/>
      <c r="S689" s="555"/>
      <c r="T689" s="555"/>
      <c r="U689" s="555"/>
      <c r="V689" s="555"/>
      <c r="W689" s="555"/>
      <c r="X689" s="555"/>
    </row>
    <row r="690" spans="1:24" ht="36.6" hidden="1" customHeight="1">
      <c r="A690" s="910"/>
      <c r="B690" s="993"/>
      <c r="C690" s="993"/>
      <c r="D690" s="993"/>
      <c r="E690" s="1031"/>
      <c r="F690" s="1031"/>
      <c r="G690" s="1031"/>
      <c r="H690" s="1031"/>
      <c r="I690" s="555"/>
      <c r="J690" s="555"/>
      <c r="K690" s="555"/>
      <c r="L690" s="555"/>
      <c r="M690" s="555"/>
      <c r="N690" s="555"/>
      <c r="O690" s="555"/>
      <c r="P690" s="555"/>
      <c r="Q690" s="555"/>
      <c r="R690" s="555"/>
      <c r="S690" s="555"/>
      <c r="T690" s="555"/>
      <c r="U690" s="555"/>
      <c r="V690" s="555"/>
      <c r="W690" s="555"/>
      <c r="X690" s="555"/>
    </row>
    <row r="691" spans="1:24" ht="36.75" customHeight="1">
      <c r="A691" s="576"/>
      <c r="D691" s="561" t="s">
        <v>299</v>
      </c>
      <c r="E691" s="1031"/>
      <c r="F691" s="1031"/>
      <c r="G691" s="1031"/>
      <c r="H691" s="1031"/>
      <c r="I691" s="555"/>
      <c r="J691" s="555"/>
      <c r="K691" s="555"/>
      <c r="L691" s="555"/>
      <c r="M691" s="555"/>
      <c r="N691" s="555"/>
      <c r="O691" s="555"/>
      <c r="P691" s="555"/>
      <c r="Q691" s="555"/>
      <c r="R691" s="555"/>
      <c r="S691" s="555"/>
      <c r="T691" s="555"/>
      <c r="U691" s="555"/>
      <c r="V691" s="555"/>
      <c r="W691" s="555"/>
      <c r="X691" s="555"/>
    </row>
    <row r="692" spans="1:24" ht="36.75" customHeight="1">
      <c r="A692" s="576"/>
      <c r="D692" s="561" t="s">
        <v>99</v>
      </c>
      <c r="E692" s="1031"/>
      <c r="F692" s="1031"/>
      <c r="G692" s="1031"/>
      <c r="H692" s="1031"/>
      <c r="I692" s="555"/>
      <c r="J692" s="555"/>
      <c r="K692" s="555"/>
      <c r="L692" s="555"/>
      <c r="M692" s="555"/>
      <c r="N692" s="555"/>
      <c r="O692" s="555"/>
      <c r="P692" s="555"/>
      <c r="Q692" s="555"/>
      <c r="R692" s="555"/>
      <c r="S692" s="555"/>
      <c r="T692" s="555"/>
      <c r="U692" s="555"/>
      <c r="V692" s="555"/>
      <c r="W692" s="555"/>
      <c r="X692" s="555"/>
    </row>
    <row r="693" spans="1:24" ht="36.75" customHeight="1">
      <c r="A693" s="576"/>
      <c r="B693" s="562"/>
      <c r="C693" s="562"/>
      <c r="D693" s="563" t="s">
        <v>300</v>
      </c>
      <c r="E693" s="1031"/>
      <c r="F693" s="1031"/>
      <c r="G693" s="1031"/>
      <c r="H693" s="1031"/>
      <c r="I693" s="555"/>
      <c r="J693" s="555"/>
      <c r="K693" s="555"/>
      <c r="L693" s="555"/>
      <c r="M693" s="555"/>
      <c r="N693" s="555"/>
      <c r="O693" s="555"/>
      <c r="P693" s="555"/>
      <c r="Q693" s="555"/>
      <c r="R693" s="555"/>
      <c r="S693" s="555"/>
      <c r="T693" s="555"/>
      <c r="U693" s="555"/>
      <c r="V693" s="555"/>
      <c r="W693" s="555"/>
      <c r="X693" s="555"/>
    </row>
    <row r="694" spans="1:24" ht="36.75" customHeight="1">
      <c r="A694" s="576"/>
      <c r="B694" s="564"/>
      <c r="C694" s="564"/>
      <c r="D694" s="561"/>
      <c r="E694" s="561"/>
      <c r="F694" s="561"/>
      <c r="G694" s="561"/>
      <c r="H694" s="561"/>
      <c r="I694" s="555"/>
      <c r="J694" s="555"/>
      <c r="K694" s="555"/>
      <c r="L694" s="555"/>
      <c r="M694" s="555"/>
      <c r="N694" s="555"/>
      <c r="O694" s="555"/>
      <c r="P694" s="555"/>
      <c r="Q694" s="555"/>
      <c r="R694" s="555"/>
      <c r="S694" s="555"/>
      <c r="T694" s="555"/>
      <c r="U694" s="555"/>
      <c r="V694" s="555"/>
      <c r="W694" s="555"/>
      <c r="X694" s="555"/>
    </row>
    <row r="695" spans="1:24" ht="50.1" customHeight="1">
      <c r="A695" s="565" t="s">
        <v>421</v>
      </c>
      <c r="B695" s="897" t="s">
        <v>1119</v>
      </c>
      <c r="C695" s="897"/>
      <c r="D695" s="897"/>
      <c r="E695" s="1031"/>
      <c r="F695" s="1031"/>
      <c r="G695" s="1031"/>
      <c r="H695" s="1031"/>
      <c r="I695" s="555"/>
      <c r="J695" s="555"/>
      <c r="K695" s="555"/>
      <c r="L695" s="555"/>
      <c r="M695" s="555"/>
      <c r="N695" s="555"/>
      <c r="O695" s="555"/>
      <c r="P695" s="555"/>
      <c r="Q695" s="555"/>
      <c r="R695" s="555"/>
      <c r="S695" s="555"/>
      <c r="T695" s="555"/>
      <c r="U695" s="555"/>
      <c r="V695" s="555"/>
      <c r="W695" s="555"/>
      <c r="X695" s="555"/>
    </row>
    <row r="696" spans="1:24" ht="141" customHeight="1">
      <c r="A696" s="558"/>
      <c r="B696" s="1090" t="s">
        <v>1120</v>
      </c>
      <c r="C696" s="1090"/>
      <c r="D696" s="1090"/>
      <c r="E696" s="1031"/>
      <c r="F696" s="1031"/>
      <c r="G696" s="1031"/>
      <c r="H696" s="1031"/>
      <c r="I696" s="555"/>
      <c r="J696" s="555"/>
      <c r="K696" s="555"/>
      <c r="L696" s="555"/>
      <c r="M696" s="555"/>
      <c r="N696" s="555"/>
      <c r="O696" s="555"/>
      <c r="P696" s="555"/>
      <c r="Q696" s="555"/>
      <c r="R696" s="555"/>
      <c r="S696" s="555"/>
      <c r="T696" s="555"/>
      <c r="U696" s="555"/>
      <c r="V696" s="555"/>
      <c r="W696" s="555"/>
      <c r="X696" s="555"/>
    </row>
    <row r="697" spans="1:24" ht="7.15" customHeight="1">
      <c r="A697" s="558"/>
      <c r="B697" s="564"/>
      <c r="C697" s="564"/>
      <c r="D697" s="561"/>
      <c r="E697" s="662"/>
      <c r="F697" s="662"/>
      <c r="G697" s="662"/>
      <c r="H697" s="662"/>
      <c r="I697" s="555"/>
      <c r="J697" s="555"/>
      <c r="K697" s="555"/>
      <c r="L697" s="555"/>
      <c r="M697" s="555"/>
      <c r="N697" s="555"/>
      <c r="O697" s="555"/>
      <c r="P697" s="555"/>
      <c r="Q697" s="555"/>
      <c r="R697" s="555"/>
      <c r="S697" s="555"/>
      <c r="T697" s="555"/>
      <c r="U697" s="555"/>
      <c r="V697" s="555"/>
      <c r="W697" s="555"/>
      <c r="X697" s="555"/>
    </row>
    <row r="698" spans="1:24" ht="44.25" customHeight="1">
      <c r="A698" s="576"/>
      <c r="B698" s="993" t="s">
        <v>128</v>
      </c>
      <c r="C698" s="993"/>
      <c r="D698" s="994"/>
      <c r="E698" s="1031"/>
      <c r="F698" s="1031"/>
      <c r="G698" s="1031"/>
      <c r="H698" s="1031"/>
      <c r="I698" s="555"/>
      <c r="J698" s="555"/>
      <c r="K698" s="555"/>
      <c r="L698" s="555"/>
      <c r="M698" s="555"/>
      <c r="N698" s="555"/>
      <c r="O698" s="555"/>
      <c r="P698" s="555"/>
      <c r="Q698" s="555"/>
      <c r="R698" s="555"/>
      <c r="S698" s="555"/>
      <c r="T698" s="555"/>
      <c r="U698" s="555"/>
      <c r="V698" s="555"/>
      <c r="W698" s="555"/>
      <c r="X698" s="555"/>
    </row>
    <row r="699" spans="1:24" ht="36.6" hidden="1" customHeight="1">
      <c r="A699" s="576"/>
      <c r="B699" s="564"/>
      <c r="C699" s="564"/>
      <c r="D699" s="561"/>
      <c r="E699" s="662"/>
      <c r="F699" s="662"/>
      <c r="G699" s="662"/>
      <c r="H699" s="662"/>
      <c r="I699" s="555"/>
      <c r="J699" s="555"/>
      <c r="K699" s="555"/>
      <c r="L699" s="555"/>
      <c r="M699" s="555"/>
      <c r="N699" s="555"/>
      <c r="O699" s="555"/>
      <c r="P699" s="555"/>
      <c r="Q699" s="555"/>
      <c r="R699" s="555"/>
      <c r="S699" s="555"/>
      <c r="T699" s="555"/>
      <c r="U699" s="555"/>
      <c r="V699" s="555"/>
      <c r="W699" s="555"/>
      <c r="X699" s="555"/>
    </row>
    <row r="700" spans="1:24" ht="78" customHeight="1">
      <c r="A700" s="552"/>
      <c r="B700" s="893" t="s">
        <v>962</v>
      </c>
      <c r="C700" s="893"/>
      <c r="D700" s="893"/>
      <c r="E700" s="1031"/>
      <c r="F700" s="1031"/>
      <c r="G700" s="1031"/>
      <c r="H700" s="1031"/>
      <c r="I700" s="555"/>
      <c r="J700" s="555"/>
      <c r="K700" s="555"/>
      <c r="L700" s="555"/>
      <c r="M700" s="555"/>
      <c r="N700" s="555"/>
      <c r="O700" s="555"/>
      <c r="P700" s="555"/>
      <c r="Q700" s="555"/>
      <c r="R700" s="555"/>
      <c r="S700" s="555"/>
      <c r="T700" s="555"/>
      <c r="U700" s="555"/>
      <c r="V700" s="555"/>
      <c r="W700" s="555"/>
      <c r="X700" s="555"/>
    </row>
    <row r="701" spans="1:24" ht="93.75" customHeight="1">
      <c r="A701" s="566"/>
      <c r="B701" s="897" t="s">
        <v>1121</v>
      </c>
      <c r="C701" s="897"/>
      <c r="D701" s="897"/>
      <c r="E701" s="894"/>
      <c r="F701" s="895"/>
      <c r="G701" s="895"/>
      <c r="H701" s="896"/>
      <c r="I701" s="555"/>
      <c r="J701" s="555"/>
      <c r="K701" s="555"/>
      <c r="L701" s="555"/>
      <c r="M701" s="555"/>
      <c r="N701" s="555"/>
      <c r="O701" s="555"/>
      <c r="P701" s="555"/>
      <c r="Q701" s="555"/>
      <c r="R701" s="555"/>
      <c r="S701" s="555"/>
      <c r="T701" s="555"/>
      <c r="U701" s="555"/>
      <c r="V701" s="555"/>
      <c r="W701" s="555"/>
      <c r="X701" s="555"/>
    </row>
    <row r="702" spans="1:24" ht="75" customHeight="1">
      <c r="A702" s="552"/>
      <c r="B702" s="898" t="s">
        <v>917</v>
      </c>
      <c r="C702" s="898"/>
      <c r="D702" s="898"/>
      <c r="E702" s="894"/>
      <c r="F702" s="895"/>
      <c r="G702" s="895"/>
      <c r="H702" s="896"/>
      <c r="I702" s="555"/>
      <c r="J702" s="555"/>
      <c r="K702" s="555"/>
      <c r="L702" s="555"/>
      <c r="M702" s="555"/>
      <c r="N702" s="555"/>
      <c r="O702" s="555"/>
      <c r="P702" s="555"/>
      <c r="Q702" s="555"/>
      <c r="R702" s="555"/>
      <c r="S702" s="555"/>
      <c r="T702" s="555"/>
      <c r="U702" s="555"/>
      <c r="V702" s="555"/>
      <c r="W702" s="555"/>
      <c r="X702" s="555"/>
    </row>
    <row r="703" spans="1:24" ht="24" customHeight="1">
      <c r="A703" s="713" t="s">
        <v>240</v>
      </c>
      <c r="B703" s="993" t="s">
        <v>310</v>
      </c>
      <c r="C703" s="993"/>
      <c r="D703" s="993"/>
      <c r="E703" s="993"/>
      <c r="F703" s="993"/>
      <c r="G703" s="993"/>
      <c r="H703" s="993"/>
      <c r="I703" s="564"/>
    </row>
    <row r="704" spans="1:24" ht="48.6" customHeight="1">
      <c r="A704" s="663">
        <v>5.0999999999999996</v>
      </c>
      <c r="B704" s="1098" t="s">
        <v>216</v>
      </c>
      <c r="C704" s="1098"/>
      <c r="D704" s="1098"/>
      <c r="E704" s="1098"/>
      <c r="F704" s="1098"/>
      <c r="G704" s="1098"/>
      <c r="H704" s="1098"/>
    </row>
    <row r="705" spans="1:12" ht="104.1" customHeight="1">
      <c r="A705" s="564"/>
      <c r="B705" s="668" t="s">
        <v>217</v>
      </c>
      <c r="C705" s="1098" t="s">
        <v>232</v>
      </c>
      <c r="D705" s="1098"/>
      <c r="E705" s="1098"/>
      <c r="F705" s="1098"/>
      <c r="G705" s="1098"/>
      <c r="H705" s="1098"/>
      <c r="I705" s="718"/>
    </row>
    <row r="706" spans="1:12" ht="56.1" customHeight="1">
      <c r="A706" s="564"/>
      <c r="B706" s="668" t="s">
        <v>218</v>
      </c>
      <c r="C706" s="1098" t="s">
        <v>233</v>
      </c>
      <c r="D706" s="1098"/>
      <c r="E706" s="1098"/>
      <c r="F706" s="1098"/>
      <c r="G706" s="1098"/>
      <c r="H706" s="1098"/>
      <c r="I706" s="564"/>
    </row>
    <row r="707" spans="1:12" ht="9" customHeight="1">
      <c r="A707" s="564"/>
      <c r="B707" s="564"/>
      <c r="C707" s="564"/>
      <c r="D707" s="564"/>
      <c r="E707" s="564"/>
      <c r="F707" s="564"/>
      <c r="G707" s="564"/>
      <c r="H707" s="564"/>
      <c r="I707" s="564"/>
    </row>
    <row r="708" spans="1:12" ht="36.75" customHeight="1">
      <c r="A708" s="663">
        <v>5.2</v>
      </c>
      <c r="B708" s="1046" t="s">
        <v>219</v>
      </c>
      <c r="C708" s="1046"/>
      <c r="D708" s="1046"/>
      <c r="E708" s="1046"/>
      <c r="F708" s="1046"/>
      <c r="G708" s="1046"/>
      <c r="H708" s="1046"/>
    </row>
    <row r="709" spans="1:12" ht="21" customHeight="1">
      <c r="A709" s="564"/>
      <c r="B709" s="564"/>
      <c r="C709" s="564"/>
      <c r="D709" s="564"/>
      <c r="E709" s="564"/>
      <c r="F709" s="564"/>
      <c r="G709" s="564"/>
      <c r="H709" s="564"/>
      <c r="I709" s="564"/>
    </row>
    <row r="710" spans="1:12" ht="24" customHeight="1">
      <c r="A710" s="562"/>
      <c r="B710" s="1120" t="s">
        <v>220</v>
      </c>
      <c r="C710" s="1120"/>
      <c r="D710" s="1120"/>
      <c r="E710" s="1120"/>
      <c r="F710" s="1120"/>
      <c r="G710" s="1120"/>
      <c r="H710" s="1120"/>
      <c r="I710" s="564"/>
    </row>
    <row r="711" spans="1:12" ht="32.25" customHeight="1">
      <c r="A711" s="585"/>
      <c r="B711" s="1126"/>
      <c r="C711" s="1127"/>
      <c r="D711" s="786"/>
      <c r="E711" s="1128" t="str">
        <f>"For  " &amp;B545</f>
        <v>For  Name of Other Partner-1 of JV</v>
      </c>
      <c r="F711" s="1129"/>
      <c r="G711" s="1128" t="str">
        <f>"For  " &amp;B585</f>
        <v>For  Name of Other Partner-2 of JV</v>
      </c>
      <c r="H711" s="1129"/>
      <c r="I711" s="564"/>
    </row>
    <row r="712" spans="1:12" ht="50.25" customHeight="1">
      <c r="A712" s="787" t="s">
        <v>275</v>
      </c>
      <c r="B712" s="852" t="s">
        <v>221</v>
      </c>
      <c r="C712" s="852"/>
      <c r="D712" s="788"/>
      <c r="E712" s="1122" t="s">
        <v>222</v>
      </c>
      <c r="F712" s="1123"/>
      <c r="G712" s="1122" t="s">
        <v>222</v>
      </c>
      <c r="H712" s="1123"/>
      <c r="I712" s="564"/>
    </row>
    <row r="713" spans="1:12" ht="21" customHeight="1">
      <c r="A713" s="789"/>
      <c r="B713" s="1122" t="s">
        <v>223</v>
      </c>
      <c r="C713" s="1123"/>
      <c r="D713" s="790"/>
      <c r="E713" s="1113" t="s">
        <v>183</v>
      </c>
      <c r="F713" s="1124"/>
      <c r="G713" s="1113" t="s">
        <v>183</v>
      </c>
      <c r="H713" s="1124"/>
      <c r="I713" s="791"/>
      <c r="J713" s="792"/>
      <c r="K713" s="791"/>
    </row>
    <row r="714" spans="1:12" ht="23.25" customHeight="1">
      <c r="A714" s="789"/>
      <c r="B714" s="1122" t="s">
        <v>224</v>
      </c>
      <c r="C714" s="1123"/>
      <c r="D714" s="790"/>
      <c r="E714" s="1113" t="s">
        <v>183</v>
      </c>
      <c r="F714" s="1124"/>
      <c r="G714" s="1113" t="s">
        <v>183</v>
      </c>
      <c r="H714" s="1124"/>
      <c r="I714" s="793"/>
      <c r="J714" s="794"/>
      <c r="K714" s="793"/>
    </row>
    <row r="715" spans="1:12" ht="21.75" customHeight="1">
      <c r="A715" s="789"/>
      <c r="B715" s="1122" t="s">
        <v>225</v>
      </c>
      <c r="C715" s="1123"/>
      <c r="D715" s="790"/>
      <c r="E715" s="1113" t="s">
        <v>183</v>
      </c>
      <c r="F715" s="1124"/>
      <c r="G715" s="1113" t="s">
        <v>183</v>
      </c>
      <c r="H715" s="1124"/>
      <c r="I715" s="791"/>
      <c r="J715" s="792"/>
      <c r="K715" s="791"/>
      <c r="L715" s="555"/>
    </row>
    <row r="716" spans="1:12" ht="20.25" customHeight="1">
      <c r="A716" s="789"/>
      <c r="B716" s="1122" t="s">
        <v>226</v>
      </c>
      <c r="C716" s="1123"/>
      <c r="D716" s="790"/>
      <c r="E716" s="1113" t="s">
        <v>183</v>
      </c>
      <c r="F716" s="1124"/>
      <c r="G716" s="1113" t="s">
        <v>183</v>
      </c>
      <c r="H716" s="1124"/>
      <c r="I716" s="791"/>
      <c r="J716" s="792"/>
      <c r="K716" s="791"/>
      <c r="L716" s="555"/>
    </row>
    <row r="717" spans="1:12" ht="21.75" customHeight="1">
      <c r="A717" s="789"/>
      <c r="B717" s="854" t="s">
        <v>227</v>
      </c>
      <c r="C717" s="856"/>
      <c r="D717" s="700"/>
      <c r="E717" s="894" t="s">
        <v>183</v>
      </c>
      <c r="F717" s="1125"/>
      <c r="G717" s="894" t="s">
        <v>183</v>
      </c>
      <c r="H717" s="1125"/>
      <c r="I717" s="791"/>
      <c r="J717" s="792"/>
      <c r="K717" s="791"/>
      <c r="L717" s="555"/>
    </row>
    <row r="718" spans="1:12" ht="16.5" customHeight="1">
      <c r="A718" s="564"/>
      <c r="B718" s="564"/>
      <c r="C718" s="564"/>
      <c r="D718" s="564"/>
      <c r="E718" s="564"/>
      <c r="F718" s="564"/>
      <c r="G718" s="564"/>
      <c r="H718" s="564"/>
      <c r="I718" s="564"/>
    </row>
    <row r="719" spans="1:12" ht="37.5" customHeight="1">
      <c r="A719" s="564">
        <v>6</v>
      </c>
      <c r="B719" s="993" t="s">
        <v>1122</v>
      </c>
      <c r="C719" s="993"/>
      <c r="D719" s="993"/>
      <c r="E719" s="993"/>
      <c r="F719" s="993"/>
      <c r="G719" s="993"/>
      <c r="H719" s="993"/>
      <c r="I719" s="564"/>
    </row>
    <row r="721" spans="2:8" ht="16.5">
      <c r="B721" s="744" t="s">
        <v>485</v>
      </c>
      <c r="C721" s="682"/>
      <c r="E721" s="795" t="s">
        <v>483</v>
      </c>
      <c r="F721" s="838"/>
      <c r="G721" s="838"/>
      <c r="H721" s="839"/>
    </row>
    <row r="722" spans="2:8" ht="16.5">
      <c r="B722" s="744" t="s">
        <v>486</v>
      </c>
      <c r="C722" s="682"/>
      <c r="E722" s="795" t="s">
        <v>484</v>
      </c>
      <c r="F722" s="838"/>
      <c r="G722" s="838"/>
      <c r="H722" s="839"/>
    </row>
  </sheetData>
  <sheetProtection algorithmName="SHA-512" hashValue="S2DS1icb/FrFDjaHOA30l27J8SzhGEbIL2mmTYkt6aTOAG/CARhfiy5NwYAaoZuhDN1TwU/T5YzfW6P7+owMBw==" saltValue="DptrLYJGEZzTp8dSQyMszw==" spinCount="100000" sheet="1" objects="1" scenarios="1"/>
  <mergeCells count="756">
    <mergeCell ref="B10:D10"/>
    <mergeCell ref="B11:D11"/>
    <mergeCell ref="B12:D12"/>
    <mergeCell ref="A16:H16"/>
    <mergeCell ref="B18:F18"/>
    <mergeCell ref="B19:F19"/>
    <mergeCell ref="A4:H4"/>
    <mergeCell ref="A5:H5"/>
    <mergeCell ref="A8:D8"/>
    <mergeCell ref="B9:D9"/>
    <mergeCell ref="B29:H29"/>
    <mergeCell ref="B30:H30"/>
    <mergeCell ref="B31:H31"/>
    <mergeCell ref="B33:H33"/>
    <mergeCell ref="B34:H34"/>
    <mergeCell ref="B35:H35"/>
    <mergeCell ref="B20:F20"/>
    <mergeCell ref="B21:F21"/>
    <mergeCell ref="B22:F22"/>
    <mergeCell ref="A25:H25"/>
    <mergeCell ref="A27:H27"/>
    <mergeCell ref="B28:H28"/>
    <mergeCell ref="A44:A46"/>
    <mergeCell ref="B44:C46"/>
    <mergeCell ref="E44:F44"/>
    <mergeCell ref="G44:H44"/>
    <mergeCell ref="E45:F45"/>
    <mergeCell ref="G45:H45"/>
    <mergeCell ref="E46:F46"/>
    <mergeCell ref="B37:H37"/>
    <mergeCell ref="B38:H38"/>
    <mergeCell ref="B39:H39"/>
    <mergeCell ref="A40:A42"/>
    <mergeCell ref="B40:C42"/>
    <mergeCell ref="D40:D42"/>
    <mergeCell ref="E40:H40"/>
    <mergeCell ref="E41:F42"/>
    <mergeCell ref="G41:H42"/>
    <mergeCell ref="G46:H46"/>
    <mergeCell ref="B47:C47"/>
    <mergeCell ref="E47:F47"/>
    <mergeCell ref="G47:H47"/>
    <mergeCell ref="B48:C48"/>
    <mergeCell ref="E48:F48"/>
    <mergeCell ref="G48:H48"/>
    <mergeCell ref="B43:C43"/>
    <mergeCell ref="E43:F43"/>
    <mergeCell ref="G43:H43"/>
    <mergeCell ref="B51:C51"/>
    <mergeCell ref="E51:F51"/>
    <mergeCell ref="G51:H51"/>
    <mergeCell ref="B52:C52"/>
    <mergeCell ref="E52:F52"/>
    <mergeCell ref="G52:H52"/>
    <mergeCell ref="B49:C49"/>
    <mergeCell ref="E49:F49"/>
    <mergeCell ref="G49:H49"/>
    <mergeCell ref="B50:C50"/>
    <mergeCell ref="E50:F50"/>
    <mergeCell ref="G50:H50"/>
    <mergeCell ref="B57:H57"/>
    <mergeCell ref="B59:H59"/>
    <mergeCell ref="B60:H60"/>
    <mergeCell ref="B61:H61"/>
    <mergeCell ref="B62:H62"/>
    <mergeCell ref="B63:I63"/>
    <mergeCell ref="E53:F53"/>
    <mergeCell ref="G53:H53"/>
    <mergeCell ref="E54:F54"/>
    <mergeCell ref="G54:H54"/>
    <mergeCell ref="E55:F55"/>
    <mergeCell ref="G55:H55"/>
    <mergeCell ref="B74:H74"/>
    <mergeCell ref="B75:C75"/>
    <mergeCell ref="B76:H76"/>
    <mergeCell ref="B78:D78"/>
    <mergeCell ref="E78:F78"/>
    <mergeCell ref="G78:H78"/>
    <mergeCell ref="B65:H65"/>
    <mergeCell ref="B67:H67"/>
    <mergeCell ref="B69:H69"/>
    <mergeCell ref="B70:H70"/>
    <mergeCell ref="B71:H71"/>
    <mergeCell ref="B73:H73"/>
    <mergeCell ref="A84:A87"/>
    <mergeCell ref="B84:D87"/>
    <mergeCell ref="E84:F84"/>
    <mergeCell ref="G84:H84"/>
    <mergeCell ref="E85:F85"/>
    <mergeCell ref="G85:H85"/>
    <mergeCell ref="E86:F86"/>
    <mergeCell ref="B79:D79"/>
    <mergeCell ref="E79:F79"/>
    <mergeCell ref="G79:H79"/>
    <mergeCell ref="B80:D80"/>
    <mergeCell ref="E80:F80"/>
    <mergeCell ref="G80:H80"/>
    <mergeCell ref="G86:H86"/>
    <mergeCell ref="E87:F87"/>
    <mergeCell ref="G87:H87"/>
    <mergeCell ref="E88:F88"/>
    <mergeCell ref="G88:H88"/>
    <mergeCell ref="E89:F89"/>
    <mergeCell ref="G89:H89"/>
    <mergeCell ref="B82:D82"/>
    <mergeCell ref="E82:F82"/>
    <mergeCell ref="G82:H82"/>
    <mergeCell ref="B94:D94"/>
    <mergeCell ref="E94:F94"/>
    <mergeCell ref="G94:H94"/>
    <mergeCell ref="B96:D96"/>
    <mergeCell ref="E96:F96"/>
    <mergeCell ref="G96:H96"/>
    <mergeCell ref="E90:F90"/>
    <mergeCell ref="G90:H90"/>
    <mergeCell ref="B92:D92"/>
    <mergeCell ref="E92:F92"/>
    <mergeCell ref="G92:H92"/>
    <mergeCell ref="B93:D93"/>
    <mergeCell ref="E93:F93"/>
    <mergeCell ref="G93:H93"/>
    <mergeCell ref="E104:F104"/>
    <mergeCell ref="G104:H104"/>
    <mergeCell ref="B105:D105"/>
    <mergeCell ref="B106:D106"/>
    <mergeCell ref="B107:D107"/>
    <mergeCell ref="E107:F107"/>
    <mergeCell ref="G107:H107"/>
    <mergeCell ref="B98:D98"/>
    <mergeCell ref="E98:F98"/>
    <mergeCell ref="G98:H98"/>
    <mergeCell ref="B100:D100"/>
    <mergeCell ref="B101:D101"/>
    <mergeCell ref="B102:D103"/>
    <mergeCell ref="E102:F102"/>
    <mergeCell ref="G102:H102"/>
    <mergeCell ref="E103:F103"/>
    <mergeCell ref="B111:C111"/>
    <mergeCell ref="B112:H112"/>
    <mergeCell ref="B114:D114"/>
    <mergeCell ref="E114:H114"/>
    <mergeCell ref="B115:D115"/>
    <mergeCell ref="E115:H115"/>
    <mergeCell ref="B108:D108"/>
    <mergeCell ref="E108:F108"/>
    <mergeCell ref="G108:H108"/>
    <mergeCell ref="B109:D109"/>
    <mergeCell ref="E109:F109"/>
    <mergeCell ref="G109:H109"/>
    <mergeCell ref="E121:H121"/>
    <mergeCell ref="E122:H122"/>
    <mergeCell ref="E123:H123"/>
    <mergeCell ref="B125:D125"/>
    <mergeCell ref="B126:D126"/>
    <mergeCell ref="E126:H126"/>
    <mergeCell ref="B117:D117"/>
    <mergeCell ref="E117:H117"/>
    <mergeCell ref="A119:A120"/>
    <mergeCell ref="B119:D120"/>
    <mergeCell ref="E119:H119"/>
    <mergeCell ref="E120:H120"/>
    <mergeCell ref="B136:D136"/>
    <mergeCell ref="E136:F136"/>
    <mergeCell ref="G136:H136"/>
    <mergeCell ref="B138:I138"/>
    <mergeCell ref="B140:E140"/>
    <mergeCell ref="F140:I140"/>
    <mergeCell ref="B129:D129"/>
    <mergeCell ref="E129:H129"/>
    <mergeCell ref="B131:D131"/>
    <mergeCell ref="E131:H131"/>
    <mergeCell ref="B133:D133"/>
    <mergeCell ref="B134:D134"/>
    <mergeCell ref="A149:A150"/>
    <mergeCell ref="B149:E150"/>
    <mergeCell ref="F149:I149"/>
    <mergeCell ref="F150:I150"/>
    <mergeCell ref="B141:E141"/>
    <mergeCell ref="B142:E142"/>
    <mergeCell ref="F142:I142"/>
    <mergeCell ref="B143:E143"/>
    <mergeCell ref="F143:I143"/>
    <mergeCell ref="B144:E144"/>
    <mergeCell ref="F144:I144"/>
    <mergeCell ref="F151:I151"/>
    <mergeCell ref="F152:I152"/>
    <mergeCell ref="F153:I153"/>
    <mergeCell ref="F154:I154"/>
    <mergeCell ref="B155:E155"/>
    <mergeCell ref="B156:E156"/>
    <mergeCell ref="F156:I156"/>
    <mergeCell ref="B145:E145"/>
    <mergeCell ref="F145:I145"/>
    <mergeCell ref="B147:E147"/>
    <mergeCell ref="F147:I147"/>
    <mergeCell ref="B164:E164"/>
    <mergeCell ref="F164:G164"/>
    <mergeCell ref="H164:I164"/>
    <mergeCell ref="B165:C165"/>
    <mergeCell ref="B166:I166"/>
    <mergeCell ref="B168:E168"/>
    <mergeCell ref="F168:G168"/>
    <mergeCell ref="H168:I168"/>
    <mergeCell ref="B158:E158"/>
    <mergeCell ref="F158:I158"/>
    <mergeCell ref="B160:E160"/>
    <mergeCell ref="F160:I160"/>
    <mergeCell ref="B162:E162"/>
    <mergeCell ref="B163:E163"/>
    <mergeCell ref="A174:A177"/>
    <mergeCell ref="B174:E177"/>
    <mergeCell ref="F174:G174"/>
    <mergeCell ref="H174:I174"/>
    <mergeCell ref="F175:G175"/>
    <mergeCell ref="H175:I175"/>
    <mergeCell ref="F176:G176"/>
    <mergeCell ref="B169:E169"/>
    <mergeCell ref="F169:G169"/>
    <mergeCell ref="H169:I169"/>
    <mergeCell ref="B170:E170"/>
    <mergeCell ref="F170:G170"/>
    <mergeCell ref="H170:I170"/>
    <mergeCell ref="H176:I176"/>
    <mergeCell ref="H177:I177"/>
    <mergeCell ref="F178:G178"/>
    <mergeCell ref="H178:I178"/>
    <mergeCell ref="Q178:R178"/>
    <mergeCell ref="F179:G179"/>
    <mergeCell ref="H179:I179"/>
    <mergeCell ref="B172:E172"/>
    <mergeCell ref="F172:G172"/>
    <mergeCell ref="H172:I172"/>
    <mergeCell ref="B186:E186"/>
    <mergeCell ref="F186:G186"/>
    <mergeCell ref="H186:I186"/>
    <mergeCell ref="B188:E188"/>
    <mergeCell ref="F188:G188"/>
    <mergeCell ref="H188:I188"/>
    <mergeCell ref="F180:G180"/>
    <mergeCell ref="H180:I180"/>
    <mergeCell ref="B182:E182"/>
    <mergeCell ref="B183:E183"/>
    <mergeCell ref="F183:G183"/>
    <mergeCell ref="H183:I183"/>
    <mergeCell ref="B195:H195"/>
    <mergeCell ref="B196:I196"/>
    <mergeCell ref="B197:H197"/>
    <mergeCell ref="A198:I198"/>
    <mergeCell ref="B199:H199"/>
    <mergeCell ref="B200:I200"/>
    <mergeCell ref="B190:E190"/>
    <mergeCell ref="B191:E191"/>
    <mergeCell ref="F192:G192"/>
    <mergeCell ref="H192:I192"/>
    <mergeCell ref="F193:G193"/>
    <mergeCell ref="F194:G194"/>
    <mergeCell ref="H194:I194"/>
    <mergeCell ref="B347:E347"/>
    <mergeCell ref="F347:I347"/>
    <mergeCell ref="B348:E348"/>
    <mergeCell ref="F348:I348"/>
    <mergeCell ref="B349:E349"/>
    <mergeCell ref="F349:I349"/>
    <mergeCell ref="B201:H201"/>
    <mergeCell ref="B202:E202"/>
    <mergeCell ref="F202:G202"/>
    <mergeCell ref="H202:I202"/>
    <mergeCell ref="B344:I344"/>
    <mergeCell ref="B346:E346"/>
    <mergeCell ref="F346:I346"/>
    <mergeCell ref="A356:A357"/>
    <mergeCell ref="B356:E357"/>
    <mergeCell ref="F356:I356"/>
    <mergeCell ref="F357:I357"/>
    <mergeCell ref="B350:E350"/>
    <mergeCell ref="F350:I350"/>
    <mergeCell ref="B351:E351"/>
    <mergeCell ref="F351:I351"/>
    <mergeCell ref="B352:E352"/>
    <mergeCell ref="F352:I352"/>
    <mergeCell ref="F358:I358"/>
    <mergeCell ref="F359:I359"/>
    <mergeCell ref="F360:I360"/>
    <mergeCell ref="F361:I361"/>
    <mergeCell ref="B362:E362"/>
    <mergeCell ref="B363:E363"/>
    <mergeCell ref="F363:I363"/>
    <mergeCell ref="B354:E354"/>
    <mergeCell ref="F354:I354"/>
    <mergeCell ref="B371:E371"/>
    <mergeCell ref="F371:G371"/>
    <mergeCell ref="H371:I371"/>
    <mergeCell ref="B372:C372"/>
    <mergeCell ref="B373:I373"/>
    <mergeCell ref="B375:E375"/>
    <mergeCell ref="F375:G375"/>
    <mergeCell ref="H375:I375"/>
    <mergeCell ref="B365:E365"/>
    <mergeCell ref="F365:I365"/>
    <mergeCell ref="B367:E367"/>
    <mergeCell ref="F367:I367"/>
    <mergeCell ref="B369:E369"/>
    <mergeCell ref="B370:E370"/>
    <mergeCell ref="A381:A384"/>
    <mergeCell ref="B381:E384"/>
    <mergeCell ref="F381:G381"/>
    <mergeCell ref="H381:I381"/>
    <mergeCell ref="F382:G382"/>
    <mergeCell ref="H382:I382"/>
    <mergeCell ref="F383:G383"/>
    <mergeCell ref="B376:E376"/>
    <mergeCell ref="F376:G376"/>
    <mergeCell ref="H376:I376"/>
    <mergeCell ref="B377:E377"/>
    <mergeCell ref="F377:G377"/>
    <mergeCell ref="H377:I377"/>
    <mergeCell ref="H383:I383"/>
    <mergeCell ref="H384:I384"/>
    <mergeCell ref="F385:G385"/>
    <mergeCell ref="H385:I385"/>
    <mergeCell ref="Q385:R385"/>
    <mergeCell ref="F386:G386"/>
    <mergeCell ref="H386:I386"/>
    <mergeCell ref="B379:E379"/>
    <mergeCell ref="F379:G379"/>
    <mergeCell ref="H379:I379"/>
    <mergeCell ref="B393:E393"/>
    <mergeCell ref="F393:G393"/>
    <mergeCell ref="H393:I393"/>
    <mergeCell ref="B395:E395"/>
    <mergeCell ref="F395:G395"/>
    <mergeCell ref="H395:I395"/>
    <mergeCell ref="F387:G387"/>
    <mergeCell ref="H387:I387"/>
    <mergeCell ref="B389:E389"/>
    <mergeCell ref="B390:E390"/>
    <mergeCell ref="F390:G390"/>
    <mergeCell ref="H390:I390"/>
    <mergeCell ref="B402:H402"/>
    <mergeCell ref="B403:I403"/>
    <mergeCell ref="B404:H404"/>
    <mergeCell ref="A405:I405"/>
    <mergeCell ref="B406:H406"/>
    <mergeCell ref="B407:I407"/>
    <mergeCell ref="B397:E397"/>
    <mergeCell ref="B398:E398"/>
    <mergeCell ref="F399:G399"/>
    <mergeCell ref="H399:I399"/>
    <mergeCell ref="F400:G400"/>
    <mergeCell ref="F401:G401"/>
    <mergeCell ref="H401:I401"/>
    <mergeCell ref="B414:E414"/>
    <mergeCell ref="F414:I414"/>
    <mergeCell ref="B416:E416"/>
    <mergeCell ref="B417:E417"/>
    <mergeCell ref="B419:E419"/>
    <mergeCell ref="F419:G419"/>
    <mergeCell ref="H419:I419"/>
    <mergeCell ref="B408:H408"/>
    <mergeCell ref="B410:E410"/>
    <mergeCell ref="F410:I410"/>
    <mergeCell ref="B412:E412"/>
    <mergeCell ref="F412:I412"/>
    <mergeCell ref="B413:E413"/>
    <mergeCell ref="F413:I413"/>
    <mergeCell ref="B425:E425"/>
    <mergeCell ref="F425:G425"/>
    <mergeCell ref="H425:I425"/>
    <mergeCell ref="B427:E427"/>
    <mergeCell ref="F427:G427"/>
    <mergeCell ref="H427:I427"/>
    <mergeCell ref="B420:C420"/>
    <mergeCell ref="B421:I421"/>
    <mergeCell ref="B423:E423"/>
    <mergeCell ref="F423:G423"/>
    <mergeCell ref="H423:I423"/>
    <mergeCell ref="B424:E424"/>
    <mergeCell ref="F424:G424"/>
    <mergeCell ref="H424:I424"/>
    <mergeCell ref="F433:G433"/>
    <mergeCell ref="H433:I433"/>
    <mergeCell ref="F434:G434"/>
    <mergeCell ref="H434:I434"/>
    <mergeCell ref="F435:G435"/>
    <mergeCell ref="H435:I435"/>
    <mergeCell ref="A429:A432"/>
    <mergeCell ref="B429:E432"/>
    <mergeCell ref="F429:G429"/>
    <mergeCell ref="H429:I429"/>
    <mergeCell ref="F430:G430"/>
    <mergeCell ref="H430:I430"/>
    <mergeCell ref="F431:G431"/>
    <mergeCell ref="H431:I431"/>
    <mergeCell ref="F432:G432"/>
    <mergeCell ref="H432:I432"/>
    <mergeCell ref="B443:E443"/>
    <mergeCell ref="F443:G443"/>
    <mergeCell ref="H443:I443"/>
    <mergeCell ref="B445:E445"/>
    <mergeCell ref="B446:E446"/>
    <mergeCell ref="F447:G447"/>
    <mergeCell ref="H447:I447"/>
    <mergeCell ref="B437:E437"/>
    <mergeCell ref="B438:E438"/>
    <mergeCell ref="F438:G438"/>
    <mergeCell ref="H438:I438"/>
    <mergeCell ref="B441:E441"/>
    <mergeCell ref="F441:G441"/>
    <mergeCell ref="H441:I441"/>
    <mergeCell ref="B451:E451"/>
    <mergeCell ref="F451:G451"/>
    <mergeCell ref="H451:I451"/>
    <mergeCell ref="B452:E452"/>
    <mergeCell ref="F452:G452"/>
    <mergeCell ref="H452:I452"/>
    <mergeCell ref="F448:G448"/>
    <mergeCell ref="F449:G449"/>
    <mergeCell ref="H449:I449"/>
    <mergeCell ref="B450:E450"/>
    <mergeCell ref="F450:G450"/>
    <mergeCell ref="H450:I450"/>
    <mergeCell ref="B458:D458"/>
    <mergeCell ref="E458:H458"/>
    <mergeCell ref="B460:D460"/>
    <mergeCell ref="E460:H460"/>
    <mergeCell ref="A461:A464"/>
    <mergeCell ref="B461:D464"/>
    <mergeCell ref="E461:H464"/>
    <mergeCell ref="B453:E453"/>
    <mergeCell ref="F453:G453"/>
    <mergeCell ref="H453:I453"/>
    <mergeCell ref="B455:C455"/>
    <mergeCell ref="B456:H456"/>
    <mergeCell ref="B457:D457"/>
    <mergeCell ref="E457:H457"/>
    <mergeCell ref="B472:D472"/>
    <mergeCell ref="E472:H472"/>
    <mergeCell ref="B474:D474"/>
    <mergeCell ref="E474:H474"/>
    <mergeCell ref="B475:D475"/>
    <mergeCell ref="E475:H475"/>
    <mergeCell ref="E465:H465"/>
    <mergeCell ref="E466:H466"/>
    <mergeCell ref="E467:H467"/>
    <mergeCell ref="B469:D469"/>
    <mergeCell ref="E469:H469"/>
    <mergeCell ref="B470:D470"/>
    <mergeCell ref="E470:H470"/>
    <mergeCell ref="B479:D479"/>
    <mergeCell ref="E479:H479"/>
    <mergeCell ref="B480:D480"/>
    <mergeCell ref="E480:H480"/>
    <mergeCell ref="B483:H483"/>
    <mergeCell ref="B485:H485"/>
    <mergeCell ref="B476:D476"/>
    <mergeCell ref="E476:H476"/>
    <mergeCell ref="B477:D477"/>
    <mergeCell ref="E477:H477"/>
    <mergeCell ref="B478:D478"/>
    <mergeCell ref="E478:H478"/>
    <mergeCell ref="B494:H494"/>
    <mergeCell ref="B495:H495"/>
    <mergeCell ref="B496:H496"/>
    <mergeCell ref="B497:H497"/>
    <mergeCell ref="B498:H498"/>
    <mergeCell ref="B499:H499"/>
    <mergeCell ref="B487:H487"/>
    <mergeCell ref="B488:H488"/>
    <mergeCell ref="B489:H489"/>
    <mergeCell ref="B490:H490"/>
    <mergeCell ref="B491:H491"/>
    <mergeCell ref="B493:H493"/>
    <mergeCell ref="B509:H509"/>
    <mergeCell ref="E510:H511"/>
    <mergeCell ref="B512:C512"/>
    <mergeCell ref="E512:F512"/>
    <mergeCell ref="G512:H512"/>
    <mergeCell ref="B513:D513"/>
    <mergeCell ref="B500:H500"/>
    <mergeCell ref="B501:H501"/>
    <mergeCell ref="B502:H502"/>
    <mergeCell ref="B504:H504"/>
    <mergeCell ref="B507:H507"/>
    <mergeCell ref="B508:D508"/>
    <mergeCell ref="E508:H508"/>
    <mergeCell ref="G520:H520"/>
    <mergeCell ref="B521:H521"/>
    <mergeCell ref="B523:H523"/>
    <mergeCell ref="E524:H525"/>
    <mergeCell ref="B526:C526"/>
    <mergeCell ref="E526:H526"/>
    <mergeCell ref="E514:H514"/>
    <mergeCell ref="E515:H515"/>
    <mergeCell ref="E516:H516"/>
    <mergeCell ref="E517:H517"/>
    <mergeCell ref="E518:H518"/>
    <mergeCell ref="E519:H519"/>
    <mergeCell ref="B531:C531"/>
    <mergeCell ref="E531:H531"/>
    <mergeCell ref="B532:C532"/>
    <mergeCell ref="E532:H532"/>
    <mergeCell ref="B533:C533"/>
    <mergeCell ref="E534:H534"/>
    <mergeCell ref="B527:D527"/>
    <mergeCell ref="B528:D528"/>
    <mergeCell ref="B529:C529"/>
    <mergeCell ref="E529:H529"/>
    <mergeCell ref="B530:C530"/>
    <mergeCell ref="E530:H530"/>
    <mergeCell ref="B540:C540"/>
    <mergeCell ref="D540:H540"/>
    <mergeCell ref="B541:C541"/>
    <mergeCell ref="E541:F541"/>
    <mergeCell ref="G541:H541"/>
    <mergeCell ref="B542:C542"/>
    <mergeCell ref="E542:F542"/>
    <mergeCell ref="G542:H542"/>
    <mergeCell ref="G535:H535"/>
    <mergeCell ref="B536:C536"/>
    <mergeCell ref="E536:H536"/>
    <mergeCell ref="B537:H537"/>
    <mergeCell ref="B539:C539"/>
    <mergeCell ref="E539:F539"/>
    <mergeCell ref="G539:H539"/>
    <mergeCell ref="E547:H548"/>
    <mergeCell ref="B549:C549"/>
    <mergeCell ref="E549:F549"/>
    <mergeCell ref="G549:H549"/>
    <mergeCell ref="B550:D550"/>
    <mergeCell ref="B551:D551"/>
    <mergeCell ref="B543:C543"/>
    <mergeCell ref="E543:F543"/>
    <mergeCell ref="G543:H543"/>
    <mergeCell ref="B545:D545"/>
    <mergeCell ref="E545:H545"/>
    <mergeCell ref="B546:H546"/>
    <mergeCell ref="B555:C555"/>
    <mergeCell ref="E555:H555"/>
    <mergeCell ref="B556:C556"/>
    <mergeCell ref="E556:H556"/>
    <mergeCell ref="E557:H557"/>
    <mergeCell ref="G558:H558"/>
    <mergeCell ref="B552:C552"/>
    <mergeCell ref="E552:H552"/>
    <mergeCell ref="B553:C553"/>
    <mergeCell ref="E553:H553"/>
    <mergeCell ref="B554:C554"/>
    <mergeCell ref="E554:H554"/>
    <mergeCell ref="B568:D568"/>
    <mergeCell ref="B569:D569"/>
    <mergeCell ref="B570:C570"/>
    <mergeCell ref="E570:H570"/>
    <mergeCell ref="B571:C571"/>
    <mergeCell ref="E571:H571"/>
    <mergeCell ref="B559:H559"/>
    <mergeCell ref="B564:H564"/>
    <mergeCell ref="E565:H566"/>
    <mergeCell ref="B567:C567"/>
    <mergeCell ref="E567:F567"/>
    <mergeCell ref="G567:H567"/>
    <mergeCell ref="E575:H575"/>
    <mergeCell ref="G576:H576"/>
    <mergeCell ref="B577:H577"/>
    <mergeCell ref="B579:C579"/>
    <mergeCell ref="E579:F579"/>
    <mergeCell ref="G579:H579"/>
    <mergeCell ref="B572:C572"/>
    <mergeCell ref="E572:H572"/>
    <mergeCell ref="B573:C573"/>
    <mergeCell ref="E573:H573"/>
    <mergeCell ref="B574:C574"/>
    <mergeCell ref="E574:H574"/>
    <mergeCell ref="B583:C583"/>
    <mergeCell ref="E583:F583"/>
    <mergeCell ref="G583:H583"/>
    <mergeCell ref="B585:D585"/>
    <mergeCell ref="E585:H585"/>
    <mergeCell ref="B586:H586"/>
    <mergeCell ref="B580:C580"/>
    <mergeCell ref="D580:H580"/>
    <mergeCell ref="B581:C581"/>
    <mergeCell ref="E581:F581"/>
    <mergeCell ref="G581:H581"/>
    <mergeCell ref="B582:C582"/>
    <mergeCell ref="E582:F582"/>
    <mergeCell ref="G582:H582"/>
    <mergeCell ref="B592:C592"/>
    <mergeCell ref="E592:H592"/>
    <mergeCell ref="B593:C593"/>
    <mergeCell ref="E593:H593"/>
    <mergeCell ref="B594:C594"/>
    <mergeCell ref="E594:H594"/>
    <mergeCell ref="E587:H588"/>
    <mergeCell ref="B589:C589"/>
    <mergeCell ref="E589:F589"/>
    <mergeCell ref="G589:H589"/>
    <mergeCell ref="B590:D590"/>
    <mergeCell ref="B591:D591"/>
    <mergeCell ref="B599:H599"/>
    <mergeCell ref="B601:H601"/>
    <mergeCell ref="E602:H603"/>
    <mergeCell ref="B604:C604"/>
    <mergeCell ref="E604:F604"/>
    <mergeCell ref="G604:H604"/>
    <mergeCell ref="B595:C595"/>
    <mergeCell ref="E595:H595"/>
    <mergeCell ref="B596:C596"/>
    <mergeCell ref="E596:H596"/>
    <mergeCell ref="E597:H597"/>
    <mergeCell ref="G598:H598"/>
    <mergeCell ref="B609:C609"/>
    <mergeCell ref="E609:H609"/>
    <mergeCell ref="B610:C610"/>
    <mergeCell ref="E610:H610"/>
    <mergeCell ref="G611:H611"/>
    <mergeCell ref="E612:H612"/>
    <mergeCell ref="B605:D605"/>
    <mergeCell ref="B606:C606"/>
    <mergeCell ref="E606:H606"/>
    <mergeCell ref="B607:C607"/>
    <mergeCell ref="E607:H607"/>
    <mergeCell ref="B608:C608"/>
    <mergeCell ref="E608:H608"/>
    <mergeCell ref="B617:C617"/>
    <mergeCell ref="D617:H617"/>
    <mergeCell ref="B618:C618"/>
    <mergeCell ref="D618:H618"/>
    <mergeCell ref="B619:C619"/>
    <mergeCell ref="E619:F619"/>
    <mergeCell ref="G619:H619"/>
    <mergeCell ref="B613:C613"/>
    <mergeCell ref="E613:H613"/>
    <mergeCell ref="B614:H614"/>
    <mergeCell ref="B616:C616"/>
    <mergeCell ref="E616:F616"/>
    <mergeCell ref="G616:H616"/>
    <mergeCell ref="B626:H626"/>
    <mergeCell ref="B628:H628"/>
    <mergeCell ref="B630:H630"/>
    <mergeCell ref="B632:H632"/>
    <mergeCell ref="B634:H634"/>
    <mergeCell ref="B636:H636"/>
    <mergeCell ref="B620:C620"/>
    <mergeCell ref="E620:F620"/>
    <mergeCell ref="G620:H620"/>
    <mergeCell ref="B622:H622"/>
    <mergeCell ref="B624:H624"/>
    <mergeCell ref="B625:H625"/>
    <mergeCell ref="C646:H646"/>
    <mergeCell ref="C647:H647"/>
    <mergeCell ref="C648:H648"/>
    <mergeCell ref="C649:H649"/>
    <mergeCell ref="C650:H650"/>
    <mergeCell ref="C651:H651"/>
    <mergeCell ref="B638:H638"/>
    <mergeCell ref="B640:H640"/>
    <mergeCell ref="B641:H641"/>
    <mergeCell ref="B642:H642"/>
    <mergeCell ref="B644:H644"/>
    <mergeCell ref="B645:F645"/>
    <mergeCell ref="C659:H659"/>
    <mergeCell ref="C660:H660"/>
    <mergeCell ref="C661:H661"/>
    <mergeCell ref="C662:H662"/>
    <mergeCell ref="C663:H663"/>
    <mergeCell ref="C664:H664"/>
    <mergeCell ref="C652:H652"/>
    <mergeCell ref="C653:H653"/>
    <mergeCell ref="C654:H654"/>
    <mergeCell ref="C655:H655"/>
    <mergeCell ref="B657:F657"/>
    <mergeCell ref="C658:H658"/>
    <mergeCell ref="C672:H672"/>
    <mergeCell ref="C673:H673"/>
    <mergeCell ref="C674:H674"/>
    <mergeCell ref="C675:H675"/>
    <mergeCell ref="C676:H676"/>
    <mergeCell ref="C677:H677"/>
    <mergeCell ref="C665:H665"/>
    <mergeCell ref="C666:H666"/>
    <mergeCell ref="C667:H667"/>
    <mergeCell ref="B669:F669"/>
    <mergeCell ref="C670:H670"/>
    <mergeCell ref="C671:H671"/>
    <mergeCell ref="B684:D684"/>
    <mergeCell ref="E684:F684"/>
    <mergeCell ref="G684:H684"/>
    <mergeCell ref="B686:D686"/>
    <mergeCell ref="E686:F686"/>
    <mergeCell ref="G686:H686"/>
    <mergeCell ref="C678:H678"/>
    <mergeCell ref="C679:H679"/>
    <mergeCell ref="B681:C681"/>
    <mergeCell ref="B682:H682"/>
    <mergeCell ref="B683:D683"/>
    <mergeCell ref="E683:F683"/>
    <mergeCell ref="G683:H683"/>
    <mergeCell ref="E691:F691"/>
    <mergeCell ref="G691:H691"/>
    <mergeCell ref="E692:F692"/>
    <mergeCell ref="G692:H692"/>
    <mergeCell ref="E693:F693"/>
    <mergeCell ref="G693:H693"/>
    <mergeCell ref="A687:A690"/>
    <mergeCell ref="B687:D690"/>
    <mergeCell ref="E687:F689"/>
    <mergeCell ref="G687:H689"/>
    <mergeCell ref="E690:F690"/>
    <mergeCell ref="G690:H690"/>
    <mergeCell ref="B698:D698"/>
    <mergeCell ref="E698:F698"/>
    <mergeCell ref="G698:H698"/>
    <mergeCell ref="B700:D700"/>
    <mergeCell ref="E700:F700"/>
    <mergeCell ref="G700:H700"/>
    <mergeCell ref="B695:D695"/>
    <mergeCell ref="E695:F695"/>
    <mergeCell ref="G695:H695"/>
    <mergeCell ref="B696:D696"/>
    <mergeCell ref="E696:F696"/>
    <mergeCell ref="G696:H696"/>
    <mergeCell ref="B708:H708"/>
    <mergeCell ref="B710:H710"/>
    <mergeCell ref="B711:C711"/>
    <mergeCell ref="E711:F711"/>
    <mergeCell ref="G711:H711"/>
    <mergeCell ref="B701:D701"/>
    <mergeCell ref="E701:H701"/>
    <mergeCell ref="B702:D702"/>
    <mergeCell ref="E702:H702"/>
    <mergeCell ref="B703:H703"/>
    <mergeCell ref="B704:H704"/>
    <mergeCell ref="B719:H719"/>
    <mergeCell ref="F721:H721"/>
    <mergeCell ref="F722:H722"/>
    <mergeCell ref="A3:I3"/>
    <mergeCell ref="B716:C716"/>
    <mergeCell ref="E716:F716"/>
    <mergeCell ref="G716:H716"/>
    <mergeCell ref="B717:C717"/>
    <mergeCell ref="E717:F717"/>
    <mergeCell ref="G717:H717"/>
    <mergeCell ref="B714:C714"/>
    <mergeCell ref="E714:F714"/>
    <mergeCell ref="G714:H714"/>
    <mergeCell ref="B715:C715"/>
    <mergeCell ref="E715:F715"/>
    <mergeCell ref="G715:H715"/>
    <mergeCell ref="B712:C712"/>
    <mergeCell ref="E712:F712"/>
    <mergeCell ref="G712:H712"/>
    <mergeCell ref="B713:C713"/>
    <mergeCell ref="E713:F713"/>
    <mergeCell ref="G713:H713"/>
    <mergeCell ref="C705:H705"/>
    <mergeCell ref="C706:H706"/>
  </mergeCells>
  <conditionalFormatting sqref="A19">
    <cfRule type="expression" dxfId="58" priority="20" stopIfTrue="1">
      <formula>$M$18="Sole Bidder"</formula>
    </cfRule>
    <cfRule type="expression" dxfId="57" priority="21" stopIfTrue="1">
      <formula>$M$18=1</formula>
    </cfRule>
  </conditionalFormatting>
  <conditionalFormatting sqref="A20:A21">
    <cfRule type="expression" dxfId="56" priority="31" stopIfTrue="1">
      <formula>$M$20=2</formula>
    </cfRule>
  </conditionalFormatting>
  <conditionalFormatting sqref="A22">
    <cfRule type="expression" dxfId="55" priority="30" stopIfTrue="1">
      <formula>AND($M$20=2,$M$21="2 or more")</formula>
    </cfRule>
  </conditionalFormatting>
  <conditionalFormatting sqref="A514">
    <cfRule type="expression" dxfId="54" priority="16" stopIfTrue="1">
      <formula>#REF!="No"</formula>
    </cfRule>
  </conditionalFormatting>
  <conditionalFormatting sqref="A25:H25 A33:H34 E510 D510:D511 E512:H512 F513:H513 E520:H520 E524 D524:D525 E526 E529:E534 E535:G535 E536 E538:H538 E541:H543 E547 D547:D548 E549:H549 E552:E557 E558:H558 E584:H584 E587 D587:D588 E589:H589 E592:E597 E598:H598 E621:H621 D711">
    <cfRule type="expression" dxfId="53" priority="17" stopIfTrue="1">
      <formula>$M$18="Sole Bidder"</formula>
    </cfRule>
  </conditionalFormatting>
  <conditionalFormatting sqref="A35:H35">
    <cfRule type="expression" dxfId="52" priority="32" stopIfTrue="1">
      <formula>$M$20&lt;2</formula>
    </cfRule>
  </conditionalFormatting>
  <conditionalFormatting sqref="A545:H545 D560:H564 A560:C568 D565:E565 D566 D567:H568 D570:E575 D576:H579 A577:C583 D580 D581:H583">
    <cfRule type="expression" dxfId="51" priority="24" stopIfTrue="1">
      <formula>$M$505&lt;2</formula>
    </cfRule>
  </conditionalFormatting>
  <conditionalFormatting sqref="A569:H569">
    <cfRule type="expression" dxfId="50" priority="7" stopIfTrue="1">
      <formula>$M$505&lt;2</formula>
    </cfRule>
  </conditionalFormatting>
  <conditionalFormatting sqref="A585:H585 D600:H601 A600:C605 D602:E602 D603 D604:H605 D606:E610 A613:E613 A614:H616 A617:D618 A619:H620">
    <cfRule type="expression" dxfId="49" priority="25" stopIfTrue="1">
      <formula>$M$505&lt;2</formula>
    </cfRule>
    <cfRule type="expression" dxfId="48" priority="26" stopIfTrue="1">
      <formula>$M$507=1</formula>
    </cfRule>
  </conditionalFormatting>
  <conditionalFormatting sqref="A622:H640 A641:B642 A643:H644 A668:H668 A680:H680 A703">
    <cfRule type="expression" dxfId="47" priority="18" stopIfTrue="1">
      <formula>$M$18="Sole Bidder"</formula>
    </cfRule>
  </conditionalFormatting>
  <conditionalFormatting sqref="A657:H667 E711:H717">
    <cfRule type="expression" dxfId="46" priority="27" stopIfTrue="1">
      <formula>$M$505&lt;2</formula>
    </cfRule>
  </conditionalFormatting>
  <conditionalFormatting sqref="A669:H679 G711:H717">
    <cfRule type="expression" dxfId="45" priority="29" stopIfTrue="1">
      <formula>$M$507=1</formula>
    </cfRule>
  </conditionalFormatting>
  <conditionalFormatting sqref="A669:H679">
    <cfRule type="expression" dxfId="44" priority="28" stopIfTrue="1">
      <formula>$M$505&lt;2</formula>
    </cfRule>
  </conditionalFormatting>
  <conditionalFormatting sqref="B513:D513">
    <cfRule type="expression" dxfId="43" priority="1" stopIfTrue="1">
      <formula>$M$505&lt;2</formula>
    </cfRule>
    <cfRule type="expression" dxfId="42" priority="2" stopIfTrue="1">
      <formula>$M$507=1</formula>
    </cfRule>
  </conditionalFormatting>
  <conditionalFormatting sqref="B528:D528">
    <cfRule type="expression" dxfId="41" priority="3" stopIfTrue="1">
      <formula>$M$505&lt;2</formula>
    </cfRule>
    <cfRule type="expression" dxfId="40" priority="4" stopIfTrue="1">
      <formula>$M$507=1</formula>
    </cfRule>
  </conditionalFormatting>
  <conditionalFormatting sqref="B551:D551">
    <cfRule type="expression" dxfId="39" priority="5" stopIfTrue="1">
      <formula>$M$505&lt;2</formula>
    </cfRule>
    <cfRule type="expression" dxfId="38" priority="6" stopIfTrue="1">
      <formula>$M$507=1</formula>
    </cfRule>
  </conditionalFormatting>
  <conditionalFormatting sqref="B569:D569">
    <cfRule type="expression" dxfId="37" priority="8" stopIfTrue="1">
      <formula>$M$507=1</formula>
    </cfRule>
  </conditionalFormatting>
  <conditionalFormatting sqref="B591:H591">
    <cfRule type="expression" dxfId="36" priority="9" stopIfTrue="1">
      <formula>$M$505&lt;2</formula>
    </cfRule>
    <cfRule type="expression" dxfId="35" priority="10" stopIfTrue="1">
      <formula>$M$507=1</formula>
    </cfRule>
  </conditionalFormatting>
  <conditionalFormatting sqref="D529:E529 D592:E592 D514:E514 A529">
    <cfRule type="expression" dxfId="34" priority="19" stopIfTrue="1">
      <formula>#REF!="No"</formula>
    </cfRule>
  </conditionalFormatting>
  <conditionalFormatting sqref="D612:E612">
    <cfRule type="expression" dxfId="33" priority="11" stopIfTrue="1">
      <formula>$M$505&lt;2</formula>
    </cfRule>
    <cfRule type="expression" dxfId="32" priority="12" stopIfTrue="1">
      <formula>$M$507=1</formula>
    </cfRule>
  </conditionalFormatting>
  <conditionalFormatting sqref="D611:H611">
    <cfRule type="expression" dxfId="31" priority="13" stopIfTrue="1">
      <formula>$M$505&lt;2</formula>
    </cfRule>
    <cfRule type="expression" dxfId="30" priority="14" stopIfTrue="1">
      <formula>$M$507=1</formula>
    </cfRule>
  </conditionalFormatting>
  <conditionalFormatting sqref="E514:E519">
    <cfRule type="expression" dxfId="29" priority="15" stopIfTrue="1">
      <formula>$M$18="Sole Bidder"</formula>
    </cfRule>
  </conditionalFormatting>
  <conditionalFormatting sqref="E48:F55">
    <cfRule type="expression" dxfId="28" priority="22" stopIfTrue="1">
      <formula>$M$20=2</formula>
    </cfRule>
  </conditionalFormatting>
  <conditionalFormatting sqref="G48:H55">
    <cfRule type="expression" dxfId="27" priority="23" stopIfTrue="1">
      <formula>AND($M$20=2,$M$21="2 or more")</formula>
    </cfRule>
  </conditionalFormatting>
  <dataValidations count="7">
    <dataValidation type="list" allowBlank="1" showInputMessage="1" showErrorMessage="1" sqref="H169:I169 H424:I424 H376:I376" xr:uid="{39372B83-E944-4C5F-806A-6849CF671F75}">
      <formula1>$N$78:$N$80</formula1>
    </dataValidation>
    <dataValidation type="list" allowBlank="1" showInputMessage="1" showErrorMessage="1" sqref="F169:G169 F424:G424 F376:G376" xr:uid="{2D8F6C13-2445-49FB-AC54-69904AC6BF54}">
      <formula1>$N$78:$N$79</formula1>
    </dataValidation>
    <dataValidation type="list" allowBlank="1" showInputMessage="1" showErrorMessage="1" sqref="I197 I195 I408 I404 I402 I406 I199 I201" xr:uid="{0D09D81B-0C08-44FF-A301-488355EF7D87}">
      <formula1>"YES,NO"</formula1>
    </dataValidation>
    <dataValidation type="list" allowBlank="1" showInputMessage="1" showErrorMessage="1" sqref="E107:H108 JA107:JD108 SW107:SZ108 ACS107:ACV108 AMO107:AMR108 AWK107:AWN108 BGG107:BGJ108 BQC107:BQF108 BZY107:CAB108 CJU107:CJX108 CTQ107:CTT108 DDM107:DDP108 DNI107:DNL108 DXE107:DXH108 EHA107:EHD108 EQW107:EQZ108 FAS107:FAV108 FKO107:FKR108 FUK107:FUN108 GEG107:GEJ108 GOC107:GOF108 GXY107:GYB108 HHU107:HHX108 HRQ107:HRT108 IBM107:IBP108 ILI107:ILL108 IVE107:IVH108 JFA107:JFD108 JOW107:JOZ108 JYS107:JYV108 KIO107:KIR108 KSK107:KSN108 LCG107:LCJ108 LMC107:LMF108 LVY107:LWB108 MFU107:MFX108 MPQ107:MPT108 MZM107:MZP108 NJI107:NJL108 NTE107:NTH108 ODA107:ODD108 OMW107:OMZ108 OWS107:OWV108 PGO107:PGR108 PQK107:PQN108 QAG107:QAJ108 QKC107:QKF108 QTY107:QUB108 RDU107:RDX108 RNQ107:RNT108 RXM107:RXP108 SHI107:SHL108 SRE107:SRH108 TBA107:TBD108 TKW107:TKZ108 TUS107:TUV108 UEO107:UER108 UOK107:UON108 UYG107:UYJ108 VIC107:VIF108 VRY107:VSB108 WBU107:WBX108 WLQ107:WLT108 WVM107:WVP108 E65751:H65752 JA65751:JD65752 SW65751:SZ65752 ACS65751:ACV65752 AMO65751:AMR65752 AWK65751:AWN65752 BGG65751:BGJ65752 BQC65751:BQF65752 BZY65751:CAB65752 CJU65751:CJX65752 CTQ65751:CTT65752 DDM65751:DDP65752 DNI65751:DNL65752 DXE65751:DXH65752 EHA65751:EHD65752 EQW65751:EQZ65752 FAS65751:FAV65752 FKO65751:FKR65752 FUK65751:FUN65752 GEG65751:GEJ65752 GOC65751:GOF65752 GXY65751:GYB65752 HHU65751:HHX65752 HRQ65751:HRT65752 IBM65751:IBP65752 ILI65751:ILL65752 IVE65751:IVH65752 JFA65751:JFD65752 JOW65751:JOZ65752 JYS65751:JYV65752 KIO65751:KIR65752 KSK65751:KSN65752 LCG65751:LCJ65752 LMC65751:LMF65752 LVY65751:LWB65752 MFU65751:MFX65752 MPQ65751:MPT65752 MZM65751:MZP65752 NJI65751:NJL65752 NTE65751:NTH65752 ODA65751:ODD65752 OMW65751:OMZ65752 OWS65751:OWV65752 PGO65751:PGR65752 PQK65751:PQN65752 QAG65751:QAJ65752 QKC65751:QKF65752 QTY65751:QUB65752 RDU65751:RDX65752 RNQ65751:RNT65752 RXM65751:RXP65752 SHI65751:SHL65752 SRE65751:SRH65752 TBA65751:TBD65752 TKW65751:TKZ65752 TUS65751:TUV65752 UEO65751:UER65752 UOK65751:UON65752 UYG65751:UYJ65752 VIC65751:VIF65752 VRY65751:VSB65752 WBU65751:WBX65752 WLQ65751:WLT65752 WVM65751:WVP65752 E131287:H131288 JA131287:JD131288 SW131287:SZ131288 ACS131287:ACV131288 AMO131287:AMR131288 AWK131287:AWN131288 BGG131287:BGJ131288 BQC131287:BQF131288 BZY131287:CAB131288 CJU131287:CJX131288 CTQ131287:CTT131288 DDM131287:DDP131288 DNI131287:DNL131288 DXE131287:DXH131288 EHA131287:EHD131288 EQW131287:EQZ131288 FAS131287:FAV131288 FKO131287:FKR131288 FUK131287:FUN131288 GEG131287:GEJ131288 GOC131287:GOF131288 GXY131287:GYB131288 HHU131287:HHX131288 HRQ131287:HRT131288 IBM131287:IBP131288 ILI131287:ILL131288 IVE131287:IVH131288 JFA131287:JFD131288 JOW131287:JOZ131288 JYS131287:JYV131288 KIO131287:KIR131288 KSK131287:KSN131288 LCG131287:LCJ131288 LMC131287:LMF131288 LVY131287:LWB131288 MFU131287:MFX131288 MPQ131287:MPT131288 MZM131287:MZP131288 NJI131287:NJL131288 NTE131287:NTH131288 ODA131287:ODD131288 OMW131287:OMZ131288 OWS131287:OWV131288 PGO131287:PGR131288 PQK131287:PQN131288 QAG131287:QAJ131288 QKC131287:QKF131288 QTY131287:QUB131288 RDU131287:RDX131288 RNQ131287:RNT131288 RXM131287:RXP131288 SHI131287:SHL131288 SRE131287:SRH131288 TBA131287:TBD131288 TKW131287:TKZ131288 TUS131287:TUV131288 UEO131287:UER131288 UOK131287:UON131288 UYG131287:UYJ131288 VIC131287:VIF131288 VRY131287:VSB131288 WBU131287:WBX131288 WLQ131287:WLT131288 WVM131287:WVP131288 E196823:H196824 JA196823:JD196824 SW196823:SZ196824 ACS196823:ACV196824 AMO196823:AMR196824 AWK196823:AWN196824 BGG196823:BGJ196824 BQC196823:BQF196824 BZY196823:CAB196824 CJU196823:CJX196824 CTQ196823:CTT196824 DDM196823:DDP196824 DNI196823:DNL196824 DXE196823:DXH196824 EHA196823:EHD196824 EQW196823:EQZ196824 FAS196823:FAV196824 FKO196823:FKR196824 FUK196823:FUN196824 GEG196823:GEJ196824 GOC196823:GOF196824 GXY196823:GYB196824 HHU196823:HHX196824 HRQ196823:HRT196824 IBM196823:IBP196824 ILI196823:ILL196824 IVE196823:IVH196824 JFA196823:JFD196824 JOW196823:JOZ196824 JYS196823:JYV196824 KIO196823:KIR196824 KSK196823:KSN196824 LCG196823:LCJ196824 LMC196823:LMF196824 LVY196823:LWB196824 MFU196823:MFX196824 MPQ196823:MPT196824 MZM196823:MZP196824 NJI196823:NJL196824 NTE196823:NTH196824 ODA196823:ODD196824 OMW196823:OMZ196824 OWS196823:OWV196824 PGO196823:PGR196824 PQK196823:PQN196824 QAG196823:QAJ196824 QKC196823:QKF196824 QTY196823:QUB196824 RDU196823:RDX196824 RNQ196823:RNT196824 RXM196823:RXP196824 SHI196823:SHL196824 SRE196823:SRH196824 TBA196823:TBD196824 TKW196823:TKZ196824 TUS196823:TUV196824 UEO196823:UER196824 UOK196823:UON196824 UYG196823:UYJ196824 VIC196823:VIF196824 VRY196823:VSB196824 WBU196823:WBX196824 WLQ196823:WLT196824 WVM196823:WVP196824 E262359:H262360 JA262359:JD262360 SW262359:SZ262360 ACS262359:ACV262360 AMO262359:AMR262360 AWK262359:AWN262360 BGG262359:BGJ262360 BQC262359:BQF262360 BZY262359:CAB262360 CJU262359:CJX262360 CTQ262359:CTT262360 DDM262359:DDP262360 DNI262359:DNL262360 DXE262359:DXH262360 EHA262359:EHD262360 EQW262359:EQZ262360 FAS262359:FAV262360 FKO262359:FKR262360 FUK262359:FUN262360 GEG262359:GEJ262360 GOC262359:GOF262360 GXY262359:GYB262360 HHU262359:HHX262360 HRQ262359:HRT262360 IBM262359:IBP262360 ILI262359:ILL262360 IVE262359:IVH262360 JFA262359:JFD262360 JOW262359:JOZ262360 JYS262359:JYV262360 KIO262359:KIR262360 KSK262359:KSN262360 LCG262359:LCJ262360 LMC262359:LMF262360 LVY262359:LWB262360 MFU262359:MFX262360 MPQ262359:MPT262360 MZM262359:MZP262360 NJI262359:NJL262360 NTE262359:NTH262360 ODA262359:ODD262360 OMW262359:OMZ262360 OWS262359:OWV262360 PGO262359:PGR262360 PQK262359:PQN262360 QAG262359:QAJ262360 QKC262359:QKF262360 QTY262359:QUB262360 RDU262359:RDX262360 RNQ262359:RNT262360 RXM262359:RXP262360 SHI262359:SHL262360 SRE262359:SRH262360 TBA262359:TBD262360 TKW262359:TKZ262360 TUS262359:TUV262360 UEO262359:UER262360 UOK262359:UON262360 UYG262359:UYJ262360 VIC262359:VIF262360 VRY262359:VSB262360 WBU262359:WBX262360 WLQ262359:WLT262360 WVM262359:WVP262360 E327895:H327896 JA327895:JD327896 SW327895:SZ327896 ACS327895:ACV327896 AMO327895:AMR327896 AWK327895:AWN327896 BGG327895:BGJ327896 BQC327895:BQF327896 BZY327895:CAB327896 CJU327895:CJX327896 CTQ327895:CTT327896 DDM327895:DDP327896 DNI327895:DNL327896 DXE327895:DXH327896 EHA327895:EHD327896 EQW327895:EQZ327896 FAS327895:FAV327896 FKO327895:FKR327896 FUK327895:FUN327896 GEG327895:GEJ327896 GOC327895:GOF327896 GXY327895:GYB327896 HHU327895:HHX327896 HRQ327895:HRT327896 IBM327895:IBP327896 ILI327895:ILL327896 IVE327895:IVH327896 JFA327895:JFD327896 JOW327895:JOZ327896 JYS327895:JYV327896 KIO327895:KIR327896 KSK327895:KSN327896 LCG327895:LCJ327896 LMC327895:LMF327896 LVY327895:LWB327896 MFU327895:MFX327896 MPQ327895:MPT327896 MZM327895:MZP327896 NJI327895:NJL327896 NTE327895:NTH327896 ODA327895:ODD327896 OMW327895:OMZ327896 OWS327895:OWV327896 PGO327895:PGR327896 PQK327895:PQN327896 QAG327895:QAJ327896 QKC327895:QKF327896 QTY327895:QUB327896 RDU327895:RDX327896 RNQ327895:RNT327896 RXM327895:RXP327896 SHI327895:SHL327896 SRE327895:SRH327896 TBA327895:TBD327896 TKW327895:TKZ327896 TUS327895:TUV327896 UEO327895:UER327896 UOK327895:UON327896 UYG327895:UYJ327896 VIC327895:VIF327896 VRY327895:VSB327896 WBU327895:WBX327896 WLQ327895:WLT327896 WVM327895:WVP327896 E393431:H393432 JA393431:JD393432 SW393431:SZ393432 ACS393431:ACV393432 AMO393431:AMR393432 AWK393431:AWN393432 BGG393431:BGJ393432 BQC393431:BQF393432 BZY393431:CAB393432 CJU393431:CJX393432 CTQ393431:CTT393432 DDM393431:DDP393432 DNI393431:DNL393432 DXE393431:DXH393432 EHA393431:EHD393432 EQW393431:EQZ393432 FAS393431:FAV393432 FKO393431:FKR393432 FUK393431:FUN393432 GEG393431:GEJ393432 GOC393431:GOF393432 GXY393431:GYB393432 HHU393431:HHX393432 HRQ393431:HRT393432 IBM393431:IBP393432 ILI393431:ILL393432 IVE393431:IVH393432 JFA393431:JFD393432 JOW393431:JOZ393432 JYS393431:JYV393432 KIO393431:KIR393432 KSK393431:KSN393432 LCG393431:LCJ393432 LMC393431:LMF393432 LVY393431:LWB393432 MFU393431:MFX393432 MPQ393431:MPT393432 MZM393431:MZP393432 NJI393431:NJL393432 NTE393431:NTH393432 ODA393431:ODD393432 OMW393431:OMZ393432 OWS393431:OWV393432 PGO393431:PGR393432 PQK393431:PQN393432 QAG393431:QAJ393432 QKC393431:QKF393432 QTY393431:QUB393432 RDU393431:RDX393432 RNQ393431:RNT393432 RXM393431:RXP393432 SHI393431:SHL393432 SRE393431:SRH393432 TBA393431:TBD393432 TKW393431:TKZ393432 TUS393431:TUV393432 UEO393431:UER393432 UOK393431:UON393432 UYG393431:UYJ393432 VIC393431:VIF393432 VRY393431:VSB393432 WBU393431:WBX393432 WLQ393431:WLT393432 WVM393431:WVP393432 E458967:H458968 JA458967:JD458968 SW458967:SZ458968 ACS458967:ACV458968 AMO458967:AMR458968 AWK458967:AWN458968 BGG458967:BGJ458968 BQC458967:BQF458968 BZY458967:CAB458968 CJU458967:CJX458968 CTQ458967:CTT458968 DDM458967:DDP458968 DNI458967:DNL458968 DXE458967:DXH458968 EHA458967:EHD458968 EQW458967:EQZ458968 FAS458967:FAV458968 FKO458967:FKR458968 FUK458967:FUN458968 GEG458967:GEJ458968 GOC458967:GOF458968 GXY458967:GYB458968 HHU458967:HHX458968 HRQ458967:HRT458968 IBM458967:IBP458968 ILI458967:ILL458968 IVE458967:IVH458968 JFA458967:JFD458968 JOW458967:JOZ458968 JYS458967:JYV458968 KIO458967:KIR458968 KSK458967:KSN458968 LCG458967:LCJ458968 LMC458967:LMF458968 LVY458967:LWB458968 MFU458967:MFX458968 MPQ458967:MPT458968 MZM458967:MZP458968 NJI458967:NJL458968 NTE458967:NTH458968 ODA458967:ODD458968 OMW458967:OMZ458968 OWS458967:OWV458968 PGO458967:PGR458968 PQK458967:PQN458968 QAG458967:QAJ458968 QKC458967:QKF458968 QTY458967:QUB458968 RDU458967:RDX458968 RNQ458967:RNT458968 RXM458967:RXP458968 SHI458967:SHL458968 SRE458967:SRH458968 TBA458967:TBD458968 TKW458967:TKZ458968 TUS458967:TUV458968 UEO458967:UER458968 UOK458967:UON458968 UYG458967:UYJ458968 VIC458967:VIF458968 VRY458967:VSB458968 WBU458967:WBX458968 WLQ458967:WLT458968 WVM458967:WVP458968 E524503:H524504 JA524503:JD524504 SW524503:SZ524504 ACS524503:ACV524504 AMO524503:AMR524504 AWK524503:AWN524504 BGG524503:BGJ524504 BQC524503:BQF524504 BZY524503:CAB524504 CJU524503:CJX524504 CTQ524503:CTT524504 DDM524503:DDP524504 DNI524503:DNL524504 DXE524503:DXH524504 EHA524503:EHD524504 EQW524503:EQZ524504 FAS524503:FAV524504 FKO524503:FKR524504 FUK524503:FUN524504 GEG524503:GEJ524504 GOC524503:GOF524504 GXY524503:GYB524504 HHU524503:HHX524504 HRQ524503:HRT524504 IBM524503:IBP524504 ILI524503:ILL524504 IVE524503:IVH524504 JFA524503:JFD524504 JOW524503:JOZ524504 JYS524503:JYV524504 KIO524503:KIR524504 KSK524503:KSN524504 LCG524503:LCJ524504 LMC524503:LMF524504 LVY524503:LWB524504 MFU524503:MFX524504 MPQ524503:MPT524504 MZM524503:MZP524504 NJI524503:NJL524504 NTE524503:NTH524504 ODA524503:ODD524504 OMW524503:OMZ524504 OWS524503:OWV524504 PGO524503:PGR524504 PQK524503:PQN524504 QAG524503:QAJ524504 QKC524503:QKF524504 QTY524503:QUB524504 RDU524503:RDX524504 RNQ524503:RNT524504 RXM524503:RXP524504 SHI524503:SHL524504 SRE524503:SRH524504 TBA524503:TBD524504 TKW524503:TKZ524504 TUS524503:TUV524504 UEO524503:UER524504 UOK524503:UON524504 UYG524503:UYJ524504 VIC524503:VIF524504 VRY524503:VSB524504 WBU524503:WBX524504 WLQ524503:WLT524504 WVM524503:WVP524504 E590039:H590040 JA590039:JD590040 SW590039:SZ590040 ACS590039:ACV590040 AMO590039:AMR590040 AWK590039:AWN590040 BGG590039:BGJ590040 BQC590039:BQF590040 BZY590039:CAB590040 CJU590039:CJX590040 CTQ590039:CTT590040 DDM590039:DDP590040 DNI590039:DNL590040 DXE590039:DXH590040 EHA590039:EHD590040 EQW590039:EQZ590040 FAS590039:FAV590040 FKO590039:FKR590040 FUK590039:FUN590040 GEG590039:GEJ590040 GOC590039:GOF590040 GXY590039:GYB590040 HHU590039:HHX590040 HRQ590039:HRT590040 IBM590039:IBP590040 ILI590039:ILL590040 IVE590039:IVH590040 JFA590039:JFD590040 JOW590039:JOZ590040 JYS590039:JYV590040 KIO590039:KIR590040 KSK590039:KSN590040 LCG590039:LCJ590040 LMC590039:LMF590040 LVY590039:LWB590040 MFU590039:MFX590040 MPQ590039:MPT590040 MZM590039:MZP590040 NJI590039:NJL590040 NTE590039:NTH590040 ODA590039:ODD590040 OMW590039:OMZ590040 OWS590039:OWV590040 PGO590039:PGR590040 PQK590039:PQN590040 QAG590039:QAJ590040 QKC590039:QKF590040 QTY590039:QUB590040 RDU590039:RDX590040 RNQ590039:RNT590040 RXM590039:RXP590040 SHI590039:SHL590040 SRE590039:SRH590040 TBA590039:TBD590040 TKW590039:TKZ590040 TUS590039:TUV590040 UEO590039:UER590040 UOK590039:UON590040 UYG590039:UYJ590040 VIC590039:VIF590040 VRY590039:VSB590040 WBU590039:WBX590040 WLQ590039:WLT590040 WVM590039:WVP590040 E655575:H655576 JA655575:JD655576 SW655575:SZ655576 ACS655575:ACV655576 AMO655575:AMR655576 AWK655575:AWN655576 BGG655575:BGJ655576 BQC655575:BQF655576 BZY655575:CAB655576 CJU655575:CJX655576 CTQ655575:CTT655576 DDM655575:DDP655576 DNI655575:DNL655576 DXE655575:DXH655576 EHA655575:EHD655576 EQW655575:EQZ655576 FAS655575:FAV655576 FKO655575:FKR655576 FUK655575:FUN655576 GEG655575:GEJ655576 GOC655575:GOF655576 GXY655575:GYB655576 HHU655575:HHX655576 HRQ655575:HRT655576 IBM655575:IBP655576 ILI655575:ILL655576 IVE655575:IVH655576 JFA655575:JFD655576 JOW655575:JOZ655576 JYS655575:JYV655576 KIO655575:KIR655576 KSK655575:KSN655576 LCG655575:LCJ655576 LMC655575:LMF655576 LVY655575:LWB655576 MFU655575:MFX655576 MPQ655575:MPT655576 MZM655575:MZP655576 NJI655575:NJL655576 NTE655575:NTH655576 ODA655575:ODD655576 OMW655575:OMZ655576 OWS655575:OWV655576 PGO655575:PGR655576 PQK655575:PQN655576 QAG655575:QAJ655576 QKC655575:QKF655576 QTY655575:QUB655576 RDU655575:RDX655576 RNQ655575:RNT655576 RXM655575:RXP655576 SHI655575:SHL655576 SRE655575:SRH655576 TBA655575:TBD655576 TKW655575:TKZ655576 TUS655575:TUV655576 UEO655575:UER655576 UOK655575:UON655576 UYG655575:UYJ655576 VIC655575:VIF655576 VRY655575:VSB655576 WBU655575:WBX655576 WLQ655575:WLT655576 WVM655575:WVP655576 E721111:H721112 JA721111:JD721112 SW721111:SZ721112 ACS721111:ACV721112 AMO721111:AMR721112 AWK721111:AWN721112 BGG721111:BGJ721112 BQC721111:BQF721112 BZY721111:CAB721112 CJU721111:CJX721112 CTQ721111:CTT721112 DDM721111:DDP721112 DNI721111:DNL721112 DXE721111:DXH721112 EHA721111:EHD721112 EQW721111:EQZ721112 FAS721111:FAV721112 FKO721111:FKR721112 FUK721111:FUN721112 GEG721111:GEJ721112 GOC721111:GOF721112 GXY721111:GYB721112 HHU721111:HHX721112 HRQ721111:HRT721112 IBM721111:IBP721112 ILI721111:ILL721112 IVE721111:IVH721112 JFA721111:JFD721112 JOW721111:JOZ721112 JYS721111:JYV721112 KIO721111:KIR721112 KSK721111:KSN721112 LCG721111:LCJ721112 LMC721111:LMF721112 LVY721111:LWB721112 MFU721111:MFX721112 MPQ721111:MPT721112 MZM721111:MZP721112 NJI721111:NJL721112 NTE721111:NTH721112 ODA721111:ODD721112 OMW721111:OMZ721112 OWS721111:OWV721112 PGO721111:PGR721112 PQK721111:PQN721112 QAG721111:QAJ721112 QKC721111:QKF721112 QTY721111:QUB721112 RDU721111:RDX721112 RNQ721111:RNT721112 RXM721111:RXP721112 SHI721111:SHL721112 SRE721111:SRH721112 TBA721111:TBD721112 TKW721111:TKZ721112 TUS721111:TUV721112 UEO721111:UER721112 UOK721111:UON721112 UYG721111:UYJ721112 VIC721111:VIF721112 VRY721111:VSB721112 WBU721111:WBX721112 WLQ721111:WLT721112 WVM721111:WVP721112 E786647:H786648 JA786647:JD786648 SW786647:SZ786648 ACS786647:ACV786648 AMO786647:AMR786648 AWK786647:AWN786648 BGG786647:BGJ786648 BQC786647:BQF786648 BZY786647:CAB786648 CJU786647:CJX786648 CTQ786647:CTT786648 DDM786647:DDP786648 DNI786647:DNL786648 DXE786647:DXH786648 EHA786647:EHD786648 EQW786647:EQZ786648 FAS786647:FAV786648 FKO786647:FKR786648 FUK786647:FUN786648 GEG786647:GEJ786648 GOC786647:GOF786648 GXY786647:GYB786648 HHU786647:HHX786648 HRQ786647:HRT786648 IBM786647:IBP786648 ILI786647:ILL786648 IVE786647:IVH786648 JFA786647:JFD786648 JOW786647:JOZ786648 JYS786647:JYV786648 KIO786647:KIR786648 KSK786647:KSN786648 LCG786647:LCJ786648 LMC786647:LMF786648 LVY786647:LWB786648 MFU786647:MFX786648 MPQ786647:MPT786648 MZM786647:MZP786648 NJI786647:NJL786648 NTE786647:NTH786648 ODA786647:ODD786648 OMW786647:OMZ786648 OWS786647:OWV786648 PGO786647:PGR786648 PQK786647:PQN786648 QAG786647:QAJ786648 QKC786647:QKF786648 QTY786647:QUB786648 RDU786647:RDX786648 RNQ786647:RNT786648 RXM786647:RXP786648 SHI786647:SHL786648 SRE786647:SRH786648 TBA786647:TBD786648 TKW786647:TKZ786648 TUS786647:TUV786648 UEO786647:UER786648 UOK786647:UON786648 UYG786647:UYJ786648 VIC786647:VIF786648 VRY786647:VSB786648 WBU786647:WBX786648 WLQ786647:WLT786648 WVM786647:WVP786648 E852183:H852184 JA852183:JD852184 SW852183:SZ852184 ACS852183:ACV852184 AMO852183:AMR852184 AWK852183:AWN852184 BGG852183:BGJ852184 BQC852183:BQF852184 BZY852183:CAB852184 CJU852183:CJX852184 CTQ852183:CTT852184 DDM852183:DDP852184 DNI852183:DNL852184 DXE852183:DXH852184 EHA852183:EHD852184 EQW852183:EQZ852184 FAS852183:FAV852184 FKO852183:FKR852184 FUK852183:FUN852184 GEG852183:GEJ852184 GOC852183:GOF852184 GXY852183:GYB852184 HHU852183:HHX852184 HRQ852183:HRT852184 IBM852183:IBP852184 ILI852183:ILL852184 IVE852183:IVH852184 JFA852183:JFD852184 JOW852183:JOZ852184 JYS852183:JYV852184 KIO852183:KIR852184 KSK852183:KSN852184 LCG852183:LCJ852184 LMC852183:LMF852184 LVY852183:LWB852184 MFU852183:MFX852184 MPQ852183:MPT852184 MZM852183:MZP852184 NJI852183:NJL852184 NTE852183:NTH852184 ODA852183:ODD852184 OMW852183:OMZ852184 OWS852183:OWV852184 PGO852183:PGR852184 PQK852183:PQN852184 QAG852183:QAJ852184 QKC852183:QKF852184 QTY852183:QUB852184 RDU852183:RDX852184 RNQ852183:RNT852184 RXM852183:RXP852184 SHI852183:SHL852184 SRE852183:SRH852184 TBA852183:TBD852184 TKW852183:TKZ852184 TUS852183:TUV852184 UEO852183:UER852184 UOK852183:UON852184 UYG852183:UYJ852184 VIC852183:VIF852184 VRY852183:VSB852184 WBU852183:WBX852184 WLQ852183:WLT852184 WVM852183:WVP852184 E917719:H917720 JA917719:JD917720 SW917719:SZ917720 ACS917719:ACV917720 AMO917719:AMR917720 AWK917719:AWN917720 BGG917719:BGJ917720 BQC917719:BQF917720 BZY917719:CAB917720 CJU917719:CJX917720 CTQ917719:CTT917720 DDM917719:DDP917720 DNI917719:DNL917720 DXE917719:DXH917720 EHA917719:EHD917720 EQW917719:EQZ917720 FAS917719:FAV917720 FKO917719:FKR917720 FUK917719:FUN917720 GEG917719:GEJ917720 GOC917719:GOF917720 GXY917719:GYB917720 HHU917719:HHX917720 HRQ917719:HRT917720 IBM917719:IBP917720 ILI917719:ILL917720 IVE917719:IVH917720 JFA917719:JFD917720 JOW917719:JOZ917720 JYS917719:JYV917720 KIO917719:KIR917720 KSK917719:KSN917720 LCG917719:LCJ917720 LMC917719:LMF917720 LVY917719:LWB917720 MFU917719:MFX917720 MPQ917719:MPT917720 MZM917719:MZP917720 NJI917719:NJL917720 NTE917719:NTH917720 ODA917719:ODD917720 OMW917719:OMZ917720 OWS917719:OWV917720 PGO917719:PGR917720 PQK917719:PQN917720 QAG917719:QAJ917720 QKC917719:QKF917720 QTY917719:QUB917720 RDU917719:RDX917720 RNQ917719:RNT917720 RXM917719:RXP917720 SHI917719:SHL917720 SRE917719:SRH917720 TBA917719:TBD917720 TKW917719:TKZ917720 TUS917719:TUV917720 UEO917719:UER917720 UOK917719:UON917720 UYG917719:UYJ917720 VIC917719:VIF917720 VRY917719:VSB917720 WBU917719:WBX917720 WLQ917719:WLT917720 WVM917719:WVP917720 E983255:H983256 JA983255:JD983256 SW983255:SZ983256 ACS983255:ACV983256 AMO983255:AMR983256 AWK983255:AWN983256 BGG983255:BGJ983256 BQC983255:BQF983256 BZY983255:CAB983256 CJU983255:CJX983256 CTQ983255:CTT983256 DDM983255:DDP983256 DNI983255:DNL983256 DXE983255:DXH983256 EHA983255:EHD983256 EQW983255:EQZ983256 FAS983255:FAV983256 FKO983255:FKR983256 FUK983255:FUN983256 GEG983255:GEJ983256 GOC983255:GOF983256 GXY983255:GYB983256 HHU983255:HHX983256 HRQ983255:HRT983256 IBM983255:IBP983256 ILI983255:ILL983256 IVE983255:IVH983256 JFA983255:JFD983256 JOW983255:JOZ983256 JYS983255:JYV983256 KIO983255:KIR983256 KSK983255:KSN983256 LCG983255:LCJ983256 LMC983255:LMF983256 LVY983255:LWB983256 MFU983255:MFX983256 MPQ983255:MPT983256 MZM983255:MZP983256 NJI983255:NJL983256 NTE983255:NTH983256 ODA983255:ODD983256 OMW983255:OMZ983256 OWS983255:OWV983256 PGO983255:PGR983256 PQK983255:PQN983256 QAG983255:QAJ983256 QKC983255:QKF983256 QTY983255:QUB983256 RDU983255:RDX983256 RNQ983255:RNT983256 RXM983255:RXP983256 SHI983255:SHL983256 SRE983255:SRH983256 TBA983255:TBD983256 TKW983255:TKZ983256 TUS983255:TUV983256 UEO983255:UER983256 UOK983255:UON983256 UYG983255:UYJ983256 VIC983255:VIF983256 VRY983255:VSB983256 WBU983255:WBX983256 WLQ983255:WLT983256 WVM983255:WVP983256 E65804:H65804 JA65804:JD65804 SW65804:SZ65804 ACS65804:ACV65804 AMO65804:AMR65804 AWK65804:AWN65804 BGG65804:BGJ65804 BQC65804:BQF65804 BZY65804:CAB65804 CJU65804:CJX65804 CTQ65804:CTT65804 DDM65804:DDP65804 DNI65804:DNL65804 DXE65804:DXH65804 EHA65804:EHD65804 EQW65804:EQZ65804 FAS65804:FAV65804 FKO65804:FKR65804 FUK65804:FUN65804 GEG65804:GEJ65804 GOC65804:GOF65804 GXY65804:GYB65804 HHU65804:HHX65804 HRQ65804:HRT65804 IBM65804:IBP65804 ILI65804:ILL65804 IVE65804:IVH65804 JFA65804:JFD65804 JOW65804:JOZ65804 JYS65804:JYV65804 KIO65804:KIR65804 KSK65804:KSN65804 LCG65804:LCJ65804 LMC65804:LMF65804 LVY65804:LWB65804 MFU65804:MFX65804 MPQ65804:MPT65804 MZM65804:MZP65804 NJI65804:NJL65804 NTE65804:NTH65804 ODA65804:ODD65804 OMW65804:OMZ65804 OWS65804:OWV65804 PGO65804:PGR65804 PQK65804:PQN65804 QAG65804:QAJ65804 QKC65804:QKF65804 QTY65804:QUB65804 RDU65804:RDX65804 RNQ65804:RNT65804 RXM65804:RXP65804 SHI65804:SHL65804 SRE65804:SRH65804 TBA65804:TBD65804 TKW65804:TKZ65804 TUS65804:TUV65804 UEO65804:UER65804 UOK65804:UON65804 UYG65804:UYJ65804 VIC65804:VIF65804 VRY65804:VSB65804 WBU65804:WBX65804 WLQ65804:WLT65804 WVM65804:WVP65804 E131340:H131340 JA131340:JD131340 SW131340:SZ131340 ACS131340:ACV131340 AMO131340:AMR131340 AWK131340:AWN131340 BGG131340:BGJ131340 BQC131340:BQF131340 BZY131340:CAB131340 CJU131340:CJX131340 CTQ131340:CTT131340 DDM131340:DDP131340 DNI131340:DNL131340 DXE131340:DXH131340 EHA131340:EHD131340 EQW131340:EQZ131340 FAS131340:FAV131340 FKO131340:FKR131340 FUK131340:FUN131340 GEG131340:GEJ131340 GOC131340:GOF131340 GXY131340:GYB131340 HHU131340:HHX131340 HRQ131340:HRT131340 IBM131340:IBP131340 ILI131340:ILL131340 IVE131340:IVH131340 JFA131340:JFD131340 JOW131340:JOZ131340 JYS131340:JYV131340 KIO131340:KIR131340 KSK131340:KSN131340 LCG131340:LCJ131340 LMC131340:LMF131340 LVY131340:LWB131340 MFU131340:MFX131340 MPQ131340:MPT131340 MZM131340:MZP131340 NJI131340:NJL131340 NTE131340:NTH131340 ODA131340:ODD131340 OMW131340:OMZ131340 OWS131340:OWV131340 PGO131340:PGR131340 PQK131340:PQN131340 QAG131340:QAJ131340 QKC131340:QKF131340 QTY131340:QUB131340 RDU131340:RDX131340 RNQ131340:RNT131340 RXM131340:RXP131340 SHI131340:SHL131340 SRE131340:SRH131340 TBA131340:TBD131340 TKW131340:TKZ131340 TUS131340:TUV131340 UEO131340:UER131340 UOK131340:UON131340 UYG131340:UYJ131340 VIC131340:VIF131340 VRY131340:VSB131340 WBU131340:WBX131340 WLQ131340:WLT131340 WVM131340:WVP131340 E196876:H196876 JA196876:JD196876 SW196876:SZ196876 ACS196876:ACV196876 AMO196876:AMR196876 AWK196876:AWN196876 BGG196876:BGJ196876 BQC196876:BQF196876 BZY196876:CAB196876 CJU196876:CJX196876 CTQ196876:CTT196876 DDM196876:DDP196876 DNI196876:DNL196876 DXE196876:DXH196876 EHA196876:EHD196876 EQW196876:EQZ196876 FAS196876:FAV196876 FKO196876:FKR196876 FUK196876:FUN196876 GEG196876:GEJ196876 GOC196876:GOF196876 GXY196876:GYB196876 HHU196876:HHX196876 HRQ196876:HRT196876 IBM196876:IBP196876 ILI196876:ILL196876 IVE196876:IVH196876 JFA196876:JFD196876 JOW196876:JOZ196876 JYS196876:JYV196876 KIO196876:KIR196876 KSK196876:KSN196876 LCG196876:LCJ196876 LMC196876:LMF196876 LVY196876:LWB196876 MFU196876:MFX196876 MPQ196876:MPT196876 MZM196876:MZP196876 NJI196876:NJL196876 NTE196876:NTH196876 ODA196876:ODD196876 OMW196876:OMZ196876 OWS196876:OWV196876 PGO196876:PGR196876 PQK196876:PQN196876 QAG196876:QAJ196876 QKC196876:QKF196876 QTY196876:QUB196876 RDU196876:RDX196876 RNQ196876:RNT196876 RXM196876:RXP196876 SHI196876:SHL196876 SRE196876:SRH196876 TBA196876:TBD196876 TKW196876:TKZ196876 TUS196876:TUV196876 UEO196876:UER196876 UOK196876:UON196876 UYG196876:UYJ196876 VIC196876:VIF196876 VRY196876:VSB196876 WBU196876:WBX196876 WLQ196876:WLT196876 WVM196876:WVP196876 E262412:H262412 JA262412:JD262412 SW262412:SZ262412 ACS262412:ACV262412 AMO262412:AMR262412 AWK262412:AWN262412 BGG262412:BGJ262412 BQC262412:BQF262412 BZY262412:CAB262412 CJU262412:CJX262412 CTQ262412:CTT262412 DDM262412:DDP262412 DNI262412:DNL262412 DXE262412:DXH262412 EHA262412:EHD262412 EQW262412:EQZ262412 FAS262412:FAV262412 FKO262412:FKR262412 FUK262412:FUN262412 GEG262412:GEJ262412 GOC262412:GOF262412 GXY262412:GYB262412 HHU262412:HHX262412 HRQ262412:HRT262412 IBM262412:IBP262412 ILI262412:ILL262412 IVE262412:IVH262412 JFA262412:JFD262412 JOW262412:JOZ262412 JYS262412:JYV262412 KIO262412:KIR262412 KSK262412:KSN262412 LCG262412:LCJ262412 LMC262412:LMF262412 LVY262412:LWB262412 MFU262412:MFX262412 MPQ262412:MPT262412 MZM262412:MZP262412 NJI262412:NJL262412 NTE262412:NTH262412 ODA262412:ODD262412 OMW262412:OMZ262412 OWS262412:OWV262412 PGO262412:PGR262412 PQK262412:PQN262412 QAG262412:QAJ262412 QKC262412:QKF262412 QTY262412:QUB262412 RDU262412:RDX262412 RNQ262412:RNT262412 RXM262412:RXP262412 SHI262412:SHL262412 SRE262412:SRH262412 TBA262412:TBD262412 TKW262412:TKZ262412 TUS262412:TUV262412 UEO262412:UER262412 UOK262412:UON262412 UYG262412:UYJ262412 VIC262412:VIF262412 VRY262412:VSB262412 WBU262412:WBX262412 WLQ262412:WLT262412 WVM262412:WVP262412 E327948:H327948 JA327948:JD327948 SW327948:SZ327948 ACS327948:ACV327948 AMO327948:AMR327948 AWK327948:AWN327948 BGG327948:BGJ327948 BQC327948:BQF327948 BZY327948:CAB327948 CJU327948:CJX327948 CTQ327948:CTT327948 DDM327948:DDP327948 DNI327948:DNL327948 DXE327948:DXH327948 EHA327948:EHD327948 EQW327948:EQZ327948 FAS327948:FAV327948 FKO327948:FKR327948 FUK327948:FUN327948 GEG327948:GEJ327948 GOC327948:GOF327948 GXY327948:GYB327948 HHU327948:HHX327948 HRQ327948:HRT327948 IBM327948:IBP327948 ILI327948:ILL327948 IVE327948:IVH327948 JFA327948:JFD327948 JOW327948:JOZ327948 JYS327948:JYV327948 KIO327948:KIR327948 KSK327948:KSN327948 LCG327948:LCJ327948 LMC327948:LMF327948 LVY327948:LWB327948 MFU327948:MFX327948 MPQ327948:MPT327948 MZM327948:MZP327948 NJI327948:NJL327948 NTE327948:NTH327948 ODA327948:ODD327948 OMW327948:OMZ327948 OWS327948:OWV327948 PGO327948:PGR327948 PQK327948:PQN327948 QAG327948:QAJ327948 QKC327948:QKF327948 QTY327948:QUB327948 RDU327948:RDX327948 RNQ327948:RNT327948 RXM327948:RXP327948 SHI327948:SHL327948 SRE327948:SRH327948 TBA327948:TBD327948 TKW327948:TKZ327948 TUS327948:TUV327948 UEO327948:UER327948 UOK327948:UON327948 UYG327948:UYJ327948 VIC327948:VIF327948 VRY327948:VSB327948 WBU327948:WBX327948 WLQ327948:WLT327948 WVM327948:WVP327948 E393484:H393484 JA393484:JD393484 SW393484:SZ393484 ACS393484:ACV393484 AMO393484:AMR393484 AWK393484:AWN393484 BGG393484:BGJ393484 BQC393484:BQF393484 BZY393484:CAB393484 CJU393484:CJX393484 CTQ393484:CTT393484 DDM393484:DDP393484 DNI393484:DNL393484 DXE393484:DXH393484 EHA393484:EHD393484 EQW393484:EQZ393484 FAS393484:FAV393484 FKO393484:FKR393484 FUK393484:FUN393484 GEG393484:GEJ393484 GOC393484:GOF393484 GXY393484:GYB393484 HHU393484:HHX393484 HRQ393484:HRT393484 IBM393484:IBP393484 ILI393484:ILL393484 IVE393484:IVH393484 JFA393484:JFD393484 JOW393484:JOZ393484 JYS393484:JYV393484 KIO393484:KIR393484 KSK393484:KSN393484 LCG393484:LCJ393484 LMC393484:LMF393484 LVY393484:LWB393484 MFU393484:MFX393484 MPQ393484:MPT393484 MZM393484:MZP393484 NJI393484:NJL393484 NTE393484:NTH393484 ODA393484:ODD393484 OMW393484:OMZ393484 OWS393484:OWV393484 PGO393484:PGR393484 PQK393484:PQN393484 QAG393484:QAJ393484 QKC393484:QKF393484 QTY393484:QUB393484 RDU393484:RDX393484 RNQ393484:RNT393484 RXM393484:RXP393484 SHI393484:SHL393484 SRE393484:SRH393484 TBA393484:TBD393484 TKW393484:TKZ393484 TUS393484:TUV393484 UEO393484:UER393484 UOK393484:UON393484 UYG393484:UYJ393484 VIC393484:VIF393484 VRY393484:VSB393484 WBU393484:WBX393484 WLQ393484:WLT393484 WVM393484:WVP393484 E459020:H459020 JA459020:JD459020 SW459020:SZ459020 ACS459020:ACV459020 AMO459020:AMR459020 AWK459020:AWN459020 BGG459020:BGJ459020 BQC459020:BQF459020 BZY459020:CAB459020 CJU459020:CJX459020 CTQ459020:CTT459020 DDM459020:DDP459020 DNI459020:DNL459020 DXE459020:DXH459020 EHA459020:EHD459020 EQW459020:EQZ459020 FAS459020:FAV459020 FKO459020:FKR459020 FUK459020:FUN459020 GEG459020:GEJ459020 GOC459020:GOF459020 GXY459020:GYB459020 HHU459020:HHX459020 HRQ459020:HRT459020 IBM459020:IBP459020 ILI459020:ILL459020 IVE459020:IVH459020 JFA459020:JFD459020 JOW459020:JOZ459020 JYS459020:JYV459020 KIO459020:KIR459020 KSK459020:KSN459020 LCG459020:LCJ459020 LMC459020:LMF459020 LVY459020:LWB459020 MFU459020:MFX459020 MPQ459020:MPT459020 MZM459020:MZP459020 NJI459020:NJL459020 NTE459020:NTH459020 ODA459020:ODD459020 OMW459020:OMZ459020 OWS459020:OWV459020 PGO459020:PGR459020 PQK459020:PQN459020 QAG459020:QAJ459020 QKC459020:QKF459020 QTY459020:QUB459020 RDU459020:RDX459020 RNQ459020:RNT459020 RXM459020:RXP459020 SHI459020:SHL459020 SRE459020:SRH459020 TBA459020:TBD459020 TKW459020:TKZ459020 TUS459020:TUV459020 UEO459020:UER459020 UOK459020:UON459020 UYG459020:UYJ459020 VIC459020:VIF459020 VRY459020:VSB459020 WBU459020:WBX459020 WLQ459020:WLT459020 WVM459020:WVP459020 E524556:H524556 JA524556:JD524556 SW524556:SZ524556 ACS524556:ACV524556 AMO524556:AMR524556 AWK524556:AWN524556 BGG524556:BGJ524556 BQC524556:BQF524556 BZY524556:CAB524556 CJU524556:CJX524556 CTQ524556:CTT524556 DDM524556:DDP524556 DNI524556:DNL524556 DXE524556:DXH524556 EHA524556:EHD524556 EQW524556:EQZ524556 FAS524556:FAV524556 FKO524556:FKR524556 FUK524556:FUN524556 GEG524556:GEJ524556 GOC524556:GOF524556 GXY524556:GYB524556 HHU524556:HHX524556 HRQ524556:HRT524556 IBM524556:IBP524556 ILI524556:ILL524556 IVE524556:IVH524556 JFA524556:JFD524556 JOW524556:JOZ524556 JYS524556:JYV524556 KIO524556:KIR524556 KSK524556:KSN524556 LCG524556:LCJ524556 LMC524556:LMF524556 LVY524556:LWB524556 MFU524556:MFX524556 MPQ524556:MPT524556 MZM524556:MZP524556 NJI524556:NJL524556 NTE524556:NTH524556 ODA524556:ODD524556 OMW524556:OMZ524556 OWS524556:OWV524556 PGO524556:PGR524556 PQK524556:PQN524556 QAG524556:QAJ524556 QKC524556:QKF524556 QTY524556:QUB524556 RDU524556:RDX524556 RNQ524556:RNT524556 RXM524556:RXP524556 SHI524556:SHL524556 SRE524556:SRH524556 TBA524556:TBD524556 TKW524556:TKZ524556 TUS524556:TUV524556 UEO524556:UER524556 UOK524556:UON524556 UYG524556:UYJ524556 VIC524556:VIF524556 VRY524556:VSB524556 WBU524556:WBX524556 WLQ524556:WLT524556 WVM524556:WVP524556 E590092:H590092 JA590092:JD590092 SW590092:SZ590092 ACS590092:ACV590092 AMO590092:AMR590092 AWK590092:AWN590092 BGG590092:BGJ590092 BQC590092:BQF590092 BZY590092:CAB590092 CJU590092:CJX590092 CTQ590092:CTT590092 DDM590092:DDP590092 DNI590092:DNL590092 DXE590092:DXH590092 EHA590092:EHD590092 EQW590092:EQZ590092 FAS590092:FAV590092 FKO590092:FKR590092 FUK590092:FUN590092 GEG590092:GEJ590092 GOC590092:GOF590092 GXY590092:GYB590092 HHU590092:HHX590092 HRQ590092:HRT590092 IBM590092:IBP590092 ILI590092:ILL590092 IVE590092:IVH590092 JFA590092:JFD590092 JOW590092:JOZ590092 JYS590092:JYV590092 KIO590092:KIR590092 KSK590092:KSN590092 LCG590092:LCJ590092 LMC590092:LMF590092 LVY590092:LWB590092 MFU590092:MFX590092 MPQ590092:MPT590092 MZM590092:MZP590092 NJI590092:NJL590092 NTE590092:NTH590092 ODA590092:ODD590092 OMW590092:OMZ590092 OWS590092:OWV590092 PGO590092:PGR590092 PQK590092:PQN590092 QAG590092:QAJ590092 QKC590092:QKF590092 QTY590092:QUB590092 RDU590092:RDX590092 RNQ590092:RNT590092 RXM590092:RXP590092 SHI590092:SHL590092 SRE590092:SRH590092 TBA590092:TBD590092 TKW590092:TKZ590092 TUS590092:TUV590092 UEO590092:UER590092 UOK590092:UON590092 UYG590092:UYJ590092 VIC590092:VIF590092 VRY590092:VSB590092 WBU590092:WBX590092 WLQ590092:WLT590092 WVM590092:WVP590092 E655628:H655628 JA655628:JD655628 SW655628:SZ655628 ACS655628:ACV655628 AMO655628:AMR655628 AWK655628:AWN655628 BGG655628:BGJ655628 BQC655628:BQF655628 BZY655628:CAB655628 CJU655628:CJX655628 CTQ655628:CTT655628 DDM655628:DDP655628 DNI655628:DNL655628 DXE655628:DXH655628 EHA655628:EHD655628 EQW655628:EQZ655628 FAS655628:FAV655628 FKO655628:FKR655628 FUK655628:FUN655628 GEG655628:GEJ655628 GOC655628:GOF655628 GXY655628:GYB655628 HHU655628:HHX655628 HRQ655628:HRT655628 IBM655628:IBP655628 ILI655628:ILL655628 IVE655628:IVH655628 JFA655628:JFD655628 JOW655628:JOZ655628 JYS655628:JYV655628 KIO655628:KIR655628 KSK655628:KSN655628 LCG655628:LCJ655628 LMC655628:LMF655628 LVY655628:LWB655628 MFU655628:MFX655628 MPQ655628:MPT655628 MZM655628:MZP655628 NJI655628:NJL655628 NTE655628:NTH655628 ODA655628:ODD655628 OMW655628:OMZ655628 OWS655628:OWV655628 PGO655628:PGR655628 PQK655628:PQN655628 QAG655628:QAJ655628 QKC655628:QKF655628 QTY655628:QUB655628 RDU655628:RDX655628 RNQ655628:RNT655628 RXM655628:RXP655628 SHI655628:SHL655628 SRE655628:SRH655628 TBA655628:TBD655628 TKW655628:TKZ655628 TUS655628:TUV655628 UEO655628:UER655628 UOK655628:UON655628 UYG655628:UYJ655628 VIC655628:VIF655628 VRY655628:VSB655628 WBU655628:WBX655628 WLQ655628:WLT655628 WVM655628:WVP655628 E721164:H721164 JA721164:JD721164 SW721164:SZ721164 ACS721164:ACV721164 AMO721164:AMR721164 AWK721164:AWN721164 BGG721164:BGJ721164 BQC721164:BQF721164 BZY721164:CAB721164 CJU721164:CJX721164 CTQ721164:CTT721164 DDM721164:DDP721164 DNI721164:DNL721164 DXE721164:DXH721164 EHA721164:EHD721164 EQW721164:EQZ721164 FAS721164:FAV721164 FKO721164:FKR721164 FUK721164:FUN721164 GEG721164:GEJ721164 GOC721164:GOF721164 GXY721164:GYB721164 HHU721164:HHX721164 HRQ721164:HRT721164 IBM721164:IBP721164 ILI721164:ILL721164 IVE721164:IVH721164 JFA721164:JFD721164 JOW721164:JOZ721164 JYS721164:JYV721164 KIO721164:KIR721164 KSK721164:KSN721164 LCG721164:LCJ721164 LMC721164:LMF721164 LVY721164:LWB721164 MFU721164:MFX721164 MPQ721164:MPT721164 MZM721164:MZP721164 NJI721164:NJL721164 NTE721164:NTH721164 ODA721164:ODD721164 OMW721164:OMZ721164 OWS721164:OWV721164 PGO721164:PGR721164 PQK721164:PQN721164 QAG721164:QAJ721164 QKC721164:QKF721164 QTY721164:QUB721164 RDU721164:RDX721164 RNQ721164:RNT721164 RXM721164:RXP721164 SHI721164:SHL721164 SRE721164:SRH721164 TBA721164:TBD721164 TKW721164:TKZ721164 TUS721164:TUV721164 UEO721164:UER721164 UOK721164:UON721164 UYG721164:UYJ721164 VIC721164:VIF721164 VRY721164:VSB721164 WBU721164:WBX721164 WLQ721164:WLT721164 WVM721164:WVP721164 E786700:H786700 JA786700:JD786700 SW786700:SZ786700 ACS786700:ACV786700 AMO786700:AMR786700 AWK786700:AWN786700 BGG786700:BGJ786700 BQC786700:BQF786700 BZY786700:CAB786700 CJU786700:CJX786700 CTQ786700:CTT786700 DDM786700:DDP786700 DNI786700:DNL786700 DXE786700:DXH786700 EHA786700:EHD786700 EQW786700:EQZ786700 FAS786700:FAV786700 FKO786700:FKR786700 FUK786700:FUN786700 GEG786700:GEJ786700 GOC786700:GOF786700 GXY786700:GYB786700 HHU786700:HHX786700 HRQ786700:HRT786700 IBM786700:IBP786700 ILI786700:ILL786700 IVE786700:IVH786700 JFA786700:JFD786700 JOW786700:JOZ786700 JYS786700:JYV786700 KIO786700:KIR786700 KSK786700:KSN786700 LCG786700:LCJ786700 LMC786700:LMF786700 LVY786700:LWB786700 MFU786700:MFX786700 MPQ786700:MPT786700 MZM786700:MZP786700 NJI786700:NJL786700 NTE786700:NTH786700 ODA786700:ODD786700 OMW786700:OMZ786700 OWS786700:OWV786700 PGO786700:PGR786700 PQK786700:PQN786700 QAG786700:QAJ786700 QKC786700:QKF786700 QTY786700:QUB786700 RDU786700:RDX786700 RNQ786700:RNT786700 RXM786700:RXP786700 SHI786700:SHL786700 SRE786700:SRH786700 TBA786700:TBD786700 TKW786700:TKZ786700 TUS786700:TUV786700 UEO786700:UER786700 UOK786700:UON786700 UYG786700:UYJ786700 VIC786700:VIF786700 VRY786700:VSB786700 WBU786700:WBX786700 WLQ786700:WLT786700 WVM786700:WVP786700 E852236:H852236 JA852236:JD852236 SW852236:SZ852236 ACS852236:ACV852236 AMO852236:AMR852236 AWK852236:AWN852236 BGG852236:BGJ852236 BQC852236:BQF852236 BZY852236:CAB852236 CJU852236:CJX852236 CTQ852236:CTT852236 DDM852236:DDP852236 DNI852236:DNL852236 DXE852236:DXH852236 EHA852236:EHD852236 EQW852236:EQZ852236 FAS852236:FAV852236 FKO852236:FKR852236 FUK852236:FUN852236 GEG852236:GEJ852236 GOC852236:GOF852236 GXY852236:GYB852236 HHU852236:HHX852236 HRQ852236:HRT852236 IBM852236:IBP852236 ILI852236:ILL852236 IVE852236:IVH852236 JFA852236:JFD852236 JOW852236:JOZ852236 JYS852236:JYV852236 KIO852236:KIR852236 KSK852236:KSN852236 LCG852236:LCJ852236 LMC852236:LMF852236 LVY852236:LWB852236 MFU852236:MFX852236 MPQ852236:MPT852236 MZM852236:MZP852236 NJI852236:NJL852236 NTE852236:NTH852236 ODA852236:ODD852236 OMW852236:OMZ852236 OWS852236:OWV852236 PGO852236:PGR852236 PQK852236:PQN852236 QAG852236:QAJ852236 QKC852236:QKF852236 QTY852236:QUB852236 RDU852236:RDX852236 RNQ852236:RNT852236 RXM852236:RXP852236 SHI852236:SHL852236 SRE852236:SRH852236 TBA852236:TBD852236 TKW852236:TKZ852236 TUS852236:TUV852236 UEO852236:UER852236 UOK852236:UON852236 UYG852236:UYJ852236 VIC852236:VIF852236 VRY852236:VSB852236 WBU852236:WBX852236 WLQ852236:WLT852236 WVM852236:WVP852236 E917772:H917772 JA917772:JD917772 SW917772:SZ917772 ACS917772:ACV917772 AMO917772:AMR917772 AWK917772:AWN917772 BGG917772:BGJ917772 BQC917772:BQF917772 BZY917772:CAB917772 CJU917772:CJX917772 CTQ917772:CTT917772 DDM917772:DDP917772 DNI917772:DNL917772 DXE917772:DXH917772 EHA917772:EHD917772 EQW917772:EQZ917772 FAS917772:FAV917772 FKO917772:FKR917772 FUK917772:FUN917772 GEG917772:GEJ917772 GOC917772:GOF917772 GXY917772:GYB917772 HHU917772:HHX917772 HRQ917772:HRT917772 IBM917772:IBP917772 ILI917772:ILL917772 IVE917772:IVH917772 JFA917772:JFD917772 JOW917772:JOZ917772 JYS917772:JYV917772 KIO917772:KIR917772 KSK917772:KSN917772 LCG917772:LCJ917772 LMC917772:LMF917772 LVY917772:LWB917772 MFU917772:MFX917772 MPQ917772:MPT917772 MZM917772:MZP917772 NJI917772:NJL917772 NTE917772:NTH917772 ODA917772:ODD917772 OMW917772:OMZ917772 OWS917772:OWV917772 PGO917772:PGR917772 PQK917772:PQN917772 QAG917772:QAJ917772 QKC917772:QKF917772 QTY917772:QUB917772 RDU917772:RDX917772 RNQ917772:RNT917772 RXM917772:RXP917772 SHI917772:SHL917772 SRE917772:SRH917772 TBA917772:TBD917772 TKW917772:TKZ917772 TUS917772:TUV917772 UEO917772:UER917772 UOK917772:UON917772 UYG917772:UYJ917772 VIC917772:VIF917772 VRY917772:VSB917772 WBU917772:WBX917772 WLQ917772:WLT917772 WVM917772:WVP917772 E983308:H983308 JA983308:JD983308 SW983308:SZ983308 ACS983308:ACV983308 AMO983308:AMR983308 AWK983308:AWN983308 BGG983308:BGJ983308 BQC983308:BQF983308 BZY983308:CAB983308 CJU983308:CJX983308 CTQ983308:CTT983308 DDM983308:DDP983308 DNI983308:DNL983308 DXE983308:DXH983308 EHA983308:EHD983308 EQW983308:EQZ983308 FAS983308:FAV983308 FKO983308:FKR983308 FUK983308:FUN983308 GEG983308:GEJ983308 GOC983308:GOF983308 GXY983308:GYB983308 HHU983308:HHX983308 HRQ983308:HRT983308 IBM983308:IBP983308 ILI983308:ILL983308 IVE983308:IVH983308 JFA983308:JFD983308 JOW983308:JOZ983308 JYS983308:JYV983308 KIO983308:KIR983308 KSK983308:KSN983308 LCG983308:LCJ983308 LMC983308:LMF983308 LVY983308:LWB983308 MFU983308:MFX983308 MPQ983308:MPT983308 MZM983308:MZP983308 NJI983308:NJL983308 NTE983308:NTH983308 ODA983308:ODD983308 OMW983308:OMZ983308 OWS983308:OWV983308 PGO983308:PGR983308 PQK983308:PQN983308 QAG983308:QAJ983308 QKC983308:QKF983308 QTY983308:QUB983308 RDU983308:RDX983308 RNQ983308:RNT983308 RXM983308:RXP983308 SHI983308:SHL983308 SRE983308:SRH983308 TBA983308:TBD983308 TKW983308:TKZ983308 TUS983308:TUV983308 UEO983308:UER983308 UOK983308:UON983308 UYG983308:UYJ983308 VIC983308:VIF983308 VRY983308:VSB983308 WBU983308:WBX983308 WLQ983308:WLT983308 WVM983308:WVP983308 E65842:H65844 JA65842:JD65844 SW65842:SZ65844 ACS65842:ACV65844 AMO65842:AMR65844 AWK65842:AWN65844 BGG65842:BGJ65844 BQC65842:BQF65844 BZY65842:CAB65844 CJU65842:CJX65844 CTQ65842:CTT65844 DDM65842:DDP65844 DNI65842:DNL65844 DXE65842:DXH65844 EHA65842:EHD65844 EQW65842:EQZ65844 FAS65842:FAV65844 FKO65842:FKR65844 FUK65842:FUN65844 GEG65842:GEJ65844 GOC65842:GOF65844 GXY65842:GYB65844 HHU65842:HHX65844 HRQ65842:HRT65844 IBM65842:IBP65844 ILI65842:ILL65844 IVE65842:IVH65844 JFA65842:JFD65844 JOW65842:JOZ65844 JYS65842:JYV65844 KIO65842:KIR65844 KSK65842:KSN65844 LCG65842:LCJ65844 LMC65842:LMF65844 LVY65842:LWB65844 MFU65842:MFX65844 MPQ65842:MPT65844 MZM65842:MZP65844 NJI65842:NJL65844 NTE65842:NTH65844 ODA65842:ODD65844 OMW65842:OMZ65844 OWS65842:OWV65844 PGO65842:PGR65844 PQK65842:PQN65844 QAG65842:QAJ65844 QKC65842:QKF65844 QTY65842:QUB65844 RDU65842:RDX65844 RNQ65842:RNT65844 RXM65842:RXP65844 SHI65842:SHL65844 SRE65842:SRH65844 TBA65842:TBD65844 TKW65842:TKZ65844 TUS65842:TUV65844 UEO65842:UER65844 UOK65842:UON65844 UYG65842:UYJ65844 VIC65842:VIF65844 VRY65842:VSB65844 WBU65842:WBX65844 WLQ65842:WLT65844 WVM65842:WVP65844 E131378:H131380 JA131378:JD131380 SW131378:SZ131380 ACS131378:ACV131380 AMO131378:AMR131380 AWK131378:AWN131380 BGG131378:BGJ131380 BQC131378:BQF131380 BZY131378:CAB131380 CJU131378:CJX131380 CTQ131378:CTT131380 DDM131378:DDP131380 DNI131378:DNL131380 DXE131378:DXH131380 EHA131378:EHD131380 EQW131378:EQZ131380 FAS131378:FAV131380 FKO131378:FKR131380 FUK131378:FUN131380 GEG131378:GEJ131380 GOC131378:GOF131380 GXY131378:GYB131380 HHU131378:HHX131380 HRQ131378:HRT131380 IBM131378:IBP131380 ILI131378:ILL131380 IVE131378:IVH131380 JFA131378:JFD131380 JOW131378:JOZ131380 JYS131378:JYV131380 KIO131378:KIR131380 KSK131378:KSN131380 LCG131378:LCJ131380 LMC131378:LMF131380 LVY131378:LWB131380 MFU131378:MFX131380 MPQ131378:MPT131380 MZM131378:MZP131380 NJI131378:NJL131380 NTE131378:NTH131380 ODA131378:ODD131380 OMW131378:OMZ131380 OWS131378:OWV131380 PGO131378:PGR131380 PQK131378:PQN131380 QAG131378:QAJ131380 QKC131378:QKF131380 QTY131378:QUB131380 RDU131378:RDX131380 RNQ131378:RNT131380 RXM131378:RXP131380 SHI131378:SHL131380 SRE131378:SRH131380 TBA131378:TBD131380 TKW131378:TKZ131380 TUS131378:TUV131380 UEO131378:UER131380 UOK131378:UON131380 UYG131378:UYJ131380 VIC131378:VIF131380 VRY131378:VSB131380 WBU131378:WBX131380 WLQ131378:WLT131380 WVM131378:WVP131380 E196914:H196916 JA196914:JD196916 SW196914:SZ196916 ACS196914:ACV196916 AMO196914:AMR196916 AWK196914:AWN196916 BGG196914:BGJ196916 BQC196914:BQF196916 BZY196914:CAB196916 CJU196914:CJX196916 CTQ196914:CTT196916 DDM196914:DDP196916 DNI196914:DNL196916 DXE196914:DXH196916 EHA196914:EHD196916 EQW196914:EQZ196916 FAS196914:FAV196916 FKO196914:FKR196916 FUK196914:FUN196916 GEG196914:GEJ196916 GOC196914:GOF196916 GXY196914:GYB196916 HHU196914:HHX196916 HRQ196914:HRT196916 IBM196914:IBP196916 ILI196914:ILL196916 IVE196914:IVH196916 JFA196914:JFD196916 JOW196914:JOZ196916 JYS196914:JYV196916 KIO196914:KIR196916 KSK196914:KSN196916 LCG196914:LCJ196916 LMC196914:LMF196916 LVY196914:LWB196916 MFU196914:MFX196916 MPQ196914:MPT196916 MZM196914:MZP196916 NJI196914:NJL196916 NTE196914:NTH196916 ODA196914:ODD196916 OMW196914:OMZ196916 OWS196914:OWV196916 PGO196914:PGR196916 PQK196914:PQN196916 QAG196914:QAJ196916 QKC196914:QKF196916 QTY196914:QUB196916 RDU196914:RDX196916 RNQ196914:RNT196916 RXM196914:RXP196916 SHI196914:SHL196916 SRE196914:SRH196916 TBA196914:TBD196916 TKW196914:TKZ196916 TUS196914:TUV196916 UEO196914:UER196916 UOK196914:UON196916 UYG196914:UYJ196916 VIC196914:VIF196916 VRY196914:VSB196916 WBU196914:WBX196916 WLQ196914:WLT196916 WVM196914:WVP196916 E262450:H262452 JA262450:JD262452 SW262450:SZ262452 ACS262450:ACV262452 AMO262450:AMR262452 AWK262450:AWN262452 BGG262450:BGJ262452 BQC262450:BQF262452 BZY262450:CAB262452 CJU262450:CJX262452 CTQ262450:CTT262452 DDM262450:DDP262452 DNI262450:DNL262452 DXE262450:DXH262452 EHA262450:EHD262452 EQW262450:EQZ262452 FAS262450:FAV262452 FKO262450:FKR262452 FUK262450:FUN262452 GEG262450:GEJ262452 GOC262450:GOF262452 GXY262450:GYB262452 HHU262450:HHX262452 HRQ262450:HRT262452 IBM262450:IBP262452 ILI262450:ILL262452 IVE262450:IVH262452 JFA262450:JFD262452 JOW262450:JOZ262452 JYS262450:JYV262452 KIO262450:KIR262452 KSK262450:KSN262452 LCG262450:LCJ262452 LMC262450:LMF262452 LVY262450:LWB262452 MFU262450:MFX262452 MPQ262450:MPT262452 MZM262450:MZP262452 NJI262450:NJL262452 NTE262450:NTH262452 ODA262450:ODD262452 OMW262450:OMZ262452 OWS262450:OWV262452 PGO262450:PGR262452 PQK262450:PQN262452 QAG262450:QAJ262452 QKC262450:QKF262452 QTY262450:QUB262452 RDU262450:RDX262452 RNQ262450:RNT262452 RXM262450:RXP262452 SHI262450:SHL262452 SRE262450:SRH262452 TBA262450:TBD262452 TKW262450:TKZ262452 TUS262450:TUV262452 UEO262450:UER262452 UOK262450:UON262452 UYG262450:UYJ262452 VIC262450:VIF262452 VRY262450:VSB262452 WBU262450:WBX262452 WLQ262450:WLT262452 WVM262450:WVP262452 E327986:H327988 JA327986:JD327988 SW327986:SZ327988 ACS327986:ACV327988 AMO327986:AMR327988 AWK327986:AWN327988 BGG327986:BGJ327988 BQC327986:BQF327988 BZY327986:CAB327988 CJU327986:CJX327988 CTQ327986:CTT327988 DDM327986:DDP327988 DNI327986:DNL327988 DXE327986:DXH327988 EHA327986:EHD327988 EQW327986:EQZ327988 FAS327986:FAV327988 FKO327986:FKR327988 FUK327986:FUN327988 GEG327986:GEJ327988 GOC327986:GOF327988 GXY327986:GYB327988 HHU327986:HHX327988 HRQ327986:HRT327988 IBM327986:IBP327988 ILI327986:ILL327988 IVE327986:IVH327988 JFA327986:JFD327988 JOW327986:JOZ327988 JYS327986:JYV327988 KIO327986:KIR327988 KSK327986:KSN327988 LCG327986:LCJ327988 LMC327986:LMF327988 LVY327986:LWB327988 MFU327986:MFX327988 MPQ327986:MPT327988 MZM327986:MZP327988 NJI327986:NJL327988 NTE327986:NTH327988 ODA327986:ODD327988 OMW327986:OMZ327988 OWS327986:OWV327988 PGO327986:PGR327988 PQK327986:PQN327988 QAG327986:QAJ327988 QKC327986:QKF327988 QTY327986:QUB327988 RDU327986:RDX327988 RNQ327986:RNT327988 RXM327986:RXP327988 SHI327986:SHL327988 SRE327986:SRH327988 TBA327986:TBD327988 TKW327986:TKZ327988 TUS327986:TUV327988 UEO327986:UER327988 UOK327986:UON327988 UYG327986:UYJ327988 VIC327986:VIF327988 VRY327986:VSB327988 WBU327986:WBX327988 WLQ327986:WLT327988 WVM327986:WVP327988 E393522:H393524 JA393522:JD393524 SW393522:SZ393524 ACS393522:ACV393524 AMO393522:AMR393524 AWK393522:AWN393524 BGG393522:BGJ393524 BQC393522:BQF393524 BZY393522:CAB393524 CJU393522:CJX393524 CTQ393522:CTT393524 DDM393522:DDP393524 DNI393522:DNL393524 DXE393522:DXH393524 EHA393522:EHD393524 EQW393522:EQZ393524 FAS393522:FAV393524 FKO393522:FKR393524 FUK393522:FUN393524 GEG393522:GEJ393524 GOC393522:GOF393524 GXY393522:GYB393524 HHU393522:HHX393524 HRQ393522:HRT393524 IBM393522:IBP393524 ILI393522:ILL393524 IVE393522:IVH393524 JFA393522:JFD393524 JOW393522:JOZ393524 JYS393522:JYV393524 KIO393522:KIR393524 KSK393522:KSN393524 LCG393522:LCJ393524 LMC393522:LMF393524 LVY393522:LWB393524 MFU393522:MFX393524 MPQ393522:MPT393524 MZM393522:MZP393524 NJI393522:NJL393524 NTE393522:NTH393524 ODA393522:ODD393524 OMW393522:OMZ393524 OWS393522:OWV393524 PGO393522:PGR393524 PQK393522:PQN393524 QAG393522:QAJ393524 QKC393522:QKF393524 QTY393522:QUB393524 RDU393522:RDX393524 RNQ393522:RNT393524 RXM393522:RXP393524 SHI393522:SHL393524 SRE393522:SRH393524 TBA393522:TBD393524 TKW393522:TKZ393524 TUS393522:TUV393524 UEO393522:UER393524 UOK393522:UON393524 UYG393522:UYJ393524 VIC393522:VIF393524 VRY393522:VSB393524 WBU393522:WBX393524 WLQ393522:WLT393524 WVM393522:WVP393524 E459058:H459060 JA459058:JD459060 SW459058:SZ459060 ACS459058:ACV459060 AMO459058:AMR459060 AWK459058:AWN459060 BGG459058:BGJ459060 BQC459058:BQF459060 BZY459058:CAB459060 CJU459058:CJX459060 CTQ459058:CTT459060 DDM459058:DDP459060 DNI459058:DNL459060 DXE459058:DXH459060 EHA459058:EHD459060 EQW459058:EQZ459060 FAS459058:FAV459060 FKO459058:FKR459060 FUK459058:FUN459060 GEG459058:GEJ459060 GOC459058:GOF459060 GXY459058:GYB459060 HHU459058:HHX459060 HRQ459058:HRT459060 IBM459058:IBP459060 ILI459058:ILL459060 IVE459058:IVH459060 JFA459058:JFD459060 JOW459058:JOZ459060 JYS459058:JYV459060 KIO459058:KIR459060 KSK459058:KSN459060 LCG459058:LCJ459060 LMC459058:LMF459060 LVY459058:LWB459060 MFU459058:MFX459060 MPQ459058:MPT459060 MZM459058:MZP459060 NJI459058:NJL459060 NTE459058:NTH459060 ODA459058:ODD459060 OMW459058:OMZ459060 OWS459058:OWV459060 PGO459058:PGR459060 PQK459058:PQN459060 QAG459058:QAJ459060 QKC459058:QKF459060 QTY459058:QUB459060 RDU459058:RDX459060 RNQ459058:RNT459060 RXM459058:RXP459060 SHI459058:SHL459060 SRE459058:SRH459060 TBA459058:TBD459060 TKW459058:TKZ459060 TUS459058:TUV459060 UEO459058:UER459060 UOK459058:UON459060 UYG459058:UYJ459060 VIC459058:VIF459060 VRY459058:VSB459060 WBU459058:WBX459060 WLQ459058:WLT459060 WVM459058:WVP459060 E524594:H524596 JA524594:JD524596 SW524594:SZ524596 ACS524594:ACV524596 AMO524594:AMR524596 AWK524594:AWN524596 BGG524594:BGJ524596 BQC524594:BQF524596 BZY524594:CAB524596 CJU524594:CJX524596 CTQ524594:CTT524596 DDM524594:DDP524596 DNI524594:DNL524596 DXE524594:DXH524596 EHA524594:EHD524596 EQW524594:EQZ524596 FAS524594:FAV524596 FKO524594:FKR524596 FUK524594:FUN524596 GEG524594:GEJ524596 GOC524594:GOF524596 GXY524594:GYB524596 HHU524594:HHX524596 HRQ524594:HRT524596 IBM524594:IBP524596 ILI524594:ILL524596 IVE524594:IVH524596 JFA524594:JFD524596 JOW524594:JOZ524596 JYS524594:JYV524596 KIO524594:KIR524596 KSK524594:KSN524596 LCG524594:LCJ524596 LMC524594:LMF524596 LVY524594:LWB524596 MFU524594:MFX524596 MPQ524594:MPT524596 MZM524594:MZP524596 NJI524594:NJL524596 NTE524594:NTH524596 ODA524594:ODD524596 OMW524594:OMZ524596 OWS524594:OWV524596 PGO524594:PGR524596 PQK524594:PQN524596 QAG524594:QAJ524596 QKC524594:QKF524596 QTY524594:QUB524596 RDU524594:RDX524596 RNQ524594:RNT524596 RXM524594:RXP524596 SHI524594:SHL524596 SRE524594:SRH524596 TBA524594:TBD524596 TKW524594:TKZ524596 TUS524594:TUV524596 UEO524594:UER524596 UOK524594:UON524596 UYG524594:UYJ524596 VIC524594:VIF524596 VRY524594:VSB524596 WBU524594:WBX524596 WLQ524594:WLT524596 WVM524594:WVP524596 E590130:H590132 JA590130:JD590132 SW590130:SZ590132 ACS590130:ACV590132 AMO590130:AMR590132 AWK590130:AWN590132 BGG590130:BGJ590132 BQC590130:BQF590132 BZY590130:CAB590132 CJU590130:CJX590132 CTQ590130:CTT590132 DDM590130:DDP590132 DNI590130:DNL590132 DXE590130:DXH590132 EHA590130:EHD590132 EQW590130:EQZ590132 FAS590130:FAV590132 FKO590130:FKR590132 FUK590130:FUN590132 GEG590130:GEJ590132 GOC590130:GOF590132 GXY590130:GYB590132 HHU590130:HHX590132 HRQ590130:HRT590132 IBM590130:IBP590132 ILI590130:ILL590132 IVE590130:IVH590132 JFA590130:JFD590132 JOW590130:JOZ590132 JYS590130:JYV590132 KIO590130:KIR590132 KSK590130:KSN590132 LCG590130:LCJ590132 LMC590130:LMF590132 LVY590130:LWB590132 MFU590130:MFX590132 MPQ590130:MPT590132 MZM590130:MZP590132 NJI590130:NJL590132 NTE590130:NTH590132 ODA590130:ODD590132 OMW590130:OMZ590132 OWS590130:OWV590132 PGO590130:PGR590132 PQK590130:PQN590132 QAG590130:QAJ590132 QKC590130:QKF590132 QTY590130:QUB590132 RDU590130:RDX590132 RNQ590130:RNT590132 RXM590130:RXP590132 SHI590130:SHL590132 SRE590130:SRH590132 TBA590130:TBD590132 TKW590130:TKZ590132 TUS590130:TUV590132 UEO590130:UER590132 UOK590130:UON590132 UYG590130:UYJ590132 VIC590130:VIF590132 VRY590130:VSB590132 WBU590130:WBX590132 WLQ590130:WLT590132 WVM590130:WVP590132 E655666:H655668 JA655666:JD655668 SW655666:SZ655668 ACS655666:ACV655668 AMO655666:AMR655668 AWK655666:AWN655668 BGG655666:BGJ655668 BQC655666:BQF655668 BZY655666:CAB655668 CJU655666:CJX655668 CTQ655666:CTT655668 DDM655666:DDP655668 DNI655666:DNL655668 DXE655666:DXH655668 EHA655666:EHD655668 EQW655666:EQZ655668 FAS655666:FAV655668 FKO655666:FKR655668 FUK655666:FUN655668 GEG655666:GEJ655668 GOC655666:GOF655668 GXY655666:GYB655668 HHU655666:HHX655668 HRQ655666:HRT655668 IBM655666:IBP655668 ILI655666:ILL655668 IVE655666:IVH655668 JFA655666:JFD655668 JOW655666:JOZ655668 JYS655666:JYV655668 KIO655666:KIR655668 KSK655666:KSN655668 LCG655666:LCJ655668 LMC655666:LMF655668 LVY655666:LWB655668 MFU655666:MFX655668 MPQ655666:MPT655668 MZM655666:MZP655668 NJI655666:NJL655668 NTE655666:NTH655668 ODA655666:ODD655668 OMW655666:OMZ655668 OWS655666:OWV655668 PGO655666:PGR655668 PQK655666:PQN655668 QAG655666:QAJ655668 QKC655666:QKF655668 QTY655666:QUB655668 RDU655666:RDX655668 RNQ655666:RNT655668 RXM655666:RXP655668 SHI655666:SHL655668 SRE655666:SRH655668 TBA655666:TBD655668 TKW655666:TKZ655668 TUS655666:TUV655668 UEO655666:UER655668 UOK655666:UON655668 UYG655666:UYJ655668 VIC655666:VIF655668 VRY655666:VSB655668 WBU655666:WBX655668 WLQ655666:WLT655668 WVM655666:WVP655668 E721202:H721204 JA721202:JD721204 SW721202:SZ721204 ACS721202:ACV721204 AMO721202:AMR721204 AWK721202:AWN721204 BGG721202:BGJ721204 BQC721202:BQF721204 BZY721202:CAB721204 CJU721202:CJX721204 CTQ721202:CTT721204 DDM721202:DDP721204 DNI721202:DNL721204 DXE721202:DXH721204 EHA721202:EHD721204 EQW721202:EQZ721204 FAS721202:FAV721204 FKO721202:FKR721204 FUK721202:FUN721204 GEG721202:GEJ721204 GOC721202:GOF721204 GXY721202:GYB721204 HHU721202:HHX721204 HRQ721202:HRT721204 IBM721202:IBP721204 ILI721202:ILL721204 IVE721202:IVH721204 JFA721202:JFD721204 JOW721202:JOZ721204 JYS721202:JYV721204 KIO721202:KIR721204 KSK721202:KSN721204 LCG721202:LCJ721204 LMC721202:LMF721204 LVY721202:LWB721204 MFU721202:MFX721204 MPQ721202:MPT721204 MZM721202:MZP721204 NJI721202:NJL721204 NTE721202:NTH721204 ODA721202:ODD721204 OMW721202:OMZ721204 OWS721202:OWV721204 PGO721202:PGR721204 PQK721202:PQN721204 QAG721202:QAJ721204 QKC721202:QKF721204 QTY721202:QUB721204 RDU721202:RDX721204 RNQ721202:RNT721204 RXM721202:RXP721204 SHI721202:SHL721204 SRE721202:SRH721204 TBA721202:TBD721204 TKW721202:TKZ721204 TUS721202:TUV721204 UEO721202:UER721204 UOK721202:UON721204 UYG721202:UYJ721204 VIC721202:VIF721204 VRY721202:VSB721204 WBU721202:WBX721204 WLQ721202:WLT721204 WVM721202:WVP721204 E786738:H786740 JA786738:JD786740 SW786738:SZ786740 ACS786738:ACV786740 AMO786738:AMR786740 AWK786738:AWN786740 BGG786738:BGJ786740 BQC786738:BQF786740 BZY786738:CAB786740 CJU786738:CJX786740 CTQ786738:CTT786740 DDM786738:DDP786740 DNI786738:DNL786740 DXE786738:DXH786740 EHA786738:EHD786740 EQW786738:EQZ786740 FAS786738:FAV786740 FKO786738:FKR786740 FUK786738:FUN786740 GEG786738:GEJ786740 GOC786738:GOF786740 GXY786738:GYB786740 HHU786738:HHX786740 HRQ786738:HRT786740 IBM786738:IBP786740 ILI786738:ILL786740 IVE786738:IVH786740 JFA786738:JFD786740 JOW786738:JOZ786740 JYS786738:JYV786740 KIO786738:KIR786740 KSK786738:KSN786740 LCG786738:LCJ786740 LMC786738:LMF786740 LVY786738:LWB786740 MFU786738:MFX786740 MPQ786738:MPT786740 MZM786738:MZP786740 NJI786738:NJL786740 NTE786738:NTH786740 ODA786738:ODD786740 OMW786738:OMZ786740 OWS786738:OWV786740 PGO786738:PGR786740 PQK786738:PQN786740 QAG786738:QAJ786740 QKC786738:QKF786740 QTY786738:QUB786740 RDU786738:RDX786740 RNQ786738:RNT786740 RXM786738:RXP786740 SHI786738:SHL786740 SRE786738:SRH786740 TBA786738:TBD786740 TKW786738:TKZ786740 TUS786738:TUV786740 UEO786738:UER786740 UOK786738:UON786740 UYG786738:UYJ786740 VIC786738:VIF786740 VRY786738:VSB786740 WBU786738:WBX786740 WLQ786738:WLT786740 WVM786738:WVP786740 E852274:H852276 JA852274:JD852276 SW852274:SZ852276 ACS852274:ACV852276 AMO852274:AMR852276 AWK852274:AWN852276 BGG852274:BGJ852276 BQC852274:BQF852276 BZY852274:CAB852276 CJU852274:CJX852276 CTQ852274:CTT852276 DDM852274:DDP852276 DNI852274:DNL852276 DXE852274:DXH852276 EHA852274:EHD852276 EQW852274:EQZ852276 FAS852274:FAV852276 FKO852274:FKR852276 FUK852274:FUN852276 GEG852274:GEJ852276 GOC852274:GOF852276 GXY852274:GYB852276 HHU852274:HHX852276 HRQ852274:HRT852276 IBM852274:IBP852276 ILI852274:ILL852276 IVE852274:IVH852276 JFA852274:JFD852276 JOW852274:JOZ852276 JYS852274:JYV852276 KIO852274:KIR852276 KSK852274:KSN852276 LCG852274:LCJ852276 LMC852274:LMF852276 LVY852274:LWB852276 MFU852274:MFX852276 MPQ852274:MPT852276 MZM852274:MZP852276 NJI852274:NJL852276 NTE852274:NTH852276 ODA852274:ODD852276 OMW852274:OMZ852276 OWS852274:OWV852276 PGO852274:PGR852276 PQK852274:PQN852276 QAG852274:QAJ852276 QKC852274:QKF852276 QTY852274:QUB852276 RDU852274:RDX852276 RNQ852274:RNT852276 RXM852274:RXP852276 SHI852274:SHL852276 SRE852274:SRH852276 TBA852274:TBD852276 TKW852274:TKZ852276 TUS852274:TUV852276 UEO852274:UER852276 UOK852274:UON852276 UYG852274:UYJ852276 VIC852274:VIF852276 VRY852274:VSB852276 WBU852274:WBX852276 WLQ852274:WLT852276 WVM852274:WVP852276 E917810:H917812 JA917810:JD917812 SW917810:SZ917812 ACS917810:ACV917812 AMO917810:AMR917812 AWK917810:AWN917812 BGG917810:BGJ917812 BQC917810:BQF917812 BZY917810:CAB917812 CJU917810:CJX917812 CTQ917810:CTT917812 DDM917810:DDP917812 DNI917810:DNL917812 DXE917810:DXH917812 EHA917810:EHD917812 EQW917810:EQZ917812 FAS917810:FAV917812 FKO917810:FKR917812 FUK917810:FUN917812 GEG917810:GEJ917812 GOC917810:GOF917812 GXY917810:GYB917812 HHU917810:HHX917812 HRQ917810:HRT917812 IBM917810:IBP917812 ILI917810:ILL917812 IVE917810:IVH917812 JFA917810:JFD917812 JOW917810:JOZ917812 JYS917810:JYV917812 KIO917810:KIR917812 KSK917810:KSN917812 LCG917810:LCJ917812 LMC917810:LMF917812 LVY917810:LWB917812 MFU917810:MFX917812 MPQ917810:MPT917812 MZM917810:MZP917812 NJI917810:NJL917812 NTE917810:NTH917812 ODA917810:ODD917812 OMW917810:OMZ917812 OWS917810:OWV917812 PGO917810:PGR917812 PQK917810:PQN917812 QAG917810:QAJ917812 QKC917810:QKF917812 QTY917810:QUB917812 RDU917810:RDX917812 RNQ917810:RNT917812 RXM917810:RXP917812 SHI917810:SHL917812 SRE917810:SRH917812 TBA917810:TBD917812 TKW917810:TKZ917812 TUS917810:TUV917812 UEO917810:UER917812 UOK917810:UON917812 UYG917810:UYJ917812 VIC917810:VIF917812 VRY917810:VSB917812 WBU917810:WBX917812 WLQ917810:WLT917812 WVM917810:WVP917812 E983346:H983348 JA983346:JD983348 SW983346:SZ983348 ACS983346:ACV983348 AMO983346:AMR983348 AWK983346:AWN983348 BGG983346:BGJ983348 BQC983346:BQF983348 BZY983346:CAB983348 CJU983346:CJX983348 CTQ983346:CTT983348 DDM983346:DDP983348 DNI983346:DNL983348 DXE983346:DXH983348 EHA983346:EHD983348 EQW983346:EQZ983348 FAS983346:FAV983348 FKO983346:FKR983348 FUK983346:FUN983348 GEG983346:GEJ983348 GOC983346:GOF983348 GXY983346:GYB983348 HHU983346:HHX983348 HRQ983346:HRT983348 IBM983346:IBP983348 ILI983346:ILL983348 IVE983346:IVH983348 JFA983346:JFD983348 JOW983346:JOZ983348 JYS983346:JYV983348 KIO983346:KIR983348 KSK983346:KSN983348 LCG983346:LCJ983348 LMC983346:LMF983348 LVY983346:LWB983348 MFU983346:MFX983348 MPQ983346:MPT983348 MZM983346:MZP983348 NJI983346:NJL983348 NTE983346:NTH983348 ODA983346:ODD983348 OMW983346:OMZ983348 OWS983346:OWV983348 PGO983346:PGR983348 PQK983346:PQN983348 QAG983346:QAJ983348 QKC983346:QKF983348 QTY983346:QUB983348 RDU983346:RDX983348 RNQ983346:RNT983348 RXM983346:RXP983348 SHI983346:SHL983348 SRE983346:SRH983348 TBA983346:TBD983348 TKW983346:TKZ983348 TUS983346:TUV983348 UEO983346:UER983348 UOK983346:UON983348 UYG983346:UYJ983348 VIC983346:VIF983348 VRY983346:VSB983348 WBU983346:WBX983348 WLQ983346:WLT983348 WVM983346:WVP983348 E66009:H66009 JA66009:JD66009 SW66009:SZ66009 ACS66009:ACV66009 AMO66009:AMR66009 AWK66009:AWN66009 BGG66009:BGJ66009 BQC66009:BQF66009 BZY66009:CAB66009 CJU66009:CJX66009 CTQ66009:CTT66009 DDM66009:DDP66009 DNI66009:DNL66009 DXE66009:DXH66009 EHA66009:EHD66009 EQW66009:EQZ66009 FAS66009:FAV66009 FKO66009:FKR66009 FUK66009:FUN66009 GEG66009:GEJ66009 GOC66009:GOF66009 GXY66009:GYB66009 HHU66009:HHX66009 HRQ66009:HRT66009 IBM66009:IBP66009 ILI66009:ILL66009 IVE66009:IVH66009 JFA66009:JFD66009 JOW66009:JOZ66009 JYS66009:JYV66009 KIO66009:KIR66009 KSK66009:KSN66009 LCG66009:LCJ66009 LMC66009:LMF66009 LVY66009:LWB66009 MFU66009:MFX66009 MPQ66009:MPT66009 MZM66009:MZP66009 NJI66009:NJL66009 NTE66009:NTH66009 ODA66009:ODD66009 OMW66009:OMZ66009 OWS66009:OWV66009 PGO66009:PGR66009 PQK66009:PQN66009 QAG66009:QAJ66009 QKC66009:QKF66009 QTY66009:QUB66009 RDU66009:RDX66009 RNQ66009:RNT66009 RXM66009:RXP66009 SHI66009:SHL66009 SRE66009:SRH66009 TBA66009:TBD66009 TKW66009:TKZ66009 TUS66009:TUV66009 UEO66009:UER66009 UOK66009:UON66009 UYG66009:UYJ66009 VIC66009:VIF66009 VRY66009:VSB66009 WBU66009:WBX66009 WLQ66009:WLT66009 WVM66009:WVP66009 E131545:H131545 JA131545:JD131545 SW131545:SZ131545 ACS131545:ACV131545 AMO131545:AMR131545 AWK131545:AWN131545 BGG131545:BGJ131545 BQC131545:BQF131545 BZY131545:CAB131545 CJU131545:CJX131545 CTQ131545:CTT131545 DDM131545:DDP131545 DNI131545:DNL131545 DXE131545:DXH131545 EHA131545:EHD131545 EQW131545:EQZ131545 FAS131545:FAV131545 FKO131545:FKR131545 FUK131545:FUN131545 GEG131545:GEJ131545 GOC131545:GOF131545 GXY131545:GYB131545 HHU131545:HHX131545 HRQ131545:HRT131545 IBM131545:IBP131545 ILI131545:ILL131545 IVE131545:IVH131545 JFA131545:JFD131545 JOW131545:JOZ131545 JYS131545:JYV131545 KIO131545:KIR131545 KSK131545:KSN131545 LCG131545:LCJ131545 LMC131545:LMF131545 LVY131545:LWB131545 MFU131545:MFX131545 MPQ131545:MPT131545 MZM131545:MZP131545 NJI131545:NJL131545 NTE131545:NTH131545 ODA131545:ODD131545 OMW131545:OMZ131545 OWS131545:OWV131545 PGO131545:PGR131545 PQK131545:PQN131545 QAG131545:QAJ131545 QKC131545:QKF131545 QTY131545:QUB131545 RDU131545:RDX131545 RNQ131545:RNT131545 RXM131545:RXP131545 SHI131545:SHL131545 SRE131545:SRH131545 TBA131545:TBD131545 TKW131545:TKZ131545 TUS131545:TUV131545 UEO131545:UER131545 UOK131545:UON131545 UYG131545:UYJ131545 VIC131545:VIF131545 VRY131545:VSB131545 WBU131545:WBX131545 WLQ131545:WLT131545 WVM131545:WVP131545 E197081:H197081 JA197081:JD197081 SW197081:SZ197081 ACS197081:ACV197081 AMO197081:AMR197081 AWK197081:AWN197081 BGG197081:BGJ197081 BQC197081:BQF197081 BZY197081:CAB197081 CJU197081:CJX197081 CTQ197081:CTT197081 DDM197081:DDP197081 DNI197081:DNL197081 DXE197081:DXH197081 EHA197081:EHD197081 EQW197081:EQZ197081 FAS197081:FAV197081 FKO197081:FKR197081 FUK197081:FUN197081 GEG197081:GEJ197081 GOC197081:GOF197081 GXY197081:GYB197081 HHU197081:HHX197081 HRQ197081:HRT197081 IBM197081:IBP197081 ILI197081:ILL197081 IVE197081:IVH197081 JFA197081:JFD197081 JOW197081:JOZ197081 JYS197081:JYV197081 KIO197081:KIR197081 KSK197081:KSN197081 LCG197081:LCJ197081 LMC197081:LMF197081 LVY197081:LWB197081 MFU197081:MFX197081 MPQ197081:MPT197081 MZM197081:MZP197081 NJI197081:NJL197081 NTE197081:NTH197081 ODA197081:ODD197081 OMW197081:OMZ197081 OWS197081:OWV197081 PGO197081:PGR197081 PQK197081:PQN197081 QAG197081:QAJ197081 QKC197081:QKF197081 QTY197081:QUB197081 RDU197081:RDX197081 RNQ197081:RNT197081 RXM197081:RXP197081 SHI197081:SHL197081 SRE197081:SRH197081 TBA197081:TBD197081 TKW197081:TKZ197081 TUS197081:TUV197081 UEO197081:UER197081 UOK197081:UON197081 UYG197081:UYJ197081 VIC197081:VIF197081 VRY197081:VSB197081 WBU197081:WBX197081 WLQ197081:WLT197081 WVM197081:WVP197081 E262617:H262617 JA262617:JD262617 SW262617:SZ262617 ACS262617:ACV262617 AMO262617:AMR262617 AWK262617:AWN262617 BGG262617:BGJ262617 BQC262617:BQF262617 BZY262617:CAB262617 CJU262617:CJX262617 CTQ262617:CTT262617 DDM262617:DDP262617 DNI262617:DNL262617 DXE262617:DXH262617 EHA262617:EHD262617 EQW262617:EQZ262617 FAS262617:FAV262617 FKO262617:FKR262617 FUK262617:FUN262617 GEG262617:GEJ262617 GOC262617:GOF262617 GXY262617:GYB262617 HHU262617:HHX262617 HRQ262617:HRT262617 IBM262617:IBP262617 ILI262617:ILL262617 IVE262617:IVH262617 JFA262617:JFD262617 JOW262617:JOZ262617 JYS262617:JYV262617 KIO262617:KIR262617 KSK262617:KSN262617 LCG262617:LCJ262617 LMC262617:LMF262617 LVY262617:LWB262617 MFU262617:MFX262617 MPQ262617:MPT262617 MZM262617:MZP262617 NJI262617:NJL262617 NTE262617:NTH262617 ODA262617:ODD262617 OMW262617:OMZ262617 OWS262617:OWV262617 PGO262617:PGR262617 PQK262617:PQN262617 QAG262617:QAJ262617 QKC262617:QKF262617 QTY262617:QUB262617 RDU262617:RDX262617 RNQ262617:RNT262617 RXM262617:RXP262617 SHI262617:SHL262617 SRE262617:SRH262617 TBA262617:TBD262617 TKW262617:TKZ262617 TUS262617:TUV262617 UEO262617:UER262617 UOK262617:UON262617 UYG262617:UYJ262617 VIC262617:VIF262617 VRY262617:VSB262617 WBU262617:WBX262617 WLQ262617:WLT262617 WVM262617:WVP262617 E328153:H328153 JA328153:JD328153 SW328153:SZ328153 ACS328153:ACV328153 AMO328153:AMR328153 AWK328153:AWN328153 BGG328153:BGJ328153 BQC328153:BQF328153 BZY328153:CAB328153 CJU328153:CJX328153 CTQ328153:CTT328153 DDM328153:DDP328153 DNI328153:DNL328153 DXE328153:DXH328153 EHA328153:EHD328153 EQW328153:EQZ328153 FAS328153:FAV328153 FKO328153:FKR328153 FUK328153:FUN328153 GEG328153:GEJ328153 GOC328153:GOF328153 GXY328153:GYB328153 HHU328153:HHX328153 HRQ328153:HRT328153 IBM328153:IBP328153 ILI328153:ILL328153 IVE328153:IVH328153 JFA328153:JFD328153 JOW328153:JOZ328153 JYS328153:JYV328153 KIO328153:KIR328153 KSK328153:KSN328153 LCG328153:LCJ328153 LMC328153:LMF328153 LVY328153:LWB328153 MFU328153:MFX328153 MPQ328153:MPT328153 MZM328153:MZP328153 NJI328153:NJL328153 NTE328153:NTH328153 ODA328153:ODD328153 OMW328153:OMZ328153 OWS328153:OWV328153 PGO328153:PGR328153 PQK328153:PQN328153 QAG328153:QAJ328153 QKC328153:QKF328153 QTY328153:QUB328153 RDU328153:RDX328153 RNQ328153:RNT328153 RXM328153:RXP328153 SHI328153:SHL328153 SRE328153:SRH328153 TBA328153:TBD328153 TKW328153:TKZ328153 TUS328153:TUV328153 UEO328153:UER328153 UOK328153:UON328153 UYG328153:UYJ328153 VIC328153:VIF328153 VRY328153:VSB328153 WBU328153:WBX328153 WLQ328153:WLT328153 WVM328153:WVP328153 E393689:H393689 JA393689:JD393689 SW393689:SZ393689 ACS393689:ACV393689 AMO393689:AMR393689 AWK393689:AWN393689 BGG393689:BGJ393689 BQC393689:BQF393689 BZY393689:CAB393689 CJU393689:CJX393689 CTQ393689:CTT393689 DDM393689:DDP393689 DNI393689:DNL393689 DXE393689:DXH393689 EHA393689:EHD393689 EQW393689:EQZ393689 FAS393689:FAV393689 FKO393689:FKR393689 FUK393689:FUN393689 GEG393689:GEJ393689 GOC393689:GOF393689 GXY393689:GYB393689 HHU393689:HHX393689 HRQ393689:HRT393689 IBM393689:IBP393689 ILI393689:ILL393689 IVE393689:IVH393689 JFA393689:JFD393689 JOW393689:JOZ393689 JYS393689:JYV393689 KIO393689:KIR393689 KSK393689:KSN393689 LCG393689:LCJ393689 LMC393689:LMF393689 LVY393689:LWB393689 MFU393689:MFX393689 MPQ393689:MPT393689 MZM393689:MZP393689 NJI393689:NJL393689 NTE393689:NTH393689 ODA393689:ODD393689 OMW393689:OMZ393689 OWS393689:OWV393689 PGO393689:PGR393689 PQK393689:PQN393689 QAG393689:QAJ393689 QKC393689:QKF393689 QTY393689:QUB393689 RDU393689:RDX393689 RNQ393689:RNT393689 RXM393689:RXP393689 SHI393689:SHL393689 SRE393689:SRH393689 TBA393689:TBD393689 TKW393689:TKZ393689 TUS393689:TUV393689 UEO393689:UER393689 UOK393689:UON393689 UYG393689:UYJ393689 VIC393689:VIF393689 VRY393689:VSB393689 WBU393689:WBX393689 WLQ393689:WLT393689 WVM393689:WVP393689 E459225:H459225 JA459225:JD459225 SW459225:SZ459225 ACS459225:ACV459225 AMO459225:AMR459225 AWK459225:AWN459225 BGG459225:BGJ459225 BQC459225:BQF459225 BZY459225:CAB459225 CJU459225:CJX459225 CTQ459225:CTT459225 DDM459225:DDP459225 DNI459225:DNL459225 DXE459225:DXH459225 EHA459225:EHD459225 EQW459225:EQZ459225 FAS459225:FAV459225 FKO459225:FKR459225 FUK459225:FUN459225 GEG459225:GEJ459225 GOC459225:GOF459225 GXY459225:GYB459225 HHU459225:HHX459225 HRQ459225:HRT459225 IBM459225:IBP459225 ILI459225:ILL459225 IVE459225:IVH459225 JFA459225:JFD459225 JOW459225:JOZ459225 JYS459225:JYV459225 KIO459225:KIR459225 KSK459225:KSN459225 LCG459225:LCJ459225 LMC459225:LMF459225 LVY459225:LWB459225 MFU459225:MFX459225 MPQ459225:MPT459225 MZM459225:MZP459225 NJI459225:NJL459225 NTE459225:NTH459225 ODA459225:ODD459225 OMW459225:OMZ459225 OWS459225:OWV459225 PGO459225:PGR459225 PQK459225:PQN459225 QAG459225:QAJ459225 QKC459225:QKF459225 QTY459225:QUB459225 RDU459225:RDX459225 RNQ459225:RNT459225 RXM459225:RXP459225 SHI459225:SHL459225 SRE459225:SRH459225 TBA459225:TBD459225 TKW459225:TKZ459225 TUS459225:TUV459225 UEO459225:UER459225 UOK459225:UON459225 UYG459225:UYJ459225 VIC459225:VIF459225 VRY459225:VSB459225 WBU459225:WBX459225 WLQ459225:WLT459225 WVM459225:WVP459225 E524761:H524761 JA524761:JD524761 SW524761:SZ524761 ACS524761:ACV524761 AMO524761:AMR524761 AWK524761:AWN524761 BGG524761:BGJ524761 BQC524761:BQF524761 BZY524761:CAB524761 CJU524761:CJX524761 CTQ524761:CTT524761 DDM524761:DDP524761 DNI524761:DNL524761 DXE524761:DXH524761 EHA524761:EHD524761 EQW524761:EQZ524761 FAS524761:FAV524761 FKO524761:FKR524761 FUK524761:FUN524761 GEG524761:GEJ524761 GOC524761:GOF524761 GXY524761:GYB524761 HHU524761:HHX524761 HRQ524761:HRT524761 IBM524761:IBP524761 ILI524761:ILL524761 IVE524761:IVH524761 JFA524761:JFD524761 JOW524761:JOZ524761 JYS524761:JYV524761 KIO524761:KIR524761 KSK524761:KSN524761 LCG524761:LCJ524761 LMC524761:LMF524761 LVY524761:LWB524761 MFU524761:MFX524761 MPQ524761:MPT524761 MZM524761:MZP524761 NJI524761:NJL524761 NTE524761:NTH524761 ODA524761:ODD524761 OMW524761:OMZ524761 OWS524761:OWV524761 PGO524761:PGR524761 PQK524761:PQN524761 QAG524761:QAJ524761 QKC524761:QKF524761 QTY524761:QUB524761 RDU524761:RDX524761 RNQ524761:RNT524761 RXM524761:RXP524761 SHI524761:SHL524761 SRE524761:SRH524761 TBA524761:TBD524761 TKW524761:TKZ524761 TUS524761:TUV524761 UEO524761:UER524761 UOK524761:UON524761 UYG524761:UYJ524761 VIC524761:VIF524761 VRY524761:VSB524761 WBU524761:WBX524761 WLQ524761:WLT524761 WVM524761:WVP524761 E590297:H590297 JA590297:JD590297 SW590297:SZ590297 ACS590297:ACV590297 AMO590297:AMR590297 AWK590297:AWN590297 BGG590297:BGJ590297 BQC590297:BQF590297 BZY590297:CAB590297 CJU590297:CJX590297 CTQ590297:CTT590297 DDM590297:DDP590297 DNI590297:DNL590297 DXE590297:DXH590297 EHA590297:EHD590297 EQW590297:EQZ590297 FAS590297:FAV590297 FKO590297:FKR590297 FUK590297:FUN590297 GEG590297:GEJ590297 GOC590297:GOF590297 GXY590297:GYB590297 HHU590297:HHX590297 HRQ590297:HRT590297 IBM590297:IBP590297 ILI590297:ILL590297 IVE590297:IVH590297 JFA590297:JFD590297 JOW590297:JOZ590297 JYS590297:JYV590297 KIO590297:KIR590297 KSK590297:KSN590297 LCG590297:LCJ590297 LMC590297:LMF590297 LVY590297:LWB590297 MFU590297:MFX590297 MPQ590297:MPT590297 MZM590297:MZP590297 NJI590297:NJL590297 NTE590297:NTH590297 ODA590297:ODD590297 OMW590297:OMZ590297 OWS590297:OWV590297 PGO590297:PGR590297 PQK590297:PQN590297 QAG590297:QAJ590297 QKC590297:QKF590297 QTY590297:QUB590297 RDU590297:RDX590297 RNQ590297:RNT590297 RXM590297:RXP590297 SHI590297:SHL590297 SRE590297:SRH590297 TBA590297:TBD590297 TKW590297:TKZ590297 TUS590297:TUV590297 UEO590297:UER590297 UOK590297:UON590297 UYG590297:UYJ590297 VIC590297:VIF590297 VRY590297:VSB590297 WBU590297:WBX590297 WLQ590297:WLT590297 WVM590297:WVP590297 E655833:H655833 JA655833:JD655833 SW655833:SZ655833 ACS655833:ACV655833 AMO655833:AMR655833 AWK655833:AWN655833 BGG655833:BGJ655833 BQC655833:BQF655833 BZY655833:CAB655833 CJU655833:CJX655833 CTQ655833:CTT655833 DDM655833:DDP655833 DNI655833:DNL655833 DXE655833:DXH655833 EHA655833:EHD655833 EQW655833:EQZ655833 FAS655833:FAV655833 FKO655833:FKR655833 FUK655833:FUN655833 GEG655833:GEJ655833 GOC655833:GOF655833 GXY655833:GYB655833 HHU655833:HHX655833 HRQ655833:HRT655833 IBM655833:IBP655833 ILI655833:ILL655833 IVE655833:IVH655833 JFA655833:JFD655833 JOW655833:JOZ655833 JYS655833:JYV655833 KIO655833:KIR655833 KSK655833:KSN655833 LCG655833:LCJ655833 LMC655833:LMF655833 LVY655833:LWB655833 MFU655833:MFX655833 MPQ655833:MPT655833 MZM655833:MZP655833 NJI655833:NJL655833 NTE655833:NTH655833 ODA655833:ODD655833 OMW655833:OMZ655833 OWS655833:OWV655833 PGO655833:PGR655833 PQK655833:PQN655833 QAG655833:QAJ655833 QKC655833:QKF655833 QTY655833:QUB655833 RDU655833:RDX655833 RNQ655833:RNT655833 RXM655833:RXP655833 SHI655833:SHL655833 SRE655833:SRH655833 TBA655833:TBD655833 TKW655833:TKZ655833 TUS655833:TUV655833 UEO655833:UER655833 UOK655833:UON655833 UYG655833:UYJ655833 VIC655833:VIF655833 VRY655833:VSB655833 WBU655833:WBX655833 WLQ655833:WLT655833 WVM655833:WVP655833 E721369:H721369 JA721369:JD721369 SW721369:SZ721369 ACS721369:ACV721369 AMO721369:AMR721369 AWK721369:AWN721369 BGG721369:BGJ721369 BQC721369:BQF721369 BZY721369:CAB721369 CJU721369:CJX721369 CTQ721369:CTT721369 DDM721369:DDP721369 DNI721369:DNL721369 DXE721369:DXH721369 EHA721369:EHD721369 EQW721369:EQZ721369 FAS721369:FAV721369 FKO721369:FKR721369 FUK721369:FUN721369 GEG721369:GEJ721369 GOC721369:GOF721369 GXY721369:GYB721369 HHU721369:HHX721369 HRQ721369:HRT721369 IBM721369:IBP721369 ILI721369:ILL721369 IVE721369:IVH721369 JFA721369:JFD721369 JOW721369:JOZ721369 JYS721369:JYV721369 KIO721369:KIR721369 KSK721369:KSN721369 LCG721369:LCJ721369 LMC721369:LMF721369 LVY721369:LWB721369 MFU721369:MFX721369 MPQ721369:MPT721369 MZM721369:MZP721369 NJI721369:NJL721369 NTE721369:NTH721369 ODA721369:ODD721369 OMW721369:OMZ721369 OWS721369:OWV721369 PGO721369:PGR721369 PQK721369:PQN721369 QAG721369:QAJ721369 QKC721369:QKF721369 QTY721369:QUB721369 RDU721369:RDX721369 RNQ721369:RNT721369 RXM721369:RXP721369 SHI721369:SHL721369 SRE721369:SRH721369 TBA721369:TBD721369 TKW721369:TKZ721369 TUS721369:TUV721369 UEO721369:UER721369 UOK721369:UON721369 UYG721369:UYJ721369 VIC721369:VIF721369 VRY721369:VSB721369 WBU721369:WBX721369 WLQ721369:WLT721369 WVM721369:WVP721369 E786905:H786905 JA786905:JD786905 SW786905:SZ786905 ACS786905:ACV786905 AMO786905:AMR786905 AWK786905:AWN786905 BGG786905:BGJ786905 BQC786905:BQF786905 BZY786905:CAB786905 CJU786905:CJX786905 CTQ786905:CTT786905 DDM786905:DDP786905 DNI786905:DNL786905 DXE786905:DXH786905 EHA786905:EHD786905 EQW786905:EQZ786905 FAS786905:FAV786905 FKO786905:FKR786905 FUK786905:FUN786905 GEG786905:GEJ786905 GOC786905:GOF786905 GXY786905:GYB786905 HHU786905:HHX786905 HRQ786905:HRT786905 IBM786905:IBP786905 ILI786905:ILL786905 IVE786905:IVH786905 JFA786905:JFD786905 JOW786905:JOZ786905 JYS786905:JYV786905 KIO786905:KIR786905 KSK786905:KSN786905 LCG786905:LCJ786905 LMC786905:LMF786905 LVY786905:LWB786905 MFU786905:MFX786905 MPQ786905:MPT786905 MZM786905:MZP786905 NJI786905:NJL786905 NTE786905:NTH786905 ODA786905:ODD786905 OMW786905:OMZ786905 OWS786905:OWV786905 PGO786905:PGR786905 PQK786905:PQN786905 QAG786905:QAJ786905 QKC786905:QKF786905 QTY786905:QUB786905 RDU786905:RDX786905 RNQ786905:RNT786905 RXM786905:RXP786905 SHI786905:SHL786905 SRE786905:SRH786905 TBA786905:TBD786905 TKW786905:TKZ786905 TUS786905:TUV786905 UEO786905:UER786905 UOK786905:UON786905 UYG786905:UYJ786905 VIC786905:VIF786905 VRY786905:VSB786905 WBU786905:WBX786905 WLQ786905:WLT786905 WVM786905:WVP786905 E852441:H852441 JA852441:JD852441 SW852441:SZ852441 ACS852441:ACV852441 AMO852441:AMR852441 AWK852441:AWN852441 BGG852441:BGJ852441 BQC852441:BQF852441 BZY852441:CAB852441 CJU852441:CJX852441 CTQ852441:CTT852441 DDM852441:DDP852441 DNI852441:DNL852441 DXE852441:DXH852441 EHA852441:EHD852441 EQW852441:EQZ852441 FAS852441:FAV852441 FKO852441:FKR852441 FUK852441:FUN852441 GEG852441:GEJ852441 GOC852441:GOF852441 GXY852441:GYB852441 HHU852441:HHX852441 HRQ852441:HRT852441 IBM852441:IBP852441 ILI852441:ILL852441 IVE852441:IVH852441 JFA852441:JFD852441 JOW852441:JOZ852441 JYS852441:JYV852441 KIO852441:KIR852441 KSK852441:KSN852441 LCG852441:LCJ852441 LMC852441:LMF852441 LVY852441:LWB852441 MFU852441:MFX852441 MPQ852441:MPT852441 MZM852441:MZP852441 NJI852441:NJL852441 NTE852441:NTH852441 ODA852441:ODD852441 OMW852441:OMZ852441 OWS852441:OWV852441 PGO852441:PGR852441 PQK852441:PQN852441 QAG852441:QAJ852441 QKC852441:QKF852441 QTY852441:QUB852441 RDU852441:RDX852441 RNQ852441:RNT852441 RXM852441:RXP852441 SHI852441:SHL852441 SRE852441:SRH852441 TBA852441:TBD852441 TKW852441:TKZ852441 TUS852441:TUV852441 UEO852441:UER852441 UOK852441:UON852441 UYG852441:UYJ852441 VIC852441:VIF852441 VRY852441:VSB852441 WBU852441:WBX852441 WLQ852441:WLT852441 WVM852441:WVP852441 E917977:H917977 JA917977:JD917977 SW917977:SZ917977 ACS917977:ACV917977 AMO917977:AMR917977 AWK917977:AWN917977 BGG917977:BGJ917977 BQC917977:BQF917977 BZY917977:CAB917977 CJU917977:CJX917977 CTQ917977:CTT917977 DDM917977:DDP917977 DNI917977:DNL917977 DXE917977:DXH917977 EHA917977:EHD917977 EQW917977:EQZ917977 FAS917977:FAV917977 FKO917977:FKR917977 FUK917977:FUN917977 GEG917977:GEJ917977 GOC917977:GOF917977 GXY917977:GYB917977 HHU917977:HHX917977 HRQ917977:HRT917977 IBM917977:IBP917977 ILI917977:ILL917977 IVE917977:IVH917977 JFA917977:JFD917977 JOW917977:JOZ917977 JYS917977:JYV917977 KIO917977:KIR917977 KSK917977:KSN917977 LCG917977:LCJ917977 LMC917977:LMF917977 LVY917977:LWB917977 MFU917977:MFX917977 MPQ917977:MPT917977 MZM917977:MZP917977 NJI917977:NJL917977 NTE917977:NTH917977 ODA917977:ODD917977 OMW917977:OMZ917977 OWS917977:OWV917977 PGO917977:PGR917977 PQK917977:PQN917977 QAG917977:QAJ917977 QKC917977:QKF917977 QTY917977:QUB917977 RDU917977:RDX917977 RNQ917977:RNT917977 RXM917977:RXP917977 SHI917977:SHL917977 SRE917977:SRH917977 TBA917977:TBD917977 TKW917977:TKZ917977 TUS917977:TUV917977 UEO917977:UER917977 UOK917977:UON917977 UYG917977:UYJ917977 VIC917977:VIF917977 VRY917977:VSB917977 WBU917977:WBX917977 WLQ917977:WLT917977 WVM917977:WVP917977 E983513:H983513 JA983513:JD983513 SW983513:SZ983513 ACS983513:ACV983513 AMO983513:AMR983513 AWK983513:AWN983513 BGG983513:BGJ983513 BQC983513:BQF983513 BZY983513:CAB983513 CJU983513:CJX983513 CTQ983513:CTT983513 DDM983513:DDP983513 DNI983513:DNL983513 DXE983513:DXH983513 EHA983513:EHD983513 EQW983513:EQZ983513 FAS983513:FAV983513 FKO983513:FKR983513 FUK983513:FUN983513 GEG983513:GEJ983513 GOC983513:GOF983513 GXY983513:GYB983513 HHU983513:HHX983513 HRQ983513:HRT983513 IBM983513:IBP983513 ILI983513:ILL983513 IVE983513:IVH983513 JFA983513:JFD983513 JOW983513:JOZ983513 JYS983513:JYV983513 KIO983513:KIR983513 KSK983513:KSN983513 LCG983513:LCJ983513 LMC983513:LMF983513 LVY983513:LWB983513 MFU983513:MFX983513 MPQ983513:MPT983513 MZM983513:MZP983513 NJI983513:NJL983513 NTE983513:NTH983513 ODA983513:ODD983513 OMW983513:OMZ983513 OWS983513:OWV983513 PGO983513:PGR983513 PQK983513:PQN983513 QAG983513:QAJ983513 QKC983513:QKF983513 QTY983513:QUB983513 RDU983513:RDX983513 RNQ983513:RNT983513 RXM983513:RXP983513 SHI983513:SHL983513 SRE983513:SRH983513 TBA983513:TBD983513 TKW983513:TKZ983513 TUS983513:TUV983513 UEO983513:UER983513 UOK983513:UON983513 UYG983513:UYJ983513 VIC983513:VIF983513 VRY983513:VSB983513 WBU983513:WBX983513 WLQ983513:WLT983513 WVM983513:WVP983513 E66047:H66049 JA66047:JD66049 SW66047:SZ66049 ACS66047:ACV66049 AMO66047:AMR66049 AWK66047:AWN66049 BGG66047:BGJ66049 BQC66047:BQF66049 BZY66047:CAB66049 CJU66047:CJX66049 CTQ66047:CTT66049 DDM66047:DDP66049 DNI66047:DNL66049 DXE66047:DXH66049 EHA66047:EHD66049 EQW66047:EQZ66049 FAS66047:FAV66049 FKO66047:FKR66049 FUK66047:FUN66049 GEG66047:GEJ66049 GOC66047:GOF66049 GXY66047:GYB66049 HHU66047:HHX66049 HRQ66047:HRT66049 IBM66047:IBP66049 ILI66047:ILL66049 IVE66047:IVH66049 JFA66047:JFD66049 JOW66047:JOZ66049 JYS66047:JYV66049 KIO66047:KIR66049 KSK66047:KSN66049 LCG66047:LCJ66049 LMC66047:LMF66049 LVY66047:LWB66049 MFU66047:MFX66049 MPQ66047:MPT66049 MZM66047:MZP66049 NJI66047:NJL66049 NTE66047:NTH66049 ODA66047:ODD66049 OMW66047:OMZ66049 OWS66047:OWV66049 PGO66047:PGR66049 PQK66047:PQN66049 QAG66047:QAJ66049 QKC66047:QKF66049 QTY66047:QUB66049 RDU66047:RDX66049 RNQ66047:RNT66049 RXM66047:RXP66049 SHI66047:SHL66049 SRE66047:SRH66049 TBA66047:TBD66049 TKW66047:TKZ66049 TUS66047:TUV66049 UEO66047:UER66049 UOK66047:UON66049 UYG66047:UYJ66049 VIC66047:VIF66049 VRY66047:VSB66049 WBU66047:WBX66049 WLQ66047:WLT66049 WVM66047:WVP66049 E131583:H131585 JA131583:JD131585 SW131583:SZ131585 ACS131583:ACV131585 AMO131583:AMR131585 AWK131583:AWN131585 BGG131583:BGJ131585 BQC131583:BQF131585 BZY131583:CAB131585 CJU131583:CJX131585 CTQ131583:CTT131585 DDM131583:DDP131585 DNI131583:DNL131585 DXE131583:DXH131585 EHA131583:EHD131585 EQW131583:EQZ131585 FAS131583:FAV131585 FKO131583:FKR131585 FUK131583:FUN131585 GEG131583:GEJ131585 GOC131583:GOF131585 GXY131583:GYB131585 HHU131583:HHX131585 HRQ131583:HRT131585 IBM131583:IBP131585 ILI131583:ILL131585 IVE131583:IVH131585 JFA131583:JFD131585 JOW131583:JOZ131585 JYS131583:JYV131585 KIO131583:KIR131585 KSK131583:KSN131585 LCG131583:LCJ131585 LMC131583:LMF131585 LVY131583:LWB131585 MFU131583:MFX131585 MPQ131583:MPT131585 MZM131583:MZP131585 NJI131583:NJL131585 NTE131583:NTH131585 ODA131583:ODD131585 OMW131583:OMZ131585 OWS131583:OWV131585 PGO131583:PGR131585 PQK131583:PQN131585 QAG131583:QAJ131585 QKC131583:QKF131585 QTY131583:QUB131585 RDU131583:RDX131585 RNQ131583:RNT131585 RXM131583:RXP131585 SHI131583:SHL131585 SRE131583:SRH131585 TBA131583:TBD131585 TKW131583:TKZ131585 TUS131583:TUV131585 UEO131583:UER131585 UOK131583:UON131585 UYG131583:UYJ131585 VIC131583:VIF131585 VRY131583:VSB131585 WBU131583:WBX131585 WLQ131583:WLT131585 WVM131583:WVP131585 E197119:H197121 JA197119:JD197121 SW197119:SZ197121 ACS197119:ACV197121 AMO197119:AMR197121 AWK197119:AWN197121 BGG197119:BGJ197121 BQC197119:BQF197121 BZY197119:CAB197121 CJU197119:CJX197121 CTQ197119:CTT197121 DDM197119:DDP197121 DNI197119:DNL197121 DXE197119:DXH197121 EHA197119:EHD197121 EQW197119:EQZ197121 FAS197119:FAV197121 FKO197119:FKR197121 FUK197119:FUN197121 GEG197119:GEJ197121 GOC197119:GOF197121 GXY197119:GYB197121 HHU197119:HHX197121 HRQ197119:HRT197121 IBM197119:IBP197121 ILI197119:ILL197121 IVE197119:IVH197121 JFA197119:JFD197121 JOW197119:JOZ197121 JYS197119:JYV197121 KIO197119:KIR197121 KSK197119:KSN197121 LCG197119:LCJ197121 LMC197119:LMF197121 LVY197119:LWB197121 MFU197119:MFX197121 MPQ197119:MPT197121 MZM197119:MZP197121 NJI197119:NJL197121 NTE197119:NTH197121 ODA197119:ODD197121 OMW197119:OMZ197121 OWS197119:OWV197121 PGO197119:PGR197121 PQK197119:PQN197121 QAG197119:QAJ197121 QKC197119:QKF197121 QTY197119:QUB197121 RDU197119:RDX197121 RNQ197119:RNT197121 RXM197119:RXP197121 SHI197119:SHL197121 SRE197119:SRH197121 TBA197119:TBD197121 TKW197119:TKZ197121 TUS197119:TUV197121 UEO197119:UER197121 UOK197119:UON197121 UYG197119:UYJ197121 VIC197119:VIF197121 VRY197119:VSB197121 WBU197119:WBX197121 WLQ197119:WLT197121 WVM197119:WVP197121 E262655:H262657 JA262655:JD262657 SW262655:SZ262657 ACS262655:ACV262657 AMO262655:AMR262657 AWK262655:AWN262657 BGG262655:BGJ262657 BQC262655:BQF262657 BZY262655:CAB262657 CJU262655:CJX262657 CTQ262655:CTT262657 DDM262655:DDP262657 DNI262655:DNL262657 DXE262655:DXH262657 EHA262655:EHD262657 EQW262655:EQZ262657 FAS262655:FAV262657 FKO262655:FKR262657 FUK262655:FUN262657 GEG262655:GEJ262657 GOC262655:GOF262657 GXY262655:GYB262657 HHU262655:HHX262657 HRQ262655:HRT262657 IBM262655:IBP262657 ILI262655:ILL262657 IVE262655:IVH262657 JFA262655:JFD262657 JOW262655:JOZ262657 JYS262655:JYV262657 KIO262655:KIR262657 KSK262655:KSN262657 LCG262655:LCJ262657 LMC262655:LMF262657 LVY262655:LWB262657 MFU262655:MFX262657 MPQ262655:MPT262657 MZM262655:MZP262657 NJI262655:NJL262657 NTE262655:NTH262657 ODA262655:ODD262657 OMW262655:OMZ262657 OWS262655:OWV262657 PGO262655:PGR262657 PQK262655:PQN262657 QAG262655:QAJ262657 QKC262655:QKF262657 QTY262655:QUB262657 RDU262655:RDX262657 RNQ262655:RNT262657 RXM262655:RXP262657 SHI262655:SHL262657 SRE262655:SRH262657 TBA262655:TBD262657 TKW262655:TKZ262657 TUS262655:TUV262657 UEO262655:UER262657 UOK262655:UON262657 UYG262655:UYJ262657 VIC262655:VIF262657 VRY262655:VSB262657 WBU262655:WBX262657 WLQ262655:WLT262657 WVM262655:WVP262657 E328191:H328193 JA328191:JD328193 SW328191:SZ328193 ACS328191:ACV328193 AMO328191:AMR328193 AWK328191:AWN328193 BGG328191:BGJ328193 BQC328191:BQF328193 BZY328191:CAB328193 CJU328191:CJX328193 CTQ328191:CTT328193 DDM328191:DDP328193 DNI328191:DNL328193 DXE328191:DXH328193 EHA328191:EHD328193 EQW328191:EQZ328193 FAS328191:FAV328193 FKO328191:FKR328193 FUK328191:FUN328193 GEG328191:GEJ328193 GOC328191:GOF328193 GXY328191:GYB328193 HHU328191:HHX328193 HRQ328191:HRT328193 IBM328191:IBP328193 ILI328191:ILL328193 IVE328191:IVH328193 JFA328191:JFD328193 JOW328191:JOZ328193 JYS328191:JYV328193 KIO328191:KIR328193 KSK328191:KSN328193 LCG328191:LCJ328193 LMC328191:LMF328193 LVY328191:LWB328193 MFU328191:MFX328193 MPQ328191:MPT328193 MZM328191:MZP328193 NJI328191:NJL328193 NTE328191:NTH328193 ODA328191:ODD328193 OMW328191:OMZ328193 OWS328191:OWV328193 PGO328191:PGR328193 PQK328191:PQN328193 QAG328191:QAJ328193 QKC328191:QKF328193 QTY328191:QUB328193 RDU328191:RDX328193 RNQ328191:RNT328193 RXM328191:RXP328193 SHI328191:SHL328193 SRE328191:SRH328193 TBA328191:TBD328193 TKW328191:TKZ328193 TUS328191:TUV328193 UEO328191:UER328193 UOK328191:UON328193 UYG328191:UYJ328193 VIC328191:VIF328193 VRY328191:VSB328193 WBU328191:WBX328193 WLQ328191:WLT328193 WVM328191:WVP328193 E393727:H393729 JA393727:JD393729 SW393727:SZ393729 ACS393727:ACV393729 AMO393727:AMR393729 AWK393727:AWN393729 BGG393727:BGJ393729 BQC393727:BQF393729 BZY393727:CAB393729 CJU393727:CJX393729 CTQ393727:CTT393729 DDM393727:DDP393729 DNI393727:DNL393729 DXE393727:DXH393729 EHA393727:EHD393729 EQW393727:EQZ393729 FAS393727:FAV393729 FKO393727:FKR393729 FUK393727:FUN393729 GEG393727:GEJ393729 GOC393727:GOF393729 GXY393727:GYB393729 HHU393727:HHX393729 HRQ393727:HRT393729 IBM393727:IBP393729 ILI393727:ILL393729 IVE393727:IVH393729 JFA393727:JFD393729 JOW393727:JOZ393729 JYS393727:JYV393729 KIO393727:KIR393729 KSK393727:KSN393729 LCG393727:LCJ393729 LMC393727:LMF393729 LVY393727:LWB393729 MFU393727:MFX393729 MPQ393727:MPT393729 MZM393727:MZP393729 NJI393727:NJL393729 NTE393727:NTH393729 ODA393727:ODD393729 OMW393727:OMZ393729 OWS393727:OWV393729 PGO393727:PGR393729 PQK393727:PQN393729 QAG393727:QAJ393729 QKC393727:QKF393729 QTY393727:QUB393729 RDU393727:RDX393729 RNQ393727:RNT393729 RXM393727:RXP393729 SHI393727:SHL393729 SRE393727:SRH393729 TBA393727:TBD393729 TKW393727:TKZ393729 TUS393727:TUV393729 UEO393727:UER393729 UOK393727:UON393729 UYG393727:UYJ393729 VIC393727:VIF393729 VRY393727:VSB393729 WBU393727:WBX393729 WLQ393727:WLT393729 WVM393727:WVP393729 E459263:H459265 JA459263:JD459265 SW459263:SZ459265 ACS459263:ACV459265 AMO459263:AMR459265 AWK459263:AWN459265 BGG459263:BGJ459265 BQC459263:BQF459265 BZY459263:CAB459265 CJU459263:CJX459265 CTQ459263:CTT459265 DDM459263:DDP459265 DNI459263:DNL459265 DXE459263:DXH459265 EHA459263:EHD459265 EQW459263:EQZ459265 FAS459263:FAV459265 FKO459263:FKR459265 FUK459263:FUN459265 GEG459263:GEJ459265 GOC459263:GOF459265 GXY459263:GYB459265 HHU459263:HHX459265 HRQ459263:HRT459265 IBM459263:IBP459265 ILI459263:ILL459265 IVE459263:IVH459265 JFA459263:JFD459265 JOW459263:JOZ459265 JYS459263:JYV459265 KIO459263:KIR459265 KSK459263:KSN459265 LCG459263:LCJ459265 LMC459263:LMF459265 LVY459263:LWB459265 MFU459263:MFX459265 MPQ459263:MPT459265 MZM459263:MZP459265 NJI459263:NJL459265 NTE459263:NTH459265 ODA459263:ODD459265 OMW459263:OMZ459265 OWS459263:OWV459265 PGO459263:PGR459265 PQK459263:PQN459265 QAG459263:QAJ459265 QKC459263:QKF459265 QTY459263:QUB459265 RDU459263:RDX459265 RNQ459263:RNT459265 RXM459263:RXP459265 SHI459263:SHL459265 SRE459263:SRH459265 TBA459263:TBD459265 TKW459263:TKZ459265 TUS459263:TUV459265 UEO459263:UER459265 UOK459263:UON459265 UYG459263:UYJ459265 VIC459263:VIF459265 VRY459263:VSB459265 WBU459263:WBX459265 WLQ459263:WLT459265 WVM459263:WVP459265 E524799:H524801 JA524799:JD524801 SW524799:SZ524801 ACS524799:ACV524801 AMO524799:AMR524801 AWK524799:AWN524801 BGG524799:BGJ524801 BQC524799:BQF524801 BZY524799:CAB524801 CJU524799:CJX524801 CTQ524799:CTT524801 DDM524799:DDP524801 DNI524799:DNL524801 DXE524799:DXH524801 EHA524799:EHD524801 EQW524799:EQZ524801 FAS524799:FAV524801 FKO524799:FKR524801 FUK524799:FUN524801 GEG524799:GEJ524801 GOC524799:GOF524801 GXY524799:GYB524801 HHU524799:HHX524801 HRQ524799:HRT524801 IBM524799:IBP524801 ILI524799:ILL524801 IVE524799:IVH524801 JFA524799:JFD524801 JOW524799:JOZ524801 JYS524799:JYV524801 KIO524799:KIR524801 KSK524799:KSN524801 LCG524799:LCJ524801 LMC524799:LMF524801 LVY524799:LWB524801 MFU524799:MFX524801 MPQ524799:MPT524801 MZM524799:MZP524801 NJI524799:NJL524801 NTE524799:NTH524801 ODA524799:ODD524801 OMW524799:OMZ524801 OWS524799:OWV524801 PGO524799:PGR524801 PQK524799:PQN524801 QAG524799:QAJ524801 QKC524799:QKF524801 QTY524799:QUB524801 RDU524799:RDX524801 RNQ524799:RNT524801 RXM524799:RXP524801 SHI524799:SHL524801 SRE524799:SRH524801 TBA524799:TBD524801 TKW524799:TKZ524801 TUS524799:TUV524801 UEO524799:UER524801 UOK524799:UON524801 UYG524799:UYJ524801 VIC524799:VIF524801 VRY524799:VSB524801 WBU524799:WBX524801 WLQ524799:WLT524801 WVM524799:WVP524801 E590335:H590337 JA590335:JD590337 SW590335:SZ590337 ACS590335:ACV590337 AMO590335:AMR590337 AWK590335:AWN590337 BGG590335:BGJ590337 BQC590335:BQF590337 BZY590335:CAB590337 CJU590335:CJX590337 CTQ590335:CTT590337 DDM590335:DDP590337 DNI590335:DNL590337 DXE590335:DXH590337 EHA590335:EHD590337 EQW590335:EQZ590337 FAS590335:FAV590337 FKO590335:FKR590337 FUK590335:FUN590337 GEG590335:GEJ590337 GOC590335:GOF590337 GXY590335:GYB590337 HHU590335:HHX590337 HRQ590335:HRT590337 IBM590335:IBP590337 ILI590335:ILL590337 IVE590335:IVH590337 JFA590335:JFD590337 JOW590335:JOZ590337 JYS590335:JYV590337 KIO590335:KIR590337 KSK590335:KSN590337 LCG590335:LCJ590337 LMC590335:LMF590337 LVY590335:LWB590337 MFU590335:MFX590337 MPQ590335:MPT590337 MZM590335:MZP590337 NJI590335:NJL590337 NTE590335:NTH590337 ODA590335:ODD590337 OMW590335:OMZ590337 OWS590335:OWV590337 PGO590335:PGR590337 PQK590335:PQN590337 QAG590335:QAJ590337 QKC590335:QKF590337 QTY590335:QUB590337 RDU590335:RDX590337 RNQ590335:RNT590337 RXM590335:RXP590337 SHI590335:SHL590337 SRE590335:SRH590337 TBA590335:TBD590337 TKW590335:TKZ590337 TUS590335:TUV590337 UEO590335:UER590337 UOK590335:UON590337 UYG590335:UYJ590337 VIC590335:VIF590337 VRY590335:VSB590337 WBU590335:WBX590337 WLQ590335:WLT590337 WVM590335:WVP590337 E655871:H655873 JA655871:JD655873 SW655871:SZ655873 ACS655871:ACV655873 AMO655871:AMR655873 AWK655871:AWN655873 BGG655871:BGJ655873 BQC655871:BQF655873 BZY655871:CAB655873 CJU655871:CJX655873 CTQ655871:CTT655873 DDM655871:DDP655873 DNI655871:DNL655873 DXE655871:DXH655873 EHA655871:EHD655873 EQW655871:EQZ655873 FAS655871:FAV655873 FKO655871:FKR655873 FUK655871:FUN655873 GEG655871:GEJ655873 GOC655871:GOF655873 GXY655871:GYB655873 HHU655871:HHX655873 HRQ655871:HRT655873 IBM655871:IBP655873 ILI655871:ILL655873 IVE655871:IVH655873 JFA655871:JFD655873 JOW655871:JOZ655873 JYS655871:JYV655873 KIO655871:KIR655873 KSK655871:KSN655873 LCG655871:LCJ655873 LMC655871:LMF655873 LVY655871:LWB655873 MFU655871:MFX655873 MPQ655871:MPT655873 MZM655871:MZP655873 NJI655871:NJL655873 NTE655871:NTH655873 ODA655871:ODD655873 OMW655871:OMZ655873 OWS655871:OWV655873 PGO655871:PGR655873 PQK655871:PQN655873 QAG655871:QAJ655873 QKC655871:QKF655873 QTY655871:QUB655873 RDU655871:RDX655873 RNQ655871:RNT655873 RXM655871:RXP655873 SHI655871:SHL655873 SRE655871:SRH655873 TBA655871:TBD655873 TKW655871:TKZ655873 TUS655871:TUV655873 UEO655871:UER655873 UOK655871:UON655873 UYG655871:UYJ655873 VIC655871:VIF655873 VRY655871:VSB655873 WBU655871:WBX655873 WLQ655871:WLT655873 WVM655871:WVP655873 E721407:H721409 JA721407:JD721409 SW721407:SZ721409 ACS721407:ACV721409 AMO721407:AMR721409 AWK721407:AWN721409 BGG721407:BGJ721409 BQC721407:BQF721409 BZY721407:CAB721409 CJU721407:CJX721409 CTQ721407:CTT721409 DDM721407:DDP721409 DNI721407:DNL721409 DXE721407:DXH721409 EHA721407:EHD721409 EQW721407:EQZ721409 FAS721407:FAV721409 FKO721407:FKR721409 FUK721407:FUN721409 GEG721407:GEJ721409 GOC721407:GOF721409 GXY721407:GYB721409 HHU721407:HHX721409 HRQ721407:HRT721409 IBM721407:IBP721409 ILI721407:ILL721409 IVE721407:IVH721409 JFA721407:JFD721409 JOW721407:JOZ721409 JYS721407:JYV721409 KIO721407:KIR721409 KSK721407:KSN721409 LCG721407:LCJ721409 LMC721407:LMF721409 LVY721407:LWB721409 MFU721407:MFX721409 MPQ721407:MPT721409 MZM721407:MZP721409 NJI721407:NJL721409 NTE721407:NTH721409 ODA721407:ODD721409 OMW721407:OMZ721409 OWS721407:OWV721409 PGO721407:PGR721409 PQK721407:PQN721409 QAG721407:QAJ721409 QKC721407:QKF721409 QTY721407:QUB721409 RDU721407:RDX721409 RNQ721407:RNT721409 RXM721407:RXP721409 SHI721407:SHL721409 SRE721407:SRH721409 TBA721407:TBD721409 TKW721407:TKZ721409 TUS721407:TUV721409 UEO721407:UER721409 UOK721407:UON721409 UYG721407:UYJ721409 VIC721407:VIF721409 VRY721407:VSB721409 WBU721407:WBX721409 WLQ721407:WLT721409 WVM721407:WVP721409 E786943:H786945 JA786943:JD786945 SW786943:SZ786945 ACS786943:ACV786945 AMO786943:AMR786945 AWK786943:AWN786945 BGG786943:BGJ786945 BQC786943:BQF786945 BZY786943:CAB786945 CJU786943:CJX786945 CTQ786943:CTT786945 DDM786943:DDP786945 DNI786943:DNL786945 DXE786943:DXH786945 EHA786943:EHD786945 EQW786943:EQZ786945 FAS786943:FAV786945 FKO786943:FKR786945 FUK786943:FUN786945 GEG786943:GEJ786945 GOC786943:GOF786945 GXY786943:GYB786945 HHU786943:HHX786945 HRQ786943:HRT786945 IBM786943:IBP786945 ILI786943:ILL786945 IVE786943:IVH786945 JFA786943:JFD786945 JOW786943:JOZ786945 JYS786943:JYV786945 KIO786943:KIR786945 KSK786943:KSN786945 LCG786943:LCJ786945 LMC786943:LMF786945 LVY786943:LWB786945 MFU786943:MFX786945 MPQ786943:MPT786945 MZM786943:MZP786945 NJI786943:NJL786945 NTE786943:NTH786945 ODA786943:ODD786945 OMW786943:OMZ786945 OWS786943:OWV786945 PGO786943:PGR786945 PQK786943:PQN786945 QAG786943:QAJ786945 QKC786943:QKF786945 QTY786943:QUB786945 RDU786943:RDX786945 RNQ786943:RNT786945 RXM786943:RXP786945 SHI786943:SHL786945 SRE786943:SRH786945 TBA786943:TBD786945 TKW786943:TKZ786945 TUS786943:TUV786945 UEO786943:UER786945 UOK786943:UON786945 UYG786943:UYJ786945 VIC786943:VIF786945 VRY786943:VSB786945 WBU786943:WBX786945 WLQ786943:WLT786945 WVM786943:WVP786945 E852479:H852481 JA852479:JD852481 SW852479:SZ852481 ACS852479:ACV852481 AMO852479:AMR852481 AWK852479:AWN852481 BGG852479:BGJ852481 BQC852479:BQF852481 BZY852479:CAB852481 CJU852479:CJX852481 CTQ852479:CTT852481 DDM852479:DDP852481 DNI852479:DNL852481 DXE852479:DXH852481 EHA852479:EHD852481 EQW852479:EQZ852481 FAS852479:FAV852481 FKO852479:FKR852481 FUK852479:FUN852481 GEG852479:GEJ852481 GOC852479:GOF852481 GXY852479:GYB852481 HHU852479:HHX852481 HRQ852479:HRT852481 IBM852479:IBP852481 ILI852479:ILL852481 IVE852479:IVH852481 JFA852479:JFD852481 JOW852479:JOZ852481 JYS852479:JYV852481 KIO852479:KIR852481 KSK852479:KSN852481 LCG852479:LCJ852481 LMC852479:LMF852481 LVY852479:LWB852481 MFU852479:MFX852481 MPQ852479:MPT852481 MZM852479:MZP852481 NJI852479:NJL852481 NTE852479:NTH852481 ODA852479:ODD852481 OMW852479:OMZ852481 OWS852479:OWV852481 PGO852479:PGR852481 PQK852479:PQN852481 QAG852479:QAJ852481 QKC852479:QKF852481 QTY852479:QUB852481 RDU852479:RDX852481 RNQ852479:RNT852481 RXM852479:RXP852481 SHI852479:SHL852481 SRE852479:SRH852481 TBA852479:TBD852481 TKW852479:TKZ852481 TUS852479:TUV852481 UEO852479:UER852481 UOK852479:UON852481 UYG852479:UYJ852481 VIC852479:VIF852481 VRY852479:VSB852481 WBU852479:WBX852481 WLQ852479:WLT852481 WVM852479:WVP852481 E918015:H918017 JA918015:JD918017 SW918015:SZ918017 ACS918015:ACV918017 AMO918015:AMR918017 AWK918015:AWN918017 BGG918015:BGJ918017 BQC918015:BQF918017 BZY918015:CAB918017 CJU918015:CJX918017 CTQ918015:CTT918017 DDM918015:DDP918017 DNI918015:DNL918017 DXE918015:DXH918017 EHA918015:EHD918017 EQW918015:EQZ918017 FAS918015:FAV918017 FKO918015:FKR918017 FUK918015:FUN918017 GEG918015:GEJ918017 GOC918015:GOF918017 GXY918015:GYB918017 HHU918015:HHX918017 HRQ918015:HRT918017 IBM918015:IBP918017 ILI918015:ILL918017 IVE918015:IVH918017 JFA918015:JFD918017 JOW918015:JOZ918017 JYS918015:JYV918017 KIO918015:KIR918017 KSK918015:KSN918017 LCG918015:LCJ918017 LMC918015:LMF918017 LVY918015:LWB918017 MFU918015:MFX918017 MPQ918015:MPT918017 MZM918015:MZP918017 NJI918015:NJL918017 NTE918015:NTH918017 ODA918015:ODD918017 OMW918015:OMZ918017 OWS918015:OWV918017 PGO918015:PGR918017 PQK918015:PQN918017 QAG918015:QAJ918017 QKC918015:QKF918017 QTY918015:QUB918017 RDU918015:RDX918017 RNQ918015:RNT918017 RXM918015:RXP918017 SHI918015:SHL918017 SRE918015:SRH918017 TBA918015:TBD918017 TKW918015:TKZ918017 TUS918015:TUV918017 UEO918015:UER918017 UOK918015:UON918017 UYG918015:UYJ918017 VIC918015:VIF918017 VRY918015:VSB918017 WBU918015:WBX918017 WLQ918015:WLT918017 WVM918015:WVP918017 E983551:H983553 JA983551:JD983553 SW983551:SZ983553 ACS983551:ACV983553 AMO983551:AMR983553 AWK983551:AWN983553 BGG983551:BGJ983553 BQC983551:BQF983553 BZY983551:CAB983553 CJU983551:CJX983553 CTQ983551:CTT983553 DDM983551:DDP983553 DNI983551:DNL983553 DXE983551:DXH983553 EHA983551:EHD983553 EQW983551:EQZ983553 FAS983551:FAV983553 FKO983551:FKR983553 FUK983551:FUN983553 GEG983551:GEJ983553 GOC983551:GOF983553 GXY983551:GYB983553 HHU983551:HHX983553 HRQ983551:HRT983553 IBM983551:IBP983553 ILI983551:ILL983553 IVE983551:IVH983553 JFA983551:JFD983553 JOW983551:JOZ983553 JYS983551:JYV983553 KIO983551:KIR983553 KSK983551:KSN983553 LCG983551:LCJ983553 LMC983551:LMF983553 LVY983551:LWB983553 MFU983551:MFX983553 MPQ983551:MPT983553 MZM983551:MZP983553 NJI983551:NJL983553 NTE983551:NTH983553 ODA983551:ODD983553 OMW983551:OMZ983553 OWS983551:OWV983553 PGO983551:PGR983553 PQK983551:PQN983553 QAG983551:QAJ983553 QKC983551:QKF983553 QTY983551:QUB983553 RDU983551:RDX983553 RNQ983551:RNT983553 RXM983551:RXP983553 SHI983551:SHL983553 SRE983551:SRH983553 TBA983551:TBD983553 TKW983551:TKZ983553 TUS983551:TUV983553 UEO983551:UER983553 UOK983551:UON983553 UYG983551:UYJ983553 VIC983551:VIF983553 VRY983551:VSB983553 WBU983551:WBX983553 WLQ983551:WLT983553 WVM983551:WVP983553 F160:I160 F367:I367 F450:I452 F412:I412 F348 E479" xr:uid="{2B28E93A-9F44-4FA4-AF66-957CD56E2078}">
      <formula1>"YES, NO"</formula1>
    </dataValidation>
    <dataValidation type="list" allowBlank="1" showInputMessage="1" showErrorMessage="1" sqref="WVO983226:WVP983226 JC78:JD78 SY78:SZ78 ACU78:ACV78 AMQ78:AMR78 AWM78:AWN78 BGI78:BGJ78 BQE78:BQF78 CAA78:CAB78 CJW78:CJX78 CTS78:CTT78 DDO78:DDP78 DNK78:DNL78 DXG78:DXH78 EHC78:EHD78 EQY78:EQZ78 FAU78:FAV78 FKQ78:FKR78 FUM78:FUN78 GEI78:GEJ78 GOE78:GOF78 GYA78:GYB78 HHW78:HHX78 HRS78:HRT78 IBO78:IBP78 ILK78:ILL78 IVG78:IVH78 JFC78:JFD78 JOY78:JOZ78 JYU78:JYV78 KIQ78:KIR78 KSM78:KSN78 LCI78:LCJ78 LME78:LMF78 LWA78:LWB78 MFW78:MFX78 MPS78:MPT78 MZO78:MZP78 NJK78:NJL78 NTG78:NTH78 ODC78:ODD78 OMY78:OMZ78 OWU78:OWV78 PGQ78:PGR78 PQM78:PQN78 QAI78:QAJ78 QKE78:QKF78 QUA78:QUB78 RDW78:RDX78 RNS78:RNT78 RXO78:RXP78 SHK78:SHL78 SRG78:SRH78 TBC78:TBD78 TKY78:TKZ78 TUU78:TUV78 UEQ78:UER78 UOM78:UON78 UYI78:UYJ78 VIE78:VIF78 VSA78:VSB78 WBW78:WBX78 WLS78:WLT78 WVO78:WVP78 G65722:H65722 JC65722:JD65722 SY65722:SZ65722 ACU65722:ACV65722 AMQ65722:AMR65722 AWM65722:AWN65722 BGI65722:BGJ65722 BQE65722:BQF65722 CAA65722:CAB65722 CJW65722:CJX65722 CTS65722:CTT65722 DDO65722:DDP65722 DNK65722:DNL65722 DXG65722:DXH65722 EHC65722:EHD65722 EQY65722:EQZ65722 FAU65722:FAV65722 FKQ65722:FKR65722 FUM65722:FUN65722 GEI65722:GEJ65722 GOE65722:GOF65722 GYA65722:GYB65722 HHW65722:HHX65722 HRS65722:HRT65722 IBO65722:IBP65722 ILK65722:ILL65722 IVG65722:IVH65722 JFC65722:JFD65722 JOY65722:JOZ65722 JYU65722:JYV65722 KIQ65722:KIR65722 KSM65722:KSN65722 LCI65722:LCJ65722 LME65722:LMF65722 LWA65722:LWB65722 MFW65722:MFX65722 MPS65722:MPT65722 MZO65722:MZP65722 NJK65722:NJL65722 NTG65722:NTH65722 ODC65722:ODD65722 OMY65722:OMZ65722 OWU65722:OWV65722 PGQ65722:PGR65722 PQM65722:PQN65722 QAI65722:QAJ65722 QKE65722:QKF65722 QUA65722:QUB65722 RDW65722:RDX65722 RNS65722:RNT65722 RXO65722:RXP65722 SHK65722:SHL65722 SRG65722:SRH65722 TBC65722:TBD65722 TKY65722:TKZ65722 TUU65722:TUV65722 UEQ65722:UER65722 UOM65722:UON65722 UYI65722:UYJ65722 VIE65722:VIF65722 VSA65722:VSB65722 WBW65722:WBX65722 WLS65722:WLT65722 WVO65722:WVP65722 G131258:H131258 JC131258:JD131258 SY131258:SZ131258 ACU131258:ACV131258 AMQ131258:AMR131258 AWM131258:AWN131258 BGI131258:BGJ131258 BQE131258:BQF131258 CAA131258:CAB131258 CJW131258:CJX131258 CTS131258:CTT131258 DDO131258:DDP131258 DNK131258:DNL131258 DXG131258:DXH131258 EHC131258:EHD131258 EQY131258:EQZ131258 FAU131258:FAV131258 FKQ131258:FKR131258 FUM131258:FUN131258 GEI131258:GEJ131258 GOE131258:GOF131258 GYA131258:GYB131258 HHW131258:HHX131258 HRS131258:HRT131258 IBO131258:IBP131258 ILK131258:ILL131258 IVG131258:IVH131258 JFC131258:JFD131258 JOY131258:JOZ131258 JYU131258:JYV131258 KIQ131258:KIR131258 KSM131258:KSN131258 LCI131258:LCJ131258 LME131258:LMF131258 LWA131258:LWB131258 MFW131258:MFX131258 MPS131258:MPT131258 MZO131258:MZP131258 NJK131258:NJL131258 NTG131258:NTH131258 ODC131258:ODD131258 OMY131258:OMZ131258 OWU131258:OWV131258 PGQ131258:PGR131258 PQM131258:PQN131258 QAI131258:QAJ131258 QKE131258:QKF131258 QUA131258:QUB131258 RDW131258:RDX131258 RNS131258:RNT131258 RXO131258:RXP131258 SHK131258:SHL131258 SRG131258:SRH131258 TBC131258:TBD131258 TKY131258:TKZ131258 TUU131258:TUV131258 UEQ131258:UER131258 UOM131258:UON131258 UYI131258:UYJ131258 VIE131258:VIF131258 VSA131258:VSB131258 WBW131258:WBX131258 WLS131258:WLT131258 WVO131258:WVP131258 G196794:H196794 JC196794:JD196794 SY196794:SZ196794 ACU196794:ACV196794 AMQ196794:AMR196794 AWM196794:AWN196794 BGI196794:BGJ196794 BQE196794:BQF196794 CAA196794:CAB196794 CJW196794:CJX196794 CTS196794:CTT196794 DDO196794:DDP196794 DNK196794:DNL196794 DXG196794:DXH196794 EHC196794:EHD196794 EQY196794:EQZ196794 FAU196794:FAV196794 FKQ196794:FKR196794 FUM196794:FUN196794 GEI196794:GEJ196794 GOE196794:GOF196794 GYA196794:GYB196794 HHW196794:HHX196794 HRS196794:HRT196794 IBO196794:IBP196794 ILK196794:ILL196794 IVG196794:IVH196794 JFC196794:JFD196794 JOY196794:JOZ196794 JYU196794:JYV196794 KIQ196794:KIR196794 KSM196794:KSN196794 LCI196794:LCJ196794 LME196794:LMF196794 LWA196794:LWB196794 MFW196794:MFX196794 MPS196794:MPT196794 MZO196794:MZP196794 NJK196794:NJL196794 NTG196794:NTH196794 ODC196794:ODD196794 OMY196794:OMZ196794 OWU196794:OWV196794 PGQ196794:PGR196794 PQM196794:PQN196794 QAI196794:QAJ196794 QKE196794:QKF196794 QUA196794:QUB196794 RDW196794:RDX196794 RNS196794:RNT196794 RXO196794:RXP196794 SHK196794:SHL196794 SRG196794:SRH196794 TBC196794:TBD196794 TKY196794:TKZ196794 TUU196794:TUV196794 UEQ196794:UER196794 UOM196794:UON196794 UYI196794:UYJ196794 VIE196794:VIF196794 VSA196794:VSB196794 WBW196794:WBX196794 WLS196794:WLT196794 WVO196794:WVP196794 G262330:H262330 JC262330:JD262330 SY262330:SZ262330 ACU262330:ACV262330 AMQ262330:AMR262330 AWM262330:AWN262330 BGI262330:BGJ262330 BQE262330:BQF262330 CAA262330:CAB262330 CJW262330:CJX262330 CTS262330:CTT262330 DDO262330:DDP262330 DNK262330:DNL262330 DXG262330:DXH262330 EHC262330:EHD262330 EQY262330:EQZ262330 FAU262330:FAV262330 FKQ262330:FKR262330 FUM262330:FUN262330 GEI262330:GEJ262330 GOE262330:GOF262330 GYA262330:GYB262330 HHW262330:HHX262330 HRS262330:HRT262330 IBO262330:IBP262330 ILK262330:ILL262330 IVG262330:IVH262330 JFC262330:JFD262330 JOY262330:JOZ262330 JYU262330:JYV262330 KIQ262330:KIR262330 KSM262330:KSN262330 LCI262330:LCJ262330 LME262330:LMF262330 LWA262330:LWB262330 MFW262330:MFX262330 MPS262330:MPT262330 MZO262330:MZP262330 NJK262330:NJL262330 NTG262330:NTH262330 ODC262330:ODD262330 OMY262330:OMZ262330 OWU262330:OWV262330 PGQ262330:PGR262330 PQM262330:PQN262330 QAI262330:QAJ262330 QKE262330:QKF262330 QUA262330:QUB262330 RDW262330:RDX262330 RNS262330:RNT262330 RXO262330:RXP262330 SHK262330:SHL262330 SRG262330:SRH262330 TBC262330:TBD262330 TKY262330:TKZ262330 TUU262330:TUV262330 UEQ262330:UER262330 UOM262330:UON262330 UYI262330:UYJ262330 VIE262330:VIF262330 VSA262330:VSB262330 WBW262330:WBX262330 WLS262330:WLT262330 WVO262330:WVP262330 G327866:H327866 JC327866:JD327866 SY327866:SZ327866 ACU327866:ACV327866 AMQ327866:AMR327866 AWM327866:AWN327866 BGI327866:BGJ327866 BQE327866:BQF327866 CAA327866:CAB327866 CJW327866:CJX327866 CTS327866:CTT327866 DDO327866:DDP327866 DNK327866:DNL327866 DXG327866:DXH327866 EHC327866:EHD327866 EQY327866:EQZ327866 FAU327866:FAV327866 FKQ327866:FKR327866 FUM327866:FUN327866 GEI327866:GEJ327866 GOE327866:GOF327866 GYA327866:GYB327866 HHW327866:HHX327866 HRS327866:HRT327866 IBO327866:IBP327866 ILK327866:ILL327866 IVG327866:IVH327866 JFC327866:JFD327866 JOY327866:JOZ327866 JYU327866:JYV327866 KIQ327866:KIR327866 KSM327866:KSN327866 LCI327866:LCJ327866 LME327866:LMF327866 LWA327866:LWB327866 MFW327866:MFX327866 MPS327866:MPT327866 MZO327866:MZP327866 NJK327866:NJL327866 NTG327866:NTH327866 ODC327866:ODD327866 OMY327866:OMZ327866 OWU327866:OWV327866 PGQ327866:PGR327866 PQM327866:PQN327866 QAI327866:QAJ327866 QKE327866:QKF327866 QUA327866:QUB327866 RDW327866:RDX327866 RNS327866:RNT327866 RXO327866:RXP327866 SHK327866:SHL327866 SRG327866:SRH327866 TBC327866:TBD327866 TKY327866:TKZ327866 TUU327866:TUV327866 UEQ327866:UER327866 UOM327866:UON327866 UYI327866:UYJ327866 VIE327866:VIF327866 VSA327866:VSB327866 WBW327866:WBX327866 WLS327866:WLT327866 WVO327866:WVP327866 G393402:H393402 JC393402:JD393402 SY393402:SZ393402 ACU393402:ACV393402 AMQ393402:AMR393402 AWM393402:AWN393402 BGI393402:BGJ393402 BQE393402:BQF393402 CAA393402:CAB393402 CJW393402:CJX393402 CTS393402:CTT393402 DDO393402:DDP393402 DNK393402:DNL393402 DXG393402:DXH393402 EHC393402:EHD393402 EQY393402:EQZ393402 FAU393402:FAV393402 FKQ393402:FKR393402 FUM393402:FUN393402 GEI393402:GEJ393402 GOE393402:GOF393402 GYA393402:GYB393402 HHW393402:HHX393402 HRS393402:HRT393402 IBO393402:IBP393402 ILK393402:ILL393402 IVG393402:IVH393402 JFC393402:JFD393402 JOY393402:JOZ393402 JYU393402:JYV393402 KIQ393402:KIR393402 KSM393402:KSN393402 LCI393402:LCJ393402 LME393402:LMF393402 LWA393402:LWB393402 MFW393402:MFX393402 MPS393402:MPT393402 MZO393402:MZP393402 NJK393402:NJL393402 NTG393402:NTH393402 ODC393402:ODD393402 OMY393402:OMZ393402 OWU393402:OWV393402 PGQ393402:PGR393402 PQM393402:PQN393402 QAI393402:QAJ393402 QKE393402:QKF393402 QUA393402:QUB393402 RDW393402:RDX393402 RNS393402:RNT393402 RXO393402:RXP393402 SHK393402:SHL393402 SRG393402:SRH393402 TBC393402:TBD393402 TKY393402:TKZ393402 TUU393402:TUV393402 UEQ393402:UER393402 UOM393402:UON393402 UYI393402:UYJ393402 VIE393402:VIF393402 VSA393402:VSB393402 WBW393402:WBX393402 WLS393402:WLT393402 WVO393402:WVP393402 G458938:H458938 JC458938:JD458938 SY458938:SZ458938 ACU458938:ACV458938 AMQ458938:AMR458938 AWM458938:AWN458938 BGI458938:BGJ458938 BQE458938:BQF458938 CAA458938:CAB458938 CJW458938:CJX458938 CTS458938:CTT458938 DDO458938:DDP458938 DNK458938:DNL458938 DXG458938:DXH458938 EHC458938:EHD458938 EQY458938:EQZ458938 FAU458938:FAV458938 FKQ458938:FKR458938 FUM458938:FUN458938 GEI458938:GEJ458938 GOE458938:GOF458938 GYA458938:GYB458938 HHW458938:HHX458938 HRS458938:HRT458938 IBO458938:IBP458938 ILK458938:ILL458938 IVG458938:IVH458938 JFC458938:JFD458938 JOY458938:JOZ458938 JYU458938:JYV458938 KIQ458938:KIR458938 KSM458938:KSN458938 LCI458938:LCJ458938 LME458938:LMF458938 LWA458938:LWB458938 MFW458938:MFX458938 MPS458938:MPT458938 MZO458938:MZP458938 NJK458938:NJL458938 NTG458938:NTH458938 ODC458938:ODD458938 OMY458938:OMZ458938 OWU458938:OWV458938 PGQ458938:PGR458938 PQM458938:PQN458938 QAI458938:QAJ458938 QKE458938:QKF458938 QUA458938:QUB458938 RDW458938:RDX458938 RNS458938:RNT458938 RXO458938:RXP458938 SHK458938:SHL458938 SRG458938:SRH458938 TBC458938:TBD458938 TKY458938:TKZ458938 TUU458938:TUV458938 UEQ458938:UER458938 UOM458938:UON458938 UYI458938:UYJ458938 VIE458938:VIF458938 VSA458938:VSB458938 WBW458938:WBX458938 WLS458938:WLT458938 WVO458938:WVP458938 G524474:H524474 JC524474:JD524474 SY524474:SZ524474 ACU524474:ACV524474 AMQ524474:AMR524474 AWM524474:AWN524474 BGI524474:BGJ524474 BQE524474:BQF524474 CAA524474:CAB524474 CJW524474:CJX524474 CTS524474:CTT524474 DDO524474:DDP524474 DNK524474:DNL524474 DXG524474:DXH524474 EHC524474:EHD524474 EQY524474:EQZ524474 FAU524474:FAV524474 FKQ524474:FKR524474 FUM524474:FUN524474 GEI524474:GEJ524474 GOE524474:GOF524474 GYA524474:GYB524474 HHW524474:HHX524474 HRS524474:HRT524474 IBO524474:IBP524474 ILK524474:ILL524474 IVG524474:IVH524474 JFC524474:JFD524474 JOY524474:JOZ524474 JYU524474:JYV524474 KIQ524474:KIR524474 KSM524474:KSN524474 LCI524474:LCJ524474 LME524474:LMF524474 LWA524474:LWB524474 MFW524474:MFX524474 MPS524474:MPT524474 MZO524474:MZP524474 NJK524474:NJL524474 NTG524474:NTH524474 ODC524474:ODD524474 OMY524474:OMZ524474 OWU524474:OWV524474 PGQ524474:PGR524474 PQM524474:PQN524474 QAI524474:QAJ524474 QKE524474:QKF524474 QUA524474:QUB524474 RDW524474:RDX524474 RNS524474:RNT524474 RXO524474:RXP524474 SHK524474:SHL524474 SRG524474:SRH524474 TBC524474:TBD524474 TKY524474:TKZ524474 TUU524474:TUV524474 UEQ524474:UER524474 UOM524474:UON524474 UYI524474:UYJ524474 VIE524474:VIF524474 VSA524474:VSB524474 WBW524474:WBX524474 WLS524474:WLT524474 WVO524474:WVP524474 G590010:H590010 JC590010:JD590010 SY590010:SZ590010 ACU590010:ACV590010 AMQ590010:AMR590010 AWM590010:AWN590010 BGI590010:BGJ590010 BQE590010:BQF590010 CAA590010:CAB590010 CJW590010:CJX590010 CTS590010:CTT590010 DDO590010:DDP590010 DNK590010:DNL590010 DXG590010:DXH590010 EHC590010:EHD590010 EQY590010:EQZ590010 FAU590010:FAV590010 FKQ590010:FKR590010 FUM590010:FUN590010 GEI590010:GEJ590010 GOE590010:GOF590010 GYA590010:GYB590010 HHW590010:HHX590010 HRS590010:HRT590010 IBO590010:IBP590010 ILK590010:ILL590010 IVG590010:IVH590010 JFC590010:JFD590010 JOY590010:JOZ590010 JYU590010:JYV590010 KIQ590010:KIR590010 KSM590010:KSN590010 LCI590010:LCJ590010 LME590010:LMF590010 LWA590010:LWB590010 MFW590010:MFX590010 MPS590010:MPT590010 MZO590010:MZP590010 NJK590010:NJL590010 NTG590010:NTH590010 ODC590010:ODD590010 OMY590010:OMZ590010 OWU590010:OWV590010 PGQ590010:PGR590010 PQM590010:PQN590010 QAI590010:QAJ590010 QKE590010:QKF590010 QUA590010:QUB590010 RDW590010:RDX590010 RNS590010:RNT590010 RXO590010:RXP590010 SHK590010:SHL590010 SRG590010:SRH590010 TBC590010:TBD590010 TKY590010:TKZ590010 TUU590010:TUV590010 UEQ590010:UER590010 UOM590010:UON590010 UYI590010:UYJ590010 VIE590010:VIF590010 VSA590010:VSB590010 WBW590010:WBX590010 WLS590010:WLT590010 WVO590010:WVP590010 G655546:H655546 JC655546:JD655546 SY655546:SZ655546 ACU655546:ACV655546 AMQ655546:AMR655546 AWM655546:AWN655546 BGI655546:BGJ655546 BQE655546:BQF655546 CAA655546:CAB655546 CJW655546:CJX655546 CTS655546:CTT655546 DDO655546:DDP655546 DNK655546:DNL655546 DXG655546:DXH655546 EHC655546:EHD655546 EQY655546:EQZ655546 FAU655546:FAV655546 FKQ655546:FKR655546 FUM655546:FUN655546 GEI655546:GEJ655546 GOE655546:GOF655546 GYA655546:GYB655546 HHW655546:HHX655546 HRS655546:HRT655546 IBO655546:IBP655546 ILK655546:ILL655546 IVG655546:IVH655546 JFC655546:JFD655546 JOY655546:JOZ655546 JYU655546:JYV655546 KIQ655546:KIR655546 KSM655546:KSN655546 LCI655546:LCJ655546 LME655546:LMF655546 LWA655546:LWB655546 MFW655546:MFX655546 MPS655546:MPT655546 MZO655546:MZP655546 NJK655546:NJL655546 NTG655546:NTH655546 ODC655546:ODD655546 OMY655546:OMZ655546 OWU655546:OWV655546 PGQ655546:PGR655546 PQM655546:PQN655546 QAI655546:QAJ655546 QKE655546:QKF655546 QUA655546:QUB655546 RDW655546:RDX655546 RNS655546:RNT655546 RXO655546:RXP655546 SHK655546:SHL655546 SRG655546:SRH655546 TBC655546:TBD655546 TKY655546:TKZ655546 TUU655546:TUV655546 UEQ655546:UER655546 UOM655546:UON655546 UYI655546:UYJ655546 VIE655546:VIF655546 VSA655546:VSB655546 WBW655546:WBX655546 WLS655546:WLT655546 WVO655546:WVP655546 G721082:H721082 JC721082:JD721082 SY721082:SZ721082 ACU721082:ACV721082 AMQ721082:AMR721082 AWM721082:AWN721082 BGI721082:BGJ721082 BQE721082:BQF721082 CAA721082:CAB721082 CJW721082:CJX721082 CTS721082:CTT721082 DDO721082:DDP721082 DNK721082:DNL721082 DXG721082:DXH721082 EHC721082:EHD721082 EQY721082:EQZ721082 FAU721082:FAV721082 FKQ721082:FKR721082 FUM721082:FUN721082 GEI721082:GEJ721082 GOE721082:GOF721082 GYA721082:GYB721082 HHW721082:HHX721082 HRS721082:HRT721082 IBO721082:IBP721082 ILK721082:ILL721082 IVG721082:IVH721082 JFC721082:JFD721082 JOY721082:JOZ721082 JYU721082:JYV721082 KIQ721082:KIR721082 KSM721082:KSN721082 LCI721082:LCJ721082 LME721082:LMF721082 LWA721082:LWB721082 MFW721082:MFX721082 MPS721082:MPT721082 MZO721082:MZP721082 NJK721082:NJL721082 NTG721082:NTH721082 ODC721082:ODD721082 OMY721082:OMZ721082 OWU721082:OWV721082 PGQ721082:PGR721082 PQM721082:PQN721082 QAI721082:QAJ721082 QKE721082:QKF721082 QUA721082:QUB721082 RDW721082:RDX721082 RNS721082:RNT721082 RXO721082:RXP721082 SHK721082:SHL721082 SRG721082:SRH721082 TBC721082:TBD721082 TKY721082:TKZ721082 TUU721082:TUV721082 UEQ721082:UER721082 UOM721082:UON721082 UYI721082:UYJ721082 VIE721082:VIF721082 VSA721082:VSB721082 WBW721082:WBX721082 WLS721082:WLT721082 WVO721082:WVP721082 G786618:H786618 JC786618:JD786618 SY786618:SZ786618 ACU786618:ACV786618 AMQ786618:AMR786618 AWM786618:AWN786618 BGI786618:BGJ786618 BQE786618:BQF786618 CAA786618:CAB786618 CJW786618:CJX786618 CTS786618:CTT786618 DDO786618:DDP786618 DNK786618:DNL786618 DXG786618:DXH786618 EHC786618:EHD786618 EQY786618:EQZ786618 FAU786618:FAV786618 FKQ786618:FKR786618 FUM786618:FUN786618 GEI786618:GEJ786618 GOE786618:GOF786618 GYA786618:GYB786618 HHW786618:HHX786618 HRS786618:HRT786618 IBO786618:IBP786618 ILK786618:ILL786618 IVG786618:IVH786618 JFC786618:JFD786618 JOY786618:JOZ786618 JYU786618:JYV786618 KIQ786618:KIR786618 KSM786618:KSN786618 LCI786618:LCJ786618 LME786618:LMF786618 LWA786618:LWB786618 MFW786618:MFX786618 MPS786618:MPT786618 MZO786618:MZP786618 NJK786618:NJL786618 NTG786618:NTH786618 ODC786618:ODD786618 OMY786618:OMZ786618 OWU786618:OWV786618 PGQ786618:PGR786618 PQM786618:PQN786618 QAI786618:QAJ786618 QKE786618:QKF786618 QUA786618:QUB786618 RDW786618:RDX786618 RNS786618:RNT786618 RXO786618:RXP786618 SHK786618:SHL786618 SRG786618:SRH786618 TBC786618:TBD786618 TKY786618:TKZ786618 TUU786618:TUV786618 UEQ786618:UER786618 UOM786618:UON786618 UYI786618:UYJ786618 VIE786618:VIF786618 VSA786618:VSB786618 WBW786618:WBX786618 WLS786618:WLT786618 WVO786618:WVP786618 G852154:H852154 JC852154:JD852154 SY852154:SZ852154 ACU852154:ACV852154 AMQ852154:AMR852154 AWM852154:AWN852154 BGI852154:BGJ852154 BQE852154:BQF852154 CAA852154:CAB852154 CJW852154:CJX852154 CTS852154:CTT852154 DDO852154:DDP852154 DNK852154:DNL852154 DXG852154:DXH852154 EHC852154:EHD852154 EQY852154:EQZ852154 FAU852154:FAV852154 FKQ852154:FKR852154 FUM852154:FUN852154 GEI852154:GEJ852154 GOE852154:GOF852154 GYA852154:GYB852154 HHW852154:HHX852154 HRS852154:HRT852154 IBO852154:IBP852154 ILK852154:ILL852154 IVG852154:IVH852154 JFC852154:JFD852154 JOY852154:JOZ852154 JYU852154:JYV852154 KIQ852154:KIR852154 KSM852154:KSN852154 LCI852154:LCJ852154 LME852154:LMF852154 LWA852154:LWB852154 MFW852154:MFX852154 MPS852154:MPT852154 MZO852154:MZP852154 NJK852154:NJL852154 NTG852154:NTH852154 ODC852154:ODD852154 OMY852154:OMZ852154 OWU852154:OWV852154 PGQ852154:PGR852154 PQM852154:PQN852154 QAI852154:QAJ852154 QKE852154:QKF852154 QUA852154:QUB852154 RDW852154:RDX852154 RNS852154:RNT852154 RXO852154:RXP852154 SHK852154:SHL852154 SRG852154:SRH852154 TBC852154:TBD852154 TKY852154:TKZ852154 TUU852154:TUV852154 UEQ852154:UER852154 UOM852154:UON852154 UYI852154:UYJ852154 VIE852154:VIF852154 VSA852154:VSB852154 WBW852154:WBX852154 WLS852154:WLT852154 WVO852154:WVP852154 G917690:H917690 JC917690:JD917690 SY917690:SZ917690 ACU917690:ACV917690 AMQ917690:AMR917690 AWM917690:AWN917690 BGI917690:BGJ917690 BQE917690:BQF917690 CAA917690:CAB917690 CJW917690:CJX917690 CTS917690:CTT917690 DDO917690:DDP917690 DNK917690:DNL917690 DXG917690:DXH917690 EHC917690:EHD917690 EQY917690:EQZ917690 FAU917690:FAV917690 FKQ917690:FKR917690 FUM917690:FUN917690 GEI917690:GEJ917690 GOE917690:GOF917690 GYA917690:GYB917690 HHW917690:HHX917690 HRS917690:HRT917690 IBO917690:IBP917690 ILK917690:ILL917690 IVG917690:IVH917690 JFC917690:JFD917690 JOY917690:JOZ917690 JYU917690:JYV917690 KIQ917690:KIR917690 KSM917690:KSN917690 LCI917690:LCJ917690 LME917690:LMF917690 LWA917690:LWB917690 MFW917690:MFX917690 MPS917690:MPT917690 MZO917690:MZP917690 NJK917690:NJL917690 NTG917690:NTH917690 ODC917690:ODD917690 OMY917690:OMZ917690 OWU917690:OWV917690 PGQ917690:PGR917690 PQM917690:PQN917690 QAI917690:QAJ917690 QKE917690:QKF917690 QUA917690:QUB917690 RDW917690:RDX917690 RNS917690:RNT917690 RXO917690:RXP917690 SHK917690:SHL917690 SRG917690:SRH917690 TBC917690:TBD917690 TKY917690:TKZ917690 TUU917690:TUV917690 UEQ917690:UER917690 UOM917690:UON917690 UYI917690:UYJ917690 VIE917690:VIF917690 VSA917690:VSB917690 WBW917690:WBX917690 WLS917690:WLT917690 WVO917690:WVP917690 G983226:H983226 JC983226:JD983226 SY983226:SZ983226 ACU983226:ACV983226 AMQ983226:AMR983226 AWM983226:AWN983226 BGI983226:BGJ983226 BQE983226:BQF983226 CAA983226:CAB983226 CJW983226:CJX983226 CTS983226:CTT983226 DDO983226:DDP983226 DNK983226:DNL983226 DXG983226:DXH983226 EHC983226:EHD983226 EQY983226:EQZ983226 FAU983226:FAV983226 FKQ983226:FKR983226 FUM983226:FUN983226 GEI983226:GEJ983226 GOE983226:GOF983226 GYA983226:GYB983226 HHW983226:HHX983226 HRS983226:HRT983226 IBO983226:IBP983226 ILK983226:ILL983226 IVG983226:IVH983226 JFC983226:JFD983226 JOY983226:JOZ983226 JYU983226:JYV983226 KIQ983226:KIR983226 KSM983226:KSN983226 LCI983226:LCJ983226 LME983226:LMF983226 LWA983226:LWB983226 MFW983226:MFX983226 MPS983226:MPT983226 MZO983226:MZP983226 NJK983226:NJL983226 NTG983226:NTH983226 ODC983226:ODD983226 OMY983226:OMZ983226 OWU983226:OWV983226 PGQ983226:PGR983226 PQM983226:PQN983226 QAI983226:QAJ983226 QKE983226:QKF983226 QUA983226:QUB983226 RDW983226:RDX983226 RNS983226:RNT983226 RXO983226:RXP983226 SHK983226:SHL983226 SRG983226:SRH983226 TBC983226:TBD983226 TKY983226:TKZ983226 TUU983226:TUV983226 UEQ983226:UER983226 UOM983226:UON983226 UYI983226:UYJ983226 VIE983226:VIF983226 VSA983226:VSB983226 WBW983226:WBX983226 WLS983226:WLT983226" xr:uid="{C579E0D8-488C-4ACC-8B23-10F71C956705}">
      <formula1>$M$78:$M$81</formula1>
    </dataValidation>
    <dataValidation type="list" allowBlank="1" showInputMessage="1" showErrorMessage="1" sqref="WVM983226:WVN983226 JA78:JB78 SW78:SX78 ACS78:ACT78 AMO78:AMP78 AWK78:AWL78 BGG78:BGH78 BQC78:BQD78 BZY78:BZZ78 CJU78:CJV78 CTQ78:CTR78 DDM78:DDN78 DNI78:DNJ78 DXE78:DXF78 EHA78:EHB78 EQW78:EQX78 FAS78:FAT78 FKO78:FKP78 FUK78:FUL78 GEG78:GEH78 GOC78:GOD78 GXY78:GXZ78 HHU78:HHV78 HRQ78:HRR78 IBM78:IBN78 ILI78:ILJ78 IVE78:IVF78 JFA78:JFB78 JOW78:JOX78 JYS78:JYT78 KIO78:KIP78 KSK78:KSL78 LCG78:LCH78 LMC78:LMD78 LVY78:LVZ78 MFU78:MFV78 MPQ78:MPR78 MZM78:MZN78 NJI78:NJJ78 NTE78:NTF78 ODA78:ODB78 OMW78:OMX78 OWS78:OWT78 PGO78:PGP78 PQK78:PQL78 QAG78:QAH78 QKC78:QKD78 QTY78:QTZ78 RDU78:RDV78 RNQ78:RNR78 RXM78:RXN78 SHI78:SHJ78 SRE78:SRF78 TBA78:TBB78 TKW78:TKX78 TUS78:TUT78 UEO78:UEP78 UOK78:UOL78 UYG78:UYH78 VIC78:VID78 VRY78:VRZ78 WBU78:WBV78 WLQ78:WLR78 WVM78:WVN78 E65722:F65722 JA65722:JB65722 SW65722:SX65722 ACS65722:ACT65722 AMO65722:AMP65722 AWK65722:AWL65722 BGG65722:BGH65722 BQC65722:BQD65722 BZY65722:BZZ65722 CJU65722:CJV65722 CTQ65722:CTR65722 DDM65722:DDN65722 DNI65722:DNJ65722 DXE65722:DXF65722 EHA65722:EHB65722 EQW65722:EQX65722 FAS65722:FAT65722 FKO65722:FKP65722 FUK65722:FUL65722 GEG65722:GEH65722 GOC65722:GOD65722 GXY65722:GXZ65722 HHU65722:HHV65722 HRQ65722:HRR65722 IBM65722:IBN65722 ILI65722:ILJ65722 IVE65722:IVF65722 JFA65722:JFB65722 JOW65722:JOX65722 JYS65722:JYT65722 KIO65722:KIP65722 KSK65722:KSL65722 LCG65722:LCH65722 LMC65722:LMD65722 LVY65722:LVZ65722 MFU65722:MFV65722 MPQ65722:MPR65722 MZM65722:MZN65722 NJI65722:NJJ65722 NTE65722:NTF65722 ODA65722:ODB65722 OMW65722:OMX65722 OWS65722:OWT65722 PGO65722:PGP65722 PQK65722:PQL65722 QAG65722:QAH65722 QKC65722:QKD65722 QTY65722:QTZ65722 RDU65722:RDV65722 RNQ65722:RNR65722 RXM65722:RXN65722 SHI65722:SHJ65722 SRE65722:SRF65722 TBA65722:TBB65722 TKW65722:TKX65722 TUS65722:TUT65722 UEO65722:UEP65722 UOK65722:UOL65722 UYG65722:UYH65722 VIC65722:VID65722 VRY65722:VRZ65722 WBU65722:WBV65722 WLQ65722:WLR65722 WVM65722:WVN65722 E131258:F131258 JA131258:JB131258 SW131258:SX131258 ACS131258:ACT131258 AMO131258:AMP131258 AWK131258:AWL131258 BGG131258:BGH131258 BQC131258:BQD131258 BZY131258:BZZ131258 CJU131258:CJV131258 CTQ131258:CTR131258 DDM131258:DDN131258 DNI131258:DNJ131258 DXE131258:DXF131258 EHA131258:EHB131258 EQW131258:EQX131258 FAS131258:FAT131258 FKO131258:FKP131258 FUK131258:FUL131258 GEG131258:GEH131258 GOC131258:GOD131258 GXY131258:GXZ131258 HHU131258:HHV131258 HRQ131258:HRR131258 IBM131258:IBN131258 ILI131258:ILJ131258 IVE131258:IVF131258 JFA131258:JFB131258 JOW131258:JOX131258 JYS131258:JYT131258 KIO131258:KIP131258 KSK131258:KSL131258 LCG131258:LCH131258 LMC131258:LMD131258 LVY131258:LVZ131258 MFU131258:MFV131258 MPQ131258:MPR131258 MZM131258:MZN131258 NJI131258:NJJ131258 NTE131258:NTF131258 ODA131258:ODB131258 OMW131258:OMX131258 OWS131258:OWT131258 PGO131258:PGP131258 PQK131258:PQL131258 QAG131258:QAH131258 QKC131258:QKD131258 QTY131258:QTZ131258 RDU131258:RDV131258 RNQ131258:RNR131258 RXM131258:RXN131258 SHI131258:SHJ131258 SRE131258:SRF131258 TBA131258:TBB131258 TKW131258:TKX131258 TUS131258:TUT131258 UEO131258:UEP131258 UOK131258:UOL131258 UYG131258:UYH131258 VIC131258:VID131258 VRY131258:VRZ131258 WBU131258:WBV131258 WLQ131258:WLR131258 WVM131258:WVN131258 E196794:F196794 JA196794:JB196794 SW196794:SX196794 ACS196794:ACT196794 AMO196794:AMP196794 AWK196794:AWL196794 BGG196794:BGH196794 BQC196794:BQD196794 BZY196794:BZZ196794 CJU196794:CJV196794 CTQ196794:CTR196794 DDM196794:DDN196794 DNI196794:DNJ196794 DXE196794:DXF196794 EHA196794:EHB196794 EQW196794:EQX196794 FAS196794:FAT196794 FKO196794:FKP196794 FUK196794:FUL196794 GEG196794:GEH196794 GOC196794:GOD196794 GXY196794:GXZ196794 HHU196794:HHV196794 HRQ196794:HRR196794 IBM196794:IBN196794 ILI196794:ILJ196794 IVE196794:IVF196794 JFA196794:JFB196794 JOW196794:JOX196794 JYS196794:JYT196794 KIO196794:KIP196794 KSK196794:KSL196794 LCG196794:LCH196794 LMC196794:LMD196794 LVY196794:LVZ196794 MFU196794:MFV196794 MPQ196794:MPR196794 MZM196794:MZN196794 NJI196794:NJJ196794 NTE196794:NTF196794 ODA196794:ODB196794 OMW196794:OMX196794 OWS196794:OWT196794 PGO196794:PGP196794 PQK196794:PQL196794 QAG196794:QAH196794 QKC196794:QKD196794 QTY196794:QTZ196794 RDU196794:RDV196794 RNQ196794:RNR196794 RXM196794:RXN196794 SHI196794:SHJ196794 SRE196794:SRF196794 TBA196794:TBB196794 TKW196794:TKX196794 TUS196794:TUT196794 UEO196794:UEP196794 UOK196794:UOL196794 UYG196794:UYH196794 VIC196794:VID196794 VRY196794:VRZ196794 WBU196794:WBV196794 WLQ196794:WLR196794 WVM196794:WVN196794 E262330:F262330 JA262330:JB262330 SW262330:SX262330 ACS262330:ACT262330 AMO262330:AMP262330 AWK262330:AWL262330 BGG262330:BGH262330 BQC262330:BQD262330 BZY262330:BZZ262330 CJU262330:CJV262330 CTQ262330:CTR262330 DDM262330:DDN262330 DNI262330:DNJ262330 DXE262330:DXF262330 EHA262330:EHB262330 EQW262330:EQX262330 FAS262330:FAT262330 FKO262330:FKP262330 FUK262330:FUL262330 GEG262330:GEH262330 GOC262330:GOD262330 GXY262330:GXZ262330 HHU262330:HHV262330 HRQ262330:HRR262330 IBM262330:IBN262330 ILI262330:ILJ262330 IVE262330:IVF262330 JFA262330:JFB262330 JOW262330:JOX262330 JYS262330:JYT262330 KIO262330:KIP262330 KSK262330:KSL262330 LCG262330:LCH262330 LMC262330:LMD262330 LVY262330:LVZ262330 MFU262330:MFV262330 MPQ262330:MPR262330 MZM262330:MZN262330 NJI262330:NJJ262330 NTE262330:NTF262330 ODA262330:ODB262330 OMW262330:OMX262330 OWS262330:OWT262330 PGO262330:PGP262330 PQK262330:PQL262330 QAG262330:QAH262330 QKC262330:QKD262330 QTY262330:QTZ262330 RDU262330:RDV262330 RNQ262330:RNR262330 RXM262330:RXN262330 SHI262330:SHJ262330 SRE262330:SRF262330 TBA262330:TBB262330 TKW262330:TKX262330 TUS262330:TUT262330 UEO262330:UEP262330 UOK262330:UOL262330 UYG262330:UYH262330 VIC262330:VID262330 VRY262330:VRZ262330 WBU262330:WBV262330 WLQ262330:WLR262330 WVM262330:WVN262330 E327866:F327866 JA327866:JB327866 SW327866:SX327866 ACS327866:ACT327866 AMO327866:AMP327866 AWK327866:AWL327866 BGG327866:BGH327866 BQC327866:BQD327866 BZY327866:BZZ327866 CJU327866:CJV327866 CTQ327866:CTR327866 DDM327866:DDN327866 DNI327866:DNJ327866 DXE327866:DXF327866 EHA327866:EHB327866 EQW327866:EQX327866 FAS327866:FAT327866 FKO327866:FKP327866 FUK327866:FUL327866 GEG327866:GEH327866 GOC327866:GOD327866 GXY327866:GXZ327866 HHU327866:HHV327866 HRQ327866:HRR327866 IBM327866:IBN327866 ILI327866:ILJ327866 IVE327866:IVF327866 JFA327866:JFB327866 JOW327866:JOX327866 JYS327866:JYT327866 KIO327866:KIP327866 KSK327866:KSL327866 LCG327866:LCH327866 LMC327866:LMD327866 LVY327866:LVZ327866 MFU327866:MFV327866 MPQ327866:MPR327866 MZM327866:MZN327866 NJI327866:NJJ327866 NTE327866:NTF327866 ODA327866:ODB327866 OMW327866:OMX327866 OWS327866:OWT327866 PGO327866:PGP327866 PQK327866:PQL327866 QAG327866:QAH327866 QKC327866:QKD327866 QTY327866:QTZ327866 RDU327866:RDV327866 RNQ327866:RNR327866 RXM327866:RXN327866 SHI327866:SHJ327866 SRE327866:SRF327866 TBA327866:TBB327866 TKW327866:TKX327866 TUS327866:TUT327866 UEO327866:UEP327866 UOK327866:UOL327866 UYG327866:UYH327866 VIC327866:VID327866 VRY327866:VRZ327866 WBU327866:WBV327866 WLQ327866:WLR327866 WVM327866:WVN327866 E393402:F393402 JA393402:JB393402 SW393402:SX393402 ACS393402:ACT393402 AMO393402:AMP393402 AWK393402:AWL393402 BGG393402:BGH393402 BQC393402:BQD393402 BZY393402:BZZ393402 CJU393402:CJV393402 CTQ393402:CTR393402 DDM393402:DDN393402 DNI393402:DNJ393402 DXE393402:DXF393402 EHA393402:EHB393402 EQW393402:EQX393402 FAS393402:FAT393402 FKO393402:FKP393402 FUK393402:FUL393402 GEG393402:GEH393402 GOC393402:GOD393402 GXY393402:GXZ393402 HHU393402:HHV393402 HRQ393402:HRR393402 IBM393402:IBN393402 ILI393402:ILJ393402 IVE393402:IVF393402 JFA393402:JFB393402 JOW393402:JOX393402 JYS393402:JYT393402 KIO393402:KIP393402 KSK393402:KSL393402 LCG393402:LCH393402 LMC393402:LMD393402 LVY393402:LVZ393402 MFU393402:MFV393402 MPQ393402:MPR393402 MZM393402:MZN393402 NJI393402:NJJ393402 NTE393402:NTF393402 ODA393402:ODB393402 OMW393402:OMX393402 OWS393402:OWT393402 PGO393402:PGP393402 PQK393402:PQL393402 QAG393402:QAH393402 QKC393402:QKD393402 QTY393402:QTZ393402 RDU393402:RDV393402 RNQ393402:RNR393402 RXM393402:RXN393402 SHI393402:SHJ393402 SRE393402:SRF393402 TBA393402:TBB393402 TKW393402:TKX393402 TUS393402:TUT393402 UEO393402:UEP393402 UOK393402:UOL393402 UYG393402:UYH393402 VIC393402:VID393402 VRY393402:VRZ393402 WBU393402:WBV393402 WLQ393402:WLR393402 WVM393402:WVN393402 E458938:F458938 JA458938:JB458938 SW458938:SX458938 ACS458938:ACT458938 AMO458938:AMP458938 AWK458938:AWL458938 BGG458938:BGH458938 BQC458938:BQD458938 BZY458938:BZZ458938 CJU458938:CJV458938 CTQ458938:CTR458938 DDM458938:DDN458938 DNI458938:DNJ458938 DXE458938:DXF458938 EHA458938:EHB458938 EQW458938:EQX458938 FAS458938:FAT458938 FKO458938:FKP458938 FUK458938:FUL458938 GEG458938:GEH458938 GOC458938:GOD458938 GXY458938:GXZ458938 HHU458938:HHV458938 HRQ458938:HRR458938 IBM458938:IBN458938 ILI458938:ILJ458938 IVE458938:IVF458938 JFA458938:JFB458938 JOW458938:JOX458938 JYS458938:JYT458938 KIO458938:KIP458938 KSK458938:KSL458938 LCG458938:LCH458938 LMC458938:LMD458938 LVY458938:LVZ458938 MFU458938:MFV458938 MPQ458938:MPR458938 MZM458938:MZN458938 NJI458938:NJJ458938 NTE458938:NTF458938 ODA458938:ODB458938 OMW458938:OMX458938 OWS458938:OWT458938 PGO458938:PGP458938 PQK458938:PQL458938 QAG458938:QAH458938 QKC458938:QKD458938 QTY458938:QTZ458938 RDU458938:RDV458938 RNQ458938:RNR458938 RXM458938:RXN458938 SHI458938:SHJ458938 SRE458938:SRF458938 TBA458938:TBB458938 TKW458938:TKX458938 TUS458938:TUT458938 UEO458938:UEP458938 UOK458938:UOL458938 UYG458938:UYH458938 VIC458938:VID458938 VRY458938:VRZ458938 WBU458938:WBV458938 WLQ458938:WLR458938 WVM458938:WVN458938 E524474:F524474 JA524474:JB524474 SW524474:SX524474 ACS524474:ACT524474 AMO524474:AMP524474 AWK524474:AWL524474 BGG524474:BGH524474 BQC524474:BQD524474 BZY524474:BZZ524474 CJU524474:CJV524474 CTQ524474:CTR524474 DDM524474:DDN524474 DNI524474:DNJ524474 DXE524474:DXF524474 EHA524474:EHB524474 EQW524474:EQX524474 FAS524474:FAT524474 FKO524474:FKP524474 FUK524474:FUL524474 GEG524474:GEH524474 GOC524474:GOD524474 GXY524474:GXZ524474 HHU524474:HHV524474 HRQ524474:HRR524474 IBM524474:IBN524474 ILI524474:ILJ524474 IVE524474:IVF524474 JFA524474:JFB524474 JOW524474:JOX524474 JYS524474:JYT524474 KIO524474:KIP524474 KSK524474:KSL524474 LCG524474:LCH524474 LMC524474:LMD524474 LVY524474:LVZ524474 MFU524474:MFV524474 MPQ524474:MPR524474 MZM524474:MZN524474 NJI524474:NJJ524474 NTE524474:NTF524474 ODA524474:ODB524474 OMW524474:OMX524474 OWS524474:OWT524474 PGO524474:PGP524474 PQK524474:PQL524474 QAG524474:QAH524474 QKC524474:QKD524474 QTY524474:QTZ524474 RDU524474:RDV524474 RNQ524474:RNR524474 RXM524474:RXN524474 SHI524474:SHJ524474 SRE524474:SRF524474 TBA524474:TBB524474 TKW524474:TKX524474 TUS524474:TUT524474 UEO524474:UEP524474 UOK524474:UOL524474 UYG524474:UYH524474 VIC524474:VID524474 VRY524474:VRZ524474 WBU524474:WBV524474 WLQ524474:WLR524474 WVM524474:WVN524474 E590010:F590010 JA590010:JB590010 SW590010:SX590010 ACS590010:ACT590010 AMO590010:AMP590010 AWK590010:AWL590010 BGG590010:BGH590010 BQC590010:BQD590010 BZY590010:BZZ590010 CJU590010:CJV590010 CTQ590010:CTR590010 DDM590010:DDN590010 DNI590010:DNJ590010 DXE590010:DXF590010 EHA590010:EHB590010 EQW590010:EQX590010 FAS590010:FAT590010 FKO590010:FKP590010 FUK590010:FUL590010 GEG590010:GEH590010 GOC590010:GOD590010 GXY590010:GXZ590010 HHU590010:HHV590010 HRQ590010:HRR590010 IBM590010:IBN590010 ILI590010:ILJ590010 IVE590010:IVF590010 JFA590010:JFB590010 JOW590010:JOX590010 JYS590010:JYT590010 KIO590010:KIP590010 KSK590010:KSL590010 LCG590010:LCH590010 LMC590010:LMD590010 LVY590010:LVZ590010 MFU590010:MFV590010 MPQ590010:MPR590010 MZM590010:MZN590010 NJI590010:NJJ590010 NTE590010:NTF590010 ODA590010:ODB590010 OMW590010:OMX590010 OWS590010:OWT590010 PGO590010:PGP590010 PQK590010:PQL590010 QAG590010:QAH590010 QKC590010:QKD590010 QTY590010:QTZ590010 RDU590010:RDV590010 RNQ590010:RNR590010 RXM590010:RXN590010 SHI590010:SHJ590010 SRE590010:SRF590010 TBA590010:TBB590010 TKW590010:TKX590010 TUS590010:TUT590010 UEO590010:UEP590010 UOK590010:UOL590010 UYG590010:UYH590010 VIC590010:VID590010 VRY590010:VRZ590010 WBU590010:WBV590010 WLQ590010:WLR590010 WVM590010:WVN590010 E655546:F655546 JA655546:JB655546 SW655546:SX655546 ACS655546:ACT655546 AMO655546:AMP655546 AWK655546:AWL655546 BGG655546:BGH655546 BQC655546:BQD655546 BZY655546:BZZ655546 CJU655546:CJV655546 CTQ655546:CTR655546 DDM655546:DDN655546 DNI655546:DNJ655546 DXE655546:DXF655546 EHA655546:EHB655546 EQW655546:EQX655546 FAS655546:FAT655546 FKO655546:FKP655546 FUK655546:FUL655546 GEG655546:GEH655546 GOC655546:GOD655546 GXY655546:GXZ655546 HHU655546:HHV655546 HRQ655546:HRR655546 IBM655546:IBN655546 ILI655546:ILJ655546 IVE655546:IVF655546 JFA655546:JFB655546 JOW655546:JOX655546 JYS655546:JYT655546 KIO655546:KIP655546 KSK655546:KSL655546 LCG655546:LCH655546 LMC655546:LMD655546 LVY655546:LVZ655546 MFU655546:MFV655546 MPQ655546:MPR655546 MZM655546:MZN655546 NJI655546:NJJ655546 NTE655546:NTF655546 ODA655546:ODB655546 OMW655546:OMX655546 OWS655546:OWT655546 PGO655546:PGP655546 PQK655546:PQL655546 QAG655546:QAH655546 QKC655546:QKD655546 QTY655546:QTZ655546 RDU655546:RDV655546 RNQ655546:RNR655546 RXM655546:RXN655546 SHI655546:SHJ655546 SRE655546:SRF655546 TBA655546:TBB655546 TKW655546:TKX655546 TUS655546:TUT655546 UEO655546:UEP655546 UOK655546:UOL655546 UYG655546:UYH655546 VIC655546:VID655546 VRY655546:VRZ655546 WBU655546:WBV655546 WLQ655546:WLR655546 WVM655546:WVN655546 E721082:F721082 JA721082:JB721082 SW721082:SX721082 ACS721082:ACT721082 AMO721082:AMP721082 AWK721082:AWL721082 BGG721082:BGH721082 BQC721082:BQD721082 BZY721082:BZZ721082 CJU721082:CJV721082 CTQ721082:CTR721082 DDM721082:DDN721082 DNI721082:DNJ721082 DXE721082:DXF721082 EHA721082:EHB721082 EQW721082:EQX721082 FAS721082:FAT721082 FKO721082:FKP721082 FUK721082:FUL721082 GEG721082:GEH721082 GOC721082:GOD721082 GXY721082:GXZ721082 HHU721082:HHV721082 HRQ721082:HRR721082 IBM721082:IBN721082 ILI721082:ILJ721082 IVE721082:IVF721082 JFA721082:JFB721082 JOW721082:JOX721082 JYS721082:JYT721082 KIO721082:KIP721082 KSK721082:KSL721082 LCG721082:LCH721082 LMC721082:LMD721082 LVY721082:LVZ721082 MFU721082:MFV721082 MPQ721082:MPR721082 MZM721082:MZN721082 NJI721082:NJJ721082 NTE721082:NTF721082 ODA721082:ODB721082 OMW721082:OMX721082 OWS721082:OWT721082 PGO721082:PGP721082 PQK721082:PQL721082 QAG721082:QAH721082 QKC721082:QKD721082 QTY721082:QTZ721082 RDU721082:RDV721082 RNQ721082:RNR721082 RXM721082:RXN721082 SHI721082:SHJ721082 SRE721082:SRF721082 TBA721082:TBB721082 TKW721082:TKX721082 TUS721082:TUT721082 UEO721082:UEP721082 UOK721082:UOL721082 UYG721082:UYH721082 VIC721082:VID721082 VRY721082:VRZ721082 WBU721082:WBV721082 WLQ721082:WLR721082 WVM721082:WVN721082 E786618:F786618 JA786618:JB786618 SW786618:SX786618 ACS786618:ACT786618 AMO786618:AMP786618 AWK786618:AWL786618 BGG786618:BGH786618 BQC786618:BQD786618 BZY786618:BZZ786618 CJU786618:CJV786618 CTQ786618:CTR786618 DDM786618:DDN786618 DNI786618:DNJ786618 DXE786618:DXF786618 EHA786618:EHB786618 EQW786618:EQX786618 FAS786618:FAT786618 FKO786618:FKP786618 FUK786618:FUL786618 GEG786618:GEH786618 GOC786618:GOD786618 GXY786618:GXZ786618 HHU786618:HHV786618 HRQ786618:HRR786618 IBM786618:IBN786618 ILI786618:ILJ786618 IVE786618:IVF786618 JFA786618:JFB786618 JOW786618:JOX786618 JYS786618:JYT786618 KIO786618:KIP786618 KSK786618:KSL786618 LCG786618:LCH786618 LMC786618:LMD786618 LVY786618:LVZ786618 MFU786618:MFV786618 MPQ786618:MPR786618 MZM786618:MZN786618 NJI786618:NJJ786618 NTE786618:NTF786618 ODA786618:ODB786618 OMW786618:OMX786618 OWS786618:OWT786618 PGO786618:PGP786618 PQK786618:PQL786618 QAG786618:QAH786618 QKC786618:QKD786618 QTY786618:QTZ786618 RDU786618:RDV786618 RNQ786618:RNR786618 RXM786618:RXN786618 SHI786618:SHJ786618 SRE786618:SRF786618 TBA786618:TBB786618 TKW786618:TKX786618 TUS786618:TUT786618 UEO786618:UEP786618 UOK786618:UOL786618 UYG786618:UYH786618 VIC786618:VID786618 VRY786618:VRZ786618 WBU786618:WBV786618 WLQ786618:WLR786618 WVM786618:WVN786618 E852154:F852154 JA852154:JB852154 SW852154:SX852154 ACS852154:ACT852154 AMO852154:AMP852154 AWK852154:AWL852154 BGG852154:BGH852154 BQC852154:BQD852154 BZY852154:BZZ852154 CJU852154:CJV852154 CTQ852154:CTR852154 DDM852154:DDN852154 DNI852154:DNJ852154 DXE852154:DXF852154 EHA852154:EHB852154 EQW852154:EQX852154 FAS852154:FAT852154 FKO852154:FKP852154 FUK852154:FUL852154 GEG852154:GEH852154 GOC852154:GOD852154 GXY852154:GXZ852154 HHU852154:HHV852154 HRQ852154:HRR852154 IBM852154:IBN852154 ILI852154:ILJ852154 IVE852154:IVF852154 JFA852154:JFB852154 JOW852154:JOX852154 JYS852154:JYT852154 KIO852154:KIP852154 KSK852154:KSL852154 LCG852154:LCH852154 LMC852154:LMD852154 LVY852154:LVZ852154 MFU852154:MFV852154 MPQ852154:MPR852154 MZM852154:MZN852154 NJI852154:NJJ852154 NTE852154:NTF852154 ODA852154:ODB852154 OMW852154:OMX852154 OWS852154:OWT852154 PGO852154:PGP852154 PQK852154:PQL852154 QAG852154:QAH852154 QKC852154:QKD852154 QTY852154:QTZ852154 RDU852154:RDV852154 RNQ852154:RNR852154 RXM852154:RXN852154 SHI852154:SHJ852154 SRE852154:SRF852154 TBA852154:TBB852154 TKW852154:TKX852154 TUS852154:TUT852154 UEO852154:UEP852154 UOK852154:UOL852154 UYG852154:UYH852154 VIC852154:VID852154 VRY852154:VRZ852154 WBU852154:WBV852154 WLQ852154:WLR852154 WVM852154:WVN852154 E917690:F917690 JA917690:JB917690 SW917690:SX917690 ACS917690:ACT917690 AMO917690:AMP917690 AWK917690:AWL917690 BGG917690:BGH917690 BQC917690:BQD917690 BZY917690:BZZ917690 CJU917690:CJV917690 CTQ917690:CTR917690 DDM917690:DDN917690 DNI917690:DNJ917690 DXE917690:DXF917690 EHA917690:EHB917690 EQW917690:EQX917690 FAS917690:FAT917690 FKO917690:FKP917690 FUK917690:FUL917690 GEG917690:GEH917690 GOC917690:GOD917690 GXY917690:GXZ917690 HHU917690:HHV917690 HRQ917690:HRR917690 IBM917690:IBN917690 ILI917690:ILJ917690 IVE917690:IVF917690 JFA917690:JFB917690 JOW917690:JOX917690 JYS917690:JYT917690 KIO917690:KIP917690 KSK917690:KSL917690 LCG917690:LCH917690 LMC917690:LMD917690 LVY917690:LVZ917690 MFU917690:MFV917690 MPQ917690:MPR917690 MZM917690:MZN917690 NJI917690:NJJ917690 NTE917690:NTF917690 ODA917690:ODB917690 OMW917690:OMX917690 OWS917690:OWT917690 PGO917690:PGP917690 PQK917690:PQL917690 QAG917690:QAH917690 QKC917690:QKD917690 QTY917690:QTZ917690 RDU917690:RDV917690 RNQ917690:RNR917690 RXM917690:RXN917690 SHI917690:SHJ917690 SRE917690:SRF917690 TBA917690:TBB917690 TKW917690:TKX917690 TUS917690:TUT917690 UEO917690:UEP917690 UOK917690:UOL917690 UYG917690:UYH917690 VIC917690:VID917690 VRY917690:VRZ917690 WBU917690:WBV917690 WLQ917690:WLR917690 WVM917690:WVN917690 E983226:F983226 JA983226:JB983226 SW983226:SX983226 ACS983226:ACT983226 AMO983226:AMP983226 AWK983226:AWL983226 BGG983226:BGH983226 BQC983226:BQD983226 BZY983226:BZZ983226 CJU983226:CJV983226 CTQ983226:CTR983226 DDM983226:DDN983226 DNI983226:DNJ983226 DXE983226:DXF983226 EHA983226:EHB983226 EQW983226:EQX983226 FAS983226:FAT983226 FKO983226:FKP983226 FUK983226:FUL983226 GEG983226:GEH983226 GOC983226:GOD983226 GXY983226:GXZ983226 HHU983226:HHV983226 HRQ983226:HRR983226 IBM983226:IBN983226 ILI983226:ILJ983226 IVE983226:IVF983226 JFA983226:JFB983226 JOW983226:JOX983226 JYS983226:JYT983226 KIO983226:KIP983226 KSK983226:KSL983226 LCG983226:LCH983226 LMC983226:LMD983226 LVY983226:LVZ983226 MFU983226:MFV983226 MPQ983226:MPR983226 MZM983226:MZN983226 NJI983226:NJJ983226 NTE983226:NTF983226 ODA983226:ODB983226 OMW983226:OMX983226 OWS983226:OWT983226 PGO983226:PGP983226 PQK983226:PQL983226 QAG983226:QAH983226 QKC983226:QKD983226 QTY983226:QTZ983226 RDU983226:RDV983226 RNQ983226:RNR983226 RXM983226:RXN983226 SHI983226:SHJ983226 SRE983226:SRF983226 TBA983226:TBB983226 TKW983226:TKX983226 TUS983226:TUT983226 UEO983226:UEP983226 UOK983226:UOL983226 UYG983226:UYH983226 VIC983226:VID983226 VRY983226:VRZ983226 WBU983226:WBV983226 WLQ983226:WLR983226" xr:uid="{87A9B315-3E02-400D-B016-4FBFEFC8C755}">
      <formula1>$M$78:$M$80</formula1>
    </dataValidation>
    <dataValidation type="list" allowBlank="1" showInputMessage="1" showErrorMessage="1" sqref="G713:G717 JC713:JC717 SY713:SY717 ACU713:ACU717 AMQ713:AMQ717 AWM713:AWM717 BGI713:BGI717 BQE713:BQE717 CAA713:CAA717 CJW713:CJW717 CTS713:CTS717 DDO713:DDO717 DNK713:DNK717 DXG713:DXG717 EHC713:EHC717 EQY713:EQY717 FAU713:FAU717 FKQ713:FKQ717 FUM713:FUM717 GEI713:GEI717 GOE713:GOE717 GYA713:GYA717 HHW713:HHW717 HRS713:HRS717 IBO713:IBO717 ILK713:ILK717 IVG713:IVG717 JFC713:JFC717 JOY713:JOY717 JYU713:JYU717 KIQ713:KIQ717 KSM713:KSM717 LCI713:LCI717 LME713:LME717 LWA713:LWA717 MFW713:MFW717 MPS713:MPS717 MZO713:MZO717 NJK713:NJK717 NTG713:NTG717 ODC713:ODC717 OMY713:OMY717 OWU713:OWU717 PGQ713:PGQ717 PQM713:PQM717 QAI713:QAI717 QKE713:QKE717 QUA713:QUA717 RDW713:RDW717 RNS713:RNS717 RXO713:RXO717 SHK713:SHK717 SRG713:SRG717 TBC713:TBC717 TKY713:TKY717 TUU713:TUU717 UEQ713:UEQ717 UOM713:UOM717 UYI713:UYI717 VIE713:VIE717 VSA713:VSA717 WBW713:WBW717 WLS713:WLS717 WVO713:WVO717 G66249:G66253 JC66249:JC66253 SY66249:SY66253 ACU66249:ACU66253 AMQ66249:AMQ66253 AWM66249:AWM66253 BGI66249:BGI66253 BQE66249:BQE66253 CAA66249:CAA66253 CJW66249:CJW66253 CTS66249:CTS66253 DDO66249:DDO66253 DNK66249:DNK66253 DXG66249:DXG66253 EHC66249:EHC66253 EQY66249:EQY66253 FAU66249:FAU66253 FKQ66249:FKQ66253 FUM66249:FUM66253 GEI66249:GEI66253 GOE66249:GOE66253 GYA66249:GYA66253 HHW66249:HHW66253 HRS66249:HRS66253 IBO66249:IBO66253 ILK66249:ILK66253 IVG66249:IVG66253 JFC66249:JFC66253 JOY66249:JOY66253 JYU66249:JYU66253 KIQ66249:KIQ66253 KSM66249:KSM66253 LCI66249:LCI66253 LME66249:LME66253 LWA66249:LWA66253 MFW66249:MFW66253 MPS66249:MPS66253 MZO66249:MZO66253 NJK66249:NJK66253 NTG66249:NTG66253 ODC66249:ODC66253 OMY66249:OMY66253 OWU66249:OWU66253 PGQ66249:PGQ66253 PQM66249:PQM66253 QAI66249:QAI66253 QKE66249:QKE66253 QUA66249:QUA66253 RDW66249:RDW66253 RNS66249:RNS66253 RXO66249:RXO66253 SHK66249:SHK66253 SRG66249:SRG66253 TBC66249:TBC66253 TKY66249:TKY66253 TUU66249:TUU66253 UEQ66249:UEQ66253 UOM66249:UOM66253 UYI66249:UYI66253 VIE66249:VIE66253 VSA66249:VSA66253 WBW66249:WBW66253 WLS66249:WLS66253 WVO66249:WVO66253 G131785:G131789 JC131785:JC131789 SY131785:SY131789 ACU131785:ACU131789 AMQ131785:AMQ131789 AWM131785:AWM131789 BGI131785:BGI131789 BQE131785:BQE131789 CAA131785:CAA131789 CJW131785:CJW131789 CTS131785:CTS131789 DDO131785:DDO131789 DNK131785:DNK131789 DXG131785:DXG131789 EHC131785:EHC131789 EQY131785:EQY131789 FAU131785:FAU131789 FKQ131785:FKQ131789 FUM131785:FUM131789 GEI131785:GEI131789 GOE131785:GOE131789 GYA131785:GYA131789 HHW131785:HHW131789 HRS131785:HRS131789 IBO131785:IBO131789 ILK131785:ILK131789 IVG131785:IVG131789 JFC131785:JFC131789 JOY131785:JOY131789 JYU131785:JYU131789 KIQ131785:KIQ131789 KSM131785:KSM131789 LCI131785:LCI131789 LME131785:LME131789 LWA131785:LWA131789 MFW131785:MFW131789 MPS131785:MPS131789 MZO131785:MZO131789 NJK131785:NJK131789 NTG131785:NTG131789 ODC131785:ODC131789 OMY131785:OMY131789 OWU131785:OWU131789 PGQ131785:PGQ131789 PQM131785:PQM131789 QAI131785:QAI131789 QKE131785:QKE131789 QUA131785:QUA131789 RDW131785:RDW131789 RNS131785:RNS131789 RXO131785:RXO131789 SHK131785:SHK131789 SRG131785:SRG131789 TBC131785:TBC131789 TKY131785:TKY131789 TUU131785:TUU131789 UEQ131785:UEQ131789 UOM131785:UOM131789 UYI131785:UYI131789 VIE131785:VIE131789 VSA131785:VSA131789 WBW131785:WBW131789 WLS131785:WLS131789 WVO131785:WVO131789 G197321:G197325 JC197321:JC197325 SY197321:SY197325 ACU197321:ACU197325 AMQ197321:AMQ197325 AWM197321:AWM197325 BGI197321:BGI197325 BQE197321:BQE197325 CAA197321:CAA197325 CJW197321:CJW197325 CTS197321:CTS197325 DDO197321:DDO197325 DNK197321:DNK197325 DXG197321:DXG197325 EHC197321:EHC197325 EQY197321:EQY197325 FAU197321:FAU197325 FKQ197321:FKQ197325 FUM197321:FUM197325 GEI197321:GEI197325 GOE197321:GOE197325 GYA197321:GYA197325 HHW197321:HHW197325 HRS197321:HRS197325 IBO197321:IBO197325 ILK197321:ILK197325 IVG197321:IVG197325 JFC197321:JFC197325 JOY197321:JOY197325 JYU197321:JYU197325 KIQ197321:KIQ197325 KSM197321:KSM197325 LCI197321:LCI197325 LME197321:LME197325 LWA197321:LWA197325 MFW197321:MFW197325 MPS197321:MPS197325 MZO197321:MZO197325 NJK197321:NJK197325 NTG197321:NTG197325 ODC197321:ODC197325 OMY197321:OMY197325 OWU197321:OWU197325 PGQ197321:PGQ197325 PQM197321:PQM197325 QAI197321:QAI197325 QKE197321:QKE197325 QUA197321:QUA197325 RDW197321:RDW197325 RNS197321:RNS197325 RXO197321:RXO197325 SHK197321:SHK197325 SRG197321:SRG197325 TBC197321:TBC197325 TKY197321:TKY197325 TUU197321:TUU197325 UEQ197321:UEQ197325 UOM197321:UOM197325 UYI197321:UYI197325 VIE197321:VIE197325 VSA197321:VSA197325 WBW197321:WBW197325 WLS197321:WLS197325 WVO197321:WVO197325 G262857:G262861 JC262857:JC262861 SY262857:SY262861 ACU262857:ACU262861 AMQ262857:AMQ262861 AWM262857:AWM262861 BGI262857:BGI262861 BQE262857:BQE262861 CAA262857:CAA262861 CJW262857:CJW262861 CTS262857:CTS262861 DDO262857:DDO262861 DNK262857:DNK262861 DXG262857:DXG262861 EHC262857:EHC262861 EQY262857:EQY262861 FAU262857:FAU262861 FKQ262857:FKQ262861 FUM262857:FUM262861 GEI262857:GEI262861 GOE262857:GOE262861 GYA262857:GYA262861 HHW262857:HHW262861 HRS262857:HRS262861 IBO262857:IBO262861 ILK262857:ILK262861 IVG262857:IVG262861 JFC262857:JFC262861 JOY262857:JOY262861 JYU262857:JYU262861 KIQ262857:KIQ262861 KSM262857:KSM262861 LCI262857:LCI262861 LME262857:LME262861 LWA262857:LWA262861 MFW262857:MFW262861 MPS262857:MPS262861 MZO262857:MZO262861 NJK262857:NJK262861 NTG262857:NTG262861 ODC262857:ODC262861 OMY262857:OMY262861 OWU262857:OWU262861 PGQ262857:PGQ262861 PQM262857:PQM262861 QAI262857:QAI262861 QKE262857:QKE262861 QUA262857:QUA262861 RDW262857:RDW262861 RNS262857:RNS262861 RXO262857:RXO262861 SHK262857:SHK262861 SRG262857:SRG262861 TBC262857:TBC262861 TKY262857:TKY262861 TUU262857:TUU262861 UEQ262857:UEQ262861 UOM262857:UOM262861 UYI262857:UYI262861 VIE262857:VIE262861 VSA262857:VSA262861 WBW262857:WBW262861 WLS262857:WLS262861 WVO262857:WVO262861 G328393:G328397 JC328393:JC328397 SY328393:SY328397 ACU328393:ACU328397 AMQ328393:AMQ328397 AWM328393:AWM328397 BGI328393:BGI328397 BQE328393:BQE328397 CAA328393:CAA328397 CJW328393:CJW328397 CTS328393:CTS328397 DDO328393:DDO328397 DNK328393:DNK328397 DXG328393:DXG328397 EHC328393:EHC328397 EQY328393:EQY328397 FAU328393:FAU328397 FKQ328393:FKQ328397 FUM328393:FUM328397 GEI328393:GEI328397 GOE328393:GOE328397 GYA328393:GYA328397 HHW328393:HHW328397 HRS328393:HRS328397 IBO328393:IBO328397 ILK328393:ILK328397 IVG328393:IVG328397 JFC328393:JFC328397 JOY328393:JOY328397 JYU328393:JYU328397 KIQ328393:KIQ328397 KSM328393:KSM328397 LCI328393:LCI328397 LME328393:LME328397 LWA328393:LWA328397 MFW328393:MFW328397 MPS328393:MPS328397 MZO328393:MZO328397 NJK328393:NJK328397 NTG328393:NTG328397 ODC328393:ODC328397 OMY328393:OMY328397 OWU328393:OWU328397 PGQ328393:PGQ328397 PQM328393:PQM328397 QAI328393:QAI328397 QKE328393:QKE328397 QUA328393:QUA328397 RDW328393:RDW328397 RNS328393:RNS328397 RXO328393:RXO328397 SHK328393:SHK328397 SRG328393:SRG328397 TBC328393:TBC328397 TKY328393:TKY328397 TUU328393:TUU328397 UEQ328393:UEQ328397 UOM328393:UOM328397 UYI328393:UYI328397 VIE328393:VIE328397 VSA328393:VSA328397 WBW328393:WBW328397 WLS328393:WLS328397 WVO328393:WVO328397 G393929:G393933 JC393929:JC393933 SY393929:SY393933 ACU393929:ACU393933 AMQ393929:AMQ393933 AWM393929:AWM393933 BGI393929:BGI393933 BQE393929:BQE393933 CAA393929:CAA393933 CJW393929:CJW393933 CTS393929:CTS393933 DDO393929:DDO393933 DNK393929:DNK393933 DXG393929:DXG393933 EHC393929:EHC393933 EQY393929:EQY393933 FAU393929:FAU393933 FKQ393929:FKQ393933 FUM393929:FUM393933 GEI393929:GEI393933 GOE393929:GOE393933 GYA393929:GYA393933 HHW393929:HHW393933 HRS393929:HRS393933 IBO393929:IBO393933 ILK393929:ILK393933 IVG393929:IVG393933 JFC393929:JFC393933 JOY393929:JOY393933 JYU393929:JYU393933 KIQ393929:KIQ393933 KSM393929:KSM393933 LCI393929:LCI393933 LME393929:LME393933 LWA393929:LWA393933 MFW393929:MFW393933 MPS393929:MPS393933 MZO393929:MZO393933 NJK393929:NJK393933 NTG393929:NTG393933 ODC393929:ODC393933 OMY393929:OMY393933 OWU393929:OWU393933 PGQ393929:PGQ393933 PQM393929:PQM393933 QAI393929:QAI393933 QKE393929:QKE393933 QUA393929:QUA393933 RDW393929:RDW393933 RNS393929:RNS393933 RXO393929:RXO393933 SHK393929:SHK393933 SRG393929:SRG393933 TBC393929:TBC393933 TKY393929:TKY393933 TUU393929:TUU393933 UEQ393929:UEQ393933 UOM393929:UOM393933 UYI393929:UYI393933 VIE393929:VIE393933 VSA393929:VSA393933 WBW393929:WBW393933 WLS393929:WLS393933 WVO393929:WVO393933 G459465:G459469 JC459465:JC459469 SY459465:SY459469 ACU459465:ACU459469 AMQ459465:AMQ459469 AWM459465:AWM459469 BGI459465:BGI459469 BQE459465:BQE459469 CAA459465:CAA459469 CJW459465:CJW459469 CTS459465:CTS459469 DDO459465:DDO459469 DNK459465:DNK459469 DXG459465:DXG459469 EHC459465:EHC459469 EQY459465:EQY459469 FAU459465:FAU459469 FKQ459465:FKQ459469 FUM459465:FUM459469 GEI459465:GEI459469 GOE459465:GOE459469 GYA459465:GYA459469 HHW459465:HHW459469 HRS459465:HRS459469 IBO459465:IBO459469 ILK459465:ILK459469 IVG459465:IVG459469 JFC459465:JFC459469 JOY459465:JOY459469 JYU459465:JYU459469 KIQ459465:KIQ459469 KSM459465:KSM459469 LCI459465:LCI459469 LME459465:LME459469 LWA459465:LWA459469 MFW459465:MFW459469 MPS459465:MPS459469 MZO459465:MZO459469 NJK459465:NJK459469 NTG459465:NTG459469 ODC459465:ODC459469 OMY459465:OMY459469 OWU459465:OWU459469 PGQ459465:PGQ459469 PQM459465:PQM459469 QAI459465:QAI459469 QKE459465:QKE459469 QUA459465:QUA459469 RDW459465:RDW459469 RNS459465:RNS459469 RXO459465:RXO459469 SHK459465:SHK459469 SRG459465:SRG459469 TBC459465:TBC459469 TKY459465:TKY459469 TUU459465:TUU459469 UEQ459465:UEQ459469 UOM459465:UOM459469 UYI459465:UYI459469 VIE459465:VIE459469 VSA459465:VSA459469 WBW459465:WBW459469 WLS459465:WLS459469 WVO459465:WVO459469 G525001:G525005 JC525001:JC525005 SY525001:SY525005 ACU525001:ACU525005 AMQ525001:AMQ525005 AWM525001:AWM525005 BGI525001:BGI525005 BQE525001:BQE525005 CAA525001:CAA525005 CJW525001:CJW525005 CTS525001:CTS525005 DDO525001:DDO525005 DNK525001:DNK525005 DXG525001:DXG525005 EHC525001:EHC525005 EQY525001:EQY525005 FAU525001:FAU525005 FKQ525001:FKQ525005 FUM525001:FUM525005 GEI525001:GEI525005 GOE525001:GOE525005 GYA525001:GYA525005 HHW525001:HHW525005 HRS525001:HRS525005 IBO525001:IBO525005 ILK525001:ILK525005 IVG525001:IVG525005 JFC525001:JFC525005 JOY525001:JOY525005 JYU525001:JYU525005 KIQ525001:KIQ525005 KSM525001:KSM525005 LCI525001:LCI525005 LME525001:LME525005 LWA525001:LWA525005 MFW525001:MFW525005 MPS525001:MPS525005 MZO525001:MZO525005 NJK525001:NJK525005 NTG525001:NTG525005 ODC525001:ODC525005 OMY525001:OMY525005 OWU525001:OWU525005 PGQ525001:PGQ525005 PQM525001:PQM525005 QAI525001:QAI525005 QKE525001:QKE525005 QUA525001:QUA525005 RDW525001:RDW525005 RNS525001:RNS525005 RXO525001:RXO525005 SHK525001:SHK525005 SRG525001:SRG525005 TBC525001:TBC525005 TKY525001:TKY525005 TUU525001:TUU525005 UEQ525001:UEQ525005 UOM525001:UOM525005 UYI525001:UYI525005 VIE525001:VIE525005 VSA525001:VSA525005 WBW525001:WBW525005 WLS525001:WLS525005 WVO525001:WVO525005 G590537:G590541 JC590537:JC590541 SY590537:SY590541 ACU590537:ACU590541 AMQ590537:AMQ590541 AWM590537:AWM590541 BGI590537:BGI590541 BQE590537:BQE590541 CAA590537:CAA590541 CJW590537:CJW590541 CTS590537:CTS590541 DDO590537:DDO590541 DNK590537:DNK590541 DXG590537:DXG590541 EHC590537:EHC590541 EQY590537:EQY590541 FAU590537:FAU590541 FKQ590537:FKQ590541 FUM590537:FUM590541 GEI590537:GEI590541 GOE590537:GOE590541 GYA590537:GYA590541 HHW590537:HHW590541 HRS590537:HRS590541 IBO590537:IBO590541 ILK590537:ILK590541 IVG590537:IVG590541 JFC590537:JFC590541 JOY590537:JOY590541 JYU590537:JYU590541 KIQ590537:KIQ590541 KSM590537:KSM590541 LCI590537:LCI590541 LME590537:LME590541 LWA590537:LWA590541 MFW590537:MFW590541 MPS590537:MPS590541 MZO590537:MZO590541 NJK590537:NJK590541 NTG590537:NTG590541 ODC590537:ODC590541 OMY590537:OMY590541 OWU590537:OWU590541 PGQ590537:PGQ590541 PQM590537:PQM590541 QAI590537:QAI590541 QKE590537:QKE590541 QUA590537:QUA590541 RDW590537:RDW590541 RNS590537:RNS590541 RXO590537:RXO590541 SHK590537:SHK590541 SRG590537:SRG590541 TBC590537:TBC590541 TKY590537:TKY590541 TUU590537:TUU590541 UEQ590537:UEQ590541 UOM590537:UOM590541 UYI590537:UYI590541 VIE590537:VIE590541 VSA590537:VSA590541 WBW590537:WBW590541 WLS590537:WLS590541 WVO590537:WVO590541 G656073:G656077 JC656073:JC656077 SY656073:SY656077 ACU656073:ACU656077 AMQ656073:AMQ656077 AWM656073:AWM656077 BGI656073:BGI656077 BQE656073:BQE656077 CAA656073:CAA656077 CJW656073:CJW656077 CTS656073:CTS656077 DDO656073:DDO656077 DNK656073:DNK656077 DXG656073:DXG656077 EHC656073:EHC656077 EQY656073:EQY656077 FAU656073:FAU656077 FKQ656073:FKQ656077 FUM656073:FUM656077 GEI656073:GEI656077 GOE656073:GOE656077 GYA656073:GYA656077 HHW656073:HHW656077 HRS656073:HRS656077 IBO656073:IBO656077 ILK656073:ILK656077 IVG656073:IVG656077 JFC656073:JFC656077 JOY656073:JOY656077 JYU656073:JYU656077 KIQ656073:KIQ656077 KSM656073:KSM656077 LCI656073:LCI656077 LME656073:LME656077 LWA656073:LWA656077 MFW656073:MFW656077 MPS656073:MPS656077 MZO656073:MZO656077 NJK656073:NJK656077 NTG656073:NTG656077 ODC656073:ODC656077 OMY656073:OMY656077 OWU656073:OWU656077 PGQ656073:PGQ656077 PQM656073:PQM656077 QAI656073:QAI656077 QKE656073:QKE656077 QUA656073:QUA656077 RDW656073:RDW656077 RNS656073:RNS656077 RXO656073:RXO656077 SHK656073:SHK656077 SRG656073:SRG656077 TBC656073:TBC656077 TKY656073:TKY656077 TUU656073:TUU656077 UEQ656073:UEQ656077 UOM656073:UOM656077 UYI656073:UYI656077 VIE656073:VIE656077 VSA656073:VSA656077 WBW656073:WBW656077 WLS656073:WLS656077 WVO656073:WVO656077 G721609:G721613 JC721609:JC721613 SY721609:SY721613 ACU721609:ACU721613 AMQ721609:AMQ721613 AWM721609:AWM721613 BGI721609:BGI721613 BQE721609:BQE721613 CAA721609:CAA721613 CJW721609:CJW721613 CTS721609:CTS721613 DDO721609:DDO721613 DNK721609:DNK721613 DXG721609:DXG721613 EHC721609:EHC721613 EQY721609:EQY721613 FAU721609:FAU721613 FKQ721609:FKQ721613 FUM721609:FUM721613 GEI721609:GEI721613 GOE721609:GOE721613 GYA721609:GYA721613 HHW721609:HHW721613 HRS721609:HRS721613 IBO721609:IBO721613 ILK721609:ILK721613 IVG721609:IVG721613 JFC721609:JFC721613 JOY721609:JOY721613 JYU721609:JYU721613 KIQ721609:KIQ721613 KSM721609:KSM721613 LCI721609:LCI721613 LME721609:LME721613 LWA721609:LWA721613 MFW721609:MFW721613 MPS721609:MPS721613 MZO721609:MZO721613 NJK721609:NJK721613 NTG721609:NTG721613 ODC721609:ODC721613 OMY721609:OMY721613 OWU721609:OWU721613 PGQ721609:PGQ721613 PQM721609:PQM721613 QAI721609:QAI721613 QKE721609:QKE721613 QUA721609:QUA721613 RDW721609:RDW721613 RNS721609:RNS721613 RXO721609:RXO721613 SHK721609:SHK721613 SRG721609:SRG721613 TBC721609:TBC721613 TKY721609:TKY721613 TUU721609:TUU721613 UEQ721609:UEQ721613 UOM721609:UOM721613 UYI721609:UYI721613 VIE721609:VIE721613 VSA721609:VSA721613 WBW721609:WBW721613 WLS721609:WLS721613 WVO721609:WVO721613 G787145:G787149 JC787145:JC787149 SY787145:SY787149 ACU787145:ACU787149 AMQ787145:AMQ787149 AWM787145:AWM787149 BGI787145:BGI787149 BQE787145:BQE787149 CAA787145:CAA787149 CJW787145:CJW787149 CTS787145:CTS787149 DDO787145:DDO787149 DNK787145:DNK787149 DXG787145:DXG787149 EHC787145:EHC787149 EQY787145:EQY787149 FAU787145:FAU787149 FKQ787145:FKQ787149 FUM787145:FUM787149 GEI787145:GEI787149 GOE787145:GOE787149 GYA787145:GYA787149 HHW787145:HHW787149 HRS787145:HRS787149 IBO787145:IBO787149 ILK787145:ILK787149 IVG787145:IVG787149 JFC787145:JFC787149 JOY787145:JOY787149 JYU787145:JYU787149 KIQ787145:KIQ787149 KSM787145:KSM787149 LCI787145:LCI787149 LME787145:LME787149 LWA787145:LWA787149 MFW787145:MFW787149 MPS787145:MPS787149 MZO787145:MZO787149 NJK787145:NJK787149 NTG787145:NTG787149 ODC787145:ODC787149 OMY787145:OMY787149 OWU787145:OWU787149 PGQ787145:PGQ787149 PQM787145:PQM787149 QAI787145:QAI787149 QKE787145:QKE787149 QUA787145:QUA787149 RDW787145:RDW787149 RNS787145:RNS787149 RXO787145:RXO787149 SHK787145:SHK787149 SRG787145:SRG787149 TBC787145:TBC787149 TKY787145:TKY787149 TUU787145:TUU787149 UEQ787145:UEQ787149 UOM787145:UOM787149 UYI787145:UYI787149 VIE787145:VIE787149 VSA787145:VSA787149 WBW787145:WBW787149 WLS787145:WLS787149 WVO787145:WVO787149 G852681:G852685 JC852681:JC852685 SY852681:SY852685 ACU852681:ACU852685 AMQ852681:AMQ852685 AWM852681:AWM852685 BGI852681:BGI852685 BQE852681:BQE852685 CAA852681:CAA852685 CJW852681:CJW852685 CTS852681:CTS852685 DDO852681:DDO852685 DNK852681:DNK852685 DXG852681:DXG852685 EHC852681:EHC852685 EQY852681:EQY852685 FAU852681:FAU852685 FKQ852681:FKQ852685 FUM852681:FUM852685 GEI852681:GEI852685 GOE852681:GOE852685 GYA852681:GYA852685 HHW852681:HHW852685 HRS852681:HRS852685 IBO852681:IBO852685 ILK852681:ILK852685 IVG852681:IVG852685 JFC852681:JFC852685 JOY852681:JOY852685 JYU852681:JYU852685 KIQ852681:KIQ852685 KSM852681:KSM852685 LCI852681:LCI852685 LME852681:LME852685 LWA852681:LWA852685 MFW852681:MFW852685 MPS852681:MPS852685 MZO852681:MZO852685 NJK852681:NJK852685 NTG852681:NTG852685 ODC852681:ODC852685 OMY852681:OMY852685 OWU852681:OWU852685 PGQ852681:PGQ852685 PQM852681:PQM852685 QAI852681:QAI852685 QKE852681:QKE852685 QUA852681:QUA852685 RDW852681:RDW852685 RNS852681:RNS852685 RXO852681:RXO852685 SHK852681:SHK852685 SRG852681:SRG852685 TBC852681:TBC852685 TKY852681:TKY852685 TUU852681:TUU852685 UEQ852681:UEQ852685 UOM852681:UOM852685 UYI852681:UYI852685 VIE852681:VIE852685 VSA852681:VSA852685 WBW852681:WBW852685 WLS852681:WLS852685 WVO852681:WVO852685 G918217:G918221 JC918217:JC918221 SY918217:SY918221 ACU918217:ACU918221 AMQ918217:AMQ918221 AWM918217:AWM918221 BGI918217:BGI918221 BQE918217:BQE918221 CAA918217:CAA918221 CJW918217:CJW918221 CTS918217:CTS918221 DDO918217:DDO918221 DNK918217:DNK918221 DXG918217:DXG918221 EHC918217:EHC918221 EQY918217:EQY918221 FAU918217:FAU918221 FKQ918217:FKQ918221 FUM918217:FUM918221 GEI918217:GEI918221 GOE918217:GOE918221 GYA918217:GYA918221 HHW918217:HHW918221 HRS918217:HRS918221 IBO918217:IBO918221 ILK918217:ILK918221 IVG918217:IVG918221 JFC918217:JFC918221 JOY918217:JOY918221 JYU918217:JYU918221 KIQ918217:KIQ918221 KSM918217:KSM918221 LCI918217:LCI918221 LME918217:LME918221 LWA918217:LWA918221 MFW918217:MFW918221 MPS918217:MPS918221 MZO918217:MZO918221 NJK918217:NJK918221 NTG918217:NTG918221 ODC918217:ODC918221 OMY918217:OMY918221 OWU918217:OWU918221 PGQ918217:PGQ918221 PQM918217:PQM918221 QAI918217:QAI918221 QKE918217:QKE918221 QUA918217:QUA918221 RDW918217:RDW918221 RNS918217:RNS918221 RXO918217:RXO918221 SHK918217:SHK918221 SRG918217:SRG918221 TBC918217:TBC918221 TKY918217:TKY918221 TUU918217:TUU918221 UEQ918217:UEQ918221 UOM918217:UOM918221 UYI918217:UYI918221 VIE918217:VIE918221 VSA918217:VSA918221 WBW918217:WBW918221 WLS918217:WLS918221 WVO918217:WVO918221 G983753:G983757 JC983753:JC983757 SY983753:SY983757 ACU983753:ACU983757 AMQ983753:AMQ983757 AWM983753:AWM983757 BGI983753:BGI983757 BQE983753:BQE983757 CAA983753:CAA983757 CJW983753:CJW983757 CTS983753:CTS983757 DDO983753:DDO983757 DNK983753:DNK983757 DXG983753:DXG983757 EHC983753:EHC983757 EQY983753:EQY983757 FAU983753:FAU983757 FKQ983753:FKQ983757 FUM983753:FUM983757 GEI983753:GEI983757 GOE983753:GOE983757 GYA983753:GYA983757 HHW983753:HHW983757 HRS983753:HRS983757 IBO983753:IBO983757 ILK983753:ILK983757 IVG983753:IVG983757 JFC983753:JFC983757 JOY983753:JOY983757 JYU983753:JYU983757 KIQ983753:KIQ983757 KSM983753:KSM983757 LCI983753:LCI983757 LME983753:LME983757 LWA983753:LWA983757 MFW983753:MFW983757 MPS983753:MPS983757 MZO983753:MZO983757 NJK983753:NJK983757 NTG983753:NTG983757 ODC983753:ODC983757 OMY983753:OMY983757 OWU983753:OWU983757 PGQ983753:PGQ983757 PQM983753:PQM983757 QAI983753:QAI983757 QKE983753:QKE983757 QUA983753:QUA983757 RDW983753:RDW983757 RNS983753:RNS983757 RXO983753:RXO983757 SHK983753:SHK983757 SRG983753:SRG983757 TBC983753:TBC983757 TKY983753:TKY983757 TUU983753:TUU983757 UEQ983753:UEQ983757 UOM983753:UOM983757 UYI983753:UYI983757 VIE983753:VIE983757 VSA983753:VSA983757 WBW983753:WBW983757 WLS983753:WLS983757 WVO983753:WVO983757 WVM983753:WVM983757 JA590:JA591 SW590:SW591 ACS590:ACS591 AMO590:AMO591 AWK590:AWK591 BGG590:BGG591 BQC590:BQC591 BZY590:BZY591 CJU590:CJU591 CTQ590:CTQ591 DDM590:DDM591 DNI590:DNI591 DXE590:DXE591 EHA590:EHA591 EQW590:EQW591 FAS590:FAS591 FKO590:FKO591 FUK590:FUK591 GEG590:GEG591 GOC590:GOC591 GXY590:GXY591 HHU590:HHU591 HRQ590:HRQ591 IBM590:IBM591 ILI590:ILI591 IVE590:IVE591 JFA590:JFA591 JOW590:JOW591 JYS590:JYS591 KIO590:KIO591 KSK590:KSK591 LCG590:LCG591 LMC590:LMC591 LVY590:LVY591 MFU590:MFU591 MPQ590:MPQ591 MZM590:MZM591 NJI590:NJI591 NTE590:NTE591 ODA590:ODA591 OMW590:OMW591 OWS590:OWS591 PGO590:PGO591 PQK590:PQK591 QAG590:QAG591 QKC590:QKC591 QTY590:QTY591 RDU590:RDU591 RNQ590:RNQ591 RXM590:RXM591 SHI590:SHI591 SRE590:SRE591 TBA590:TBA591 TKW590:TKW591 TUS590:TUS591 UEO590:UEO591 UOK590:UOK591 UYG590:UYG591 VIC590:VIC591 VRY590:VRY591 WBU590:WBU591 WLQ590:WLQ591 WVM590:WVM591 E66151 JA66151 SW66151 ACS66151 AMO66151 AWK66151 BGG66151 BQC66151 BZY66151 CJU66151 CTQ66151 DDM66151 DNI66151 DXE66151 EHA66151 EQW66151 FAS66151 FKO66151 FUK66151 GEG66151 GOC66151 GXY66151 HHU66151 HRQ66151 IBM66151 ILI66151 IVE66151 JFA66151 JOW66151 JYS66151 KIO66151 KSK66151 LCG66151 LMC66151 LVY66151 MFU66151 MPQ66151 MZM66151 NJI66151 NTE66151 ODA66151 OMW66151 OWS66151 PGO66151 PQK66151 QAG66151 QKC66151 QTY66151 RDU66151 RNQ66151 RXM66151 SHI66151 SRE66151 TBA66151 TKW66151 TUS66151 UEO66151 UOK66151 UYG66151 VIC66151 VRY66151 WBU66151 WLQ66151 WVM66151 E131687 JA131687 SW131687 ACS131687 AMO131687 AWK131687 BGG131687 BQC131687 BZY131687 CJU131687 CTQ131687 DDM131687 DNI131687 DXE131687 EHA131687 EQW131687 FAS131687 FKO131687 FUK131687 GEG131687 GOC131687 GXY131687 HHU131687 HRQ131687 IBM131687 ILI131687 IVE131687 JFA131687 JOW131687 JYS131687 KIO131687 KSK131687 LCG131687 LMC131687 LVY131687 MFU131687 MPQ131687 MZM131687 NJI131687 NTE131687 ODA131687 OMW131687 OWS131687 PGO131687 PQK131687 QAG131687 QKC131687 QTY131687 RDU131687 RNQ131687 RXM131687 SHI131687 SRE131687 TBA131687 TKW131687 TUS131687 UEO131687 UOK131687 UYG131687 VIC131687 VRY131687 WBU131687 WLQ131687 WVM131687 E197223 JA197223 SW197223 ACS197223 AMO197223 AWK197223 BGG197223 BQC197223 BZY197223 CJU197223 CTQ197223 DDM197223 DNI197223 DXE197223 EHA197223 EQW197223 FAS197223 FKO197223 FUK197223 GEG197223 GOC197223 GXY197223 HHU197223 HRQ197223 IBM197223 ILI197223 IVE197223 JFA197223 JOW197223 JYS197223 KIO197223 KSK197223 LCG197223 LMC197223 LVY197223 MFU197223 MPQ197223 MZM197223 NJI197223 NTE197223 ODA197223 OMW197223 OWS197223 PGO197223 PQK197223 QAG197223 QKC197223 QTY197223 RDU197223 RNQ197223 RXM197223 SHI197223 SRE197223 TBA197223 TKW197223 TUS197223 UEO197223 UOK197223 UYG197223 VIC197223 VRY197223 WBU197223 WLQ197223 WVM197223 E262759 JA262759 SW262759 ACS262759 AMO262759 AWK262759 BGG262759 BQC262759 BZY262759 CJU262759 CTQ262759 DDM262759 DNI262759 DXE262759 EHA262759 EQW262759 FAS262759 FKO262759 FUK262759 GEG262759 GOC262759 GXY262759 HHU262759 HRQ262759 IBM262759 ILI262759 IVE262759 JFA262759 JOW262759 JYS262759 KIO262759 KSK262759 LCG262759 LMC262759 LVY262759 MFU262759 MPQ262759 MZM262759 NJI262759 NTE262759 ODA262759 OMW262759 OWS262759 PGO262759 PQK262759 QAG262759 QKC262759 QTY262759 RDU262759 RNQ262759 RXM262759 SHI262759 SRE262759 TBA262759 TKW262759 TUS262759 UEO262759 UOK262759 UYG262759 VIC262759 VRY262759 WBU262759 WLQ262759 WVM262759 E328295 JA328295 SW328295 ACS328295 AMO328295 AWK328295 BGG328295 BQC328295 BZY328295 CJU328295 CTQ328295 DDM328295 DNI328295 DXE328295 EHA328295 EQW328295 FAS328295 FKO328295 FUK328295 GEG328295 GOC328295 GXY328295 HHU328295 HRQ328295 IBM328295 ILI328295 IVE328295 JFA328295 JOW328295 JYS328295 KIO328295 KSK328295 LCG328295 LMC328295 LVY328295 MFU328295 MPQ328295 MZM328295 NJI328295 NTE328295 ODA328295 OMW328295 OWS328295 PGO328295 PQK328295 QAG328295 QKC328295 QTY328295 RDU328295 RNQ328295 RXM328295 SHI328295 SRE328295 TBA328295 TKW328295 TUS328295 UEO328295 UOK328295 UYG328295 VIC328295 VRY328295 WBU328295 WLQ328295 WVM328295 E393831 JA393831 SW393831 ACS393831 AMO393831 AWK393831 BGG393831 BQC393831 BZY393831 CJU393831 CTQ393831 DDM393831 DNI393831 DXE393831 EHA393831 EQW393831 FAS393831 FKO393831 FUK393831 GEG393831 GOC393831 GXY393831 HHU393831 HRQ393831 IBM393831 ILI393831 IVE393831 JFA393831 JOW393831 JYS393831 KIO393831 KSK393831 LCG393831 LMC393831 LVY393831 MFU393831 MPQ393831 MZM393831 NJI393831 NTE393831 ODA393831 OMW393831 OWS393831 PGO393831 PQK393831 QAG393831 QKC393831 QTY393831 RDU393831 RNQ393831 RXM393831 SHI393831 SRE393831 TBA393831 TKW393831 TUS393831 UEO393831 UOK393831 UYG393831 VIC393831 VRY393831 WBU393831 WLQ393831 WVM393831 E459367 JA459367 SW459367 ACS459367 AMO459367 AWK459367 BGG459367 BQC459367 BZY459367 CJU459367 CTQ459367 DDM459367 DNI459367 DXE459367 EHA459367 EQW459367 FAS459367 FKO459367 FUK459367 GEG459367 GOC459367 GXY459367 HHU459367 HRQ459367 IBM459367 ILI459367 IVE459367 JFA459367 JOW459367 JYS459367 KIO459367 KSK459367 LCG459367 LMC459367 LVY459367 MFU459367 MPQ459367 MZM459367 NJI459367 NTE459367 ODA459367 OMW459367 OWS459367 PGO459367 PQK459367 QAG459367 QKC459367 QTY459367 RDU459367 RNQ459367 RXM459367 SHI459367 SRE459367 TBA459367 TKW459367 TUS459367 UEO459367 UOK459367 UYG459367 VIC459367 VRY459367 WBU459367 WLQ459367 WVM459367 E524903 JA524903 SW524903 ACS524903 AMO524903 AWK524903 BGG524903 BQC524903 BZY524903 CJU524903 CTQ524903 DDM524903 DNI524903 DXE524903 EHA524903 EQW524903 FAS524903 FKO524903 FUK524903 GEG524903 GOC524903 GXY524903 HHU524903 HRQ524903 IBM524903 ILI524903 IVE524903 JFA524903 JOW524903 JYS524903 KIO524903 KSK524903 LCG524903 LMC524903 LVY524903 MFU524903 MPQ524903 MZM524903 NJI524903 NTE524903 ODA524903 OMW524903 OWS524903 PGO524903 PQK524903 QAG524903 QKC524903 QTY524903 RDU524903 RNQ524903 RXM524903 SHI524903 SRE524903 TBA524903 TKW524903 TUS524903 UEO524903 UOK524903 UYG524903 VIC524903 VRY524903 WBU524903 WLQ524903 WVM524903 E590439 JA590439 SW590439 ACS590439 AMO590439 AWK590439 BGG590439 BQC590439 BZY590439 CJU590439 CTQ590439 DDM590439 DNI590439 DXE590439 EHA590439 EQW590439 FAS590439 FKO590439 FUK590439 GEG590439 GOC590439 GXY590439 HHU590439 HRQ590439 IBM590439 ILI590439 IVE590439 JFA590439 JOW590439 JYS590439 KIO590439 KSK590439 LCG590439 LMC590439 LVY590439 MFU590439 MPQ590439 MZM590439 NJI590439 NTE590439 ODA590439 OMW590439 OWS590439 PGO590439 PQK590439 QAG590439 QKC590439 QTY590439 RDU590439 RNQ590439 RXM590439 SHI590439 SRE590439 TBA590439 TKW590439 TUS590439 UEO590439 UOK590439 UYG590439 VIC590439 VRY590439 WBU590439 WLQ590439 WVM590439 E655975 JA655975 SW655975 ACS655975 AMO655975 AWK655975 BGG655975 BQC655975 BZY655975 CJU655975 CTQ655975 DDM655975 DNI655975 DXE655975 EHA655975 EQW655975 FAS655975 FKO655975 FUK655975 GEG655975 GOC655975 GXY655975 HHU655975 HRQ655975 IBM655975 ILI655975 IVE655975 JFA655975 JOW655975 JYS655975 KIO655975 KSK655975 LCG655975 LMC655975 LVY655975 MFU655975 MPQ655975 MZM655975 NJI655975 NTE655975 ODA655975 OMW655975 OWS655975 PGO655975 PQK655975 QAG655975 QKC655975 QTY655975 RDU655975 RNQ655975 RXM655975 SHI655975 SRE655975 TBA655975 TKW655975 TUS655975 UEO655975 UOK655975 UYG655975 VIC655975 VRY655975 WBU655975 WLQ655975 WVM655975 E721511 JA721511 SW721511 ACS721511 AMO721511 AWK721511 BGG721511 BQC721511 BZY721511 CJU721511 CTQ721511 DDM721511 DNI721511 DXE721511 EHA721511 EQW721511 FAS721511 FKO721511 FUK721511 GEG721511 GOC721511 GXY721511 HHU721511 HRQ721511 IBM721511 ILI721511 IVE721511 JFA721511 JOW721511 JYS721511 KIO721511 KSK721511 LCG721511 LMC721511 LVY721511 MFU721511 MPQ721511 MZM721511 NJI721511 NTE721511 ODA721511 OMW721511 OWS721511 PGO721511 PQK721511 QAG721511 QKC721511 QTY721511 RDU721511 RNQ721511 RXM721511 SHI721511 SRE721511 TBA721511 TKW721511 TUS721511 UEO721511 UOK721511 UYG721511 VIC721511 VRY721511 WBU721511 WLQ721511 WVM721511 E787047 JA787047 SW787047 ACS787047 AMO787047 AWK787047 BGG787047 BQC787047 BZY787047 CJU787047 CTQ787047 DDM787047 DNI787047 DXE787047 EHA787047 EQW787047 FAS787047 FKO787047 FUK787047 GEG787047 GOC787047 GXY787047 HHU787047 HRQ787047 IBM787047 ILI787047 IVE787047 JFA787047 JOW787047 JYS787047 KIO787047 KSK787047 LCG787047 LMC787047 LVY787047 MFU787047 MPQ787047 MZM787047 NJI787047 NTE787047 ODA787047 OMW787047 OWS787047 PGO787047 PQK787047 QAG787047 QKC787047 QTY787047 RDU787047 RNQ787047 RXM787047 SHI787047 SRE787047 TBA787047 TKW787047 TUS787047 UEO787047 UOK787047 UYG787047 VIC787047 VRY787047 WBU787047 WLQ787047 WVM787047 E852583 JA852583 SW852583 ACS852583 AMO852583 AWK852583 BGG852583 BQC852583 BZY852583 CJU852583 CTQ852583 DDM852583 DNI852583 DXE852583 EHA852583 EQW852583 FAS852583 FKO852583 FUK852583 GEG852583 GOC852583 GXY852583 HHU852583 HRQ852583 IBM852583 ILI852583 IVE852583 JFA852583 JOW852583 JYS852583 KIO852583 KSK852583 LCG852583 LMC852583 LVY852583 MFU852583 MPQ852583 MZM852583 NJI852583 NTE852583 ODA852583 OMW852583 OWS852583 PGO852583 PQK852583 QAG852583 QKC852583 QTY852583 RDU852583 RNQ852583 RXM852583 SHI852583 SRE852583 TBA852583 TKW852583 TUS852583 UEO852583 UOK852583 UYG852583 VIC852583 VRY852583 WBU852583 WLQ852583 WVM852583 E918119 JA918119 SW918119 ACS918119 AMO918119 AWK918119 BGG918119 BQC918119 BZY918119 CJU918119 CTQ918119 DDM918119 DNI918119 DXE918119 EHA918119 EQW918119 FAS918119 FKO918119 FUK918119 GEG918119 GOC918119 GXY918119 HHU918119 HRQ918119 IBM918119 ILI918119 IVE918119 JFA918119 JOW918119 JYS918119 KIO918119 KSK918119 LCG918119 LMC918119 LVY918119 MFU918119 MPQ918119 MZM918119 NJI918119 NTE918119 ODA918119 OMW918119 OWS918119 PGO918119 PQK918119 QAG918119 QKC918119 QTY918119 RDU918119 RNQ918119 RXM918119 SHI918119 SRE918119 TBA918119 TKW918119 TUS918119 UEO918119 UOK918119 UYG918119 VIC918119 VRY918119 WBU918119 WLQ918119 WVM918119 E983655 JA983655 SW983655 ACS983655 AMO983655 AWK983655 BGG983655 BQC983655 BZY983655 CJU983655 CTQ983655 DDM983655 DNI983655 DXE983655 EHA983655 EQW983655 FAS983655 FKO983655 FUK983655 GEG983655 GOC983655 GXY983655 HHU983655 HRQ983655 IBM983655 ILI983655 IVE983655 JFA983655 JOW983655 JYS983655 KIO983655 KSK983655 LCG983655 LMC983655 LVY983655 MFU983655 MPQ983655 MZM983655 NJI983655 NTE983655 ODA983655 OMW983655 OWS983655 PGO983655 PQK983655 QAG983655 QKC983655 QTY983655 RDU983655 RNQ983655 RXM983655 SHI983655 SRE983655 TBA983655 TKW983655 TUS983655 UEO983655 UOK983655 UYG983655 VIC983655 VRY983655 WBU983655 WLQ983655 WVM983655 E550:E551 JA550:JA551 SW550:SW551 ACS550:ACS551 AMO550:AMO551 AWK550:AWK551 BGG550:BGG551 BQC550:BQC551 BZY550:BZY551 CJU550:CJU551 CTQ550:CTQ551 DDM550:DDM551 DNI550:DNI551 DXE550:DXE551 EHA550:EHA551 EQW550:EQW551 FAS550:FAS551 FKO550:FKO551 FUK550:FUK551 GEG550:GEG551 GOC550:GOC551 GXY550:GXY551 HHU550:HHU551 HRQ550:HRQ551 IBM550:IBM551 ILI550:ILI551 IVE550:IVE551 JFA550:JFA551 JOW550:JOW551 JYS550:JYS551 KIO550:KIO551 KSK550:KSK551 LCG550:LCG551 LMC550:LMC551 LVY550:LVY551 MFU550:MFU551 MPQ550:MPQ551 MZM550:MZM551 NJI550:NJI551 NTE550:NTE551 ODA550:ODA551 OMW550:OMW551 OWS550:OWS551 PGO550:PGO551 PQK550:PQK551 QAG550:QAG551 QKC550:QKC551 QTY550:QTY551 RDU550:RDU551 RNQ550:RNQ551 RXM550:RXM551 SHI550:SHI551 SRE550:SRE551 TBA550:TBA551 TKW550:TKW551 TUS550:TUS551 UEO550:UEO551 UOK550:UOK551 UYG550:UYG551 VIC550:VIC551 VRY550:VRY551 WBU550:WBU551 WLQ550:WLQ551 WVM550:WVM551 E66115 JA66115 SW66115 ACS66115 AMO66115 AWK66115 BGG66115 BQC66115 BZY66115 CJU66115 CTQ66115 DDM66115 DNI66115 DXE66115 EHA66115 EQW66115 FAS66115 FKO66115 FUK66115 GEG66115 GOC66115 GXY66115 HHU66115 HRQ66115 IBM66115 ILI66115 IVE66115 JFA66115 JOW66115 JYS66115 KIO66115 KSK66115 LCG66115 LMC66115 LVY66115 MFU66115 MPQ66115 MZM66115 NJI66115 NTE66115 ODA66115 OMW66115 OWS66115 PGO66115 PQK66115 QAG66115 QKC66115 QTY66115 RDU66115 RNQ66115 RXM66115 SHI66115 SRE66115 TBA66115 TKW66115 TUS66115 UEO66115 UOK66115 UYG66115 VIC66115 VRY66115 WBU66115 WLQ66115 WVM66115 E131651 JA131651 SW131651 ACS131651 AMO131651 AWK131651 BGG131651 BQC131651 BZY131651 CJU131651 CTQ131651 DDM131651 DNI131651 DXE131651 EHA131651 EQW131651 FAS131651 FKO131651 FUK131651 GEG131651 GOC131651 GXY131651 HHU131651 HRQ131651 IBM131651 ILI131651 IVE131651 JFA131651 JOW131651 JYS131651 KIO131651 KSK131651 LCG131651 LMC131651 LVY131651 MFU131651 MPQ131651 MZM131651 NJI131651 NTE131651 ODA131651 OMW131651 OWS131651 PGO131651 PQK131651 QAG131651 QKC131651 QTY131651 RDU131651 RNQ131651 RXM131651 SHI131651 SRE131651 TBA131651 TKW131651 TUS131651 UEO131651 UOK131651 UYG131651 VIC131651 VRY131651 WBU131651 WLQ131651 WVM131651 E197187 JA197187 SW197187 ACS197187 AMO197187 AWK197187 BGG197187 BQC197187 BZY197187 CJU197187 CTQ197187 DDM197187 DNI197187 DXE197187 EHA197187 EQW197187 FAS197187 FKO197187 FUK197187 GEG197187 GOC197187 GXY197187 HHU197187 HRQ197187 IBM197187 ILI197187 IVE197187 JFA197187 JOW197187 JYS197187 KIO197187 KSK197187 LCG197187 LMC197187 LVY197187 MFU197187 MPQ197187 MZM197187 NJI197187 NTE197187 ODA197187 OMW197187 OWS197187 PGO197187 PQK197187 QAG197187 QKC197187 QTY197187 RDU197187 RNQ197187 RXM197187 SHI197187 SRE197187 TBA197187 TKW197187 TUS197187 UEO197187 UOK197187 UYG197187 VIC197187 VRY197187 WBU197187 WLQ197187 WVM197187 E262723 JA262723 SW262723 ACS262723 AMO262723 AWK262723 BGG262723 BQC262723 BZY262723 CJU262723 CTQ262723 DDM262723 DNI262723 DXE262723 EHA262723 EQW262723 FAS262723 FKO262723 FUK262723 GEG262723 GOC262723 GXY262723 HHU262723 HRQ262723 IBM262723 ILI262723 IVE262723 JFA262723 JOW262723 JYS262723 KIO262723 KSK262723 LCG262723 LMC262723 LVY262723 MFU262723 MPQ262723 MZM262723 NJI262723 NTE262723 ODA262723 OMW262723 OWS262723 PGO262723 PQK262723 QAG262723 QKC262723 QTY262723 RDU262723 RNQ262723 RXM262723 SHI262723 SRE262723 TBA262723 TKW262723 TUS262723 UEO262723 UOK262723 UYG262723 VIC262723 VRY262723 WBU262723 WLQ262723 WVM262723 E328259 JA328259 SW328259 ACS328259 AMO328259 AWK328259 BGG328259 BQC328259 BZY328259 CJU328259 CTQ328259 DDM328259 DNI328259 DXE328259 EHA328259 EQW328259 FAS328259 FKO328259 FUK328259 GEG328259 GOC328259 GXY328259 HHU328259 HRQ328259 IBM328259 ILI328259 IVE328259 JFA328259 JOW328259 JYS328259 KIO328259 KSK328259 LCG328259 LMC328259 LVY328259 MFU328259 MPQ328259 MZM328259 NJI328259 NTE328259 ODA328259 OMW328259 OWS328259 PGO328259 PQK328259 QAG328259 QKC328259 QTY328259 RDU328259 RNQ328259 RXM328259 SHI328259 SRE328259 TBA328259 TKW328259 TUS328259 UEO328259 UOK328259 UYG328259 VIC328259 VRY328259 WBU328259 WLQ328259 WVM328259 E393795 JA393795 SW393795 ACS393795 AMO393795 AWK393795 BGG393795 BQC393795 BZY393795 CJU393795 CTQ393795 DDM393795 DNI393795 DXE393795 EHA393795 EQW393795 FAS393795 FKO393795 FUK393795 GEG393795 GOC393795 GXY393795 HHU393795 HRQ393795 IBM393795 ILI393795 IVE393795 JFA393795 JOW393795 JYS393795 KIO393795 KSK393795 LCG393795 LMC393795 LVY393795 MFU393795 MPQ393795 MZM393795 NJI393795 NTE393795 ODA393795 OMW393795 OWS393795 PGO393795 PQK393795 QAG393795 QKC393795 QTY393795 RDU393795 RNQ393795 RXM393795 SHI393795 SRE393795 TBA393795 TKW393795 TUS393795 UEO393795 UOK393795 UYG393795 VIC393795 VRY393795 WBU393795 WLQ393795 WVM393795 E459331 JA459331 SW459331 ACS459331 AMO459331 AWK459331 BGG459331 BQC459331 BZY459331 CJU459331 CTQ459331 DDM459331 DNI459331 DXE459331 EHA459331 EQW459331 FAS459331 FKO459331 FUK459331 GEG459331 GOC459331 GXY459331 HHU459331 HRQ459331 IBM459331 ILI459331 IVE459331 JFA459331 JOW459331 JYS459331 KIO459331 KSK459331 LCG459331 LMC459331 LVY459331 MFU459331 MPQ459331 MZM459331 NJI459331 NTE459331 ODA459331 OMW459331 OWS459331 PGO459331 PQK459331 QAG459331 QKC459331 QTY459331 RDU459331 RNQ459331 RXM459331 SHI459331 SRE459331 TBA459331 TKW459331 TUS459331 UEO459331 UOK459331 UYG459331 VIC459331 VRY459331 WBU459331 WLQ459331 WVM459331 E524867 JA524867 SW524867 ACS524867 AMO524867 AWK524867 BGG524867 BQC524867 BZY524867 CJU524867 CTQ524867 DDM524867 DNI524867 DXE524867 EHA524867 EQW524867 FAS524867 FKO524867 FUK524867 GEG524867 GOC524867 GXY524867 HHU524867 HRQ524867 IBM524867 ILI524867 IVE524867 JFA524867 JOW524867 JYS524867 KIO524867 KSK524867 LCG524867 LMC524867 LVY524867 MFU524867 MPQ524867 MZM524867 NJI524867 NTE524867 ODA524867 OMW524867 OWS524867 PGO524867 PQK524867 QAG524867 QKC524867 QTY524867 RDU524867 RNQ524867 RXM524867 SHI524867 SRE524867 TBA524867 TKW524867 TUS524867 UEO524867 UOK524867 UYG524867 VIC524867 VRY524867 WBU524867 WLQ524867 WVM524867 E590403 JA590403 SW590403 ACS590403 AMO590403 AWK590403 BGG590403 BQC590403 BZY590403 CJU590403 CTQ590403 DDM590403 DNI590403 DXE590403 EHA590403 EQW590403 FAS590403 FKO590403 FUK590403 GEG590403 GOC590403 GXY590403 HHU590403 HRQ590403 IBM590403 ILI590403 IVE590403 JFA590403 JOW590403 JYS590403 KIO590403 KSK590403 LCG590403 LMC590403 LVY590403 MFU590403 MPQ590403 MZM590403 NJI590403 NTE590403 ODA590403 OMW590403 OWS590403 PGO590403 PQK590403 QAG590403 QKC590403 QTY590403 RDU590403 RNQ590403 RXM590403 SHI590403 SRE590403 TBA590403 TKW590403 TUS590403 UEO590403 UOK590403 UYG590403 VIC590403 VRY590403 WBU590403 WLQ590403 WVM590403 E655939 JA655939 SW655939 ACS655939 AMO655939 AWK655939 BGG655939 BQC655939 BZY655939 CJU655939 CTQ655939 DDM655939 DNI655939 DXE655939 EHA655939 EQW655939 FAS655939 FKO655939 FUK655939 GEG655939 GOC655939 GXY655939 HHU655939 HRQ655939 IBM655939 ILI655939 IVE655939 JFA655939 JOW655939 JYS655939 KIO655939 KSK655939 LCG655939 LMC655939 LVY655939 MFU655939 MPQ655939 MZM655939 NJI655939 NTE655939 ODA655939 OMW655939 OWS655939 PGO655939 PQK655939 QAG655939 QKC655939 QTY655939 RDU655939 RNQ655939 RXM655939 SHI655939 SRE655939 TBA655939 TKW655939 TUS655939 UEO655939 UOK655939 UYG655939 VIC655939 VRY655939 WBU655939 WLQ655939 WVM655939 E721475 JA721475 SW721475 ACS721475 AMO721475 AWK721475 BGG721475 BQC721475 BZY721475 CJU721475 CTQ721475 DDM721475 DNI721475 DXE721475 EHA721475 EQW721475 FAS721475 FKO721475 FUK721475 GEG721475 GOC721475 GXY721475 HHU721475 HRQ721475 IBM721475 ILI721475 IVE721475 JFA721475 JOW721475 JYS721475 KIO721475 KSK721475 LCG721475 LMC721475 LVY721475 MFU721475 MPQ721475 MZM721475 NJI721475 NTE721475 ODA721475 OMW721475 OWS721475 PGO721475 PQK721475 QAG721475 QKC721475 QTY721475 RDU721475 RNQ721475 RXM721475 SHI721475 SRE721475 TBA721475 TKW721475 TUS721475 UEO721475 UOK721475 UYG721475 VIC721475 VRY721475 WBU721475 WLQ721475 WVM721475 E787011 JA787011 SW787011 ACS787011 AMO787011 AWK787011 BGG787011 BQC787011 BZY787011 CJU787011 CTQ787011 DDM787011 DNI787011 DXE787011 EHA787011 EQW787011 FAS787011 FKO787011 FUK787011 GEG787011 GOC787011 GXY787011 HHU787011 HRQ787011 IBM787011 ILI787011 IVE787011 JFA787011 JOW787011 JYS787011 KIO787011 KSK787011 LCG787011 LMC787011 LVY787011 MFU787011 MPQ787011 MZM787011 NJI787011 NTE787011 ODA787011 OMW787011 OWS787011 PGO787011 PQK787011 QAG787011 QKC787011 QTY787011 RDU787011 RNQ787011 RXM787011 SHI787011 SRE787011 TBA787011 TKW787011 TUS787011 UEO787011 UOK787011 UYG787011 VIC787011 VRY787011 WBU787011 WLQ787011 WVM787011 E852547 JA852547 SW852547 ACS852547 AMO852547 AWK852547 BGG852547 BQC852547 BZY852547 CJU852547 CTQ852547 DDM852547 DNI852547 DXE852547 EHA852547 EQW852547 FAS852547 FKO852547 FUK852547 GEG852547 GOC852547 GXY852547 HHU852547 HRQ852547 IBM852547 ILI852547 IVE852547 JFA852547 JOW852547 JYS852547 KIO852547 KSK852547 LCG852547 LMC852547 LVY852547 MFU852547 MPQ852547 MZM852547 NJI852547 NTE852547 ODA852547 OMW852547 OWS852547 PGO852547 PQK852547 QAG852547 QKC852547 QTY852547 RDU852547 RNQ852547 RXM852547 SHI852547 SRE852547 TBA852547 TKW852547 TUS852547 UEO852547 UOK852547 UYG852547 VIC852547 VRY852547 WBU852547 WLQ852547 WVM852547 E918083 JA918083 SW918083 ACS918083 AMO918083 AWK918083 BGG918083 BQC918083 BZY918083 CJU918083 CTQ918083 DDM918083 DNI918083 DXE918083 EHA918083 EQW918083 FAS918083 FKO918083 FUK918083 GEG918083 GOC918083 GXY918083 HHU918083 HRQ918083 IBM918083 ILI918083 IVE918083 JFA918083 JOW918083 JYS918083 KIO918083 KSK918083 LCG918083 LMC918083 LVY918083 MFU918083 MPQ918083 MZM918083 NJI918083 NTE918083 ODA918083 OMW918083 OWS918083 PGO918083 PQK918083 QAG918083 QKC918083 QTY918083 RDU918083 RNQ918083 RXM918083 SHI918083 SRE918083 TBA918083 TKW918083 TUS918083 UEO918083 UOK918083 UYG918083 VIC918083 VRY918083 WBU918083 WLQ918083 WVM918083 E983619 JA983619 SW983619 ACS983619 AMO983619 AWK983619 BGG983619 BQC983619 BZY983619 CJU983619 CTQ983619 DDM983619 DNI983619 DXE983619 EHA983619 EQW983619 FAS983619 FKO983619 FUK983619 GEG983619 GOC983619 GXY983619 HHU983619 HRQ983619 IBM983619 ILI983619 IVE983619 JFA983619 JOW983619 JYS983619 KIO983619 KSK983619 LCG983619 LMC983619 LVY983619 MFU983619 MPQ983619 MZM983619 NJI983619 NTE983619 ODA983619 OMW983619 OWS983619 PGO983619 PQK983619 QAG983619 QKC983619 QTY983619 RDU983619 RNQ983619 RXM983619 SHI983619 SRE983619 TBA983619 TKW983619 TUS983619 UEO983619 UOK983619 UYG983619 VIC983619 VRY983619 WBU983619 WLQ983619 WVM983619 E605 JA605 SW605 ACS605 AMO605 AWK605 BGG605 BQC605 BZY605 CJU605 CTQ605 DDM605 DNI605 DXE605 EHA605 EQW605 FAS605 FKO605 FUK605 GEG605 GOC605 GXY605 HHU605 HRQ605 IBM605 ILI605 IVE605 JFA605 JOW605 JYS605 KIO605 KSK605 LCG605 LMC605 LVY605 MFU605 MPQ605 MZM605 NJI605 NTE605 ODA605 OMW605 OWS605 PGO605 PQK605 QAG605 QKC605 QTY605 RDU605 RNQ605 RXM605 SHI605 SRE605 TBA605 TKW605 TUS605 UEO605 UOK605 UYG605 VIC605 VRY605 WBU605 WLQ605 WVM605 E66164 JA66164 SW66164 ACS66164 AMO66164 AWK66164 BGG66164 BQC66164 BZY66164 CJU66164 CTQ66164 DDM66164 DNI66164 DXE66164 EHA66164 EQW66164 FAS66164 FKO66164 FUK66164 GEG66164 GOC66164 GXY66164 HHU66164 HRQ66164 IBM66164 ILI66164 IVE66164 JFA66164 JOW66164 JYS66164 KIO66164 KSK66164 LCG66164 LMC66164 LVY66164 MFU66164 MPQ66164 MZM66164 NJI66164 NTE66164 ODA66164 OMW66164 OWS66164 PGO66164 PQK66164 QAG66164 QKC66164 QTY66164 RDU66164 RNQ66164 RXM66164 SHI66164 SRE66164 TBA66164 TKW66164 TUS66164 UEO66164 UOK66164 UYG66164 VIC66164 VRY66164 WBU66164 WLQ66164 WVM66164 E131700 JA131700 SW131700 ACS131700 AMO131700 AWK131700 BGG131700 BQC131700 BZY131700 CJU131700 CTQ131700 DDM131700 DNI131700 DXE131700 EHA131700 EQW131700 FAS131700 FKO131700 FUK131700 GEG131700 GOC131700 GXY131700 HHU131700 HRQ131700 IBM131700 ILI131700 IVE131700 JFA131700 JOW131700 JYS131700 KIO131700 KSK131700 LCG131700 LMC131700 LVY131700 MFU131700 MPQ131700 MZM131700 NJI131700 NTE131700 ODA131700 OMW131700 OWS131700 PGO131700 PQK131700 QAG131700 QKC131700 QTY131700 RDU131700 RNQ131700 RXM131700 SHI131700 SRE131700 TBA131700 TKW131700 TUS131700 UEO131700 UOK131700 UYG131700 VIC131700 VRY131700 WBU131700 WLQ131700 WVM131700 E197236 JA197236 SW197236 ACS197236 AMO197236 AWK197236 BGG197236 BQC197236 BZY197236 CJU197236 CTQ197236 DDM197236 DNI197236 DXE197236 EHA197236 EQW197236 FAS197236 FKO197236 FUK197236 GEG197236 GOC197236 GXY197236 HHU197236 HRQ197236 IBM197236 ILI197236 IVE197236 JFA197236 JOW197236 JYS197236 KIO197236 KSK197236 LCG197236 LMC197236 LVY197236 MFU197236 MPQ197236 MZM197236 NJI197236 NTE197236 ODA197236 OMW197236 OWS197236 PGO197236 PQK197236 QAG197236 QKC197236 QTY197236 RDU197236 RNQ197236 RXM197236 SHI197236 SRE197236 TBA197236 TKW197236 TUS197236 UEO197236 UOK197236 UYG197236 VIC197236 VRY197236 WBU197236 WLQ197236 WVM197236 E262772 JA262772 SW262772 ACS262772 AMO262772 AWK262772 BGG262772 BQC262772 BZY262772 CJU262772 CTQ262772 DDM262772 DNI262772 DXE262772 EHA262772 EQW262772 FAS262772 FKO262772 FUK262772 GEG262772 GOC262772 GXY262772 HHU262772 HRQ262772 IBM262772 ILI262772 IVE262772 JFA262772 JOW262772 JYS262772 KIO262772 KSK262772 LCG262772 LMC262772 LVY262772 MFU262772 MPQ262772 MZM262772 NJI262772 NTE262772 ODA262772 OMW262772 OWS262772 PGO262772 PQK262772 QAG262772 QKC262772 QTY262772 RDU262772 RNQ262772 RXM262772 SHI262772 SRE262772 TBA262772 TKW262772 TUS262772 UEO262772 UOK262772 UYG262772 VIC262772 VRY262772 WBU262772 WLQ262772 WVM262772 E328308 JA328308 SW328308 ACS328308 AMO328308 AWK328308 BGG328308 BQC328308 BZY328308 CJU328308 CTQ328308 DDM328308 DNI328308 DXE328308 EHA328308 EQW328308 FAS328308 FKO328308 FUK328308 GEG328308 GOC328308 GXY328308 HHU328308 HRQ328308 IBM328308 ILI328308 IVE328308 JFA328308 JOW328308 JYS328308 KIO328308 KSK328308 LCG328308 LMC328308 LVY328308 MFU328308 MPQ328308 MZM328308 NJI328308 NTE328308 ODA328308 OMW328308 OWS328308 PGO328308 PQK328308 QAG328308 QKC328308 QTY328308 RDU328308 RNQ328308 RXM328308 SHI328308 SRE328308 TBA328308 TKW328308 TUS328308 UEO328308 UOK328308 UYG328308 VIC328308 VRY328308 WBU328308 WLQ328308 WVM328308 E393844 JA393844 SW393844 ACS393844 AMO393844 AWK393844 BGG393844 BQC393844 BZY393844 CJU393844 CTQ393844 DDM393844 DNI393844 DXE393844 EHA393844 EQW393844 FAS393844 FKO393844 FUK393844 GEG393844 GOC393844 GXY393844 HHU393844 HRQ393844 IBM393844 ILI393844 IVE393844 JFA393844 JOW393844 JYS393844 KIO393844 KSK393844 LCG393844 LMC393844 LVY393844 MFU393844 MPQ393844 MZM393844 NJI393844 NTE393844 ODA393844 OMW393844 OWS393844 PGO393844 PQK393844 QAG393844 QKC393844 QTY393844 RDU393844 RNQ393844 RXM393844 SHI393844 SRE393844 TBA393844 TKW393844 TUS393844 UEO393844 UOK393844 UYG393844 VIC393844 VRY393844 WBU393844 WLQ393844 WVM393844 E459380 JA459380 SW459380 ACS459380 AMO459380 AWK459380 BGG459380 BQC459380 BZY459380 CJU459380 CTQ459380 DDM459380 DNI459380 DXE459380 EHA459380 EQW459380 FAS459380 FKO459380 FUK459380 GEG459380 GOC459380 GXY459380 HHU459380 HRQ459380 IBM459380 ILI459380 IVE459380 JFA459380 JOW459380 JYS459380 KIO459380 KSK459380 LCG459380 LMC459380 LVY459380 MFU459380 MPQ459380 MZM459380 NJI459380 NTE459380 ODA459380 OMW459380 OWS459380 PGO459380 PQK459380 QAG459380 QKC459380 QTY459380 RDU459380 RNQ459380 RXM459380 SHI459380 SRE459380 TBA459380 TKW459380 TUS459380 UEO459380 UOK459380 UYG459380 VIC459380 VRY459380 WBU459380 WLQ459380 WVM459380 E524916 JA524916 SW524916 ACS524916 AMO524916 AWK524916 BGG524916 BQC524916 BZY524916 CJU524916 CTQ524916 DDM524916 DNI524916 DXE524916 EHA524916 EQW524916 FAS524916 FKO524916 FUK524916 GEG524916 GOC524916 GXY524916 HHU524916 HRQ524916 IBM524916 ILI524916 IVE524916 JFA524916 JOW524916 JYS524916 KIO524916 KSK524916 LCG524916 LMC524916 LVY524916 MFU524916 MPQ524916 MZM524916 NJI524916 NTE524916 ODA524916 OMW524916 OWS524916 PGO524916 PQK524916 QAG524916 QKC524916 QTY524916 RDU524916 RNQ524916 RXM524916 SHI524916 SRE524916 TBA524916 TKW524916 TUS524916 UEO524916 UOK524916 UYG524916 VIC524916 VRY524916 WBU524916 WLQ524916 WVM524916 E590452 JA590452 SW590452 ACS590452 AMO590452 AWK590452 BGG590452 BQC590452 BZY590452 CJU590452 CTQ590452 DDM590452 DNI590452 DXE590452 EHA590452 EQW590452 FAS590452 FKO590452 FUK590452 GEG590452 GOC590452 GXY590452 HHU590452 HRQ590452 IBM590452 ILI590452 IVE590452 JFA590452 JOW590452 JYS590452 KIO590452 KSK590452 LCG590452 LMC590452 LVY590452 MFU590452 MPQ590452 MZM590452 NJI590452 NTE590452 ODA590452 OMW590452 OWS590452 PGO590452 PQK590452 QAG590452 QKC590452 QTY590452 RDU590452 RNQ590452 RXM590452 SHI590452 SRE590452 TBA590452 TKW590452 TUS590452 UEO590452 UOK590452 UYG590452 VIC590452 VRY590452 WBU590452 WLQ590452 WVM590452 E655988 JA655988 SW655988 ACS655988 AMO655988 AWK655988 BGG655988 BQC655988 BZY655988 CJU655988 CTQ655988 DDM655988 DNI655988 DXE655988 EHA655988 EQW655988 FAS655988 FKO655988 FUK655988 GEG655988 GOC655988 GXY655988 HHU655988 HRQ655988 IBM655988 ILI655988 IVE655988 JFA655988 JOW655988 JYS655988 KIO655988 KSK655988 LCG655988 LMC655988 LVY655988 MFU655988 MPQ655988 MZM655988 NJI655988 NTE655988 ODA655988 OMW655988 OWS655988 PGO655988 PQK655988 QAG655988 QKC655988 QTY655988 RDU655988 RNQ655988 RXM655988 SHI655988 SRE655988 TBA655988 TKW655988 TUS655988 UEO655988 UOK655988 UYG655988 VIC655988 VRY655988 WBU655988 WLQ655988 WVM655988 E721524 JA721524 SW721524 ACS721524 AMO721524 AWK721524 BGG721524 BQC721524 BZY721524 CJU721524 CTQ721524 DDM721524 DNI721524 DXE721524 EHA721524 EQW721524 FAS721524 FKO721524 FUK721524 GEG721524 GOC721524 GXY721524 HHU721524 HRQ721524 IBM721524 ILI721524 IVE721524 JFA721524 JOW721524 JYS721524 KIO721524 KSK721524 LCG721524 LMC721524 LVY721524 MFU721524 MPQ721524 MZM721524 NJI721524 NTE721524 ODA721524 OMW721524 OWS721524 PGO721524 PQK721524 QAG721524 QKC721524 QTY721524 RDU721524 RNQ721524 RXM721524 SHI721524 SRE721524 TBA721524 TKW721524 TUS721524 UEO721524 UOK721524 UYG721524 VIC721524 VRY721524 WBU721524 WLQ721524 WVM721524 E787060 JA787060 SW787060 ACS787060 AMO787060 AWK787060 BGG787060 BQC787060 BZY787060 CJU787060 CTQ787060 DDM787060 DNI787060 DXE787060 EHA787060 EQW787060 FAS787060 FKO787060 FUK787060 GEG787060 GOC787060 GXY787060 HHU787060 HRQ787060 IBM787060 ILI787060 IVE787060 JFA787060 JOW787060 JYS787060 KIO787060 KSK787060 LCG787060 LMC787060 LVY787060 MFU787060 MPQ787060 MZM787060 NJI787060 NTE787060 ODA787060 OMW787060 OWS787060 PGO787060 PQK787060 QAG787060 QKC787060 QTY787060 RDU787060 RNQ787060 RXM787060 SHI787060 SRE787060 TBA787060 TKW787060 TUS787060 UEO787060 UOK787060 UYG787060 VIC787060 VRY787060 WBU787060 WLQ787060 WVM787060 E852596 JA852596 SW852596 ACS852596 AMO852596 AWK852596 BGG852596 BQC852596 BZY852596 CJU852596 CTQ852596 DDM852596 DNI852596 DXE852596 EHA852596 EQW852596 FAS852596 FKO852596 FUK852596 GEG852596 GOC852596 GXY852596 HHU852596 HRQ852596 IBM852596 ILI852596 IVE852596 JFA852596 JOW852596 JYS852596 KIO852596 KSK852596 LCG852596 LMC852596 LVY852596 MFU852596 MPQ852596 MZM852596 NJI852596 NTE852596 ODA852596 OMW852596 OWS852596 PGO852596 PQK852596 QAG852596 QKC852596 QTY852596 RDU852596 RNQ852596 RXM852596 SHI852596 SRE852596 TBA852596 TKW852596 TUS852596 UEO852596 UOK852596 UYG852596 VIC852596 VRY852596 WBU852596 WLQ852596 WVM852596 E918132 JA918132 SW918132 ACS918132 AMO918132 AWK918132 BGG918132 BQC918132 BZY918132 CJU918132 CTQ918132 DDM918132 DNI918132 DXE918132 EHA918132 EQW918132 FAS918132 FKO918132 FUK918132 GEG918132 GOC918132 GXY918132 HHU918132 HRQ918132 IBM918132 ILI918132 IVE918132 JFA918132 JOW918132 JYS918132 KIO918132 KSK918132 LCG918132 LMC918132 LVY918132 MFU918132 MPQ918132 MZM918132 NJI918132 NTE918132 ODA918132 OMW918132 OWS918132 PGO918132 PQK918132 QAG918132 QKC918132 QTY918132 RDU918132 RNQ918132 RXM918132 SHI918132 SRE918132 TBA918132 TKW918132 TUS918132 UEO918132 UOK918132 UYG918132 VIC918132 VRY918132 WBU918132 WLQ918132 WVM918132 E983668 JA983668 SW983668 ACS983668 AMO983668 AWK983668 BGG983668 BQC983668 BZY983668 CJU983668 CTQ983668 DDM983668 DNI983668 DXE983668 EHA983668 EQW983668 FAS983668 FKO983668 FUK983668 GEG983668 GOC983668 GXY983668 HHU983668 HRQ983668 IBM983668 ILI983668 IVE983668 JFA983668 JOW983668 JYS983668 KIO983668 KSK983668 LCG983668 LMC983668 LVY983668 MFU983668 MPQ983668 MZM983668 NJI983668 NTE983668 ODA983668 OMW983668 OWS983668 PGO983668 PQK983668 QAG983668 QKC983668 QTY983668 RDU983668 RNQ983668 RXM983668 SHI983668 SRE983668 TBA983668 TKW983668 TUS983668 UEO983668 UOK983668 UYG983668 VIC983668 VRY983668 WBU983668 WLQ983668 WVM983668 E568:E569 JA568:JA569 SW568:SW569 ACS568:ACS569 AMO568:AMO569 AWK568:AWK569 BGG568:BGG569 BQC568:BQC569 BZY568:BZY569 CJU568:CJU569 CTQ568:CTQ569 DDM568:DDM569 DNI568:DNI569 DXE568:DXE569 EHA568:EHA569 EQW568:EQW569 FAS568:FAS569 FKO568:FKO569 FUK568:FUK569 GEG568:GEG569 GOC568:GOC569 GXY568:GXY569 HHU568:HHU569 HRQ568:HRQ569 IBM568:IBM569 ILI568:ILI569 IVE568:IVE569 JFA568:JFA569 JOW568:JOW569 JYS568:JYS569 KIO568:KIO569 KSK568:KSK569 LCG568:LCG569 LMC568:LMC569 LVY568:LVY569 MFU568:MFU569 MPQ568:MPQ569 MZM568:MZM569 NJI568:NJI569 NTE568:NTE569 ODA568:ODA569 OMW568:OMW569 OWS568:OWS569 PGO568:PGO569 PQK568:PQK569 QAG568:QAG569 QKC568:QKC569 QTY568:QTY569 RDU568:RDU569 RNQ568:RNQ569 RXM568:RXM569 SHI568:SHI569 SRE568:SRE569 TBA568:TBA569 TKW568:TKW569 TUS568:TUS569 UEO568:UEO569 UOK568:UOK569 UYG568:UYG569 VIC568:VIC569 VRY568:VRY569 WBU568:WBU569 WLQ568:WLQ569 WVM568:WVM569 E66131 JA66131 SW66131 ACS66131 AMO66131 AWK66131 BGG66131 BQC66131 BZY66131 CJU66131 CTQ66131 DDM66131 DNI66131 DXE66131 EHA66131 EQW66131 FAS66131 FKO66131 FUK66131 GEG66131 GOC66131 GXY66131 HHU66131 HRQ66131 IBM66131 ILI66131 IVE66131 JFA66131 JOW66131 JYS66131 KIO66131 KSK66131 LCG66131 LMC66131 LVY66131 MFU66131 MPQ66131 MZM66131 NJI66131 NTE66131 ODA66131 OMW66131 OWS66131 PGO66131 PQK66131 QAG66131 QKC66131 QTY66131 RDU66131 RNQ66131 RXM66131 SHI66131 SRE66131 TBA66131 TKW66131 TUS66131 UEO66131 UOK66131 UYG66131 VIC66131 VRY66131 WBU66131 WLQ66131 WVM66131 E131667 JA131667 SW131667 ACS131667 AMO131667 AWK131667 BGG131667 BQC131667 BZY131667 CJU131667 CTQ131667 DDM131667 DNI131667 DXE131667 EHA131667 EQW131667 FAS131667 FKO131667 FUK131667 GEG131667 GOC131667 GXY131667 HHU131667 HRQ131667 IBM131667 ILI131667 IVE131667 JFA131667 JOW131667 JYS131667 KIO131667 KSK131667 LCG131667 LMC131667 LVY131667 MFU131667 MPQ131667 MZM131667 NJI131667 NTE131667 ODA131667 OMW131667 OWS131667 PGO131667 PQK131667 QAG131667 QKC131667 QTY131667 RDU131667 RNQ131667 RXM131667 SHI131667 SRE131667 TBA131667 TKW131667 TUS131667 UEO131667 UOK131667 UYG131667 VIC131667 VRY131667 WBU131667 WLQ131667 WVM131667 E197203 JA197203 SW197203 ACS197203 AMO197203 AWK197203 BGG197203 BQC197203 BZY197203 CJU197203 CTQ197203 DDM197203 DNI197203 DXE197203 EHA197203 EQW197203 FAS197203 FKO197203 FUK197203 GEG197203 GOC197203 GXY197203 HHU197203 HRQ197203 IBM197203 ILI197203 IVE197203 JFA197203 JOW197203 JYS197203 KIO197203 KSK197203 LCG197203 LMC197203 LVY197203 MFU197203 MPQ197203 MZM197203 NJI197203 NTE197203 ODA197203 OMW197203 OWS197203 PGO197203 PQK197203 QAG197203 QKC197203 QTY197203 RDU197203 RNQ197203 RXM197203 SHI197203 SRE197203 TBA197203 TKW197203 TUS197203 UEO197203 UOK197203 UYG197203 VIC197203 VRY197203 WBU197203 WLQ197203 WVM197203 E262739 JA262739 SW262739 ACS262739 AMO262739 AWK262739 BGG262739 BQC262739 BZY262739 CJU262739 CTQ262739 DDM262739 DNI262739 DXE262739 EHA262739 EQW262739 FAS262739 FKO262739 FUK262739 GEG262739 GOC262739 GXY262739 HHU262739 HRQ262739 IBM262739 ILI262739 IVE262739 JFA262739 JOW262739 JYS262739 KIO262739 KSK262739 LCG262739 LMC262739 LVY262739 MFU262739 MPQ262739 MZM262739 NJI262739 NTE262739 ODA262739 OMW262739 OWS262739 PGO262739 PQK262739 QAG262739 QKC262739 QTY262739 RDU262739 RNQ262739 RXM262739 SHI262739 SRE262739 TBA262739 TKW262739 TUS262739 UEO262739 UOK262739 UYG262739 VIC262739 VRY262739 WBU262739 WLQ262739 WVM262739 E328275 JA328275 SW328275 ACS328275 AMO328275 AWK328275 BGG328275 BQC328275 BZY328275 CJU328275 CTQ328275 DDM328275 DNI328275 DXE328275 EHA328275 EQW328275 FAS328275 FKO328275 FUK328275 GEG328275 GOC328275 GXY328275 HHU328275 HRQ328275 IBM328275 ILI328275 IVE328275 JFA328275 JOW328275 JYS328275 KIO328275 KSK328275 LCG328275 LMC328275 LVY328275 MFU328275 MPQ328275 MZM328275 NJI328275 NTE328275 ODA328275 OMW328275 OWS328275 PGO328275 PQK328275 QAG328275 QKC328275 QTY328275 RDU328275 RNQ328275 RXM328275 SHI328275 SRE328275 TBA328275 TKW328275 TUS328275 UEO328275 UOK328275 UYG328275 VIC328275 VRY328275 WBU328275 WLQ328275 WVM328275 E393811 JA393811 SW393811 ACS393811 AMO393811 AWK393811 BGG393811 BQC393811 BZY393811 CJU393811 CTQ393811 DDM393811 DNI393811 DXE393811 EHA393811 EQW393811 FAS393811 FKO393811 FUK393811 GEG393811 GOC393811 GXY393811 HHU393811 HRQ393811 IBM393811 ILI393811 IVE393811 JFA393811 JOW393811 JYS393811 KIO393811 KSK393811 LCG393811 LMC393811 LVY393811 MFU393811 MPQ393811 MZM393811 NJI393811 NTE393811 ODA393811 OMW393811 OWS393811 PGO393811 PQK393811 QAG393811 QKC393811 QTY393811 RDU393811 RNQ393811 RXM393811 SHI393811 SRE393811 TBA393811 TKW393811 TUS393811 UEO393811 UOK393811 UYG393811 VIC393811 VRY393811 WBU393811 WLQ393811 WVM393811 E459347 JA459347 SW459347 ACS459347 AMO459347 AWK459347 BGG459347 BQC459347 BZY459347 CJU459347 CTQ459347 DDM459347 DNI459347 DXE459347 EHA459347 EQW459347 FAS459347 FKO459347 FUK459347 GEG459347 GOC459347 GXY459347 HHU459347 HRQ459347 IBM459347 ILI459347 IVE459347 JFA459347 JOW459347 JYS459347 KIO459347 KSK459347 LCG459347 LMC459347 LVY459347 MFU459347 MPQ459347 MZM459347 NJI459347 NTE459347 ODA459347 OMW459347 OWS459347 PGO459347 PQK459347 QAG459347 QKC459347 QTY459347 RDU459347 RNQ459347 RXM459347 SHI459347 SRE459347 TBA459347 TKW459347 TUS459347 UEO459347 UOK459347 UYG459347 VIC459347 VRY459347 WBU459347 WLQ459347 WVM459347 E524883 JA524883 SW524883 ACS524883 AMO524883 AWK524883 BGG524883 BQC524883 BZY524883 CJU524883 CTQ524883 DDM524883 DNI524883 DXE524883 EHA524883 EQW524883 FAS524883 FKO524883 FUK524883 GEG524883 GOC524883 GXY524883 HHU524883 HRQ524883 IBM524883 ILI524883 IVE524883 JFA524883 JOW524883 JYS524883 KIO524883 KSK524883 LCG524883 LMC524883 LVY524883 MFU524883 MPQ524883 MZM524883 NJI524883 NTE524883 ODA524883 OMW524883 OWS524883 PGO524883 PQK524883 QAG524883 QKC524883 QTY524883 RDU524883 RNQ524883 RXM524883 SHI524883 SRE524883 TBA524883 TKW524883 TUS524883 UEO524883 UOK524883 UYG524883 VIC524883 VRY524883 WBU524883 WLQ524883 WVM524883 E590419 JA590419 SW590419 ACS590419 AMO590419 AWK590419 BGG590419 BQC590419 BZY590419 CJU590419 CTQ590419 DDM590419 DNI590419 DXE590419 EHA590419 EQW590419 FAS590419 FKO590419 FUK590419 GEG590419 GOC590419 GXY590419 HHU590419 HRQ590419 IBM590419 ILI590419 IVE590419 JFA590419 JOW590419 JYS590419 KIO590419 KSK590419 LCG590419 LMC590419 LVY590419 MFU590419 MPQ590419 MZM590419 NJI590419 NTE590419 ODA590419 OMW590419 OWS590419 PGO590419 PQK590419 QAG590419 QKC590419 QTY590419 RDU590419 RNQ590419 RXM590419 SHI590419 SRE590419 TBA590419 TKW590419 TUS590419 UEO590419 UOK590419 UYG590419 VIC590419 VRY590419 WBU590419 WLQ590419 WVM590419 E655955 JA655955 SW655955 ACS655955 AMO655955 AWK655955 BGG655955 BQC655955 BZY655955 CJU655955 CTQ655955 DDM655955 DNI655955 DXE655955 EHA655955 EQW655955 FAS655955 FKO655955 FUK655955 GEG655955 GOC655955 GXY655955 HHU655955 HRQ655955 IBM655955 ILI655955 IVE655955 JFA655955 JOW655955 JYS655955 KIO655955 KSK655955 LCG655955 LMC655955 LVY655955 MFU655955 MPQ655955 MZM655955 NJI655955 NTE655955 ODA655955 OMW655955 OWS655955 PGO655955 PQK655955 QAG655955 QKC655955 QTY655955 RDU655955 RNQ655955 RXM655955 SHI655955 SRE655955 TBA655955 TKW655955 TUS655955 UEO655955 UOK655955 UYG655955 VIC655955 VRY655955 WBU655955 WLQ655955 WVM655955 E721491 JA721491 SW721491 ACS721491 AMO721491 AWK721491 BGG721491 BQC721491 BZY721491 CJU721491 CTQ721491 DDM721491 DNI721491 DXE721491 EHA721491 EQW721491 FAS721491 FKO721491 FUK721491 GEG721491 GOC721491 GXY721491 HHU721491 HRQ721491 IBM721491 ILI721491 IVE721491 JFA721491 JOW721491 JYS721491 KIO721491 KSK721491 LCG721491 LMC721491 LVY721491 MFU721491 MPQ721491 MZM721491 NJI721491 NTE721491 ODA721491 OMW721491 OWS721491 PGO721491 PQK721491 QAG721491 QKC721491 QTY721491 RDU721491 RNQ721491 RXM721491 SHI721491 SRE721491 TBA721491 TKW721491 TUS721491 UEO721491 UOK721491 UYG721491 VIC721491 VRY721491 WBU721491 WLQ721491 WVM721491 E787027 JA787027 SW787027 ACS787027 AMO787027 AWK787027 BGG787027 BQC787027 BZY787027 CJU787027 CTQ787027 DDM787027 DNI787027 DXE787027 EHA787027 EQW787027 FAS787027 FKO787027 FUK787027 GEG787027 GOC787027 GXY787027 HHU787027 HRQ787027 IBM787027 ILI787027 IVE787027 JFA787027 JOW787027 JYS787027 KIO787027 KSK787027 LCG787027 LMC787027 LVY787027 MFU787027 MPQ787027 MZM787027 NJI787027 NTE787027 ODA787027 OMW787027 OWS787027 PGO787027 PQK787027 QAG787027 QKC787027 QTY787027 RDU787027 RNQ787027 RXM787027 SHI787027 SRE787027 TBA787027 TKW787027 TUS787027 UEO787027 UOK787027 UYG787027 VIC787027 VRY787027 WBU787027 WLQ787027 WVM787027 E852563 JA852563 SW852563 ACS852563 AMO852563 AWK852563 BGG852563 BQC852563 BZY852563 CJU852563 CTQ852563 DDM852563 DNI852563 DXE852563 EHA852563 EQW852563 FAS852563 FKO852563 FUK852563 GEG852563 GOC852563 GXY852563 HHU852563 HRQ852563 IBM852563 ILI852563 IVE852563 JFA852563 JOW852563 JYS852563 KIO852563 KSK852563 LCG852563 LMC852563 LVY852563 MFU852563 MPQ852563 MZM852563 NJI852563 NTE852563 ODA852563 OMW852563 OWS852563 PGO852563 PQK852563 QAG852563 QKC852563 QTY852563 RDU852563 RNQ852563 RXM852563 SHI852563 SRE852563 TBA852563 TKW852563 TUS852563 UEO852563 UOK852563 UYG852563 VIC852563 VRY852563 WBU852563 WLQ852563 WVM852563 E918099 JA918099 SW918099 ACS918099 AMO918099 AWK918099 BGG918099 BQC918099 BZY918099 CJU918099 CTQ918099 DDM918099 DNI918099 DXE918099 EHA918099 EQW918099 FAS918099 FKO918099 FUK918099 GEG918099 GOC918099 GXY918099 HHU918099 HRQ918099 IBM918099 ILI918099 IVE918099 JFA918099 JOW918099 JYS918099 KIO918099 KSK918099 LCG918099 LMC918099 LVY918099 MFU918099 MPQ918099 MZM918099 NJI918099 NTE918099 ODA918099 OMW918099 OWS918099 PGO918099 PQK918099 QAG918099 QKC918099 QTY918099 RDU918099 RNQ918099 RXM918099 SHI918099 SRE918099 TBA918099 TKW918099 TUS918099 UEO918099 UOK918099 UYG918099 VIC918099 VRY918099 WBU918099 WLQ918099 WVM918099 E983635 JA983635 SW983635 ACS983635 AMO983635 AWK983635 BGG983635 BQC983635 BZY983635 CJU983635 CTQ983635 DDM983635 DNI983635 DXE983635 EHA983635 EQW983635 FAS983635 FKO983635 FUK983635 GEG983635 GOC983635 GXY983635 HHU983635 HRQ983635 IBM983635 ILI983635 IVE983635 JFA983635 JOW983635 JYS983635 KIO983635 KSK983635 LCG983635 LMC983635 LVY983635 MFU983635 MPQ983635 MZM983635 NJI983635 NTE983635 ODA983635 OMW983635 OWS983635 PGO983635 PQK983635 QAG983635 QKC983635 QTY983635 RDU983635 RNQ983635 RXM983635 SHI983635 SRE983635 TBA983635 TKW983635 TUS983635 UEO983635 UOK983635 UYG983635 VIC983635 VRY983635 WBU983635 WLQ983635 WVM983635 E527:E528 JA527:JA528 SW527:SW528 ACS527:ACS528 AMO527:AMO528 AWK527:AWK528 BGG527:BGG528 BQC527:BQC528 BZY527:BZY528 CJU527:CJU528 CTQ527:CTQ528 DDM527:DDM528 DNI527:DNI528 DXE527:DXE528 EHA527:EHA528 EQW527:EQW528 FAS527:FAS528 FKO527:FKO528 FUK527:FUK528 GEG527:GEG528 GOC527:GOC528 GXY527:GXY528 HHU527:HHU528 HRQ527:HRQ528 IBM527:IBM528 ILI527:ILI528 IVE527:IVE528 JFA527:JFA528 JOW527:JOW528 JYS527:JYS528 KIO527:KIO528 KSK527:KSK528 LCG527:LCG528 LMC527:LMC528 LVY527:LVY528 MFU527:MFU528 MPQ527:MPQ528 MZM527:MZM528 NJI527:NJI528 NTE527:NTE528 ODA527:ODA528 OMW527:OMW528 OWS527:OWS528 PGO527:PGO528 PQK527:PQK528 QAG527:QAG528 QKC527:QKC528 QTY527:QTY528 RDU527:RDU528 RNQ527:RNQ528 RXM527:RXM528 SHI527:SHI528 SRE527:SRE528 TBA527:TBA528 TKW527:TKW528 TUS527:TUS528 UEO527:UEO528 UOK527:UOK528 UYG527:UYG528 VIC527:VIC528 VRY527:VRY528 WBU527:WBU528 WLQ527:WLQ528 WVM527:WVM528 E66094 JA66094 SW66094 ACS66094 AMO66094 AWK66094 BGG66094 BQC66094 BZY66094 CJU66094 CTQ66094 DDM66094 DNI66094 DXE66094 EHA66094 EQW66094 FAS66094 FKO66094 FUK66094 GEG66094 GOC66094 GXY66094 HHU66094 HRQ66094 IBM66094 ILI66094 IVE66094 JFA66094 JOW66094 JYS66094 KIO66094 KSK66094 LCG66094 LMC66094 LVY66094 MFU66094 MPQ66094 MZM66094 NJI66094 NTE66094 ODA66094 OMW66094 OWS66094 PGO66094 PQK66094 QAG66094 QKC66094 QTY66094 RDU66094 RNQ66094 RXM66094 SHI66094 SRE66094 TBA66094 TKW66094 TUS66094 UEO66094 UOK66094 UYG66094 VIC66094 VRY66094 WBU66094 WLQ66094 WVM66094 E131630 JA131630 SW131630 ACS131630 AMO131630 AWK131630 BGG131630 BQC131630 BZY131630 CJU131630 CTQ131630 DDM131630 DNI131630 DXE131630 EHA131630 EQW131630 FAS131630 FKO131630 FUK131630 GEG131630 GOC131630 GXY131630 HHU131630 HRQ131630 IBM131630 ILI131630 IVE131630 JFA131630 JOW131630 JYS131630 KIO131630 KSK131630 LCG131630 LMC131630 LVY131630 MFU131630 MPQ131630 MZM131630 NJI131630 NTE131630 ODA131630 OMW131630 OWS131630 PGO131630 PQK131630 QAG131630 QKC131630 QTY131630 RDU131630 RNQ131630 RXM131630 SHI131630 SRE131630 TBA131630 TKW131630 TUS131630 UEO131630 UOK131630 UYG131630 VIC131630 VRY131630 WBU131630 WLQ131630 WVM131630 E197166 JA197166 SW197166 ACS197166 AMO197166 AWK197166 BGG197166 BQC197166 BZY197166 CJU197166 CTQ197166 DDM197166 DNI197166 DXE197166 EHA197166 EQW197166 FAS197166 FKO197166 FUK197166 GEG197166 GOC197166 GXY197166 HHU197166 HRQ197166 IBM197166 ILI197166 IVE197166 JFA197166 JOW197166 JYS197166 KIO197166 KSK197166 LCG197166 LMC197166 LVY197166 MFU197166 MPQ197166 MZM197166 NJI197166 NTE197166 ODA197166 OMW197166 OWS197166 PGO197166 PQK197166 QAG197166 QKC197166 QTY197166 RDU197166 RNQ197166 RXM197166 SHI197166 SRE197166 TBA197166 TKW197166 TUS197166 UEO197166 UOK197166 UYG197166 VIC197166 VRY197166 WBU197166 WLQ197166 WVM197166 E262702 JA262702 SW262702 ACS262702 AMO262702 AWK262702 BGG262702 BQC262702 BZY262702 CJU262702 CTQ262702 DDM262702 DNI262702 DXE262702 EHA262702 EQW262702 FAS262702 FKO262702 FUK262702 GEG262702 GOC262702 GXY262702 HHU262702 HRQ262702 IBM262702 ILI262702 IVE262702 JFA262702 JOW262702 JYS262702 KIO262702 KSK262702 LCG262702 LMC262702 LVY262702 MFU262702 MPQ262702 MZM262702 NJI262702 NTE262702 ODA262702 OMW262702 OWS262702 PGO262702 PQK262702 QAG262702 QKC262702 QTY262702 RDU262702 RNQ262702 RXM262702 SHI262702 SRE262702 TBA262702 TKW262702 TUS262702 UEO262702 UOK262702 UYG262702 VIC262702 VRY262702 WBU262702 WLQ262702 WVM262702 E328238 JA328238 SW328238 ACS328238 AMO328238 AWK328238 BGG328238 BQC328238 BZY328238 CJU328238 CTQ328238 DDM328238 DNI328238 DXE328238 EHA328238 EQW328238 FAS328238 FKO328238 FUK328238 GEG328238 GOC328238 GXY328238 HHU328238 HRQ328238 IBM328238 ILI328238 IVE328238 JFA328238 JOW328238 JYS328238 KIO328238 KSK328238 LCG328238 LMC328238 LVY328238 MFU328238 MPQ328238 MZM328238 NJI328238 NTE328238 ODA328238 OMW328238 OWS328238 PGO328238 PQK328238 QAG328238 QKC328238 QTY328238 RDU328238 RNQ328238 RXM328238 SHI328238 SRE328238 TBA328238 TKW328238 TUS328238 UEO328238 UOK328238 UYG328238 VIC328238 VRY328238 WBU328238 WLQ328238 WVM328238 E393774 JA393774 SW393774 ACS393774 AMO393774 AWK393774 BGG393774 BQC393774 BZY393774 CJU393774 CTQ393774 DDM393774 DNI393774 DXE393774 EHA393774 EQW393774 FAS393774 FKO393774 FUK393774 GEG393774 GOC393774 GXY393774 HHU393774 HRQ393774 IBM393774 ILI393774 IVE393774 JFA393774 JOW393774 JYS393774 KIO393774 KSK393774 LCG393774 LMC393774 LVY393774 MFU393774 MPQ393774 MZM393774 NJI393774 NTE393774 ODA393774 OMW393774 OWS393774 PGO393774 PQK393774 QAG393774 QKC393774 QTY393774 RDU393774 RNQ393774 RXM393774 SHI393774 SRE393774 TBA393774 TKW393774 TUS393774 UEO393774 UOK393774 UYG393774 VIC393774 VRY393774 WBU393774 WLQ393774 WVM393774 E459310 JA459310 SW459310 ACS459310 AMO459310 AWK459310 BGG459310 BQC459310 BZY459310 CJU459310 CTQ459310 DDM459310 DNI459310 DXE459310 EHA459310 EQW459310 FAS459310 FKO459310 FUK459310 GEG459310 GOC459310 GXY459310 HHU459310 HRQ459310 IBM459310 ILI459310 IVE459310 JFA459310 JOW459310 JYS459310 KIO459310 KSK459310 LCG459310 LMC459310 LVY459310 MFU459310 MPQ459310 MZM459310 NJI459310 NTE459310 ODA459310 OMW459310 OWS459310 PGO459310 PQK459310 QAG459310 QKC459310 QTY459310 RDU459310 RNQ459310 RXM459310 SHI459310 SRE459310 TBA459310 TKW459310 TUS459310 UEO459310 UOK459310 UYG459310 VIC459310 VRY459310 WBU459310 WLQ459310 WVM459310 E524846 JA524846 SW524846 ACS524846 AMO524846 AWK524846 BGG524846 BQC524846 BZY524846 CJU524846 CTQ524846 DDM524846 DNI524846 DXE524846 EHA524846 EQW524846 FAS524846 FKO524846 FUK524846 GEG524846 GOC524846 GXY524846 HHU524846 HRQ524846 IBM524846 ILI524846 IVE524846 JFA524846 JOW524846 JYS524846 KIO524846 KSK524846 LCG524846 LMC524846 LVY524846 MFU524846 MPQ524846 MZM524846 NJI524846 NTE524846 ODA524846 OMW524846 OWS524846 PGO524846 PQK524846 QAG524846 QKC524846 QTY524846 RDU524846 RNQ524846 RXM524846 SHI524846 SRE524846 TBA524846 TKW524846 TUS524846 UEO524846 UOK524846 UYG524846 VIC524846 VRY524846 WBU524846 WLQ524846 WVM524846 E590382 JA590382 SW590382 ACS590382 AMO590382 AWK590382 BGG590382 BQC590382 BZY590382 CJU590382 CTQ590382 DDM590382 DNI590382 DXE590382 EHA590382 EQW590382 FAS590382 FKO590382 FUK590382 GEG590382 GOC590382 GXY590382 HHU590382 HRQ590382 IBM590382 ILI590382 IVE590382 JFA590382 JOW590382 JYS590382 KIO590382 KSK590382 LCG590382 LMC590382 LVY590382 MFU590382 MPQ590382 MZM590382 NJI590382 NTE590382 ODA590382 OMW590382 OWS590382 PGO590382 PQK590382 QAG590382 QKC590382 QTY590382 RDU590382 RNQ590382 RXM590382 SHI590382 SRE590382 TBA590382 TKW590382 TUS590382 UEO590382 UOK590382 UYG590382 VIC590382 VRY590382 WBU590382 WLQ590382 WVM590382 E655918 JA655918 SW655918 ACS655918 AMO655918 AWK655918 BGG655918 BQC655918 BZY655918 CJU655918 CTQ655918 DDM655918 DNI655918 DXE655918 EHA655918 EQW655918 FAS655918 FKO655918 FUK655918 GEG655918 GOC655918 GXY655918 HHU655918 HRQ655918 IBM655918 ILI655918 IVE655918 JFA655918 JOW655918 JYS655918 KIO655918 KSK655918 LCG655918 LMC655918 LVY655918 MFU655918 MPQ655918 MZM655918 NJI655918 NTE655918 ODA655918 OMW655918 OWS655918 PGO655918 PQK655918 QAG655918 QKC655918 QTY655918 RDU655918 RNQ655918 RXM655918 SHI655918 SRE655918 TBA655918 TKW655918 TUS655918 UEO655918 UOK655918 UYG655918 VIC655918 VRY655918 WBU655918 WLQ655918 WVM655918 E721454 JA721454 SW721454 ACS721454 AMO721454 AWK721454 BGG721454 BQC721454 BZY721454 CJU721454 CTQ721454 DDM721454 DNI721454 DXE721454 EHA721454 EQW721454 FAS721454 FKO721454 FUK721454 GEG721454 GOC721454 GXY721454 HHU721454 HRQ721454 IBM721454 ILI721454 IVE721454 JFA721454 JOW721454 JYS721454 KIO721454 KSK721454 LCG721454 LMC721454 LVY721454 MFU721454 MPQ721454 MZM721454 NJI721454 NTE721454 ODA721454 OMW721454 OWS721454 PGO721454 PQK721454 QAG721454 QKC721454 QTY721454 RDU721454 RNQ721454 RXM721454 SHI721454 SRE721454 TBA721454 TKW721454 TUS721454 UEO721454 UOK721454 UYG721454 VIC721454 VRY721454 WBU721454 WLQ721454 WVM721454 E786990 JA786990 SW786990 ACS786990 AMO786990 AWK786990 BGG786990 BQC786990 BZY786990 CJU786990 CTQ786990 DDM786990 DNI786990 DXE786990 EHA786990 EQW786990 FAS786990 FKO786990 FUK786990 GEG786990 GOC786990 GXY786990 HHU786990 HRQ786990 IBM786990 ILI786990 IVE786990 JFA786990 JOW786990 JYS786990 KIO786990 KSK786990 LCG786990 LMC786990 LVY786990 MFU786990 MPQ786990 MZM786990 NJI786990 NTE786990 ODA786990 OMW786990 OWS786990 PGO786990 PQK786990 QAG786990 QKC786990 QTY786990 RDU786990 RNQ786990 RXM786990 SHI786990 SRE786990 TBA786990 TKW786990 TUS786990 UEO786990 UOK786990 UYG786990 VIC786990 VRY786990 WBU786990 WLQ786990 WVM786990 E852526 JA852526 SW852526 ACS852526 AMO852526 AWK852526 BGG852526 BQC852526 BZY852526 CJU852526 CTQ852526 DDM852526 DNI852526 DXE852526 EHA852526 EQW852526 FAS852526 FKO852526 FUK852526 GEG852526 GOC852526 GXY852526 HHU852526 HRQ852526 IBM852526 ILI852526 IVE852526 JFA852526 JOW852526 JYS852526 KIO852526 KSK852526 LCG852526 LMC852526 LVY852526 MFU852526 MPQ852526 MZM852526 NJI852526 NTE852526 ODA852526 OMW852526 OWS852526 PGO852526 PQK852526 QAG852526 QKC852526 QTY852526 RDU852526 RNQ852526 RXM852526 SHI852526 SRE852526 TBA852526 TKW852526 TUS852526 UEO852526 UOK852526 UYG852526 VIC852526 VRY852526 WBU852526 WLQ852526 WVM852526 E918062 JA918062 SW918062 ACS918062 AMO918062 AWK918062 BGG918062 BQC918062 BZY918062 CJU918062 CTQ918062 DDM918062 DNI918062 DXE918062 EHA918062 EQW918062 FAS918062 FKO918062 FUK918062 GEG918062 GOC918062 GXY918062 HHU918062 HRQ918062 IBM918062 ILI918062 IVE918062 JFA918062 JOW918062 JYS918062 KIO918062 KSK918062 LCG918062 LMC918062 LVY918062 MFU918062 MPQ918062 MZM918062 NJI918062 NTE918062 ODA918062 OMW918062 OWS918062 PGO918062 PQK918062 QAG918062 QKC918062 QTY918062 RDU918062 RNQ918062 RXM918062 SHI918062 SRE918062 TBA918062 TKW918062 TUS918062 UEO918062 UOK918062 UYG918062 VIC918062 VRY918062 WBU918062 WLQ918062 WVM918062 E983598 JA983598 SW983598 ACS983598 AMO983598 AWK983598 BGG983598 BQC983598 BZY983598 CJU983598 CTQ983598 DDM983598 DNI983598 DXE983598 EHA983598 EQW983598 FAS983598 FKO983598 FUK983598 GEG983598 GOC983598 GXY983598 HHU983598 HRQ983598 IBM983598 ILI983598 IVE983598 JFA983598 JOW983598 JYS983598 KIO983598 KSK983598 LCG983598 LMC983598 LVY983598 MFU983598 MPQ983598 MZM983598 NJI983598 NTE983598 ODA983598 OMW983598 OWS983598 PGO983598 PQK983598 QAG983598 QKC983598 QTY983598 RDU983598 RNQ983598 RXM983598 SHI983598 SRE983598 TBA983598 TKW983598 TUS983598 UEO983598 UOK983598 UYG983598 VIC983598 VRY983598 WBU983598 WLQ983598 WVM983598 E713:E717 JA713:JA717 SW713:SW717 ACS713:ACS717 AMO713:AMO717 AWK713:AWK717 BGG713:BGG717 BQC713:BQC717 BZY713:BZY717 CJU713:CJU717 CTQ713:CTQ717 DDM713:DDM717 DNI713:DNI717 DXE713:DXE717 EHA713:EHA717 EQW713:EQW717 FAS713:FAS717 FKO713:FKO717 FUK713:FUK717 GEG713:GEG717 GOC713:GOC717 GXY713:GXY717 HHU713:HHU717 HRQ713:HRQ717 IBM713:IBM717 ILI713:ILI717 IVE713:IVE717 JFA713:JFA717 JOW713:JOW717 JYS713:JYS717 KIO713:KIO717 KSK713:KSK717 LCG713:LCG717 LMC713:LMC717 LVY713:LVY717 MFU713:MFU717 MPQ713:MPQ717 MZM713:MZM717 NJI713:NJI717 NTE713:NTE717 ODA713:ODA717 OMW713:OMW717 OWS713:OWS717 PGO713:PGO717 PQK713:PQK717 QAG713:QAG717 QKC713:QKC717 QTY713:QTY717 RDU713:RDU717 RNQ713:RNQ717 RXM713:RXM717 SHI713:SHI717 SRE713:SRE717 TBA713:TBA717 TKW713:TKW717 TUS713:TUS717 UEO713:UEO717 UOK713:UOK717 UYG713:UYG717 VIC713:VIC717 VRY713:VRY717 WBU713:WBU717 WLQ713:WLQ717 WVM713:WVM717 E66249:E66253 JA66249:JA66253 SW66249:SW66253 ACS66249:ACS66253 AMO66249:AMO66253 AWK66249:AWK66253 BGG66249:BGG66253 BQC66249:BQC66253 BZY66249:BZY66253 CJU66249:CJU66253 CTQ66249:CTQ66253 DDM66249:DDM66253 DNI66249:DNI66253 DXE66249:DXE66253 EHA66249:EHA66253 EQW66249:EQW66253 FAS66249:FAS66253 FKO66249:FKO66253 FUK66249:FUK66253 GEG66249:GEG66253 GOC66249:GOC66253 GXY66249:GXY66253 HHU66249:HHU66253 HRQ66249:HRQ66253 IBM66249:IBM66253 ILI66249:ILI66253 IVE66249:IVE66253 JFA66249:JFA66253 JOW66249:JOW66253 JYS66249:JYS66253 KIO66249:KIO66253 KSK66249:KSK66253 LCG66249:LCG66253 LMC66249:LMC66253 LVY66249:LVY66253 MFU66249:MFU66253 MPQ66249:MPQ66253 MZM66249:MZM66253 NJI66249:NJI66253 NTE66249:NTE66253 ODA66249:ODA66253 OMW66249:OMW66253 OWS66249:OWS66253 PGO66249:PGO66253 PQK66249:PQK66253 QAG66249:QAG66253 QKC66249:QKC66253 QTY66249:QTY66253 RDU66249:RDU66253 RNQ66249:RNQ66253 RXM66249:RXM66253 SHI66249:SHI66253 SRE66249:SRE66253 TBA66249:TBA66253 TKW66249:TKW66253 TUS66249:TUS66253 UEO66249:UEO66253 UOK66249:UOK66253 UYG66249:UYG66253 VIC66249:VIC66253 VRY66249:VRY66253 WBU66249:WBU66253 WLQ66249:WLQ66253 WVM66249:WVM66253 E131785:E131789 JA131785:JA131789 SW131785:SW131789 ACS131785:ACS131789 AMO131785:AMO131789 AWK131785:AWK131789 BGG131785:BGG131789 BQC131785:BQC131789 BZY131785:BZY131789 CJU131785:CJU131789 CTQ131785:CTQ131789 DDM131785:DDM131789 DNI131785:DNI131789 DXE131785:DXE131789 EHA131785:EHA131789 EQW131785:EQW131789 FAS131785:FAS131789 FKO131785:FKO131789 FUK131785:FUK131789 GEG131785:GEG131789 GOC131785:GOC131789 GXY131785:GXY131789 HHU131785:HHU131789 HRQ131785:HRQ131789 IBM131785:IBM131789 ILI131785:ILI131789 IVE131785:IVE131789 JFA131785:JFA131789 JOW131785:JOW131789 JYS131785:JYS131789 KIO131785:KIO131789 KSK131785:KSK131789 LCG131785:LCG131789 LMC131785:LMC131789 LVY131785:LVY131789 MFU131785:MFU131789 MPQ131785:MPQ131789 MZM131785:MZM131789 NJI131785:NJI131789 NTE131785:NTE131789 ODA131785:ODA131789 OMW131785:OMW131789 OWS131785:OWS131789 PGO131785:PGO131789 PQK131785:PQK131789 QAG131785:QAG131789 QKC131785:QKC131789 QTY131785:QTY131789 RDU131785:RDU131789 RNQ131785:RNQ131789 RXM131785:RXM131789 SHI131785:SHI131789 SRE131785:SRE131789 TBA131785:TBA131789 TKW131785:TKW131789 TUS131785:TUS131789 UEO131785:UEO131789 UOK131785:UOK131789 UYG131785:UYG131789 VIC131785:VIC131789 VRY131785:VRY131789 WBU131785:WBU131789 WLQ131785:WLQ131789 WVM131785:WVM131789 E197321:E197325 JA197321:JA197325 SW197321:SW197325 ACS197321:ACS197325 AMO197321:AMO197325 AWK197321:AWK197325 BGG197321:BGG197325 BQC197321:BQC197325 BZY197321:BZY197325 CJU197321:CJU197325 CTQ197321:CTQ197325 DDM197321:DDM197325 DNI197321:DNI197325 DXE197321:DXE197325 EHA197321:EHA197325 EQW197321:EQW197325 FAS197321:FAS197325 FKO197321:FKO197325 FUK197321:FUK197325 GEG197321:GEG197325 GOC197321:GOC197325 GXY197321:GXY197325 HHU197321:HHU197325 HRQ197321:HRQ197325 IBM197321:IBM197325 ILI197321:ILI197325 IVE197321:IVE197325 JFA197321:JFA197325 JOW197321:JOW197325 JYS197321:JYS197325 KIO197321:KIO197325 KSK197321:KSK197325 LCG197321:LCG197325 LMC197321:LMC197325 LVY197321:LVY197325 MFU197321:MFU197325 MPQ197321:MPQ197325 MZM197321:MZM197325 NJI197321:NJI197325 NTE197321:NTE197325 ODA197321:ODA197325 OMW197321:OMW197325 OWS197321:OWS197325 PGO197321:PGO197325 PQK197321:PQK197325 QAG197321:QAG197325 QKC197321:QKC197325 QTY197321:QTY197325 RDU197321:RDU197325 RNQ197321:RNQ197325 RXM197321:RXM197325 SHI197321:SHI197325 SRE197321:SRE197325 TBA197321:TBA197325 TKW197321:TKW197325 TUS197321:TUS197325 UEO197321:UEO197325 UOK197321:UOK197325 UYG197321:UYG197325 VIC197321:VIC197325 VRY197321:VRY197325 WBU197321:WBU197325 WLQ197321:WLQ197325 WVM197321:WVM197325 E262857:E262861 JA262857:JA262861 SW262857:SW262861 ACS262857:ACS262861 AMO262857:AMO262861 AWK262857:AWK262861 BGG262857:BGG262861 BQC262857:BQC262861 BZY262857:BZY262861 CJU262857:CJU262861 CTQ262857:CTQ262861 DDM262857:DDM262861 DNI262857:DNI262861 DXE262857:DXE262861 EHA262857:EHA262861 EQW262857:EQW262861 FAS262857:FAS262861 FKO262857:FKO262861 FUK262857:FUK262861 GEG262857:GEG262861 GOC262857:GOC262861 GXY262857:GXY262861 HHU262857:HHU262861 HRQ262857:HRQ262861 IBM262857:IBM262861 ILI262857:ILI262861 IVE262857:IVE262861 JFA262857:JFA262861 JOW262857:JOW262861 JYS262857:JYS262861 KIO262857:KIO262861 KSK262857:KSK262861 LCG262857:LCG262861 LMC262857:LMC262861 LVY262857:LVY262861 MFU262857:MFU262861 MPQ262857:MPQ262861 MZM262857:MZM262861 NJI262857:NJI262861 NTE262857:NTE262861 ODA262857:ODA262861 OMW262857:OMW262861 OWS262857:OWS262861 PGO262857:PGO262861 PQK262857:PQK262861 QAG262857:QAG262861 QKC262857:QKC262861 QTY262857:QTY262861 RDU262857:RDU262861 RNQ262857:RNQ262861 RXM262857:RXM262861 SHI262857:SHI262861 SRE262857:SRE262861 TBA262857:TBA262861 TKW262857:TKW262861 TUS262857:TUS262861 UEO262857:UEO262861 UOK262857:UOK262861 UYG262857:UYG262861 VIC262857:VIC262861 VRY262857:VRY262861 WBU262857:WBU262861 WLQ262857:WLQ262861 WVM262857:WVM262861 E328393:E328397 JA328393:JA328397 SW328393:SW328397 ACS328393:ACS328397 AMO328393:AMO328397 AWK328393:AWK328397 BGG328393:BGG328397 BQC328393:BQC328397 BZY328393:BZY328397 CJU328393:CJU328397 CTQ328393:CTQ328397 DDM328393:DDM328397 DNI328393:DNI328397 DXE328393:DXE328397 EHA328393:EHA328397 EQW328393:EQW328397 FAS328393:FAS328397 FKO328393:FKO328397 FUK328393:FUK328397 GEG328393:GEG328397 GOC328393:GOC328397 GXY328393:GXY328397 HHU328393:HHU328397 HRQ328393:HRQ328397 IBM328393:IBM328397 ILI328393:ILI328397 IVE328393:IVE328397 JFA328393:JFA328397 JOW328393:JOW328397 JYS328393:JYS328397 KIO328393:KIO328397 KSK328393:KSK328397 LCG328393:LCG328397 LMC328393:LMC328397 LVY328393:LVY328397 MFU328393:MFU328397 MPQ328393:MPQ328397 MZM328393:MZM328397 NJI328393:NJI328397 NTE328393:NTE328397 ODA328393:ODA328397 OMW328393:OMW328397 OWS328393:OWS328397 PGO328393:PGO328397 PQK328393:PQK328397 QAG328393:QAG328397 QKC328393:QKC328397 QTY328393:QTY328397 RDU328393:RDU328397 RNQ328393:RNQ328397 RXM328393:RXM328397 SHI328393:SHI328397 SRE328393:SRE328397 TBA328393:TBA328397 TKW328393:TKW328397 TUS328393:TUS328397 UEO328393:UEO328397 UOK328393:UOK328397 UYG328393:UYG328397 VIC328393:VIC328397 VRY328393:VRY328397 WBU328393:WBU328397 WLQ328393:WLQ328397 WVM328393:WVM328397 E393929:E393933 JA393929:JA393933 SW393929:SW393933 ACS393929:ACS393933 AMO393929:AMO393933 AWK393929:AWK393933 BGG393929:BGG393933 BQC393929:BQC393933 BZY393929:BZY393933 CJU393929:CJU393933 CTQ393929:CTQ393933 DDM393929:DDM393933 DNI393929:DNI393933 DXE393929:DXE393933 EHA393929:EHA393933 EQW393929:EQW393933 FAS393929:FAS393933 FKO393929:FKO393933 FUK393929:FUK393933 GEG393929:GEG393933 GOC393929:GOC393933 GXY393929:GXY393933 HHU393929:HHU393933 HRQ393929:HRQ393933 IBM393929:IBM393933 ILI393929:ILI393933 IVE393929:IVE393933 JFA393929:JFA393933 JOW393929:JOW393933 JYS393929:JYS393933 KIO393929:KIO393933 KSK393929:KSK393933 LCG393929:LCG393933 LMC393929:LMC393933 LVY393929:LVY393933 MFU393929:MFU393933 MPQ393929:MPQ393933 MZM393929:MZM393933 NJI393929:NJI393933 NTE393929:NTE393933 ODA393929:ODA393933 OMW393929:OMW393933 OWS393929:OWS393933 PGO393929:PGO393933 PQK393929:PQK393933 QAG393929:QAG393933 QKC393929:QKC393933 QTY393929:QTY393933 RDU393929:RDU393933 RNQ393929:RNQ393933 RXM393929:RXM393933 SHI393929:SHI393933 SRE393929:SRE393933 TBA393929:TBA393933 TKW393929:TKW393933 TUS393929:TUS393933 UEO393929:UEO393933 UOK393929:UOK393933 UYG393929:UYG393933 VIC393929:VIC393933 VRY393929:VRY393933 WBU393929:WBU393933 WLQ393929:WLQ393933 WVM393929:WVM393933 E459465:E459469 JA459465:JA459469 SW459465:SW459469 ACS459465:ACS459469 AMO459465:AMO459469 AWK459465:AWK459469 BGG459465:BGG459469 BQC459465:BQC459469 BZY459465:BZY459469 CJU459465:CJU459469 CTQ459465:CTQ459469 DDM459465:DDM459469 DNI459465:DNI459469 DXE459465:DXE459469 EHA459465:EHA459469 EQW459465:EQW459469 FAS459465:FAS459469 FKO459465:FKO459469 FUK459465:FUK459469 GEG459465:GEG459469 GOC459465:GOC459469 GXY459465:GXY459469 HHU459465:HHU459469 HRQ459465:HRQ459469 IBM459465:IBM459469 ILI459465:ILI459469 IVE459465:IVE459469 JFA459465:JFA459469 JOW459465:JOW459469 JYS459465:JYS459469 KIO459465:KIO459469 KSK459465:KSK459469 LCG459465:LCG459469 LMC459465:LMC459469 LVY459465:LVY459469 MFU459465:MFU459469 MPQ459465:MPQ459469 MZM459465:MZM459469 NJI459465:NJI459469 NTE459465:NTE459469 ODA459465:ODA459469 OMW459465:OMW459469 OWS459465:OWS459469 PGO459465:PGO459469 PQK459465:PQK459469 QAG459465:QAG459469 QKC459465:QKC459469 QTY459465:QTY459469 RDU459465:RDU459469 RNQ459465:RNQ459469 RXM459465:RXM459469 SHI459465:SHI459469 SRE459465:SRE459469 TBA459465:TBA459469 TKW459465:TKW459469 TUS459465:TUS459469 UEO459465:UEO459469 UOK459465:UOK459469 UYG459465:UYG459469 VIC459465:VIC459469 VRY459465:VRY459469 WBU459465:WBU459469 WLQ459465:WLQ459469 WVM459465:WVM459469 E525001:E525005 JA525001:JA525005 SW525001:SW525005 ACS525001:ACS525005 AMO525001:AMO525005 AWK525001:AWK525005 BGG525001:BGG525005 BQC525001:BQC525005 BZY525001:BZY525005 CJU525001:CJU525005 CTQ525001:CTQ525005 DDM525001:DDM525005 DNI525001:DNI525005 DXE525001:DXE525005 EHA525001:EHA525005 EQW525001:EQW525005 FAS525001:FAS525005 FKO525001:FKO525005 FUK525001:FUK525005 GEG525001:GEG525005 GOC525001:GOC525005 GXY525001:GXY525005 HHU525001:HHU525005 HRQ525001:HRQ525005 IBM525001:IBM525005 ILI525001:ILI525005 IVE525001:IVE525005 JFA525001:JFA525005 JOW525001:JOW525005 JYS525001:JYS525005 KIO525001:KIO525005 KSK525001:KSK525005 LCG525001:LCG525005 LMC525001:LMC525005 LVY525001:LVY525005 MFU525001:MFU525005 MPQ525001:MPQ525005 MZM525001:MZM525005 NJI525001:NJI525005 NTE525001:NTE525005 ODA525001:ODA525005 OMW525001:OMW525005 OWS525001:OWS525005 PGO525001:PGO525005 PQK525001:PQK525005 QAG525001:QAG525005 QKC525001:QKC525005 QTY525001:QTY525005 RDU525001:RDU525005 RNQ525001:RNQ525005 RXM525001:RXM525005 SHI525001:SHI525005 SRE525001:SRE525005 TBA525001:TBA525005 TKW525001:TKW525005 TUS525001:TUS525005 UEO525001:UEO525005 UOK525001:UOK525005 UYG525001:UYG525005 VIC525001:VIC525005 VRY525001:VRY525005 WBU525001:WBU525005 WLQ525001:WLQ525005 WVM525001:WVM525005 E590537:E590541 JA590537:JA590541 SW590537:SW590541 ACS590537:ACS590541 AMO590537:AMO590541 AWK590537:AWK590541 BGG590537:BGG590541 BQC590537:BQC590541 BZY590537:BZY590541 CJU590537:CJU590541 CTQ590537:CTQ590541 DDM590537:DDM590541 DNI590537:DNI590541 DXE590537:DXE590541 EHA590537:EHA590541 EQW590537:EQW590541 FAS590537:FAS590541 FKO590537:FKO590541 FUK590537:FUK590541 GEG590537:GEG590541 GOC590537:GOC590541 GXY590537:GXY590541 HHU590537:HHU590541 HRQ590537:HRQ590541 IBM590537:IBM590541 ILI590537:ILI590541 IVE590537:IVE590541 JFA590537:JFA590541 JOW590537:JOW590541 JYS590537:JYS590541 KIO590537:KIO590541 KSK590537:KSK590541 LCG590537:LCG590541 LMC590537:LMC590541 LVY590537:LVY590541 MFU590537:MFU590541 MPQ590537:MPQ590541 MZM590537:MZM590541 NJI590537:NJI590541 NTE590537:NTE590541 ODA590537:ODA590541 OMW590537:OMW590541 OWS590537:OWS590541 PGO590537:PGO590541 PQK590537:PQK590541 QAG590537:QAG590541 QKC590537:QKC590541 QTY590537:QTY590541 RDU590537:RDU590541 RNQ590537:RNQ590541 RXM590537:RXM590541 SHI590537:SHI590541 SRE590537:SRE590541 TBA590537:TBA590541 TKW590537:TKW590541 TUS590537:TUS590541 UEO590537:UEO590541 UOK590537:UOK590541 UYG590537:UYG590541 VIC590537:VIC590541 VRY590537:VRY590541 WBU590537:WBU590541 WLQ590537:WLQ590541 WVM590537:WVM590541 E656073:E656077 JA656073:JA656077 SW656073:SW656077 ACS656073:ACS656077 AMO656073:AMO656077 AWK656073:AWK656077 BGG656073:BGG656077 BQC656073:BQC656077 BZY656073:BZY656077 CJU656073:CJU656077 CTQ656073:CTQ656077 DDM656073:DDM656077 DNI656073:DNI656077 DXE656073:DXE656077 EHA656073:EHA656077 EQW656073:EQW656077 FAS656073:FAS656077 FKO656073:FKO656077 FUK656073:FUK656077 GEG656073:GEG656077 GOC656073:GOC656077 GXY656073:GXY656077 HHU656073:HHU656077 HRQ656073:HRQ656077 IBM656073:IBM656077 ILI656073:ILI656077 IVE656073:IVE656077 JFA656073:JFA656077 JOW656073:JOW656077 JYS656073:JYS656077 KIO656073:KIO656077 KSK656073:KSK656077 LCG656073:LCG656077 LMC656073:LMC656077 LVY656073:LVY656077 MFU656073:MFU656077 MPQ656073:MPQ656077 MZM656073:MZM656077 NJI656073:NJI656077 NTE656073:NTE656077 ODA656073:ODA656077 OMW656073:OMW656077 OWS656073:OWS656077 PGO656073:PGO656077 PQK656073:PQK656077 QAG656073:QAG656077 QKC656073:QKC656077 QTY656073:QTY656077 RDU656073:RDU656077 RNQ656073:RNQ656077 RXM656073:RXM656077 SHI656073:SHI656077 SRE656073:SRE656077 TBA656073:TBA656077 TKW656073:TKW656077 TUS656073:TUS656077 UEO656073:UEO656077 UOK656073:UOK656077 UYG656073:UYG656077 VIC656073:VIC656077 VRY656073:VRY656077 WBU656073:WBU656077 WLQ656073:WLQ656077 WVM656073:WVM656077 E721609:E721613 JA721609:JA721613 SW721609:SW721613 ACS721609:ACS721613 AMO721609:AMO721613 AWK721609:AWK721613 BGG721609:BGG721613 BQC721609:BQC721613 BZY721609:BZY721613 CJU721609:CJU721613 CTQ721609:CTQ721613 DDM721609:DDM721613 DNI721609:DNI721613 DXE721609:DXE721613 EHA721609:EHA721613 EQW721609:EQW721613 FAS721609:FAS721613 FKO721609:FKO721613 FUK721609:FUK721613 GEG721609:GEG721613 GOC721609:GOC721613 GXY721609:GXY721613 HHU721609:HHU721613 HRQ721609:HRQ721613 IBM721609:IBM721613 ILI721609:ILI721613 IVE721609:IVE721613 JFA721609:JFA721613 JOW721609:JOW721613 JYS721609:JYS721613 KIO721609:KIO721613 KSK721609:KSK721613 LCG721609:LCG721613 LMC721609:LMC721613 LVY721609:LVY721613 MFU721609:MFU721613 MPQ721609:MPQ721613 MZM721609:MZM721613 NJI721609:NJI721613 NTE721609:NTE721613 ODA721609:ODA721613 OMW721609:OMW721613 OWS721609:OWS721613 PGO721609:PGO721613 PQK721609:PQK721613 QAG721609:QAG721613 QKC721609:QKC721613 QTY721609:QTY721613 RDU721609:RDU721613 RNQ721609:RNQ721613 RXM721609:RXM721613 SHI721609:SHI721613 SRE721609:SRE721613 TBA721609:TBA721613 TKW721609:TKW721613 TUS721609:TUS721613 UEO721609:UEO721613 UOK721609:UOK721613 UYG721609:UYG721613 VIC721609:VIC721613 VRY721609:VRY721613 WBU721609:WBU721613 WLQ721609:WLQ721613 WVM721609:WVM721613 E787145:E787149 JA787145:JA787149 SW787145:SW787149 ACS787145:ACS787149 AMO787145:AMO787149 AWK787145:AWK787149 BGG787145:BGG787149 BQC787145:BQC787149 BZY787145:BZY787149 CJU787145:CJU787149 CTQ787145:CTQ787149 DDM787145:DDM787149 DNI787145:DNI787149 DXE787145:DXE787149 EHA787145:EHA787149 EQW787145:EQW787149 FAS787145:FAS787149 FKO787145:FKO787149 FUK787145:FUK787149 GEG787145:GEG787149 GOC787145:GOC787149 GXY787145:GXY787149 HHU787145:HHU787149 HRQ787145:HRQ787149 IBM787145:IBM787149 ILI787145:ILI787149 IVE787145:IVE787149 JFA787145:JFA787149 JOW787145:JOW787149 JYS787145:JYS787149 KIO787145:KIO787149 KSK787145:KSK787149 LCG787145:LCG787149 LMC787145:LMC787149 LVY787145:LVY787149 MFU787145:MFU787149 MPQ787145:MPQ787149 MZM787145:MZM787149 NJI787145:NJI787149 NTE787145:NTE787149 ODA787145:ODA787149 OMW787145:OMW787149 OWS787145:OWS787149 PGO787145:PGO787149 PQK787145:PQK787149 QAG787145:QAG787149 QKC787145:QKC787149 QTY787145:QTY787149 RDU787145:RDU787149 RNQ787145:RNQ787149 RXM787145:RXM787149 SHI787145:SHI787149 SRE787145:SRE787149 TBA787145:TBA787149 TKW787145:TKW787149 TUS787145:TUS787149 UEO787145:UEO787149 UOK787145:UOK787149 UYG787145:UYG787149 VIC787145:VIC787149 VRY787145:VRY787149 WBU787145:WBU787149 WLQ787145:WLQ787149 WVM787145:WVM787149 E852681:E852685 JA852681:JA852685 SW852681:SW852685 ACS852681:ACS852685 AMO852681:AMO852685 AWK852681:AWK852685 BGG852681:BGG852685 BQC852681:BQC852685 BZY852681:BZY852685 CJU852681:CJU852685 CTQ852681:CTQ852685 DDM852681:DDM852685 DNI852681:DNI852685 DXE852681:DXE852685 EHA852681:EHA852685 EQW852681:EQW852685 FAS852681:FAS852685 FKO852681:FKO852685 FUK852681:FUK852685 GEG852681:GEG852685 GOC852681:GOC852685 GXY852681:GXY852685 HHU852681:HHU852685 HRQ852681:HRQ852685 IBM852681:IBM852685 ILI852681:ILI852685 IVE852681:IVE852685 JFA852681:JFA852685 JOW852681:JOW852685 JYS852681:JYS852685 KIO852681:KIO852685 KSK852681:KSK852685 LCG852681:LCG852685 LMC852681:LMC852685 LVY852681:LVY852685 MFU852681:MFU852685 MPQ852681:MPQ852685 MZM852681:MZM852685 NJI852681:NJI852685 NTE852681:NTE852685 ODA852681:ODA852685 OMW852681:OMW852685 OWS852681:OWS852685 PGO852681:PGO852685 PQK852681:PQK852685 QAG852681:QAG852685 QKC852681:QKC852685 QTY852681:QTY852685 RDU852681:RDU852685 RNQ852681:RNQ852685 RXM852681:RXM852685 SHI852681:SHI852685 SRE852681:SRE852685 TBA852681:TBA852685 TKW852681:TKW852685 TUS852681:TUS852685 UEO852681:UEO852685 UOK852681:UOK852685 UYG852681:UYG852685 VIC852681:VIC852685 VRY852681:VRY852685 WBU852681:WBU852685 WLQ852681:WLQ852685 WVM852681:WVM852685 E918217:E918221 JA918217:JA918221 SW918217:SW918221 ACS918217:ACS918221 AMO918217:AMO918221 AWK918217:AWK918221 BGG918217:BGG918221 BQC918217:BQC918221 BZY918217:BZY918221 CJU918217:CJU918221 CTQ918217:CTQ918221 DDM918217:DDM918221 DNI918217:DNI918221 DXE918217:DXE918221 EHA918217:EHA918221 EQW918217:EQW918221 FAS918217:FAS918221 FKO918217:FKO918221 FUK918217:FUK918221 GEG918217:GEG918221 GOC918217:GOC918221 GXY918217:GXY918221 HHU918217:HHU918221 HRQ918217:HRQ918221 IBM918217:IBM918221 ILI918217:ILI918221 IVE918217:IVE918221 JFA918217:JFA918221 JOW918217:JOW918221 JYS918217:JYS918221 KIO918217:KIO918221 KSK918217:KSK918221 LCG918217:LCG918221 LMC918217:LMC918221 LVY918217:LVY918221 MFU918217:MFU918221 MPQ918217:MPQ918221 MZM918217:MZM918221 NJI918217:NJI918221 NTE918217:NTE918221 ODA918217:ODA918221 OMW918217:OMW918221 OWS918217:OWS918221 PGO918217:PGO918221 PQK918217:PQK918221 QAG918217:QAG918221 QKC918217:QKC918221 QTY918217:QTY918221 RDU918217:RDU918221 RNQ918217:RNQ918221 RXM918217:RXM918221 SHI918217:SHI918221 SRE918217:SRE918221 TBA918217:TBA918221 TKW918217:TKW918221 TUS918217:TUS918221 UEO918217:UEO918221 UOK918217:UOK918221 UYG918217:UYG918221 VIC918217:VIC918221 VRY918217:VRY918221 WBU918217:WBU918221 WLQ918217:WLQ918221 WVM918217:WVM918221 E983753:E983757 JA983753:JA983757 SW983753:SW983757 ACS983753:ACS983757 AMO983753:AMO983757 AWK983753:AWK983757 BGG983753:BGG983757 BQC983753:BQC983757 BZY983753:BZY983757 CJU983753:CJU983757 CTQ983753:CTQ983757 DDM983753:DDM983757 DNI983753:DNI983757 DXE983753:DXE983757 EHA983753:EHA983757 EQW983753:EQW983757 FAS983753:FAS983757 FKO983753:FKO983757 FUK983753:FUK983757 GEG983753:GEG983757 GOC983753:GOC983757 GXY983753:GXY983757 HHU983753:HHU983757 HRQ983753:HRQ983757 IBM983753:IBM983757 ILI983753:ILI983757 IVE983753:IVE983757 JFA983753:JFA983757 JOW983753:JOW983757 JYS983753:JYS983757 KIO983753:KIO983757 KSK983753:KSK983757 LCG983753:LCG983757 LMC983753:LMC983757 LVY983753:LVY983757 MFU983753:MFU983757 MPQ983753:MPQ983757 MZM983753:MZM983757 NJI983753:NJI983757 NTE983753:NTE983757 ODA983753:ODA983757 OMW983753:OMW983757 OWS983753:OWS983757 PGO983753:PGO983757 PQK983753:PQK983757 QAG983753:QAG983757 QKC983753:QKC983757 QTY983753:QTY983757 RDU983753:RDU983757 RNQ983753:RNQ983757 RXM983753:RXM983757 SHI983753:SHI983757 SRE983753:SRE983757 TBA983753:TBA983757 TKW983753:TKW983757 TUS983753:TUS983757 UEO983753:UEO983757 UOK983753:UOK983757 UYG983753:UYG983757 VIC983753:VIC983757 VRY983753:VRY983757 WBU983753:WBU983757 WLQ983753:WLQ983757 E590:E591 E513" xr:uid="{9DF06B9F-7CED-4B3E-A2B4-E737522B6503}">
      <formula1>"Yes,No"</formula1>
    </dataValidation>
  </dataValidations>
  <pageMargins left="0.2" right="0.2" top="0.25" bottom="0.25" header="0.3" footer="0.05"/>
  <pageSetup paperSize="9" scale="5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2321" r:id="rId4" name="Check Box 1">
              <controlPr defaultSize="0" autoFill="0" autoLine="0" autoPict="0">
                <anchor moveWithCells="1">
                  <from>
                    <xdr:col>4</xdr:col>
                    <xdr:colOff>114300</xdr:colOff>
                    <xdr:row>99</xdr:row>
                    <xdr:rowOff>38100</xdr:rowOff>
                  </from>
                  <to>
                    <xdr:col>5</xdr:col>
                    <xdr:colOff>76200</xdr:colOff>
                    <xdr:row>100</xdr:row>
                    <xdr:rowOff>152400</xdr:rowOff>
                  </to>
                </anchor>
              </controlPr>
            </control>
          </mc:Choice>
        </mc:AlternateContent>
        <mc:AlternateContent xmlns:mc="http://schemas.openxmlformats.org/markup-compatibility/2006">
          <mc:Choice Requires="x14">
            <control shapeId="312322" r:id="rId5" name="Check Box 2">
              <controlPr defaultSize="0" autoFill="0" autoLine="0" autoPict="0">
                <anchor moveWithCells="1">
                  <from>
                    <xdr:col>5</xdr:col>
                    <xdr:colOff>114300</xdr:colOff>
                    <xdr:row>99</xdr:row>
                    <xdr:rowOff>66675</xdr:rowOff>
                  </from>
                  <to>
                    <xdr:col>5</xdr:col>
                    <xdr:colOff>1066800</xdr:colOff>
                    <xdr:row>100</xdr:row>
                    <xdr:rowOff>180975</xdr:rowOff>
                  </to>
                </anchor>
              </controlPr>
            </control>
          </mc:Choice>
        </mc:AlternateContent>
        <mc:AlternateContent xmlns:mc="http://schemas.openxmlformats.org/markup-compatibility/2006">
          <mc:Choice Requires="x14">
            <control shapeId="312323" r:id="rId6" name="Check Box 3">
              <controlPr defaultSize="0" autoFill="0" autoLine="0" autoPict="0">
                <anchor moveWithCells="1">
                  <from>
                    <xdr:col>4</xdr:col>
                    <xdr:colOff>114300</xdr:colOff>
                    <xdr:row>100</xdr:row>
                    <xdr:rowOff>371475</xdr:rowOff>
                  </from>
                  <to>
                    <xdr:col>5</xdr:col>
                    <xdr:colOff>76200</xdr:colOff>
                    <xdr:row>102</xdr:row>
                    <xdr:rowOff>0</xdr:rowOff>
                  </to>
                </anchor>
              </controlPr>
            </control>
          </mc:Choice>
        </mc:AlternateContent>
        <mc:AlternateContent xmlns:mc="http://schemas.openxmlformats.org/markup-compatibility/2006">
          <mc:Choice Requires="x14">
            <control shapeId="312324" r:id="rId7" name="Check Box 4">
              <controlPr defaultSize="0" autoFill="0" autoLine="0" autoPict="0">
                <anchor moveWithCells="1">
                  <from>
                    <xdr:col>5</xdr:col>
                    <xdr:colOff>66675</xdr:colOff>
                    <xdr:row>100</xdr:row>
                    <xdr:rowOff>390525</xdr:rowOff>
                  </from>
                  <to>
                    <xdr:col>5</xdr:col>
                    <xdr:colOff>1019175</xdr:colOff>
                    <xdr:row>102</xdr:row>
                    <xdr:rowOff>9525</xdr:rowOff>
                  </to>
                </anchor>
              </controlPr>
            </control>
          </mc:Choice>
        </mc:AlternateContent>
        <mc:AlternateContent xmlns:mc="http://schemas.openxmlformats.org/markup-compatibility/2006">
          <mc:Choice Requires="x14">
            <control shapeId="312325" r:id="rId8" name="Check Box 5">
              <controlPr defaultSize="0" autoFill="0" autoLine="0" autoPict="0">
                <anchor moveWithCells="1">
                  <from>
                    <xdr:col>4</xdr:col>
                    <xdr:colOff>114300</xdr:colOff>
                    <xdr:row>102</xdr:row>
                    <xdr:rowOff>142875</xdr:rowOff>
                  </from>
                  <to>
                    <xdr:col>5</xdr:col>
                    <xdr:colOff>1104900</xdr:colOff>
                    <xdr:row>102</xdr:row>
                    <xdr:rowOff>561975</xdr:rowOff>
                  </to>
                </anchor>
              </controlPr>
            </control>
          </mc:Choice>
        </mc:AlternateContent>
        <mc:AlternateContent xmlns:mc="http://schemas.openxmlformats.org/markup-compatibility/2006">
          <mc:Choice Requires="x14">
            <control shapeId="312326" r:id="rId9" name="Check Box 6">
              <controlPr defaultSize="0" autoFill="0" autoLine="0" autoPict="0">
                <anchor moveWithCells="1">
                  <from>
                    <xdr:col>6</xdr:col>
                    <xdr:colOff>114300</xdr:colOff>
                    <xdr:row>99</xdr:row>
                    <xdr:rowOff>38100</xdr:rowOff>
                  </from>
                  <to>
                    <xdr:col>7</xdr:col>
                    <xdr:colOff>104775</xdr:colOff>
                    <xdr:row>100</xdr:row>
                    <xdr:rowOff>152400</xdr:rowOff>
                  </to>
                </anchor>
              </controlPr>
            </control>
          </mc:Choice>
        </mc:AlternateContent>
        <mc:AlternateContent xmlns:mc="http://schemas.openxmlformats.org/markup-compatibility/2006">
          <mc:Choice Requires="x14">
            <control shapeId="312327" r:id="rId10" name="Check Box 7">
              <controlPr defaultSize="0" autoFill="0" autoLine="0" autoPict="0">
                <anchor moveWithCells="1">
                  <from>
                    <xdr:col>7</xdr:col>
                    <xdr:colOff>114300</xdr:colOff>
                    <xdr:row>99</xdr:row>
                    <xdr:rowOff>66675</xdr:rowOff>
                  </from>
                  <to>
                    <xdr:col>7</xdr:col>
                    <xdr:colOff>1066800</xdr:colOff>
                    <xdr:row>100</xdr:row>
                    <xdr:rowOff>180975</xdr:rowOff>
                  </to>
                </anchor>
              </controlPr>
            </control>
          </mc:Choice>
        </mc:AlternateContent>
        <mc:AlternateContent xmlns:mc="http://schemas.openxmlformats.org/markup-compatibility/2006">
          <mc:Choice Requires="x14">
            <control shapeId="312328" r:id="rId11" name="Check Box 8">
              <controlPr defaultSize="0" autoFill="0" autoLine="0" autoPict="0">
                <anchor moveWithCells="1">
                  <from>
                    <xdr:col>6</xdr:col>
                    <xdr:colOff>114300</xdr:colOff>
                    <xdr:row>100</xdr:row>
                    <xdr:rowOff>390525</xdr:rowOff>
                  </from>
                  <to>
                    <xdr:col>7</xdr:col>
                    <xdr:colOff>104775</xdr:colOff>
                    <xdr:row>102</xdr:row>
                    <xdr:rowOff>9525</xdr:rowOff>
                  </to>
                </anchor>
              </controlPr>
            </control>
          </mc:Choice>
        </mc:AlternateContent>
        <mc:AlternateContent xmlns:mc="http://schemas.openxmlformats.org/markup-compatibility/2006">
          <mc:Choice Requires="x14">
            <control shapeId="312329" r:id="rId12" name="Check Box 9">
              <controlPr defaultSize="0" autoFill="0" autoLine="0" autoPict="0">
                <anchor moveWithCells="1">
                  <from>
                    <xdr:col>7</xdr:col>
                    <xdr:colOff>104775</xdr:colOff>
                    <xdr:row>100</xdr:row>
                    <xdr:rowOff>381000</xdr:rowOff>
                  </from>
                  <to>
                    <xdr:col>7</xdr:col>
                    <xdr:colOff>1057275</xdr:colOff>
                    <xdr:row>102</xdr:row>
                    <xdr:rowOff>0</xdr:rowOff>
                  </to>
                </anchor>
              </controlPr>
            </control>
          </mc:Choice>
        </mc:AlternateContent>
        <mc:AlternateContent xmlns:mc="http://schemas.openxmlformats.org/markup-compatibility/2006">
          <mc:Choice Requires="x14">
            <control shapeId="312330" r:id="rId13" name="Check Box 10">
              <controlPr defaultSize="0" autoFill="0" autoLine="0" autoPict="0">
                <anchor moveWithCells="1">
                  <from>
                    <xdr:col>6</xdr:col>
                    <xdr:colOff>114300</xdr:colOff>
                    <xdr:row>102</xdr:row>
                    <xdr:rowOff>142875</xdr:rowOff>
                  </from>
                  <to>
                    <xdr:col>7</xdr:col>
                    <xdr:colOff>1143000</xdr:colOff>
                    <xdr:row>102</xdr:row>
                    <xdr:rowOff>561975</xdr:rowOff>
                  </to>
                </anchor>
              </controlPr>
            </control>
          </mc:Choice>
        </mc:AlternateContent>
        <mc:AlternateContent xmlns:mc="http://schemas.openxmlformats.org/markup-compatibility/2006">
          <mc:Choice Requires="x14">
            <control shapeId="312331" r:id="rId14" name="Check Box 11">
              <controlPr defaultSize="0" autoFill="0" autoLine="0" autoPict="0">
                <anchor moveWithCells="1" sizeWithCells="1">
                  <from>
                    <xdr:col>6</xdr:col>
                    <xdr:colOff>914400</xdr:colOff>
                    <xdr:row>164</xdr:row>
                    <xdr:rowOff>0</xdr:rowOff>
                  </from>
                  <to>
                    <xdr:col>6</xdr:col>
                    <xdr:colOff>914400</xdr:colOff>
                    <xdr:row>164</xdr:row>
                    <xdr:rowOff>0</xdr:rowOff>
                  </to>
                </anchor>
              </controlPr>
            </control>
          </mc:Choice>
        </mc:AlternateContent>
        <mc:AlternateContent xmlns:mc="http://schemas.openxmlformats.org/markup-compatibility/2006">
          <mc:Choice Requires="x14">
            <control shapeId="312332" r:id="rId15" name="Check Box 12">
              <controlPr defaultSize="0" autoFill="0" autoLine="0" autoPict="0">
                <anchor moveWithCells="1" sizeWithCells="1">
                  <from>
                    <xdr:col>6</xdr:col>
                    <xdr:colOff>914400</xdr:colOff>
                    <xdr:row>164</xdr:row>
                    <xdr:rowOff>0</xdr:rowOff>
                  </from>
                  <to>
                    <xdr:col>6</xdr:col>
                    <xdr:colOff>914400</xdr:colOff>
                    <xdr:row>164</xdr:row>
                    <xdr:rowOff>0</xdr:rowOff>
                  </to>
                </anchor>
              </controlPr>
            </control>
          </mc:Choice>
        </mc:AlternateContent>
        <mc:AlternateContent xmlns:mc="http://schemas.openxmlformats.org/markup-compatibility/2006">
          <mc:Choice Requires="x14">
            <control shapeId="312333" r:id="rId16" name="Check Box 13">
              <controlPr defaultSize="0" autoFill="0" autoLine="0" autoPict="0">
                <anchor moveWithCells="1" sizeWithCells="1">
                  <from>
                    <xdr:col>6</xdr:col>
                    <xdr:colOff>914400</xdr:colOff>
                    <xdr:row>164</xdr:row>
                    <xdr:rowOff>0</xdr:rowOff>
                  </from>
                  <to>
                    <xdr:col>6</xdr:col>
                    <xdr:colOff>914400</xdr:colOff>
                    <xdr:row>164</xdr:row>
                    <xdr:rowOff>0</xdr:rowOff>
                  </to>
                </anchor>
              </controlPr>
            </control>
          </mc:Choice>
        </mc:AlternateContent>
        <mc:AlternateContent xmlns:mc="http://schemas.openxmlformats.org/markup-compatibility/2006">
          <mc:Choice Requires="x14">
            <control shapeId="312334" r:id="rId17" name="Check Box 14">
              <controlPr defaultSize="0" autoFill="0" autoLine="0" autoPict="0">
                <anchor moveWithCells="1" sizeWithCells="1">
                  <from>
                    <xdr:col>6</xdr:col>
                    <xdr:colOff>914400</xdr:colOff>
                    <xdr:row>164</xdr:row>
                    <xdr:rowOff>0</xdr:rowOff>
                  </from>
                  <to>
                    <xdr:col>6</xdr:col>
                    <xdr:colOff>914400</xdr:colOff>
                    <xdr:row>164</xdr:row>
                    <xdr:rowOff>0</xdr:rowOff>
                  </to>
                </anchor>
              </controlPr>
            </control>
          </mc:Choice>
        </mc:AlternateContent>
        <mc:AlternateContent xmlns:mc="http://schemas.openxmlformats.org/markup-compatibility/2006">
          <mc:Choice Requires="x14">
            <control shapeId="312335" r:id="rId18" name="Check Box 15">
              <controlPr defaultSize="0" autoFill="0" autoLine="0" autoPict="0">
                <anchor moveWithCells="1" sizeWithCells="1">
                  <from>
                    <xdr:col>6</xdr:col>
                    <xdr:colOff>914400</xdr:colOff>
                    <xdr:row>164</xdr:row>
                    <xdr:rowOff>0</xdr:rowOff>
                  </from>
                  <to>
                    <xdr:col>6</xdr:col>
                    <xdr:colOff>914400</xdr:colOff>
                    <xdr:row>164</xdr:row>
                    <xdr:rowOff>0</xdr:rowOff>
                  </to>
                </anchor>
              </controlPr>
            </control>
          </mc:Choice>
        </mc:AlternateContent>
        <mc:AlternateContent xmlns:mc="http://schemas.openxmlformats.org/markup-compatibility/2006">
          <mc:Choice Requires="x14">
            <control shapeId="312336" r:id="rId19" name="Check Box 16">
              <controlPr defaultSize="0" autoFill="0" autoLine="0" autoPict="0">
                <anchor moveWithCells="1" sizeWithCells="1">
                  <from>
                    <xdr:col>5</xdr:col>
                    <xdr:colOff>66675</xdr:colOff>
                    <xdr:row>164</xdr:row>
                    <xdr:rowOff>0</xdr:rowOff>
                  </from>
                  <to>
                    <xdr:col>5</xdr:col>
                    <xdr:colOff>66675</xdr:colOff>
                    <xdr:row>164</xdr:row>
                    <xdr:rowOff>0</xdr:rowOff>
                  </to>
                </anchor>
              </controlPr>
            </control>
          </mc:Choice>
        </mc:AlternateContent>
        <mc:AlternateContent xmlns:mc="http://schemas.openxmlformats.org/markup-compatibility/2006">
          <mc:Choice Requires="x14">
            <control shapeId="312337" r:id="rId20" name="Check Box 17">
              <controlPr defaultSize="0" autoFill="0" autoLine="0" autoPict="0">
                <anchor moveWithCells="1" sizeWithCells="1">
                  <from>
                    <xdr:col>8</xdr:col>
                    <xdr:colOff>942975</xdr:colOff>
                    <xdr:row>164</xdr:row>
                    <xdr:rowOff>0</xdr:rowOff>
                  </from>
                  <to>
                    <xdr:col>8</xdr:col>
                    <xdr:colOff>942975</xdr:colOff>
                    <xdr:row>164</xdr:row>
                    <xdr:rowOff>0</xdr:rowOff>
                  </to>
                </anchor>
              </controlPr>
            </control>
          </mc:Choice>
        </mc:AlternateContent>
        <mc:AlternateContent xmlns:mc="http://schemas.openxmlformats.org/markup-compatibility/2006">
          <mc:Choice Requires="x14">
            <control shapeId="312338" r:id="rId21" name="Check Box 18">
              <controlPr defaultSize="0" autoFill="0" autoLine="0" autoPict="0">
                <anchor moveWithCells="1" sizeWithCells="1">
                  <from>
                    <xdr:col>8</xdr:col>
                    <xdr:colOff>942975</xdr:colOff>
                    <xdr:row>164</xdr:row>
                    <xdr:rowOff>0</xdr:rowOff>
                  </from>
                  <to>
                    <xdr:col>8</xdr:col>
                    <xdr:colOff>942975</xdr:colOff>
                    <xdr:row>164</xdr:row>
                    <xdr:rowOff>0</xdr:rowOff>
                  </to>
                </anchor>
              </controlPr>
            </control>
          </mc:Choice>
        </mc:AlternateContent>
        <mc:AlternateContent xmlns:mc="http://schemas.openxmlformats.org/markup-compatibility/2006">
          <mc:Choice Requires="x14">
            <control shapeId="312339" r:id="rId22" name="Check Box 19">
              <controlPr defaultSize="0" autoFill="0" autoLine="0" autoPict="0">
                <anchor moveWithCells="1" sizeWithCells="1">
                  <from>
                    <xdr:col>8</xdr:col>
                    <xdr:colOff>942975</xdr:colOff>
                    <xdr:row>164</xdr:row>
                    <xdr:rowOff>0</xdr:rowOff>
                  </from>
                  <to>
                    <xdr:col>8</xdr:col>
                    <xdr:colOff>942975</xdr:colOff>
                    <xdr:row>164</xdr:row>
                    <xdr:rowOff>0</xdr:rowOff>
                  </to>
                </anchor>
              </controlPr>
            </control>
          </mc:Choice>
        </mc:AlternateContent>
        <mc:AlternateContent xmlns:mc="http://schemas.openxmlformats.org/markup-compatibility/2006">
          <mc:Choice Requires="x14">
            <control shapeId="312340" r:id="rId23" name="Check Box 20">
              <controlPr defaultSize="0" autoFill="0" autoLine="0" autoPict="0">
                <anchor moveWithCells="1" sizeWithCells="1">
                  <from>
                    <xdr:col>8</xdr:col>
                    <xdr:colOff>942975</xdr:colOff>
                    <xdr:row>164</xdr:row>
                    <xdr:rowOff>0</xdr:rowOff>
                  </from>
                  <to>
                    <xdr:col>8</xdr:col>
                    <xdr:colOff>942975</xdr:colOff>
                    <xdr:row>164</xdr:row>
                    <xdr:rowOff>0</xdr:rowOff>
                  </to>
                </anchor>
              </controlPr>
            </control>
          </mc:Choice>
        </mc:AlternateContent>
        <mc:AlternateContent xmlns:mc="http://schemas.openxmlformats.org/markup-compatibility/2006">
          <mc:Choice Requires="x14">
            <control shapeId="312341" r:id="rId24" name="Check Box 21">
              <controlPr defaultSize="0" autoFill="0" autoLine="0" autoPict="0">
                <anchor moveWithCells="1" sizeWithCells="1">
                  <from>
                    <xdr:col>8</xdr:col>
                    <xdr:colOff>942975</xdr:colOff>
                    <xdr:row>164</xdr:row>
                    <xdr:rowOff>0</xdr:rowOff>
                  </from>
                  <to>
                    <xdr:col>9</xdr:col>
                    <xdr:colOff>0</xdr:colOff>
                    <xdr:row>164</xdr:row>
                    <xdr:rowOff>0</xdr:rowOff>
                  </to>
                </anchor>
              </controlPr>
            </control>
          </mc:Choice>
        </mc:AlternateContent>
        <mc:AlternateContent xmlns:mc="http://schemas.openxmlformats.org/markup-compatibility/2006">
          <mc:Choice Requires="x14">
            <control shapeId="312342" r:id="rId25" name="Check Box 22">
              <controlPr defaultSize="0" autoFill="0" autoLine="0" autoPict="0">
                <anchor moveWithCells="1" sizeWithCells="1">
                  <from>
                    <xdr:col>7</xdr:col>
                    <xdr:colOff>38100</xdr:colOff>
                    <xdr:row>164</xdr:row>
                    <xdr:rowOff>0</xdr:rowOff>
                  </from>
                  <to>
                    <xdr:col>7</xdr:col>
                    <xdr:colOff>38100</xdr:colOff>
                    <xdr:row>164</xdr:row>
                    <xdr:rowOff>0</xdr:rowOff>
                  </to>
                </anchor>
              </controlPr>
            </control>
          </mc:Choice>
        </mc:AlternateContent>
        <mc:AlternateContent xmlns:mc="http://schemas.openxmlformats.org/markup-compatibility/2006">
          <mc:Choice Requires="x14">
            <control shapeId="312343" r:id="rId26" name="Check Box 23">
              <controlPr defaultSize="0" autoFill="0" autoLine="0" autoPict="0">
                <anchor moveWithCells="1" sizeWithCells="1">
                  <from>
                    <xdr:col>6</xdr:col>
                    <xdr:colOff>609600</xdr:colOff>
                    <xdr:row>408</xdr:row>
                    <xdr:rowOff>0</xdr:rowOff>
                  </from>
                  <to>
                    <xdr:col>6</xdr:col>
                    <xdr:colOff>609600</xdr:colOff>
                    <xdr:row>408</xdr:row>
                    <xdr:rowOff>0</xdr:rowOff>
                  </to>
                </anchor>
              </controlPr>
            </control>
          </mc:Choice>
        </mc:AlternateContent>
        <mc:AlternateContent xmlns:mc="http://schemas.openxmlformats.org/markup-compatibility/2006">
          <mc:Choice Requires="x14">
            <control shapeId="312344" r:id="rId27" name="Check Box 24">
              <controlPr defaultSize="0" autoFill="0" autoLine="0" autoPict="0">
                <anchor moveWithCells="1" sizeWithCells="1">
                  <from>
                    <xdr:col>6</xdr:col>
                    <xdr:colOff>609600</xdr:colOff>
                    <xdr:row>408</xdr:row>
                    <xdr:rowOff>0</xdr:rowOff>
                  </from>
                  <to>
                    <xdr:col>6</xdr:col>
                    <xdr:colOff>609600</xdr:colOff>
                    <xdr:row>408</xdr:row>
                    <xdr:rowOff>0</xdr:rowOff>
                  </to>
                </anchor>
              </controlPr>
            </control>
          </mc:Choice>
        </mc:AlternateContent>
        <mc:AlternateContent xmlns:mc="http://schemas.openxmlformats.org/markup-compatibility/2006">
          <mc:Choice Requires="x14">
            <control shapeId="312345" r:id="rId28" name="Check Box 25">
              <controlPr defaultSize="0" autoFill="0" autoLine="0" autoPict="0">
                <anchor moveWithCells="1" sizeWithCells="1">
                  <from>
                    <xdr:col>6</xdr:col>
                    <xdr:colOff>609600</xdr:colOff>
                    <xdr:row>408</xdr:row>
                    <xdr:rowOff>0</xdr:rowOff>
                  </from>
                  <to>
                    <xdr:col>6</xdr:col>
                    <xdr:colOff>609600</xdr:colOff>
                    <xdr:row>408</xdr:row>
                    <xdr:rowOff>0</xdr:rowOff>
                  </to>
                </anchor>
              </controlPr>
            </control>
          </mc:Choice>
        </mc:AlternateContent>
        <mc:AlternateContent xmlns:mc="http://schemas.openxmlformats.org/markup-compatibility/2006">
          <mc:Choice Requires="x14">
            <control shapeId="312346" r:id="rId29" name="Check Box 26">
              <controlPr defaultSize="0" autoFill="0" autoLine="0" autoPict="0">
                <anchor moveWithCells="1" sizeWithCells="1">
                  <from>
                    <xdr:col>6</xdr:col>
                    <xdr:colOff>609600</xdr:colOff>
                    <xdr:row>408</xdr:row>
                    <xdr:rowOff>0</xdr:rowOff>
                  </from>
                  <to>
                    <xdr:col>6</xdr:col>
                    <xdr:colOff>609600</xdr:colOff>
                    <xdr:row>408</xdr:row>
                    <xdr:rowOff>0</xdr:rowOff>
                  </to>
                </anchor>
              </controlPr>
            </control>
          </mc:Choice>
        </mc:AlternateContent>
        <mc:AlternateContent xmlns:mc="http://schemas.openxmlformats.org/markup-compatibility/2006">
          <mc:Choice Requires="x14">
            <control shapeId="312347" r:id="rId30" name="Check Box 27">
              <controlPr defaultSize="0" autoFill="0" autoLine="0" autoPict="0">
                <anchor moveWithCells="1" sizeWithCells="1">
                  <from>
                    <xdr:col>6</xdr:col>
                    <xdr:colOff>609600</xdr:colOff>
                    <xdr:row>408</xdr:row>
                    <xdr:rowOff>0</xdr:rowOff>
                  </from>
                  <to>
                    <xdr:col>6</xdr:col>
                    <xdr:colOff>609600</xdr:colOff>
                    <xdr:row>408</xdr:row>
                    <xdr:rowOff>0</xdr:rowOff>
                  </to>
                </anchor>
              </controlPr>
            </control>
          </mc:Choice>
        </mc:AlternateContent>
        <mc:AlternateContent xmlns:mc="http://schemas.openxmlformats.org/markup-compatibility/2006">
          <mc:Choice Requires="x14">
            <control shapeId="312348" r:id="rId31" name="Check Box 28">
              <controlPr defaultSize="0" autoFill="0" autoLine="0" autoPict="0">
                <anchor moveWithCells="1" sizeWithCells="1">
                  <from>
                    <xdr:col>5</xdr:col>
                    <xdr:colOff>66675</xdr:colOff>
                    <xdr:row>408</xdr:row>
                    <xdr:rowOff>0</xdr:rowOff>
                  </from>
                  <to>
                    <xdr:col>5</xdr:col>
                    <xdr:colOff>66675</xdr:colOff>
                    <xdr:row>408</xdr:row>
                    <xdr:rowOff>0</xdr:rowOff>
                  </to>
                </anchor>
              </controlPr>
            </control>
          </mc:Choice>
        </mc:AlternateContent>
        <mc:AlternateContent xmlns:mc="http://schemas.openxmlformats.org/markup-compatibility/2006">
          <mc:Choice Requires="x14">
            <control shapeId="312349" r:id="rId32" name="Check Box 29">
              <controlPr defaultSize="0" autoFill="0" autoLine="0" autoPict="0">
                <anchor moveWithCells="1" sizeWithCells="1">
                  <from>
                    <xdr:col>8</xdr:col>
                    <xdr:colOff>942975</xdr:colOff>
                    <xdr:row>408</xdr:row>
                    <xdr:rowOff>0</xdr:rowOff>
                  </from>
                  <to>
                    <xdr:col>8</xdr:col>
                    <xdr:colOff>942975</xdr:colOff>
                    <xdr:row>408</xdr:row>
                    <xdr:rowOff>0</xdr:rowOff>
                  </to>
                </anchor>
              </controlPr>
            </control>
          </mc:Choice>
        </mc:AlternateContent>
        <mc:AlternateContent xmlns:mc="http://schemas.openxmlformats.org/markup-compatibility/2006">
          <mc:Choice Requires="x14">
            <control shapeId="312350" r:id="rId33" name="Check Box 30">
              <controlPr defaultSize="0" autoFill="0" autoLine="0" autoPict="0">
                <anchor moveWithCells="1" sizeWithCells="1">
                  <from>
                    <xdr:col>8</xdr:col>
                    <xdr:colOff>942975</xdr:colOff>
                    <xdr:row>408</xdr:row>
                    <xdr:rowOff>0</xdr:rowOff>
                  </from>
                  <to>
                    <xdr:col>8</xdr:col>
                    <xdr:colOff>942975</xdr:colOff>
                    <xdr:row>408</xdr:row>
                    <xdr:rowOff>0</xdr:rowOff>
                  </to>
                </anchor>
              </controlPr>
            </control>
          </mc:Choice>
        </mc:AlternateContent>
        <mc:AlternateContent xmlns:mc="http://schemas.openxmlformats.org/markup-compatibility/2006">
          <mc:Choice Requires="x14">
            <control shapeId="312351" r:id="rId34" name="Check Box 31">
              <controlPr defaultSize="0" autoFill="0" autoLine="0" autoPict="0">
                <anchor moveWithCells="1" sizeWithCells="1">
                  <from>
                    <xdr:col>8</xdr:col>
                    <xdr:colOff>942975</xdr:colOff>
                    <xdr:row>408</xdr:row>
                    <xdr:rowOff>0</xdr:rowOff>
                  </from>
                  <to>
                    <xdr:col>8</xdr:col>
                    <xdr:colOff>942975</xdr:colOff>
                    <xdr:row>408</xdr:row>
                    <xdr:rowOff>0</xdr:rowOff>
                  </to>
                </anchor>
              </controlPr>
            </control>
          </mc:Choice>
        </mc:AlternateContent>
        <mc:AlternateContent xmlns:mc="http://schemas.openxmlformats.org/markup-compatibility/2006">
          <mc:Choice Requires="x14">
            <control shapeId="312352" r:id="rId35" name="Check Box 32">
              <controlPr defaultSize="0" autoFill="0" autoLine="0" autoPict="0">
                <anchor moveWithCells="1" sizeWithCells="1">
                  <from>
                    <xdr:col>8</xdr:col>
                    <xdr:colOff>942975</xdr:colOff>
                    <xdr:row>408</xdr:row>
                    <xdr:rowOff>0</xdr:rowOff>
                  </from>
                  <to>
                    <xdr:col>8</xdr:col>
                    <xdr:colOff>942975</xdr:colOff>
                    <xdr:row>408</xdr:row>
                    <xdr:rowOff>0</xdr:rowOff>
                  </to>
                </anchor>
              </controlPr>
            </control>
          </mc:Choice>
        </mc:AlternateContent>
        <mc:AlternateContent xmlns:mc="http://schemas.openxmlformats.org/markup-compatibility/2006">
          <mc:Choice Requires="x14">
            <control shapeId="312353" r:id="rId36" name="Check Box 33">
              <controlPr defaultSize="0" autoFill="0" autoLine="0" autoPict="0">
                <anchor moveWithCells="1" sizeWithCells="1">
                  <from>
                    <xdr:col>8</xdr:col>
                    <xdr:colOff>942975</xdr:colOff>
                    <xdr:row>408</xdr:row>
                    <xdr:rowOff>0</xdr:rowOff>
                  </from>
                  <to>
                    <xdr:col>9</xdr:col>
                    <xdr:colOff>0</xdr:colOff>
                    <xdr:row>408</xdr:row>
                    <xdr:rowOff>0</xdr:rowOff>
                  </to>
                </anchor>
              </controlPr>
            </control>
          </mc:Choice>
        </mc:AlternateContent>
        <mc:AlternateContent xmlns:mc="http://schemas.openxmlformats.org/markup-compatibility/2006">
          <mc:Choice Requires="x14">
            <control shapeId="312354" r:id="rId37" name="Check Box 34">
              <controlPr defaultSize="0" autoFill="0" autoLine="0" autoPict="0">
                <anchor moveWithCells="1" sizeWithCells="1">
                  <from>
                    <xdr:col>7</xdr:col>
                    <xdr:colOff>38100</xdr:colOff>
                    <xdr:row>408</xdr:row>
                    <xdr:rowOff>0</xdr:rowOff>
                  </from>
                  <to>
                    <xdr:col>7</xdr:col>
                    <xdr:colOff>38100</xdr:colOff>
                    <xdr:row>408</xdr:row>
                    <xdr:rowOff>0</xdr:rowOff>
                  </to>
                </anchor>
              </controlPr>
            </control>
          </mc:Choice>
        </mc:AlternateContent>
        <mc:AlternateContent xmlns:mc="http://schemas.openxmlformats.org/markup-compatibility/2006">
          <mc:Choice Requires="x14">
            <control shapeId="312355" r:id="rId38" name="Check Box 35">
              <controlPr defaultSize="0" autoFill="0" autoLine="0" autoPict="0">
                <anchor moveWithCells="1" sizeWithCells="1">
                  <from>
                    <xdr:col>4</xdr:col>
                    <xdr:colOff>0</xdr:colOff>
                    <xdr:row>472</xdr:row>
                    <xdr:rowOff>0</xdr:rowOff>
                  </from>
                  <to>
                    <xdr:col>4</xdr:col>
                    <xdr:colOff>857250</xdr:colOff>
                    <xdr:row>473</xdr:row>
                    <xdr:rowOff>381000</xdr:rowOff>
                  </to>
                </anchor>
              </controlPr>
            </control>
          </mc:Choice>
        </mc:AlternateContent>
        <mc:AlternateContent xmlns:mc="http://schemas.openxmlformats.org/markup-compatibility/2006">
          <mc:Choice Requires="x14">
            <control shapeId="312356" r:id="rId39" name="Check Box 36">
              <controlPr defaultSize="0" autoFill="0" autoLine="0" autoPict="0">
                <anchor moveWithCells="1" sizeWithCells="1">
                  <from>
                    <xdr:col>4</xdr:col>
                    <xdr:colOff>1047750</xdr:colOff>
                    <xdr:row>472</xdr:row>
                    <xdr:rowOff>0</xdr:rowOff>
                  </from>
                  <to>
                    <xdr:col>5</xdr:col>
                    <xdr:colOff>1009650</xdr:colOff>
                    <xdr:row>473</xdr:row>
                    <xdr:rowOff>381000</xdr:rowOff>
                  </to>
                </anchor>
              </controlPr>
            </control>
          </mc:Choice>
        </mc:AlternateContent>
        <mc:AlternateContent xmlns:mc="http://schemas.openxmlformats.org/markup-compatibility/2006">
          <mc:Choice Requires="x14">
            <control shapeId="312357" r:id="rId40" name="Check Box 37">
              <controlPr defaultSize="0" autoFill="0" autoLine="0" autoPict="0">
                <anchor moveWithCells="1" sizeWithCells="1">
                  <from>
                    <xdr:col>5</xdr:col>
                    <xdr:colOff>0</xdr:colOff>
                    <xdr:row>160</xdr:row>
                    <xdr:rowOff>142875</xdr:rowOff>
                  </from>
                  <to>
                    <xdr:col>5</xdr:col>
                    <xdr:colOff>657225</xdr:colOff>
                    <xdr:row>161</xdr:row>
                    <xdr:rowOff>466725</xdr:rowOff>
                  </to>
                </anchor>
              </controlPr>
            </control>
          </mc:Choice>
        </mc:AlternateContent>
        <mc:AlternateContent xmlns:mc="http://schemas.openxmlformats.org/markup-compatibility/2006">
          <mc:Choice Requires="x14">
            <control shapeId="312358" r:id="rId41" name="Check Box 38">
              <controlPr defaultSize="0" autoFill="0" autoLine="0" autoPict="0">
                <anchor moveWithCells="1" sizeWithCells="1">
                  <from>
                    <xdr:col>5</xdr:col>
                    <xdr:colOff>800100</xdr:colOff>
                    <xdr:row>160</xdr:row>
                    <xdr:rowOff>142875</xdr:rowOff>
                  </from>
                  <to>
                    <xdr:col>6</xdr:col>
                    <xdr:colOff>590550</xdr:colOff>
                    <xdr:row>161</xdr:row>
                    <xdr:rowOff>466725</xdr:rowOff>
                  </to>
                </anchor>
              </controlPr>
            </control>
          </mc:Choice>
        </mc:AlternateContent>
        <mc:AlternateContent xmlns:mc="http://schemas.openxmlformats.org/markup-compatibility/2006">
          <mc:Choice Requires="x14">
            <control shapeId="312359" r:id="rId42" name="Check Box 39">
              <controlPr defaultSize="0" autoFill="0" autoLine="0" autoPict="0">
                <anchor moveWithCells="1" sizeWithCells="1">
                  <from>
                    <xdr:col>5</xdr:col>
                    <xdr:colOff>0</xdr:colOff>
                    <xdr:row>161</xdr:row>
                    <xdr:rowOff>361950</xdr:rowOff>
                  </from>
                  <to>
                    <xdr:col>6</xdr:col>
                    <xdr:colOff>9525</xdr:colOff>
                    <xdr:row>161</xdr:row>
                    <xdr:rowOff>781050</xdr:rowOff>
                  </to>
                </anchor>
              </controlPr>
            </control>
          </mc:Choice>
        </mc:AlternateContent>
        <mc:AlternateContent xmlns:mc="http://schemas.openxmlformats.org/markup-compatibility/2006">
          <mc:Choice Requires="x14">
            <control shapeId="312360" r:id="rId43" name="Check Box 40">
              <controlPr defaultSize="0" autoFill="0" autoLine="0" autoPict="0">
                <anchor moveWithCells="1" sizeWithCells="1">
                  <from>
                    <xdr:col>5</xdr:col>
                    <xdr:colOff>809625</xdr:colOff>
                    <xdr:row>161</xdr:row>
                    <xdr:rowOff>342900</xdr:rowOff>
                  </from>
                  <to>
                    <xdr:col>6</xdr:col>
                    <xdr:colOff>657225</xdr:colOff>
                    <xdr:row>162</xdr:row>
                    <xdr:rowOff>0</xdr:rowOff>
                  </to>
                </anchor>
              </controlPr>
            </control>
          </mc:Choice>
        </mc:AlternateContent>
        <mc:AlternateContent xmlns:mc="http://schemas.openxmlformats.org/markup-compatibility/2006">
          <mc:Choice Requires="x14">
            <control shapeId="312361" r:id="rId44" name="Check Box 41">
              <controlPr defaultSize="0" autoFill="0" autoLine="0" autoPict="0">
                <anchor moveWithCells="1" sizeWithCells="1">
                  <from>
                    <xdr:col>6</xdr:col>
                    <xdr:colOff>914400</xdr:colOff>
                    <xdr:row>371</xdr:row>
                    <xdr:rowOff>0</xdr:rowOff>
                  </from>
                  <to>
                    <xdr:col>6</xdr:col>
                    <xdr:colOff>914400</xdr:colOff>
                    <xdr:row>371</xdr:row>
                    <xdr:rowOff>0</xdr:rowOff>
                  </to>
                </anchor>
              </controlPr>
            </control>
          </mc:Choice>
        </mc:AlternateContent>
        <mc:AlternateContent xmlns:mc="http://schemas.openxmlformats.org/markup-compatibility/2006">
          <mc:Choice Requires="x14">
            <control shapeId="312362" r:id="rId45" name="Check Box 42">
              <controlPr defaultSize="0" autoFill="0" autoLine="0" autoPict="0">
                <anchor moveWithCells="1" sizeWithCells="1">
                  <from>
                    <xdr:col>6</xdr:col>
                    <xdr:colOff>914400</xdr:colOff>
                    <xdr:row>371</xdr:row>
                    <xdr:rowOff>0</xdr:rowOff>
                  </from>
                  <to>
                    <xdr:col>6</xdr:col>
                    <xdr:colOff>914400</xdr:colOff>
                    <xdr:row>371</xdr:row>
                    <xdr:rowOff>0</xdr:rowOff>
                  </to>
                </anchor>
              </controlPr>
            </control>
          </mc:Choice>
        </mc:AlternateContent>
        <mc:AlternateContent xmlns:mc="http://schemas.openxmlformats.org/markup-compatibility/2006">
          <mc:Choice Requires="x14">
            <control shapeId="312363" r:id="rId46" name="Check Box 43">
              <controlPr defaultSize="0" autoFill="0" autoLine="0" autoPict="0">
                <anchor moveWithCells="1" sizeWithCells="1">
                  <from>
                    <xdr:col>6</xdr:col>
                    <xdr:colOff>914400</xdr:colOff>
                    <xdr:row>371</xdr:row>
                    <xdr:rowOff>0</xdr:rowOff>
                  </from>
                  <to>
                    <xdr:col>6</xdr:col>
                    <xdr:colOff>914400</xdr:colOff>
                    <xdr:row>371</xdr:row>
                    <xdr:rowOff>0</xdr:rowOff>
                  </to>
                </anchor>
              </controlPr>
            </control>
          </mc:Choice>
        </mc:AlternateContent>
        <mc:AlternateContent xmlns:mc="http://schemas.openxmlformats.org/markup-compatibility/2006">
          <mc:Choice Requires="x14">
            <control shapeId="312364" r:id="rId47" name="Check Box 44">
              <controlPr defaultSize="0" autoFill="0" autoLine="0" autoPict="0">
                <anchor moveWithCells="1" sizeWithCells="1">
                  <from>
                    <xdr:col>6</xdr:col>
                    <xdr:colOff>914400</xdr:colOff>
                    <xdr:row>371</xdr:row>
                    <xdr:rowOff>0</xdr:rowOff>
                  </from>
                  <to>
                    <xdr:col>6</xdr:col>
                    <xdr:colOff>914400</xdr:colOff>
                    <xdr:row>371</xdr:row>
                    <xdr:rowOff>0</xdr:rowOff>
                  </to>
                </anchor>
              </controlPr>
            </control>
          </mc:Choice>
        </mc:AlternateContent>
        <mc:AlternateContent xmlns:mc="http://schemas.openxmlformats.org/markup-compatibility/2006">
          <mc:Choice Requires="x14">
            <control shapeId="312365" r:id="rId48" name="Check Box 45">
              <controlPr defaultSize="0" autoFill="0" autoLine="0" autoPict="0">
                <anchor moveWithCells="1" sizeWithCells="1">
                  <from>
                    <xdr:col>6</xdr:col>
                    <xdr:colOff>914400</xdr:colOff>
                    <xdr:row>371</xdr:row>
                    <xdr:rowOff>0</xdr:rowOff>
                  </from>
                  <to>
                    <xdr:col>6</xdr:col>
                    <xdr:colOff>914400</xdr:colOff>
                    <xdr:row>371</xdr:row>
                    <xdr:rowOff>0</xdr:rowOff>
                  </to>
                </anchor>
              </controlPr>
            </control>
          </mc:Choice>
        </mc:AlternateContent>
        <mc:AlternateContent xmlns:mc="http://schemas.openxmlformats.org/markup-compatibility/2006">
          <mc:Choice Requires="x14">
            <control shapeId="312366" r:id="rId49" name="Check Box 46">
              <controlPr defaultSize="0" autoFill="0" autoLine="0" autoPict="0">
                <anchor moveWithCells="1" sizeWithCells="1">
                  <from>
                    <xdr:col>5</xdr:col>
                    <xdr:colOff>66675</xdr:colOff>
                    <xdr:row>371</xdr:row>
                    <xdr:rowOff>0</xdr:rowOff>
                  </from>
                  <to>
                    <xdr:col>5</xdr:col>
                    <xdr:colOff>66675</xdr:colOff>
                    <xdr:row>371</xdr:row>
                    <xdr:rowOff>0</xdr:rowOff>
                  </to>
                </anchor>
              </controlPr>
            </control>
          </mc:Choice>
        </mc:AlternateContent>
        <mc:AlternateContent xmlns:mc="http://schemas.openxmlformats.org/markup-compatibility/2006">
          <mc:Choice Requires="x14">
            <control shapeId="312367" r:id="rId50" name="Check Box 47">
              <controlPr defaultSize="0" autoFill="0" autoLine="0" autoPict="0">
                <anchor moveWithCells="1" sizeWithCells="1">
                  <from>
                    <xdr:col>8</xdr:col>
                    <xdr:colOff>942975</xdr:colOff>
                    <xdr:row>371</xdr:row>
                    <xdr:rowOff>0</xdr:rowOff>
                  </from>
                  <to>
                    <xdr:col>8</xdr:col>
                    <xdr:colOff>942975</xdr:colOff>
                    <xdr:row>371</xdr:row>
                    <xdr:rowOff>0</xdr:rowOff>
                  </to>
                </anchor>
              </controlPr>
            </control>
          </mc:Choice>
        </mc:AlternateContent>
        <mc:AlternateContent xmlns:mc="http://schemas.openxmlformats.org/markup-compatibility/2006">
          <mc:Choice Requires="x14">
            <control shapeId="312368" r:id="rId51" name="Check Box 48">
              <controlPr defaultSize="0" autoFill="0" autoLine="0" autoPict="0">
                <anchor moveWithCells="1" sizeWithCells="1">
                  <from>
                    <xdr:col>8</xdr:col>
                    <xdr:colOff>942975</xdr:colOff>
                    <xdr:row>371</xdr:row>
                    <xdr:rowOff>0</xdr:rowOff>
                  </from>
                  <to>
                    <xdr:col>8</xdr:col>
                    <xdr:colOff>942975</xdr:colOff>
                    <xdr:row>371</xdr:row>
                    <xdr:rowOff>0</xdr:rowOff>
                  </to>
                </anchor>
              </controlPr>
            </control>
          </mc:Choice>
        </mc:AlternateContent>
        <mc:AlternateContent xmlns:mc="http://schemas.openxmlformats.org/markup-compatibility/2006">
          <mc:Choice Requires="x14">
            <control shapeId="312369" r:id="rId52" name="Check Box 49">
              <controlPr defaultSize="0" autoFill="0" autoLine="0" autoPict="0">
                <anchor moveWithCells="1" sizeWithCells="1">
                  <from>
                    <xdr:col>8</xdr:col>
                    <xdr:colOff>942975</xdr:colOff>
                    <xdr:row>371</xdr:row>
                    <xdr:rowOff>0</xdr:rowOff>
                  </from>
                  <to>
                    <xdr:col>8</xdr:col>
                    <xdr:colOff>942975</xdr:colOff>
                    <xdr:row>371</xdr:row>
                    <xdr:rowOff>0</xdr:rowOff>
                  </to>
                </anchor>
              </controlPr>
            </control>
          </mc:Choice>
        </mc:AlternateContent>
        <mc:AlternateContent xmlns:mc="http://schemas.openxmlformats.org/markup-compatibility/2006">
          <mc:Choice Requires="x14">
            <control shapeId="312370" r:id="rId53" name="Check Box 50">
              <controlPr defaultSize="0" autoFill="0" autoLine="0" autoPict="0">
                <anchor moveWithCells="1" sizeWithCells="1">
                  <from>
                    <xdr:col>8</xdr:col>
                    <xdr:colOff>942975</xdr:colOff>
                    <xdr:row>371</xdr:row>
                    <xdr:rowOff>0</xdr:rowOff>
                  </from>
                  <to>
                    <xdr:col>8</xdr:col>
                    <xdr:colOff>942975</xdr:colOff>
                    <xdr:row>371</xdr:row>
                    <xdr:rowOff>0</xdr:rowOff>
                  </to>
                </anchor>
              </controlPr>
            </control>
          </mc:Choice>
        </mc:AlternateContent>
        <mc:AlternateContent xmlns:mc="http://schemas.openxmlformats.org/markup-compatibility/2006">
          <mc:Choice Requires="x14">
            <control shapeId="312371" r:id="rId54" name="Check Box 51">
              <controlPr defaultSize="0" autoFill="0" autoLine="0" autoPict="0">
                <anchor moveWithCells="1" sizeWithCells="1">
                  <from>
                    <xdr:col>8</xdr:col>
                    <xdr:colOff>942975</xdr:colOff>
                    <xdr:row>371</xdr:row>
                    <xdr:rowOff>0</xdr:rowOff>
                  </from>
                  <to>
                    <xdr:col>9</xdr:col>
                    <xdr:colOff>0</xdr:colOff>
                    <xdr:row>371</xdr:row>
                    <xdr:rowOff>0</xdr:rowOff>
                  </to>
                </anchor>
              </controlPr>
            </control>
          </mc:Choice>
        </mc:AlternateContent>
        <mc:AlternateContent xmlns:mc="http://schemas.openxmlformats.org/markup-compatibility/2006">
          <mc:Choice Requires="x14">
            <control shapeId="312372" r:id="rId55" name="Check Box 52">
              <controlPr defaultSize="0" autoFill="0" autoLine="0" autoPict="0">
                <anchor moveWithCells="1" sizeWithCells="1">
                  <from>
                    <xdr:col>7</xdr:col>
                    <xdr:colOff>38100</xdr:colOff>
                    <xdr:row>371</xdr:row>
                    <xdr:rowOff>0</xdr:rowOff>
                  </from>
                  <to>
                    <xdr:col>7</xdr:col>
                    <xdr:colOff>38100</xdr:colOff>
                    <xdr:row>371</xdr:row>
                    <xdr:rowOff>0</xdr:rowOff>
                  </to>
                </anchor>
              </controlPr>
            </control>
          </mc:Choice>
        </mc:AlternateContent>
        <mc:AlternateContent xmlns:mc="http://schemas.openxmlformats.org/markup-compatibility/2006">
          <mc:Choice Requires="x14">
            <control shapeId="312373" r:id="rId56" name="Check Box 53">
              <controlPr defaultSize="0" autoFill="0" autoLine="0" autoPict="0">
                <anchor moveWithCells="1" sizeWithCells="1">
                  <from>
                    <xdr:col>5</xdr:col>
                    <xdr:colOff>0</xdr:colOff>
                    <xdr:row>368</xdr:row>
                    <xdr:rowOff>0</xdr:rowOff>
                  </from>
                  <to>
                    <xdr:col>5</xdr:col>
                    <xdr:colOff>647700</xdr:colOff>
                    <xdr:row>368</xdr:row>
                    <xdr:rowOff>247650</xdr:rowOff>
                  </to>
                </anchor>
              </controlPr>
            </control>
          </mc:Choice>
        </mc:AlternateContent>
        <mc:AlternateContent xmlns:mc="http://schemas.openxmlformats.org/markup-compatibility/2006">
          <mc:Choice Requires="x14">
            <control shapeId="312374" r:id="rId57" name="Check Box 54">
              <controlPr defaultSize="0" autoFill="0" autoLine="0" autoPict="0">
                <anchor moveWithCells="1" sizeWithCells="1">
                  <from>
                    <xdr:col>5</xdr:col>
                    <xdr:colOff>800100</xdr:colOff>
                    <xdr:row>368</xdr:row>
                    <xdr:rowOff>0</xdr:rowOff>
                  </from>
                  <to>
                    <xdr:col>6</xdr:col>
                    <xdr:colOff>590550</xdr:colOff>
                    <xdr:row>368</xdr:row>
                    <xdr:rowOff>247650</xdr:rowOff>
                  </to>
                </anchor>
              </controlPr>
            </control>
          </mc:Choice>
        </mc:AlternateContent>
        <mc:AlternateContent xmlns:mc="http://schemas.openxmlformats.org/markup-compatibility/2006">
          <mc:Choice Requires="x14">
            <control shapeId="312375" r:id="rId58" name="Check Box 55">
              <controlPr defaultSize="0" autoFill="0" autoLine="0" autoPict="0">
                <anchor moveWithCells="1" sizeWithCells="1">
                  <from>
                    <xdr:col>5</xdr:col>
                    <xdr:colOff>0</xdr:colOff>
                    <xdr:row>368</xdr:row>
                    <xdr:rowOff>190500</xdr:rowOff>
                  </from>
                  <to>
                    <xdr:col>6</xdr:col>
                    <xdr:colOff>9525</xdr:colOff>
                    <xdr:row>368</xdr:row>
                    <xdr:rowOff>409575</xdr:rowOff>
                  </to>
                </anchor>
              </controlPr>
            </control>
          </mc:Choice>
        </mc:AlternateContent>
        <mc:AlternateContent xmlns:mc="http://schemas.openxmlformats.org/markup-compatibility/2006">
          <mc:Choice Requires="x14">
            <control shapeId="312376" r:id="rId59" name="Check Box 56">
              <controlPr defaultSize="0" autoFill="0" autoLine="0" autoPict="0">
                <anchor moveWithCells="1" sizeWithCells="1">
                  <from>
                    <xdr:col>5</xdr:col>
                    <xdr:colOff>809625</xdr:colOff>
                    <xdr:row>368</xdr:row>
                    <xdr:rowOff>180975</xdr:rowOff>
                  </from>
                  <to>
                    <xdr:col>6</xdr:col>
                    <xdr:colOff>657225</xdr:colOff>
                    <xdr:row>368</xdr:row>
                    <xdr:rowOff>419100</xdr:rowOff>
                  </to>
                </anchor>
              </controlPr>
            </control>
          </mc:Choice>
        </mc:AlternateContent>
        <mc:AlternateContent xmlns:mc="http://schemas.openxmlformats.org/markup-compatibility/2006">
          <mc:Choice Requires="x14">
            <control shapeId="312377" r:id="rId60" name="Check Box 57">
              <controlPr defaultSize="0" autoFill="0" autoLine="0" autoPict="0">
                <anchor moveWithCells="1" sizeWithCells="1">
                  <from>
                    <xdr:col>4</xdr:col>
                    <xdr:colOff>0</xdr:colOff>
                    <xdr:row>698</xdr:row>
                    <xdr:rowOff>0</xdr:rowOff>
                  </from>
                  <to>
                    <xdr:col>4</xdr:col>
                    <xdr:colOff>857250</xdr:colOff>
                    <xdr:row>699</xdr:row>
                    <xdr:rowOff>381000</xdr:rowOff>
                  </to>
                </anchor>
              </controlPr>
            </control>
          </mc:Choice>
        </mc:AlternateContent>
        <mc:AlternateContent xmlns:mc="http://schemas.openxmlformats.org/markup-compatibility/2006">
          <mc:Choice Requires="x14">
            <control shapeId="312378" r:id="rId61" name="Check Box 58">
              <controlPr defaultSize="0" autoFill="0" autoLine="0" autoPict="0">
                <anchor moveWithCells="1" sizeWithCells="1">
                  <from>
                    <xdr:col>4</xdr:col>
                    <xdr:colOff>1047750</xdr:colOff>
                    <xdr:row>698</xdr:row>
                    <xdr:rowOff>0</xdr:rowOff>
                  </from>
                  <to>
                    <xdr:col>5</xdr:col>
                    <xdr:colOff>1009650</xdr:colOff>
                    <xdr:row>699</xdr:row>
                    <xdr:rowOff>381000</xdr:rowOff>
                  </to>
                </anchor>
              </controlPr>
            </control>
          </mc:Choice>
        </mc:AlternateContent>
        <mc:AlternateContent xmlns:mc="http://schemas.openxmlformats.org/markup-compatibility/2006">
          <mc:Choice Requires="x14">
            <control shapeId="312379" r:id="rId62" name="Check Box 59">
              <controlPr defaultSize="0" autoFill="0" autoLine="0" autoPict="0">
                <anchor moveWithCells="1" sizeWithCells="1">
                  <from>
                    <xdr:col>6</xdr:col>
                    <xdr:colOff>0</xdr:colOff>
                    <xdr:row>698</xdr:row>
                    <xdr:rowOff>0</xdr:rowOff>
                  </from>
                  <to>
                    <xdr:col>6</xdr:col>
                    <xdr:colOff>857250</xdr:colOff>
                    <xdr:row>699</xdr:row>
                    <xdr:rowOff>381000</xdr:rowOff>
                  </to>
                </anchor>
              </controlPr>
            </control>
          </mc:Choice>
        </mc:AlternateContent>
        <mc:AlternateContent xmlns:mc="http://schemas.openxmlformats.org/markup-compatibility/2006">
          <mc:Choice Requires="x14">
            <control shapeId="312380" r:id="rId63" name="Check Box 60">
              <controlPr defaultSize="0" autoFill="0" autoLine="0" autoPict="0">
                <anchor moveWithCells="1" sizeWithCells="1">
                  <from>
                    <xdr:col>7</xdr:col>
                    <xdr:colOff>57150</xdr:colOff>
                    <xdr:row>698</xdr:row>
                    <xdr:rowOff>0</xdr:rowOff>
                  </from>
                  <to>
                    <xdr:col>8</xdr:col>
                    <xdr:colOff>190500</xdr:colOff>
                    <xdr:row>699</xdr:row>
                    <xdr:rowOff>381000</xdr:rowOff>
                  </to>
                </anchor>
              </controlPr>
            </control>
          </mc:Choice>
        </mc:AlternateContent>
        <mc:AlternateContent xmlns:mc="http://schemas.openxmlformats.org/markup-compatibility/2006">
          <mc:Choice Requires="x14">
            <control shapeId="312381" r:id="rId64" name="Check Box 61">
              <controlPr defaultSize="0" autoFill="0" autoLine="0" autoPict="0">
                <anchor moveWithCells="1" sizeWithCells="1">
                  <from>
                    <xdr:col>4</xdr:col>
                    <xdr:colOff>0</xdr:colOff>
                    <xdr:row>699</xdr:row>
                    <xdr:rowOff>495300</xdr:rowOff>
                  </from>
                  <to>
                    <xdr:col>4</xdr:col>
                    <xdr:colOff>857250</xdr:colOff>
                    <xdr:row>699</xdr:row>
                    <xdr:rowOff>876300</xdr:rowOff>
                  </to>
                </anchor>
              </controlPr>
            </control>
          </mc:Choice>
        </mc:AlternateContent>
        <mc:AlternateContent xmlns:mc="http://schemas.openxmlformats.org/markup-compatibility/2006">
          <mc:Choice Requires="x14">
            <control shapeId="312382" r:id="rId65" name="Check Box 62">
              <controlPr defaultSize="0" autoFill="0" autoLine="0" autoPict="0">
                <anchor moveWithCells="1" sizeWithCells="1">
                  <from>
                    <xdr:col>6</xdr:col>
                    <xdr:colOff>0</xdr:colOff>
                    <xdr:row>699</xdr:row>
                    <xdr:rowOff>495300</xdr:rowOff>
                  </from>
                  <to>
                    <xdr:col>6</xdr:col>
                    <xdr:colOff>857250</xdr:colOff>
                    <xdr:row>699</xdr:row>
                    <xdr:rowOff>876300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topLeftCell="A3" zoomScale="89" zoomScaleSheetLayoutView="89" workbookViewId="0">
      <selection activeCell="B10" sqref="B10:D12"/>
    </sheetView>
  </sheetViews>
  <sheetFormatPr defaultColWidth="9.140625" defaultRowHeight="15.75"/>
  <cols>
    <col min="1" max="1" width="12.140625" style="81" customWidth="1"/>
    <col min="2" max="2" width="20.5703125" style="81" customWidth="1"/>
    <col min="3" max="3" width="11.42578125" style="81" customWidth="1"/>
    <col min="4" max="4" width="23.85546875" style="81" customWidth="1"/>
    <col min="5" max="5" width="36.85546875" style="81" customWidth="1"/>
    <col min="6" max="6" width="36.7109375" style="147" customWidth="1"/>
    <col min="7" max="7" width="24.28515625" style="147" customWidth="1"/>
    <col min="8" max="9" width="0" style="85" hidden="1" customWidth="1"/>
    <col min="10" max="16384" width="9.140625" style="84"/>
  </cols>
  <sheetData>
    <row r="1" spans="1:8" ht="21" customHeight="1">
      <c r="A1" s="76" t="str">
        <f>'Name of Bidder'!B2</f>
        <v xml:space="preserve">[Specification No.: CC/NT/W-GIS/DOM/A02/25/06430] </v>
      </c>
      <c r="B1" s="77"/>
      <c r="C1" s="77"/>
      <c r="D1" s="77"/>
      <c r="E1" s="108"/>
      <c r="F1" s="153"/>
      <c r="G1" s="78" t="s">
        <v>177</v>
      </c>
    </row>
    <row r="3" spans="1:8" ht="105" customHeight="1">
      <c r="A3" s="1161" t="str">
        <f>Cover!B2</f>
        <v>765kV GIS Substation package SS-148 for (a) Extn. of 765kV Bhuj-II PS associated with Augmentation of transformation capacity at Bhuj-II PS (GIS) and (b) Extn. of 765kV Bhuj-II PS associated with Provision of ICT Augmentation and Bus Reactor at Bhuj-II PS</v>
      </c>
      <c r="B3" s="1161"/>
      <c r="C3" s="1161"/>
      <c r="D3" s="1161"/>
      <c r="E3" s="1161"/>
      <c r="F3" s="1161"/>
      <c r="G3" s="1161"/>
    </row>
    <row r="4" spans="1:8" ht="26.25" customHeight="1">
      <c r="A4" s="87"/>
      <c r="H4" s="148"/>
    </row>
    <row r="5" spans="1:8" ht="28.5" customHeight="1">
      <c r="A5" s="827" t="s">
        <v>441</v>
      </c>
      <c r="B5" s="827"/>
      <c r="C5" s="827"/>
      <c r="D5" s="827"/>
      <c r="E5" s="827"/>
      <c r="F5" s="827"/>
      <c r="G5" s="827"/>
      <c r="H5" s="148"/>
    </row>
    <row r="6" spans="1:8" ht="9.75" customHeight="1">
      <c r="A6" s="90"/>
      <c r="H6" s="148"/>
    </row>
    <row r="7" spans="1:8" ht="20.100000000000001" customHeight="1">
      <c r="A7" s="101" t="str">
        <f>'Attach 3(JV)'!A7:D7</f>
        <v>Bidder’s Name and Address :</v>
      </c>
      <c r="E7" s="84"/>
      <c r="F7" s="92" t="str">
        <f>'Attach 3(JV)'!E7</f>
        <v>To:</v>
      </c>
      <c r="H7" s="148"/>
    </row>
    <row r="8" spans="1:8" ht="36" customHeight="1">
      <c r="A8" s="1162">
        <f>'Attach 3(JV)'!A8:D8</f>
        <v>0</v>
      </c>
      <c r="B8" s="1162"/>
      <c r="C8" s="1162"/>
      <c r="D8" s="1162"/>
      <c r="E8" s="84"/>
      <c r="F8" s="110" t="str">
        <f>'Attach 3(JV)'!E8</f>
        <v>Contract Services</v>
      </c>
      <c r="H8" s="148"/>
    </row>
    <row r="9" spans="1:8">
      <c r="A9" s="98" t="s">
        <v>435</v>
      </c>
      <c r="B9" s="1156">
        <f>'Attach 3(JV)'!B9:D9</f>
        <v>0</v>
      </c>
      <c r="C9" s="1156"/>
      <c r="D9" s="1156"/>
      <c r="E9" s="84"/>
      <c r="F9" s="110" t="str">
        <f>'Attach 3(JV)'!E9</f>
        <v>Power Grid Corporation of India Ltd.,</v>
      </c>
      <c r="H9" s="148"/>
    </row>
    <row r="10" spans="1:8">
      <c r="A10" s="98" t="s">
        <v>437</v>
      </c>
      <c r="B10" s="1156">
        <f>'Attach 3(JV)'!B10:D10</f>
        <v>0</v>
      </c>
      <c r="C10" s="1156"/>
      <c r="D10" s="1156"/>
      <c r="E10" s="84"/>
      <c r="F10" s="110" t="str">
        <f>'Attach 3(JV)'!E10</f>
        <v>"Saudamini", Plot No. 2, Sector 29</v>
      </c>
      <c r="H10" s="148"/>
    </row>
    <row r="11" spans="1:8">
      <c r="B11" s="1156">
        <f>'Attach 3(JV)'!B11:D11</f>
        <v>0</v>
      </c>
      <c r="C11" s="1156"/>
      <c r="D11" s="1156"/>
      <c r="E11" s="84"/>
      <c r="F11" s="110" t="str">
        <f>'Attach 3(JV)'!E11</f>
        <v>Gurgaon (Haryana) - 122001</v>
      </c>
    </row>
    <row r="12" spans="1:8">
      <c r="A12" s="90"/>
      <c r="B12" s="1156">
        <f>'Attach 3(JV)'!B12:D12</f>
        <v>0</v>
      </c>
      <c r="C12" s="1156"/>
      <c r="D12" s="1156"/>
      <c r="E12" s="92"/>
    </row>
    <row r="13" spans="1:8" ht="20.100000000000001" customHeight="1">
      <c r="A13" s="90"/>
      <c r="B13" s="100"/>
      <c r="C13" s="100"/>
      <c r="D13" s="100"/>
      <c r="E13" s="84"/>
      <c r="F13" s="150"/>
      <c r="G13" s="150"/>
    </row>
    <row r="14" spans="1:8" ht="20.100000000000001" customHeight="1">
      <c r="A14" s="90"/>
      <c r="B14" s="100"/>
      <c r="C14" s="100"/>
      <c r="D14" s="100"/>
    </row>
    <row r="15" spans="1:8" ht="20.100000000000001" customHeight="1">
      <c r="A15" s="81" t="s">
        <v>243</v>
      </c>
    </row>
    <row r="16" spans="1:8" ht="20.100000000000001" customHeight="1">
      <c r="A16" s="90"/>
    </row>
    <row r="17" spans="1:9" ht="67.900000000000006" customHeight="1">
      <c r="A17" s="913"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913"/>
      <c r="C17" s="913"/>
      <c r="D17" s="913"/>
      <c r="E17" s="913"/>
      <c r="F17" s="569" t="s">
        <v>921</v>
      </c>
      <c r="G17" s="569" t="s">
        <v>922</v>
      </c>
    </row>
    <row r="18" spans="1:9" ht="45" customHeight="1">
      <c r="A18" s="1163"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1163"/>
      <c r="C18" s="1163"/>
      <c r="D18" s="1163"/>
      <c r="E18" s="1163"/>
      <c r="F18" s="568"/>
      <c r="G18" s="568"/>
      <c r="H18" s="80" t="str">
        <f t="shared" ref="H18:I25" si="0">IF(F18 = "", "", F18&amp; ", ")</f>
        <v/>
      </c>
      <c r="I18" s="80" t="str">
        <f t="shared" si="0"/>
        <v/>
      </c>
    </row>
    <row r="19" spans="1:9" ht="33" customHeight="1">
      <c r="A19" s="84"/>
      <c r="B19" s="84"/>
      <c r="C19" s="84"/>
      <c r="D19" s="84"/>
      <c r="E19" s="84"/>
      <c r="F19" s="568"/>
      <c r="G19" s="568"/>
      <c r="H19" s="80" t="str">
        <f t="shared" si="0"/>
        <v/>
      </c>
      <c r="I19" s="80" t="str">
        <f t="shared" si="0"/>
        <v/>
      </c>
    </row>
    <row r="20" spans="1:9" ht="33" customHeight="1">
      <c r="A20" s="84"/>
      <c r="B20" s="84"/>
      <c r="C20" s="84"/>
      <c r="D20" s="105"/>
      <c r="E20" s="84"/>
      <c r="F20" s="568"/>
      <c r="G20" s="568"/>
      <c r="H20" s="80" t="str">
        <f t="shared" si="0"/>
        <v/>
      </c>
      <c r="I20" s="80" t="str">
        <f t="shared" si="0"/>
        <v/>
      </c>
    </row>
    <row r="21" spans="1:9" ht="33" customHeight="1">
      <c r="A21" s="91" t="s">
        <v>485</v>
      </c>
      <c r="B21" s="106">
        <f>'Name of Bidder'!C35</f>
        <v>0</v>
      </c>
      <c r="D21" s="105" t="s">
        <v>483</v>
      </c>
      <c r="E21" s="107">
        <f>'Name of Bidder'!C32</f>
        <v>0</v>
      </c>
      <c r="F21" s="568"/>
      <c r="G21" s="568"/>
      <c r="H21" s="80" t="str">
        <f t="shared" si="0"/>
        <v/>
      </c>
      <c r="I21" s="80" t="str">
        <f t="shared" si="0"/>
        <v/>
      </c>
    </row>
    <row r="22" spans="1:9" ht="33" customHeight="1">
      <c r="A22" s="91" t="s">
        <v>486</v>
      </c>
      <c r="B22" s="107">
        <f>'Name of Bidder'!C36</f>
        <v>0</v>
      </c>
      <c r="D22" s="105" t="s">
        <v>484</v>
      </c>
      <c r="E22" s="107">
        <f>'Name of Bidder'!C33</f>
        <v>0</v>
      </c>
      <c r="F22" s="568"/>
      <c r="G22" s="568"/>
      <c r="H22" s="80" t="str">
        <f t="shared" si="0"/>
        <v/>
      </c>
      <c r="I22" s="80" t="str">
        <f t="shared" si="0"/>
        <v/>
      </c>
    </row>
    <row r="23" spans="1:9" ht="33" customHeight="1">
      <c r="D23" s="105"/>
      <c r="F23" s="204"/>
      <c r="G23" s="204"/>
      <c r="H23" s="80" t="str">
        <f t="shared" si="0"/>
        <v/>
      </c>
      <c r="I23" s="80" t="str">
        <f t="shared" si="0"/>
        <v/>
      </c>
    </row>
    <row r="24" spans="1:9" ht="33" customHeight="1">
      <c r="D24" s="105"/>
      <c r="F24" s="204"/>
      <c r="G24" s="204"/>
      <c r="H24" s="80" t="str">
        <f t="shared" si="0"/>
        <v/>
      </c>
      <c r="I24" s="80" t="str">
        <f t="shared" si="0"/>
        <v/>
      </c>
    </row>
    <row r="25" spans="1:9" ht="33" customHeight="1">
      <c r="A25" s="84"/>
      <c r="B25" s="84"/>
      <c r="C25" s="84"/>
      <c r="D25" s="84"/>
      <c r="E25" s="84"/>
      <c r="F25" s="204"/>
      <c r="G25" s="204"/>
      <c r="H25" s="80" t="str">
        <f t="shared" si="0"/>
        <v/>
      </c>
      <c r="I25" s="80" t="str">
        <f t="shared" si="0"/>
        <v/>
      </c>
    </row>
    <row r="26" spans="1:9" ht="57" hidden="1" customHeight="1">
      <c r="A26" s="84"/>
      <c r="B26" s="84"/>
      <c r="C26" s="84"/>
      <c r="D26" s="84"/>
      <c r="E26" s="84"/>
      <c r="F26" s="83" t="str">
        <f>IF((8-COUNTBLANK(F18:F25)) &lt;2, "country.", "countries.")</f>
        <v>country.</v>
      </c>
      <c r="G26" s="83" t="str">
        <f>IF((8-COUNTBLANK(G18:G25)) &lt;2, "country.", "countries.")</f>
        <v>country.</v>
      </c>
      <c r="H26" s="80" t="str">
        <f>IF(COUNTBLANK(F18:F25) =8, "[Enter the name of country where from equipments &amp; material shall be supplied]",CONCATENATE(H18,H19,H20,H21,H22,H23,H24,H25))</f>
        <v>[Enter the name of country where from equipments &amp; material shall be supplied]</v>
      </c>
      <c r="I26" s="80" t="str">
        <f>IF(COUNTBLANK(G18:G25) =8, "[Enter the name of country where from equipments &amp; material shall be supplied]",CONCATENATE(I18,I19,I20,I21,I22,I23,I24,I25))</f>
        <v>[Enter the name of country where from equipments &amp; material shall be supplied]</v>
      </c>
    </row>
    <row r="27" spans="1:9" ht="33" customHeight="1">
      <c r="A27" s="84"/>
      <c r="B27" s="84"/>
      <c r="C27" s="84"/>
      <c r="D27" s="84"/>
      <c r="E27" s="84"/>
    </row>
    <row r="28" spans="1:9" ht="33" customHeight="1">
      <c r="A28" s="84"/>
      <c r="B28" s="84"/>
      <c r="C28" s="84"/>
      <c r="D28" s="84"/>
      <c r="E28" s="84"/>
    </row>
    <row r="29" spans="1:9" ht="33" customHeight="1">
      <c r="A29" s="84"/>
      <c r="B29" s="84"/>
      <c r="C29" s="84"/>
      <c r="D29" s="84"/>
      <c r="E29" s="84"/>
    </row>
    <row r="30" spans="1:9" ht="20.100000000000001" customHeight="1"/>
    <row r="31" spans="1:9" ht="20.100000000000001" customHeight="1">
      <c r="A31" s="104"/>
    </row>
    <row r="32" spans="1:9" ht="20.100000000000001" customHeight="1"/>
    <row r="33" spans="1:1" ht="20.100000000000001" customHeight="1"/>
    <row r="34" spans="1:1" ht="20.100000000000001" customHeight="1">
      <c r="A34" s="104"/>
    </row>
    <row r="35" spans="1:1" ht="20.100000000000001" customHeight="1"/>
    <row r="36" spans="1:1" ht="20.100000000000001" customHeight="1">
      <c r="A36" s="104"/>
    </row>
    <row r="37" spans="1:1" ht="20.100000000000001" customHeight="1"/>
    <row r="38" spans="1:1" ht="20.100000000000001" customHeight="1">
      <c r="A38" s="104"/>
    </row>
    <row r="39" spans="1:1" ht="20.100000000000001" customHeight="1"/>
    <row r="40" spans="1:1" ht="20.100000000000001" customHeight="1"/>
    <row r="41" spans="1:1" ht="20.100000000000001" customHeight="1"/>
    <row r="42" spans="1:1" ht="20.100000000000001" customHeight="1"/>
  </sheetData>
  <sheetProtection algorithmName="SHA-512" hashValue="/RoRoSK7xT1NLWEopjEnYJyNP1kwyWIQQSoJAQ6U+IbnahL+GpwkMlByzoGywvaB1eOSzvu4ZoqdJ994LkonWw==" saltValue="gKCFFBe0kBsCFUKYrUzl1A==" spinCount="100000" sheet="1" objects="1" scenarios="1"/>
  <customSheetViews>
    <customSheetView guid="{0FC51CD5-DCF7-4595-9A9F-DDC9120F829F}" scale="89" showPageBreaks="1" showGridLines="0" zeroValues="0" printArea="1" hiddenRows="1" hiddenColumns="1" view="pageBreakPreview">
      <selection activeCell="F18" sqref="F18"/>
      <pageMargins left="0.34" right="0.34" top="0.4" bottom="0.4" header="0.26" footer="0.22"/>
      <pageSetup scale="55" orientation="portrait" r:id="rId1"/>
      <headerFooter alignWithMargins="0">
        <oddFooter>&amp;R&amp;"Book Antiqua,Bold"&amp;8 Page &amp;P of &amp;N</oddFooter>
      </headerFooter>
    </customSheetView>
    <customSheetView guid="{72E27F64-009C-4321-B742-209DBE340E6D}" scale="89" showPageBreaks="1" showGridLines="0" zeroValues="0" printArea="1" hiddenRows="1" hiddenColumns="1" view="pageBreakPreview">
      <selection activeCell="F18" sqref="F18"/>
      <pageMargins left="0.34" right="0.34" top="0.4" bottom="0.4" header="0.26" footer="0.22"/>
      <pageSetup scale="55" orientation="portrait" r:id="rId2"/>
      <headerFooter alignWithMargins="0">
        <oddFooter>&amp;R&amp;"Book Antiqua,Bold"&amp;8 Page &amp;P of &amp;N</oddFooter>
      </headerFooter>
    </customSheetView>
    <customSheetView guid="{9E668EC9-7875-454E-BDE6-15A2D20AC8D2}" scale="89" showPageBreaks="1" showGridLines="0" zeroValues="0" printArea="1" hiddenRows="1" hiddenColumns="1" view="pageBreakPreview">
      <selection activeCell="F18" sqref="F18"/>
      <pageMargins left="0.34" right="0.34" top="0.4" bottom="0.4" header="0.26" footer="0.22"/>
      <pageSetup scale="55" orientation="portrait" r:id="rId3"/>
      <headerFooter alignWithMargins="0">
        <oddFooter>&amp;R&amp;"Book Antiqua,Bold"&amp;8 Page &amp;P of &amp;N</oddFooter>
      </headerFooter>
    </customSheetView>
    <customSheetView guid="{B07A37BF-D9F4-4586-9D27-CDE2FA2D1222}" scale="89" showPageBreaks="1" showGridLines="0" zeroValues="0" printArea="1" hiddenRows="1" hiddenColumns="1" view="pageBreakPreview">
      <selection activeCell="F18" sqref="F18"/>
      <pageMargins left="0.34" right="0.34" top="0.4" bottom="0.4" header="0.26" footer="0.22"/>
      <pageSetup scale="55" orientation="portrait" r:id="rId4"/>
      <headerFooter alignWithMargins="0">
        <oddFooter>&amp;R&amp;"Book Antiqua,Bold"&amp;8 Page &amp;P of &amp;N</oddFooter>
      </headerFooter>
    </customSheetView>
    <customSheetView guid="{26C9F440-2701-423F-9FDB-7DFF079DC7F8}" scale="89" showPageBreaks="1" showGridLines="0" zeroValues="0" printArea="1" hiddenRows="1" hiddenColumns="1" view="pageBreakPreview">
      <selection activeCell="F18" sqref="F18"/>
      <pageMargins left="0.34" right="0.34" top="0.4" bottom="0.4" header="0.26" footer="0.22"/>
      <pageSetup scale="55" orientation="portrait" r:id="rId5"/>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6"/>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7"/>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8"/>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9"/>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10"/>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11"/>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12"/>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13"/>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14"/>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15"/>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16"/>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17"/>
      <headerFooter alignWithMargins="0">
        <oddFooter>&amp;R&amp;"Book Antiqua,Bold"&amp;8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0"/>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22"/>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23"/>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24"/>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25"/>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26"/>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27"/>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28"/>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29"/>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30"/>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31"/>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32"/>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33"/>
      <headerFooter alignWithMargins="0">
        <oddFooter>&amp;R&amp;"Book Antiqua,Bold"&amp;8 Page &amp;P of &amp;N</oddFooter>
      </headerFooter>
    </customSheetView>
    <customSheetView guid="{E8F77A2D-E40A-4668-A8F2-3CE31C4AC520}" scale="89" showPageBreaks="1" showGridLines="0" zeroValues="0" hiddenRows="1" hiddenColumns="1" view="pageBreakPreview" topLeftCell="A13">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36"/>
      <headerFooter alignWithMargins="0">
        <oddFooter>&amp;R&amp;"Book Antiqua,Bold"&amp;8 Page &amp;P of &amp;N</oddFooter>
      </headerFooter>
    </customSheetView>
    <customSheetView guid="{265106DA-0305-46BE-8A98-0935A189448A}" scale="89" showPageBreaks="1" showGridLines="0" zeroValues="0" printArea="1" hiddenRows="1" hiddenColumns="1" view="pageBreakPreview">
      <selection activeCell="E13" sqref="E13"/>
      <pageMargins left="0.34" right="0.34" top="0.4" bottom="0.4" header="0.26" footer="0.22"/>
      <pageSetup scale="55" orientation="portrait" r:id="rId37"/>
      <headerFooter alignWithMargins="0">
        <oddFooter>&amp;R&amp;"Book Antiqua,Bold"&amp;8 Page &amp;P of &amp;N</oddFooter>
      </headerFooter>
    </customSheetView>
    <customSheetView guid="{24767711-6F0F-4960-B6A0-5D16317C52CA}" scale="89" showPageBreaks="1" showGridLines="0" zeroValues="0" printArea="1" hiddenRows="1" hiddenColumns="1" view="pageBreakPreview">
      <selection activeCell="F18" sqref="F18"/>
      <pageMargins left="0.34" right="0.34" top="0.4" bottom="0.4" header="0.26" footer="0.22"/>
      <pageSetup scale="55" orientation="portrait" r:id="rId38"/>
      <headerFooter alignWithMargins="0">
        <oddFooter>&amp;R&amp;"Book Antiqua,Bold"&amp;8 Page &amp;P of &amp;N</oddFooter>
      </headerFooter>
    </customSheetView>
    <customSheetView guid="{6C1F68FF-383D-48BB-B0E5-5F71EA481BD7}" scale="89" showPageBreaks="1" showGridLines="0" zeroValues="0" printArea="1" hiddenRows="1" hiddenColumns="1" view="pageBreakPreview" topLeftCell="A10">
      <selection activeCell="F18" sqref="F18"/>
      <pageMargins left="0.34" right="0.34" top="0.4" bottom="0.4" header="0.26" footer="0.22"/>
      <pageSetup scale="55" orientation="portrait" r:id="rId39"/>
      <headerFooter alignWithMargins="0">
        <oddFooter>&amp;R&amp;"Book Antiqua,Bold"&amp;8 Page &amp;P of &amp;N</oddFooter>
      </headerFooter>
    </customSheetView>
    <customSheetView guid="{70FB5D55-1DD3-4C31-AE80-FEFCEF8A40E9}" scale="89" showPageBreaks="1" showGridLines="0" zeroValues="0" printArea="1" hiddenRows="1" hiddenColumns="1" view="pageBreakPreview">
      <selection activeCell="F18" sqref="F18"/>
      <pageMargins left="0.34" right="0.34" top="0.4" bottom="0.4" header="0.26" footer="0.22"/>
      <pageSetup scale="55" orientation="portrait" r:id="rId40"/>
      <headerFooter alignWithMargins="0">
        <oddFooter>&amp;R&amp;"Book Antiqua,Bold"&amp;8 Page &amp;P of &amp;N</oddFooter>
      </headerFooter>
    </customSheetView>
  </customSheetViews>
  <mergeCells count="9">
    <mergeCell ref="A3:G3"/>
    <mergeCell ref="A8:D8"/>
    <mergeCell ref="A18:E18"/>
    <mergeCell ref="B9:D9"/>
    <mergeCell ref="A17:E17"/>
    <mergeCell ref="B10:D10"/>
    <mergeCell ref="B11:D11"/>
    <mergeCell ref="B12:D12"/>
    <mergeCell ref="A5:G5"/>
  </mergeCells>
  <phoneticPr fontId="4" type="noConversion"/>
  <pageMargins left="0.34" right="0.34" top="0.4" bottom="0.4" header="0.26" footer="0.22"/>
  <pageSetup scale="55" orientation="portrait" r:id="rId41"/>
  <headerFooter alignWithMargins="0">
    <oddFooter>&amp;R&amp;"Book Antiqua,Bold"&amp;8 Page &amp;P of &amp;N</oddFooter>
  </headerFooter>
  <drawing r:id="rId4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zoomScale="85" zoomScaleSheetLayoutView="85" workbookViewId="0">
      <selection activeCell="J32" sqref="J32"/>
    </sheetView>
  </sheetViews>
  <sheetFormatPr defaultColWidth="9.140625" defaultRowHeight="15.75"/>
  <cols>
    <col min="1" max="1" width="12.140625" style="81" customWidth="1"/>
    <col min="2" max="2" width="23.7109375" style="81" customWidth="1"/>
    <col min="3" max="3" width="33" style="81" customWidth="1"/>
    <col min="4" max="4" width="12.28515625" style="81" customWidth="1"/>
    <col min="5" max="5" width="31.140625" style="81" customWidth="1"/>
    <col min="6" max="6" width="9.140625" style="81" hidden="1" customWidth="1"/>
    <col min="7" max="8" width="9.140625" style="81"/>
    <col min="9" max="16384" width="9.140625" style="84"/>
  </cols>
  <sheetData>
    <row r="1" spans="1:9" ht="20.25" customHeight="1">
      <c r="A1" s="76" t="str">
        <f>'Name of Bidder'!B2</f>
        <v xml:space="preserve">[Specification No.: CC/NT/W-GIS/DOM/A02/25/06430] </v>
      </c>
      <c r="B1" s="77"/>
      <c r="C1" s="77"/>
      <c r="D1" s="77"/>
      <c r="E1" s="78" t="s">
        <v>179</v>
      </c>
    </row>
    <row r="2" spans="1:9" ht="11.1" customHeight="1"/>
    <row r="3" spans="1:9" ht="69.75" customHeight="1">
      <c r="A3" s="1165" t="str">
        <f>Cover!B2</f>
        <v>765kV GIS Substation package SS-148 for (a) Extn. of 765kV Bhuj-II PS associated with Augmentation of transformation capacity at Bhuj-II PS (GIS) and (b) Extn. of 765kV Bhuj-II PS associated with Provision of ICT Augmentation and Bus Reactor at Bhuj-II PS</v>
      </c>
      <c r="B3" s="1165"/>
      <c r="C3" s="1165"/>
      <c r="D3" s="1165"/>
      <c r="E3" s="1165"/>
      <c r="F3" s="79"/>
      <c r="G3" s="79"/>
      <c r="H3" s="79"/>
    </row>
    <row r="4" spans="1:9" ht="21" customHeight="1">
      <c r="A4" s="87"/>
      <c r="H4" s="88"/>
      <c r="I4" s="89"/>
    </row>
    <row r="5" spans="1:9" ht="20.100000000000001" customHeight="1">
      <c r="A5" s="827" t="s">
        <v>442</v>
      </c>
      <c r="B5" s="827"/>
      <c r="C5" s="827"/>
      <c r="D5" s="827"/>
      <c r="E5" s="827"/>
      <c r="F5" s="101"/>
      <c r="H5" s="88"/>
      <c r="I5" s="89"/>
    </row>
    <row r="6" spans="1:9" ht="11.1" customHeight="1">
      <c r="A6" s="90"/>
      <c r="H6" s="88"/>
      <c r="I6" s="89"/>
    </row>
    <row r="7" spans="1:9" ht="20.100000000000001" customHeight="1">
      <c r="A7" s="101" t="str">
        <f>'Attach 3(JV)'!A7:D7</f>
        <v>Bidder’s Name and Address :</v>
      </c>
      <c r="D7" s="92" t="str">
        <f>'Attach 3(JV)'!E7</f>
        <v>To:</v>
      </c>
      <c r="H7" s="88"/>
      <c r="I7" s="89"/>
    </row>
    <row r="8" spans="1:9" s="156" customFormat="1" ht="36" customHeight="1">
      <c r="A8" s="1162">
        <f>'Attach 3(JV)'!A8:D8</f>
        <v>0</v>
      </c>
      <c r="B8" s="1162"/>
      <c r="C8" s="1162"/>
      <c r="D8" s="110" t="str">
        <f>'Attach 3(JV)'!E8</f>
        <v>Contract Services</v>
      </c>
      <c r="E8" s="90"/>
      <c r="F8" s="90"/>
      <c r="G8" s="90"/>
      <c r="H8" s="154"/>
      <c r="I8" s="155"/>
    </row>
    <row r="9" spans="1:9" ht="20.100000000000001" customHeight="1">
      <c r="A9" s="98" t="s">
        <v>435</v>
      </c>
      <c r="B9" s="831">
        <f>'Attach 3(JV)'!B9:D9</f>
        <v>0</v>
      </c>
      <c r="C9" s="831"/>
      <c r="D9" s="110" t="str">
        <f>'Attach 3(JV)'!E9</f>
        <v>Power Grid Corporation of India Ltd.,</v>
      </c>
      <c r="H9" s="88"/>
      <c r="I9" s="89"/>
    </row>
    <row r="10" spans="1:9" ht="20.100000000000001" customHeight="1">
      <c r="A10" s="98" t="s">
        <v>437</v>
      </c>
      <c r="B10" s="832">
        <f>'Attach 3(JV)'!B10:D10</f>
        <v>0</v>
      </c>
      <c r="C10" s="832"/>
      <c r="D10" s="110" t="str">
        <f>'Attach 3(JV)'!E10</f>
        <v>"Saudamini", Plot No. 2, Sector 29</v>
      </c>
      <c r="H10" s="88"/>
      <c r="I10" s="89"/>
    </row>
    <row r="11" spans="1:9" ht="20.100000000000001" customHeight="1">
      <c r="B11" s="832">
        <f>'Attach 3(JV)'!B11:D11</f>
        <v>0</v>
      </c>
      <c r="C11" s="832"/>
      <c r="D11" s="110" t="str">
        <f>'Attach 3(JV)'!E11</f>
        <v>Gurgaon (Haryana) - 122001</v>
      </c>
    </row>
    <row r="12" spans="1:9" ht="15" customHeight="1">
      <c r="A12" s="90"/>
      <c r="B12" s="832">
        <f>'Attach 3(JV)'!B12:D12</f>
        <v>0</v>
      </c>
      <c r="C12" s="832"/>
      <c r="D12" s="94"/>
    </row>
    <row r="13" spans="1:9" ht="20.100000000000001" customHeight="1">
      <c r="A13" s="81" t="s">
        <v>243</v>
      </c>
    </row>
    <row r="14" spans="1:9" ht="72" customHeight="1">
      <c r="A14" s="830" t="s">
        <v>443</v>
      </c>
      <c r="B14" s="830"/>
      <c r="C14" s="830"/>
      <c r="D14" s="830"/>
      <c r="E14" s="830"/>
    </row>
    <row r="15" spans="1:9" s="81" customFormat="1" ht="20.100000000000001" customHeight="1">
      <c r="A15" s="142" t="s">
        <v>449</v>
      </c>
      <c r="B15" s="142" t="s">
        <v>450</v>
      </c>
      <c r="C15" s="142" t="s">
        <v>451</v>
      </c>
      <c r="D15" s="142" t="s">
        <v>427</v>
      </c>
      <c r="E15" s="142" t="s">
        <v>428</v>
      </c>
      <c r="I15" s="84"/>
    </row>
    <row r="16" spans="1:9" ht="20.100000000000001" customHeight="1">
      <c r="A16" s="157">
        <v>1</v>
      </c>
      <c r="B16" s="158"/>
      <c r="C16" s="158"/>
      <c r="D16" s="158"/>
      <c r="E16" s="158"/>
    </row>
    <row r="17" spans="1:6" ht="20.100000000000001" customHeight="1">
      <c r="A17" s="157">
        <v>2</v>
      </c>
      <c r="B17" s="158"/>
      <c r="C17" s="158"/>
      <c r="D17" s="158"/>
      <c r="E17" s="158"/>
    </row>
    <row r="18" spans="1:6" ht="20.100000000000001" customHeight="1">
      <c r="A18" s="157">
        <v>3</v>
      </c>
      <c r="B18" s="158"/>
      <c r="C18" s="158"/>
      <c r="D18" s="158"/>
      <c r="E18" s="158"/>
    </row>
    <row r="19" spans="1:6" ht="20.100000000000001" customHeight="1">
      <c r="A19" s="157">
        <v>4</v>
      </c>
      <c r="B19" s="159"/>
      <c r="C19" s="159"/>
      <c r="D19" s="158"/>
      <c r="E19" s="159"/>
    </row>
    <row r="20" spans="1:6" ht="20.100000000000001" customHeight="1">
      <c r="A20" s="157">
        <v>5</v>
      </c>
      <c r="B20" s="159"/>
      <c r="C20" s="159"/>
      <c r="D20" s="159"/>
      <c r="E20" s="159"/>
    </row>
    <row r="21" spans="1:6" ht="11.25" customHeight="1">
      <c r="F21" s="160" t="b">
        <v>0</v>
      </c>
    </row>
    <row r="22" spans="1:6" ht="77.25" customHeight="1">
      <c r="A22" s="830" t="s">
        <v>444</v>
      </c>
      <c r="B22" s="830"/>
      <c r="C22" s="830"/>
      <c r="D22" s="830"/>
      <c r="E22" s="830"/>
    </row>
    <row r="23" spans="1:6" ht="23.1" customHeight="1">
      <c r="C23" s="105"/>
    </row>
    <row r="24" spans="1:6" ht="23.1" customHeight="1">
      <c r="A24" s="91" t="s">
        <v>485</v>
      </c>
      <c r="B24" s="106">
        <f>'Name of Bidder'!C35</f>
        <v>0</v>
      </c>
      <c r="C24" s="105" t="s">
        <v>483</v>
      </c>
      <c r="D24" s="107">
        <f>'Name of Bidder'!C32</f>
        <v>0</v>
      </c>
    </row>
    <row r="25" spans="1:6" ht="23.1" customHeight="1">
      <c r="A25" s="91" t="s">
        <v>486</v>
      </c>
      <c r="B25" s="107">
        <f>'Name of Bidder'!C36</f>
        <v>0</v>
      </c>
      <c r="C25" s="105" t="s">
        <v>484</v>
      </c>
      <c r="D25" s="107">
        <f>'Name of Bidder'!C33</f>
        <v>0</v>
      </c>
    </row>
    <row r="26" spans="1:6" ht="23.1" customHeight="1">
      <c r="C26" s="105"/>
      <c r="D26" s="105"/>
    </row>
    <row r="27" spans="1:6" ht="20.100000000000001" customHeight="1"/>
    <row r="28" spans="1:6" ht="20.100000000000001" customHeight="1">
      <c r="A28" s="104"/>
    </row>
    <row r="29" spans="1:6" ht="20.100000000000001" customHeight="1">
      <c r="A29" s="161" t="str">
        <f>A1</f>
        <v xml:space="preserve">[Specification No.: CC/NT/W-GIS/DOM/A02/25/06430] </v>
      </c>
      <c r="E29" s="162" t="str">
        <f>E1</f>
        <v>ATTACHMENT-4 (A)</v>
      </c>
    </row>
    <row r="30" spans="1:6" ht="20.100000000000001" customHeight="1">
      <c r="A30" s="104"/>
    </row>
    <row r="31" spans="1:6" ht="20.100000000000001" customHeight="1">
      <c r="C31" s="161" t="str">
        <f>A5</f>
        <v>(List of Special Maintenance Tools &amp; Tackles)</v>
      </c>
    </row>
    <row r="32" spans="1:6" ht="20.100000000000001" customHeight="1"/>
    <row r="33" spans="1:5" ht="20.100000000000001" customHeight="1">
      <c r="A33" s="163" t="str">
        <f>A15</f>
        <v xml:space="preserve">S.No.  </v>
      </c>
      <c r="B33" s="163" t="str">
        <f>B15</f>
        <v>For Equipment</v>
      </c>
      <c r="C33" s="163" t="str">
        <f>C15</f>
        <v>Item Description</v>
      </c>
      <c r="D33" s="163" t="str">
        <f>D15</f>
        <v>Unit</v>
      </c>
      <c r="E33" s="163" t="str">
        <f>E15</f>
        <v>Quantity</v>
      </c>
    </row>
    <row r="34" spans="1:5" ht="20.25" customHeight="1">
      <c r="A34" s="164"/>
      <c r="B34" s="164"/>
      <c r="C34" s="164"/>
      <c r="D34" s="164"/>
      <c r="E34" s="164"/>
    </row>
    <row r="35" spans="1:5" ht="20.25" customHeight="1">
      <c r="A35" s="164"/>
      <c r="B35" s="164"/>
      <c r="C35" s="164"/>
      <c r="D35" s="164"/>
      <c r="E35" s="164"/>
    </row>
    <row r="36" spans="1:5" ht="20.25" customHeight="1">
      <c r="A36" s="164"/>
      <c r="B36" s="164"/>
      <c r="C36" s="164"/>
      <c r="D36" s="164"/>
      <c r="E36" s="164"/>
    </row>
    <row r="37" spans="1:5" ht="20.25" customHeight="1">
      <c r="A37" s="164"/>
      <c r="B37" s="164"/>
      <c r="C37" s="164"/>
      <c r="D37" s="164"/>
      <c r="E37" s="164"/>
    </row>
    <row r="38" spans="1:5" ht="20.25" customHeight="1">
      <c r="A38" s="164"/>
      <c r="B38" s="164"/>
      <c r="C38" s="164"/>
      <c r="D38" s="164"/>
      <c r="E38" s="164"/>
    </row>
    <row r="39" spans="1:5" ht="20.25" customHeight="1">
      <c r="A39" s="164"/>
      <c r="B39" s="164"/>
      <c r="C39" s="164"/>
      <c r="D39" s="164"/>
      <c r="E39" s="164"/>
    </row>
    <row r="40" spans="1:5" ht="20.25" customHeight="1">
      <c r="A40" s="164"/>
      <c r="B40" s="164"/>
      <c r="C40" s="164"/>
      <c r="D40" s="164"/>
      <c r="E40" s="164"/>
    </row>
    <row r="41" spans="1:5" ht="20.25" customHeight="1">
      <c r="A41" s="164"/>
      <c r="B41" s="164"/>
      <c r="C41" s="164"/>
      <c r="D41" s="164"/>
      <c r="E41" s="164"/>
    </row>
    <row r="42" spans="1:5" ht="20.25" customHeight="1">
      <c r="A42" s="164"/>
      <c r="B42" s="164"/>
      <c r="C42" s="164"/>
      <c r="D42" s="164"/>
      <c r="E42" s="164"/>
    </row>
    <row r="43" spans="1:5" ht="20.25" customHeight="1">
      <c r="A43" s="164"/>
      <c r="B43" s="164"/>
      <c r="C43" s="164"/>
      <c r="D43" s="164"/>
      <c r="E43" s="164"/>
    </row>
    <row r="44" spans="1:5" ht="20.25" customHeight="1">
      <c r="A44" s="164"/>
      <c r="B44" s="164"/>
      <c r="C44" s="164"/>
      <c r="D44" s="164"/>
      <c r="E44" s="164"/>
    </row>
    <row r="45" spans="1:5" ht="20.25" customHeight="1">
      <c r="A45" s="164"/>
      <c r="B45" s="164"/>
      <c r="C45" s="164"/>
      <c r="D45" s="164"/>
      <c r="E45" s="164"/>
    </row>
    <row r="46" spans="1:5" ht="20.25" customHeight="1">
      <c r="A46" s="164"/>
      <c r="B46" s="164"/>
      <c r="C46" s="164"/>
      <c r="D46" s="164"/>
      <c r="E46" s="164"/>
    </row>
    <row r="47" spans="1:5" ht="20.25" customHeight="1">
      <c r="A47" s="164"/>
      <c r="B47" s="164"/>
      <c r="C47" s="164"/>
      <c r="D47" s="164"/>
      <c r="E47" s="164"/>
    </row>
    <row r="48" spans="1:5" ht="20.25" customHeight="1">
      <c r="A48" s="164"/>
      <c r="B48" s="164"/>
      <c r="C48" s="164"/>
      <c r="D48" s="164"/>
      <c r="E48" s="164"/>
    </row>
    <row r="49" spans="1:5" ht="20.25" customHeight="1">
      <c r="A49" s="164"/>
      <c r="B49" s="164"/>
      <c r="C49" s="164"/>
      <c r="D49" s="164"/>
      <c r="E49" s="164"/>
    </row>
    <row r="50" spans="1:5" ht="20.25" customHeight="1">
      <c r="A50" s="164"/>
      <c r="B50" s="164"/>
      <c r="C50" s="164"/>
      <c r="D50" s="164"/>
      <c r="E50" s="164"/>
    </row>
    <row r="51" spans="1:5" ht="20.25" customHeight="1">
      <c r="A51" s="164"/>
      <c r="B51" s="164"/>
      <c r="C51" s="164"/>
      <c r="D51" s="164"/>
      <c r="E51" s="164"/>
    </row>
    <row r="52" spans="1:5" ht="20.25" customHeight="1">
      <c r="A52" s="164"/>
      <c r="B52" s="164"/>
      <c r="C52" s="164"/>
      <c r="D52" s="164"/>
      <c r="E52" s="164"/>
    </row>
    <row r="53" spans="1:5">
      <c r="A53" s="164"/>
      <c r="B53" s="164"/>
      <c r="C53" s="164"/>
      <c r="D53" s="164"/>
      <c r="E53" s="164"/>
    </row>
    <row r="54" spans="1:5">
      <c r="A54" s="80"/>
      <c r="B54" s="80"/>
      <c r="C54" s="80"/>
      <c r="D54" s="80"/>
      <c r="E54" s="80"/>
    </row>
    <row r="55" spans="1:5">
      <c r="A55" s="80"/>
      <c r="B55" s="80"/>
      <c r="C55" s="80"/>
      <c r="D55" s="80"/>
      <c r="E55" s="80"/>
    </row>
    <row r="56" spans="1:5">
      <c r="A56" s="80"/>
      <c r="B56" s="80"/>
      <c r="C56" s="80"/>
      <c r="D56" s="80"/>
      <c r="E56" s="80"/>
    </row>
    <row r="57" spans="1:5">
      <c r="A57" s="80" t="str">
        <f t="shared" ref="A57:D58" si="0">A24</f>
        <v>Date      :</v>
      </c>
      <c r="B57" s="165">
        <f t="shared" si="0"/>
        <v>0</v>
      </c>
      <c r="C57" s="166" t="str">
        <f t="shared" si="0"/>
        <v>Printed Name :</v>
      </c>
      <c r="D57" s="1164">
        <f t="shared" si="0"/>
        <v>0</v>
      </c>
      <c r="E57" s="1164"/>
    </row>
    <row r="58" spans="1:5">
      <c r="A58" s="80" t="str">
        <f t="shared" si="0"/>
        <v>Place      :</v>
      </c>
      <c r="B58" s="161">
        <f t="shared" si="0"/>
        <v>0</v>
      </c>
      <c r="C58" s="166" t="str">
        <f t="shared" si="0"/>
        <v>Designation :</v>
      </c>
      <c r="D58" s="1164">
        <f t="shared" si="0"/>
        <v>0</v>
      </c>
      <c r="E58" s="1164"/>
    </row>
    <row r="59" spans="1:5">
      <c r="A59" s="80"/>
      <c r="B59" s="80"/>
      <c r="C59" s="80"/>
      <c r="D59" s="80"/>
      <c r="E59" s="80"/>
    </row>
    <row r="60" spans="1:5">
      <c r="A60" s="80"/>
      <c r="B60" s="80"/>
      <c r="C60" s="80"/>
      <c r="D60" s="80"/>
      <c r="E60" s="80"/>
    </row>
    <row r="61" spans="1:5">
      <c r="A61" s="80"/>
      <c r="B61" s="80"/>
      <c r="C61" s="80"/>
      <c r="D61" s="80"/>
      <c r="E61" s="80"/>
    </row>
  </sheetData>
  <sheetProtection algorithmName="SHA-512" hashValue="mqRzRmLj35LiwZoFH2A3f5ihDimwNN2AxdqDzH40Sm5/dEa8QPU3ZHWPd3GmpEDT0SbEnt0tY1/94vyDEKA5Ew==" saltValue="H+Or7HSWkk4wVa+z6RTjsQ==" spinCount="100000" sheet="1" objects="1" scenarios="1"/>
  <customSheetViews>
    <customSheetView guid="{0FC51CD5-DCF7-4595-9A9F-DDC9120F829F}"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72E27F64-009C-4321-B742-209DBE340E6D}"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9E668EC9-7875-454E-BDE6-15A2D20AC8D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26C9F440-2701-423F-9FDB-7DFF079DC7F8}"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11"/>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2"/>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6"/>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0"/>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22"/>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23"/>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4"/>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E8F77A2D-E40A-4668-A8F2-3CE31C4AC520}"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265106DA-0305-46BE-8A98-0935A189448A}" scale="90" showPageBreaks="1" showGridLines="0" zeroValues="0" printArea="1" hiddenColumns="1" view="pageBreakPreview" topLeftCell="A4">
      <selection activeCell="B16" sqref="B16"/>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24767711-6F0F-4960-B6A0-5D16317C52CA}" scale="90" showPageBreaks="1" showGridLines="0" zeroValues="0" printArea="1" hiddenColumns="1" view="pageBreakPreview" topLeftCell="A23">
      <selection activeCell="A51" sqref="A51"/>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6C1F68FF-383D-48BB-B0E5-5F71EA481BD7}"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 guid="{70FB5D55-1DD3-4C31-AE80-FEFCEF8A40E9}" scale="90" showPageBreaks="1" showGridLines="0" zeroValues="0" printArea="1" hiddenColumns="1" view="pageBreakPreview" topLeftCell="A10">
      <selection activeCell="A51" sqref="A51"/>
      <rowBreaks count="1" manualBreakCount="1">
        <brk id="26" max="4" man="1"/>
      </rowBreaks>
      <pageMargins left="0.75" right="0.63" top="0.57999999999999996" bottom="0.4" header="0.34" footer="0.2"/>
      <pageSetup scale="90" orientation="portrait" r:id="rId40"/>
      <headerFooter alignWithMargins="0">
        <oddFooter>&amp;R&amp;"Book Antiqua,Bold"&amp;8 Page &amp;P of &amp;N</oddFooter>
      </headerFooter>
    </customSheetView>
  </customSheetViews>
  <mergeCells count="11">
    <mergeCell ref="A8:C8"/>
    <mergeCell ref="D57:E57"/>
    <mergeCell ref="D58:E58"/>
    <mergeCell ref="A3:E3"/>
    <mergeCell ref="A5:E5"/>
    <mergeCell ref="A14:E14"/>
    <mergeCell ref="A22:E22"/>
    <mergeCell ref="B9:C9"/>
    <mergeCell ref="B10:C10"/>
    <mergeCell ref="B11:C11"/>
    <mergeCell ref="B12:C12"/>
  </mergeCells>
  <phoneticPr fontId="4" type="noConversion"/>
  <conditionalFormatting sqref="A29 E29 C31 A54:E61">
    <cfRule type="expression" dxfId="26" priority="1" stopIfTrue="1">
      <formula>$F$21=TRUE</formula>
    </cfRule>
  </conditionalFormatting>
  <conditionalFormatting sqref="A33:E33">
    <cfRule type="expression" dxfId="25" priority="2" stopIfTrue="1">
      <formula>$F$21=TRUE</formula>
    </cfRule>
  </conditionalFormatting>
  <conditionalFormatting sqref="A34:E53">
    <cfRule type="expression" dxfId="24" priority="3" stopIfTrue="1">
      <formula>$F$21=TRUE</formula>
    </cfRule>
  </conditionalFormatting>
  <pageMargins left="0.75" right="0.63" top="0.57999999999999996" bottom="0.4" header="0.34" footer="0.2"/>
  <pageSetup scale="90" orientation="portrait" r:id="rId41"/>
  <headerFooter alignWithMargins="0">
    <oddFooter>&amp;R&amp;"Book Antiqua,Bold"&amp;8 Page &amp;P of &amp;N</oddFooter>
  </headerFooter>
  <rowBreaks count="1" manualBreakCount="1">
    <brk id="26"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55393" r:id="rId44" name="Check Box 1121">
              <controlPr defaultSize="0" print="0" autoFill="0" autoLine="0" autoPict="0">
                <anchor moveWithCells="1">
                  <from>
                    <xdr:col>4</xdr:col>
                    <xdr:colOff>714375</xdr:colOff>
                    <xdr:row>21</xdr:row>
                    <xdr:rowOff>942975</xdr:rowOff>
                  </from>
                  <to>
                    <xdr:col>4</xdr:col>
                    <xdr:colOff>1152525</xdr:colOff>
                    <xdr:row>22</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topLeftCell="A29" zoomScale="85" zoomScaleSheetLayoutView="85" workbookViewId="0">
      <selection activeCell="M10" sqref="M10"/>
    </sheetView>
  </sheetViews>
  <sheetFormatPr defaultColWidth="9.140625" defaultRowHeight="15.75"/>
  <cols>
    <col min="1" max="1" width="12.140625" style="81" customWidth="1"/>
    <col min="2" max="2" width="30.7109375" style="81" customWidth="1"/>
    <col min="3" max="3" width="25.5703125" style="81" customWidth="1"/>
    <col min="4" max="4" width="18.85546875" style="81" customWidth="1"/>
    <col min="5" max="5" width="25.42578125" style="81" customWidth="1"/>
    <col min="6" max="6" width="9.140625" style="81" hidden="1" customWidth="1"/>
    <col min="7" max="8" width="9.140625" style="81"/>
    <col min="9" max="16384" width="9.140625" style="84"/>
  </cols>
  <sheetData>
    <row r="1" spans="1:9" ht="20.25" customHeight="1">
      <c r="A1" s="76" t="str">
        <f>Cover!B3</f>
        <v xml:space="preserve">[Specification No.: CC/NT/W-GIS/DOM/A02/25/06430] </v>
      </c>
      <c r="B1" s="77"/>
      <c r="C1" s="77"/>
      <c r="D1" s="77"/>
      <c r="E1" s="109" t="s">
        <v>178</v>
      </c>
    </row>
    <row r="2" spans="1:9" ht="11.25" customHeight="1"/>
    <row r="3" spans="1:9" ht="72" customHeight="1">
      <c r="A3" s="1176" t="str">
        <f>Cover!B2</f>
        <v>765kV GIS Substation package SS-148 for (a) Extn. of 765kV Bhuj-II PS associated with Augmentation of transformation capacity at Bhuj-II PS (GIS) and (b) Extn. of 765kV Bhuj-II PS associated with Provision of ICT Augmentation and Bus Reactor at Bhuj-II PS</v>
      </c>
      <c r="B3" s="1176"/>
      <c r="C3" s="1176"/>
      <c r="D3" s="1176"/>
      <c r="E3" s="1176"/>
      <c r="F3" s="79"/>
      <c r="G3" s="79"/>
      <c r="H3" s="79"/>
    </row>
    <row r="4" spans="1:9" ht="8.1" customHeight="1">
      <c r="A4" s="87"/>
      <c r="H4" s="88"/>
      <c r="I4" s="89"/>
    </row>
    <row r="5" spans="1:9" ht="23.25" customHeight="1">
      <c r="A5" s="827" t="s">
        <v>452</v>
      </c>
      <c r="B5" s="827"/>
      <c r="C5" s="827"/>
      <c r="D5" s="827"/>
      <c r="E5" s="827"/>
      <c r="F5" s="101"/>
      <c r="H5" s="88"/>
      <c r="I5" s="89"/>
    </row>
    <row r="6" spans="1:9" ht="8.1" customHeight="1">
      <c r="A6" s="90"/>
      <c r="H6" s="88"/>
      <c r="I6" s="89"/>
    </row>
    <row r="7" spans="1:9" ht="20.100000000000001" customHeight="1">
      <c r="A7" s="101" t="str">
        <f>'Attach 3(JV)'!A7:D7</f>
        <v>Bidder’s Name and Address :</v>
      </c>
      <c r="B7" s="90"/>
      <c r="C7" s="90"/>
      <c r="D7" s="92" t="str">
        <f>'Attach 3(JV)'!E7</f>
        <v>To:</v>
      </c>
      <c r="H7" s="88"/>
      <c r="I7" s="89"/>
    </row>
    <row r="8" spans="1:9" ht="28.5" customHeight="1">
      <c r="A8" s="1162">
        <f>'Attach 3(JV)'!A8:D8</f>
        <v>0</v>
      </c>
      <c r="B8" s="1162"/>
      <c r="C8" s="1162"/>
      <c r="D8" s="110" t="str">
        <f>'Attach 3(JV)'!E8</f>
        <v>Contract Services</v>
      </c>
      <c r="H8" s="88"/>
      <c r="I8" s="89"/>
    </row>
    <row r="9" spans="1:9">
      <c r="A9" s="98" t="s">
        <v>435</v>
      </c>
      <c r="B9" s="1177">
        <f>'Attach 3(JV)'!B9:D9</f>
        <v>0</v>
      </c>
      <c r="C9" s="1177"/>
      <c r="D9" s="110" t="str">
        <f>'Attach 3(JV)'!E9</f>
        <v>Power Grid Corporation of India Ltd.,</v>
      </c>
      <c r="H9" s="88"/>
      <c r="I9" s="89"/>
    </row>
    <row r="10" spans="1:9">
      <c r="A10" s="98" t="s">
        <v>437</v>
      </c>
      <c r="B10" s="1156">
        <f>'Attach 3(JV)'!B10:D10</f>
        <v>0</v>
      </c>
      <c r="C10" s="1156"/>
      <c r="D10" s="110" t="str">
        <f>'Attach 3(JV)'!E10</f>
        <v>"Saudamini", Plot No. 2, Sector 29</v>
      </c>
      <c r="H10" s="88"/>
      <c r="I10" s="89"/>
    </row>
    <row r="11" spans="1:9">
      <c r="B11" s="1156">
        <f>'Attach 3(JV)'!B11:D11</f>
        <v>0</v>
      </c>
      <c r="C11" s="1156"/>
      <c r="D11" s="110" t="str">
        <f>'Attach 3(JV)'!E11</f>
        <v>Gurgaon (Haryana) - 122001</v>
      </c>
    </row>
    <row r="12" spans="1:9">
      <c r="A12" s="90"/>
      <c r="B12" s="1156">
        <f>'Attach 3(JV)'!B12:D12</f>
        <v>0</v>
      </c>
      <c r="C12" s="1156"/>
      <c r="D12" s="94"/>
    </row>
    <row r="13" spans="1:9" ht="20.100000000000001" customHeight="1">
      <c r="A13" s="81" t="s">
        <v>243</v>
      </c>
    </row>
    <row r="14" spans="1:9" ht="66.75" customHeight="1">
      <c r="A14" s="830"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SS-148 :</v>
      </c>
      <c r="B14" s="830"/>
      <c r="C14" s="830"/>
      <c r="D14" s="830"/>
      <c r="E14" s="830"/>
    </row>
    <row r="15" spans="1:9" ht="32.1" customHeight="1">
      <c r="A15" s="928" t="s">
        <v>433</v>
      </c>
      <c r="B15" s="928" t="s">
        <v>451</v>
      </c>
      <c r="C15" s="928" t="s">
        <v>453</v>
      </c>
      <c r="D15" s="1168" t="s">
        <v>454</v>
      </c>
      <c r="E15" s="1169"/>
    </row>
    <row r="16" spans="1:9" ht="19.5" customHeight="1">
      <c r="A16" s="929"/>
      <c r="B16" s="929"/>
      <c r="C16" s="929"/>
      <c r="D16" s="151" t="s">
        <v>455</v>
      </c>
      <c r="E16" s="151" t="s">
        <v>456</v>
      </c>
    </row>
    <row r="17" spans="1:8" ht="21.75" customHeight="1">
      <c r="A17" s="167">
        <v>1</v>
      </c>
      <c r="B17" s="168"/>
      <c r="C17" s="168"/>
      <c r="D17" s="168"/>
      <c r="E17" s="168"/>
    </row>
    <row r="18" spans="1:8" ht="21.95" customHeight="1">
      <c r="A18" s="169">
        <v>2</v>
      </c>
      <c r="B18" s="170"/>
      <c r="C18" s="170"/>
      <c r="D18" s="170"/>
      <c r="E18" s="170"/>
    </row>
    <row r="19" spans="1:8" ht="21.95" customHeight="1">
      <c r="A19" s="169">
        <v>3</v>
      </c>
      <c r="B19" s="170"/>
      <c r="C19" s="170"/>
      <c r="D19" s="170"/>
      <c r="E19" s="170"/>
    </row>
    <row r="20" spans="1:8" ht="21.95" customHeight="1">
      <c r="A20" s="169">
        <v>4</v>
      </c>
      <c r="B20" s="170"/>
      <c r="C20" s="170"/>
      <c r="D20" s="170"/>
      <c r="E20" s="170"/>
      <c r="F20" s="171"/>
      <c r="G20" s="171"/>
      <c r="H20" s="84"/>
    </row>
    <row r="21" spans="1:8" ht="21.95" customHeight="1">
      <c r="A21" s="172">
        <v>5</v>
      </c>
      <c r="B21" s="173"/>
      <c r="C21" s="173"/>
      <c r="D21" s="173"/>
      <c r="E21" s="173"/>
      <c r="F21" s="171"/>
      <c r="G21" s="171"/>
      <c r="H21" s="171"/>
    </row>
    <row r="22" spans="1:8" ht="18" customHeight="1">
      <c r="A22" s="174"/>
      <c r="B22" s="175"/>
      <c r="C22" s="175"/>
      <c r="D22" s="175"/>
      <c r="E22" s="175"/>
      <c r="F22" s="160" t="b">
        <v>0</v>
      </c>
      <c r="G22" s="176"/>
      <c r="H22" s="177"/>
    </row>
    <row r="23" spans="1:8" ht="54.75" hidden="1" customHeight="1">
      <c r="A23" s="1178" t="s">
        <v>489</v>
      </c>
      <c r="B23" s="1178"/>
      <c r="C23" s="1178"/>
      <c r="D23" s="1178"/>
      <c r="E23" s="1178"/>
      <c r="F23" s="176"/>
      <c r="G23" s="176"/>
      <c r="H23" s="177"/>
    </row>
    <row r="24" spans="1:8" ht="32.1" hidden="1" customHeight="1">
      <c r="A24" s="1171" t="s">
        <v>433</v>
      </c>
      <c r="B24" s="1171" t="s">
        <v>451</v>
      </c>
      <c r="C24" s="1171" t="s">
        <v>490</v>
      </c>
      <c r="D24" s="1179" t="s">
        <v>491</v>
      </c>
      <c r="E24" s="1180"/>
    </row>
    <row r="25" spans="1:8" ht="22.5" hidden="1" customHeight="1">
      <c r="A25" s="1172"/>
      <c r="B25" s="1172"/>
      <c r="C25" s="1172"/>
      <c r="D25" s="178" t="s">
        <v>492</v>
      </c>
      <c r="E25" s="178" t="s">
        <v>493</v>
      </c>
    </row>
    <row r="26" spans="1:8" ht="21.95" hidden="1" customHeight="1">
      <c r="A26" s="179">
        <v>1</v>
      </c>
      <c r="B26" s="180"/>
      <c r="C26" s="180"/>
      <c r="D26" s="180"/>
      <c r="E26" s="180"/>
    </row>
    <row r="27" spans="1:8" ht="21.95" hidden="1" customHeight="1">
      <c r="A27" s="179">
        <v>2</v>
      </c>
      <c r="B27" s="180"/>
      <c r="C27" s="180"/>
      <c r="D27" s="180"/>
      <c r="E27" s="180"/>
    </row>
    <row r="28" spans="1:8" ht="21.95" hidden="1" customHeight="1">
      <c r="A28" s="172">
        <v>3</v>
      </c>
      <c r="B28" s="181"/>
      <c r="C28" s="181"/>
      <c r="D28" s="181"/>
      <c r="E28" s="181"/>
    </row>
    <row r="29" spans="1:8" ht="40.5" customHeight="1">
      <c r="A29" s="1170" t="s">
        <v>130</v>
      </c>
      <c r="B29" s="1170"/>
      <c r="C29" s="1170"/>
      <c r="D29" s="1170"/>
      <c r="E29" s="1170"/>
    </row>
    <row r="30" spans="1:8" ht="15.95" customHeight="1">
      <c r="C30" s="105"/>
    </row>
    <row r="31" spans="1:8" ht="15.95" customHeight="1">
      <c r="A31" s="91" t="s">
        <v>485</v>
      </c>
      <c r="B31" s="106">
        <f>'Name of Bidder'!C35</f>
        <v>0</v>
      </c>
      <c r="C31" s="105" t="s">
        <v>483</v>
      </c>
      <c r="D31" s="107">
        <f>'Name of Bidder'!C32</f>
        <v>0</v>
      </c>
    </row>
    <row r="32" spans="1:8" ht="15.95" customHeight="1">
      <c r="A32" s="91" t="s">
        <v>486</v>
      </c>
      <c r="B32" s="107">
        <f>'Name of Bidder'!C36</f>
        <v>0</v>
      </c>
      <c r="C32" s="105" t="s">
        <v>484</v>
      </c>
      <c r="D32" s="107">
        <f>'Name of Bidder'!C33</f>
        <v>0</v>
      </c>
    </row>
    <row r="33" spans="1:5" ht="15.75" customHeight="1">
      <c r="A33" s="84"/>
      <c r="B33" s="84"/>
      <c r="C33" s="105"/>
      <c r="D33" s="84"/>
      <c r="E33" s="84"/>
    </row>
    <row r="34" spans="1:5" ht="20.25" customHeight="1">
      <c r="A34" s="76" t="str">
        <f>A1</f>
        <v xml:space="preserve">[Specification No.: CC/NT/W-GIS/DOM/A02/25/06430] </v>
      </c>
      <c r="B34" s="77"/>
      <c r="C34" s="77"/>
      <c r="D34" s="77"/>
      <c r="E34" s="78" t="str">
        <f>E1</f>
        <v>ATTACHMENT-5</v>
      </c>
    </row>
    <row r="35" spans="1:5" ht="18" customHeight="1">
      <c r="A35" s="104"/>
    </row>
    <row r="36" spans="1:5" ht="30" customHeight="1">
      <c r="A36" s="1175" t="s">
        <v>452</v>
      </c>
      <c r="B36" s="1175"/>
      <c r="C36" s="1175"/>
      <c r="D36" s="1175"/>
      <c r="E36" s="1175"/>
    </row>
    <row r="37" spans="1:5" ht="18" customHeight="1"/>
    <row r="38" spans="1:5" ht="29.25" customHeight="1">
      <c r="A38" s="1173" t="s">
        <v>433</v>
      </c>
      <c r="B38" s="1166" t="s">
        <v>451</v>
      </c>
      <c r="C38" s="1166" t="s">
        <v>453</v>
      </c>
      <c r="D38" s="1166" t="s">
        <v>454</v>
      </c>
      <c r="E38" s="1166"/>
    </row>
    <row r="39" spans="1:5" ht="18" customHeight="1">
      <c r="A39" s="1174"/>
      <c r="B39" s="1167"/>
      <c r="C39" s="1166"/>
      <c r="D39" s="182" t="s">
        <v>455</v>
      </c>
      <c r="E39" s="182" t="s">
        <v>456</v>
      </c>
    </row>
    <row r="40" spans="1:5" ht="18" customHeight="1">
      <c r="A40" s="183"/>
      <c r="B40" s="184"/>
      <c r="C40" s="183"/>
      <c r="D40" s="183"/>
      <c r="E40" s="183"/>
    </row>
    <row r="41" spans="1:5" ht="18" customHeight="1">
      <c r="A41" s="185"/>
      <c r="B41" s="186"/>
      <c r="C41" s="185"/>
      <c r="D41" s="185"/>
      <c r="E41" s="185"/>
    </row>
    <row r="42" spans="1:5" ht="18" customHeight="1">
      <c r="A42" s="185"/>
      <c r="B42" s="186"/>
      <c r="C42" s="185"/>
      <c r="D42" s="185"/>
      <c r="E42" s="185"/>
    </row>
    <row r="43" spans="1:5" ht="18" customHeight="1">
      <c r="A43" s="185"/>
      <c r="B43" s="186"/>
      <c r="C43" s="185"/>
      <c r="D43" s="185"/>
      <c r="E43" s="185"/>
    </row>
    <row r="44" spans="1:5" ht="18" customHeight="1">
      <c r="A44" s="185"/>
      <c r="B44" s="186"/>
      <c r="C44" s="185"/>
      <c r="D44" s="185"/>
      <c r="E44" s="185"/>
    </row>
    <row r="45" spans="1:5" ht="18" customHeight="1">
      <c r="A45" s="185"/>
      <c r="B45" s="186"/>
      <c r="C45" s="185"/>
      <c r="D45" s="185"/>
      <c r="E45" s="185"/>
    </row>
    <row r="46" spans="1:5" ht="18" customHeight="1">
      <c r="A46" s="185"/>
      <c r="B46" s="186"/>
      <c r="C46" s="185"/>
      <c r="D46" s="185"/>
      <c r="E46" s="185"/>
    </row>
    <row r="47" spans="1:5" ht="18" customHeight="1">
      <c r="A47" s="185"/>
      <c r="B47" s="186"/>
      <c r="C47" s="185"/>
      <c r="D47" s="185"/>
      <c r="E47" s="185"/>
    </row>
    <row r="48" spans="1:5" ht="18" customHeight="1">
      <c r="A48" s="185"/>
      <c r="B48" s="186"/>
      <c r="C48" s="185"/>
      <c r="D48" s="185"/>
      <c r="E48" s="185"/>
    </row>
    <row r="49" spans="1:5" ht="18" customHeight="1">
      <c r="A49" s="185"/>
      <c r="B49" s="186"/>
      <c r="C49" s="185"/>
      <c r="D49" s="185"/>
      <c r="E49" s="185"/>
    </row>
    <row r="50" spans="1:5" ht="18" customHeight="1">
      <c r="A50" s="185"/>
      <c r="B50" s="186"/>
      <c r="C50" s="185"/>
      <c r="D50" s="185"/>
      <c r="E50" s="185"/>
    </row>
    <row r="51" spans="1:5" ht="18" customHeight="1">
      <c r="A51" s="185"/>
      <c r="B51" s="186"/>
      <c r="C51" s="185"/>
      <c r="D51" s="185"/>
      <c r="E51" s="185"/>
    </row>
    <row r="52" spans="1:5" ht="18" customHeight="1">
      <c r="A52" s="185"/>
      <c r="B52" s="186"/>
      <c r="C52" s="185"/>
      <c r="D52" s="185"/>
      <c r="E52" s="185"/>
    </row>
    <row r="53" spans="1:5" ht="18" customHeight="1">
      <c r="A53" s="185"/>
      <c r="B53" s="186"/>
      <c r="C53" s="185"/>
      <c r="D53" s="185"/>
      <c r="E53" s="185"/>
    </row>
    <row r="54" spans="1:5" ht="18" customHeight="1">
      <c r="A54" s="185"/>
      <c r="B54" s="186"/>
      <c r="C54" s="185"/>
      <c r="D54" s="185"/>
      <c r="E54" s="185"/>
    </row>
    <row r="55" spans="1:5" ht="18" customHeight="1">
      <c r="A55" s="185"/>
      <c r="B55" s="186"/>
      <c r="C55" s="185"/>
      <c r="D55" s="185"/>
      <c r="E55" s="185"/>
    </row>
    <row r="56" spans="1:5" ht="18" customHeight="1">
      <c r="A56" s="185"/>
      <c r="B56" s="186"/>
      <c r="C56" s="185"/>
      <c r="D56" s="185"/>
      <c r="E56" s="185"/>
    </row>
    <row r="57" spans="1:5" ht="18" customHeight="1">
      <c r="A57" s="185"/>
      <c r="B57" s="186"/>
      <c r="C57" s="185"/>
      <c r="D57" s="185"/>
      <c r="E57" s="185"/>
    </row>
    <row r="58" spans="1:5" ht="18" customHeight="1">
      <c r="A58" s="185"/>
      <c r="B58" s="186"/>
      <c r="C58" s="185"/>
      <c r="D58" s="185"/>
      <c r="E58" s="185"/>
    </row>
    <row r="59" spans="1:5" ht="18" customHeight="1">
      <c r="A59" s="185"/>
      <c r="B59" s="186"/>
      <c r="C59" s="185"/>
      <c r="D59" s="185"/>
      <c r="E59" s="185"/>
    </row>
    <row r="60" spans="1:5" ht="18" customHeight="1">
      <c r="A60" s="185"/>
      <c r="B60" s="186"/>
      <c r="C60" s="185"/>
      <c r="D60" s="185"/>
      <c r="E60" s="185"/>
    </row>
    <row r="61" spans="1:5" ht="18" customHeight="1">
      <c r="A61" s="185"/>
      <c r="B61" s="186"/>
      <c r="C61" s="185"/>
      <c r="D61" s="185"/>
      <c r="E61" s="185"/>
    </row>
    <row r="62" spans="1:5" ht="18" customHeight="1">
      <c r="A62" s="185"/>
      <c r="B62" s="186"/>
      <c r="C62" s="185"/>
      <c r="D62" s="185"/>
      <c r="E62" s="185"/>
    </row>
    <row r="63" spans="1:5" ht="18" customHeight="1">
      <c r="A63" s="185"/>
      <c r="B63" s="186"/>
      <c r="C63" s="185"/>
      <c r="D63" s="185"/>
      <c r="E63" s="185"/>
    </row>
    <row r="64" spans="1:5" ht="18" customHeight="1">
      <c r="A64" s="185"/>
      <c r="B64" s="186"/>
      <c r="C64" s="185"/>
      <c r="D64" s="185"/>
      <c r="E64" s="185"/>
    </row>
    <row r="65" spans="1:5" ht="18" customHeight="1">
      <c r="A65" s="185"/>
      <c r="B65" s="186"/>
      <c r="C65" s="185"/>
      <c r="D65" s="185"/>
      <c r="E65" s="185"/>
    </row>
    <row r="66" spans="1:5" ht="18" customHeight="1">
      <c r="A66" s="187"/>
      <c r="B66" s="188"/>
      <c r="C66" s="187"/>
      <c r="D66" s="187"/>
      <c r="E66" s="187"/>
    </row>
    <row r="67" spans="1:5" ht="18" customHeight="1"/>
    <row r="68" spans="1:5" ht="24" customHeight="1">
      <c r="C68" s="105"/>
    </row>
    <row r="69" spans="1:5" ht="24" customHeight="1">
      <c r="A69" s="91" t="s">
        <v>485</v>
      </c>
      <c r="B69" s="106">
        <f>B31</f>
        <v>0</v>
      </c>
      <c r="C69" s="105" t="s">
        <v>483</v>
      </c>
      <c r="D69" s="107">
        <f>D31</f>
        <v>0</v>
      </c>
    </row>
    <row r="70" spans="1:5" ht="24" customHeight="1">
      <c r="A70" s="91" t="s">
        <v>486</v>
      </c>
      <c r="B70" s="106">
        <f>B32</f>
        <v>0</v>
      </c>
      <c r="C70" s="105" t="s">
        <v>484</v>
      </c>
      <c r="D70" s="107">
        <f>D32</f>
        <v>0</v>
      </c>
    </row>
    <row r="71" spans="1:5" ht="24" customHeight="1">
      <c r="A71" s="91"/>
      <c r="B71" s="106"/>
      <c r="C71" s="105"/>
      <c r="D71" s="107"/>
    </row>
    <row r="72" spans="1:5" ht="33" customHeight="1">
      <c r="D72" s="105"/>
    </row>
  </sheetData>
  <sheetProtection algorithmName="SHA-512" hashValue="3pjww028rTJKauNU8mtg9Hz81+Fa4bBpmH1v0edh0j0E9XfTxKsZas3B1XjzZZYjswa8LaxRMNSwqCO1c4aUsA==" saltValue="xcgar1sn6Oh+4pMbCI+MDQ==" spinCount="100000" sheet="1" objects="1" scenarios="1"/>
  <customSheetViews>
    <customSheetView guid="{0FC51CD5-DCF7-4595-9A9F-DDC9120F829F}"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1"/>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2"/>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4"/>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5"/>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6"/>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17"/>
      <headerFooter alignWithMargins="0">
        <oddFooter xml:space="preserve">&amp;R&amp;"Book Antiqua,Bold"&amp;8 Page &amp;P </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18"/>
      <headerFooter alignWithMargins="0">
        <oddFooter xml:space="preserve">&amp;R&amp;"Book Antiqua,Bold"&amp;8 Page &amp;P </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0"/>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22"/>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23"/>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4"/>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27"/>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28"/>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6"/>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37"/>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8"/>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9"/>
      <headerFooter alignWithMargins="0">
        <oddFooter xml:space="preserve">&amp;R&amp;"Book Antiqua,Bold"&amp;8 Page &amp;P </oddFooter>
      </headerFooter>
    </customSheetView>
    <customSheetView guid="{70FB5D55-1DD3-4C31-AE80-FEFCEF8A40E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40"/>
      <headerFooter alignWithMargins="0">
        <oddFooter xml:space="preserve">&amp;R&amp;"Book Antiqua,Bold"&amp;8 Page &amp;P </oddFooter>
      </headerFooter>
    </customSheetView>
  </customSheetViews>
  <mergeCells count="23">
    <mergeCell ref="B11:C11"/>
    <mergeCell ref="B24:B25"/>
    <mergeCell ref="B12:C12"/>
    <mergeCell ref="A14:E14"/>
    <mergeCell ref="A23:E23"/>
    <mergeCell ref="A24:A25"/>
    <mergeCell ref="D24:E24"/>
    <mergeCell ref="C15:C16"/>
    <mergeCell ref="A3:E3"/>
    <mergeCell ref="A5:E5"/>
    <mergeCell ref="B9:C9"/>
    <mergeCell ref="B10:C10"/>
    <mergeCell ref="A8:C8"/>
    <mergeCell ref="B38:B39"/>
    <mergeCell ref="D15:E15"/>
    <mergeCell ref="A29:E29"/>
    <mergeCell ref="A15:A16"/>
    <mergeCell ref="C24:C25"/>
    <mergeCell ref="A38:A39"/>
    <mergeCell ref="B15:B16"/>
    <mergeCell ref="A36:E36"/>
    <mergeCell ref="C38:C39"/>
    <mergeCell ref="D38:E38"/>
  </mergeCells>
  <phoneticPr fontId="4" type="noConversion"/>
  <conditionalFormatting sqref="A34:E37 A40:E71">
    <cfRule type="expression" dxfId="23" priority="6" stopIfTrue="1">
      <formula>$F$22=FALSE</formula>
    </cfRule>
  </conditionalFormatting>
  <conditionalFormatting sqref="A38:E39">
    <cfRule type="expression" dxfId="22" priority="10" stopIfTrue="1">
      <formula>$F$22=TRUE</formula>
    </cfRule>
  </conditionalFormatting>
  <conditionalFormatting sqref="A72:E72">
    <cfRule type="expression" dxfId="21" priority="5" stopIfTrue="1">
      <formula>$F$22="No"</formula>
    </cfRule>
  </conditionalFormatting>
  <conditionalFormatting sqref="F38:IV39">
    <cfRule type="expression" dxfId="20" priority="3" stopIfTrue="1">
      <formula>$F$22=FALSE</formula>
    </cfRule>
  </conditionalFormatting>
  <pageMargins left="0.75" right="0.46" top="0.72" bottom="0.47" header="0.53" footer="0.28999999999999998"/>
  <pageSetup scale="92" orientation="portrait" r:id="rId41"/>
  <headerFooter alignWithMargins="0">
    <oddFooter xml:space="preserve">&amp;R&amp;"Book Antiqua,Bold"&amp;8 Page &amp;P </oddFooter>
  </headerFooter>
  <rowBreaks count="1" manualBreakCount="1">
    <brk id="33"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9235" r:id="rId44" name="Check Box 19">
              <controlPr defaultSize="0" print="0" autoFill="0" autoLine="0" autoPict="0">
                <anchor moveWithCells="1">
                  <from>
                    <xdr:col>4</xdr:col>
                    <xdr:colOff>381000</xdr:colOff>
                    <xdr:row>21</xdr:row>
                    <xdr:rowOff>85725</xdr:rowOff>
                  </from>
                  <to>
                    <xdr:col>4</xdr:col>
                    <xdr:colOff>838200</xdr:colOff>
                    <xdr:row>28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topLeftCell="A3" zoomScaleSheetLayoutView="100" workbookViewId="0">
      <selection activeCell="J13" sqref="J13"/>
    </sheetView>
  </sheetViews>
  <sheetFormatPr defaultColWidth="9.140625" defaultRowHeight="15.75"/>
  <cols>
    <col min="1" max="1" width="12.140625" style="323" customWidth="1"/>
    <col min="2" max="2" width="30.7109375" style="323" customWidth="1"/>
    <col min="3" max="3" width="25.5703125" style="323" customWidth="1"/>
    <col min="4" max="4" width="18.85546875" style="323" customWidth="1"/>
    <col min="5" max="5" width="23.7109375" style="323" customWidth="1"/>
    <col min="6" max="6" width="9.140625" style="323" hidden="1" customWidth="1"/>
    <col min="7" max="8" width="9.140625" style="323"/>
    <col min="9" max="9" width="0" style="330" hidden="1" customWidth="1"/>
    <col min="10" max="16384" width="9.140625" style="330"/>
  </cols>
  <sheetData>
    <row r="1" spans="1:14" ht="20.25" customHeight="1">
      <c r="A1" s="322" t="str">
        <f>'Attach 3(JV)'!A1</f>
        <v xml:space="preserve">[Specification No.: CC/NT/W-GIS/DOM/A02/25/06430] </v>
      </c>
      <c r="B1" s="324"/>
      <c r="C1" s="324"/>
      <c r="D1" s="324"/>
      <c r="E1" s="325" t="s">
        <v>638</v>
      </c>
    </row>
    <row r="2" spans="1:14" ht="11.25" customHeight="1"/>
    <row r="3" spans="1:14" ht="75" customHeight="1">
      <c r="A3" s="1199" t="str">
        <f>'Attach 3(JV)'!A3</f>
        <v>765kV GIS Substation package SS-148 for (a) Extn. of 765kV Bhuj-II PS associated with Augmentation of transformation capacity at Bhuj-II PS (GIS) and (b) Extn. of 765kV Bhuj-II PS associated with Provision of ICT Augmentation and Bus Reactor at Bhuj-II PS</v>
      </c>
      <c r="B3" s="1199"/>
      <c r="C3" s="1199"/>
      <c r="D3" s="1199"/>
      <c r="E3" s="1199"/>
      <c r="F3" s="331"/>
      <c r="G3" s="331"/>
      <c r="H3" s="331"/>
    </row>
    <row r="4" spans="1:14" ht="8.1" customHeight="1">
      <c r="A4" s="332"/>
      <c r="H4" s="88"/>
      <c r="I4" s="89"/>
    </row>
    <row r="5" spans="1:14" ht="33.75" customHeight="1">
      <c r="A5" s="1200" t="s">
        <v>639</v>
      </c>
      <c r="B5" s="1200"/>
      <c r="C5" s="1200"/>
      <c r="D5" s="1200"/>
      <c r="E5" s="1200"/>
      <c r="F5" s="333"/>
      <c r="H5" s="88"/>
      <c r="I5" s="89"/>
    </row>
    <row r="6" spans="1:14" ht="8.1" customHeight="1">
      <c r="A6" s="334"/>
      <c r="H6" s="88"/>
      <c r="I6" s="89"/>
    </row>
    <row r="7" spans="1:14" ht="20.100000000000001" customHeight="1">
      <c r="A7" s="333" t="str">
        <f>'[3]Attach 3(JV)'!A7:D7</f>
        <v>Bidder’s Name and Address :</v>
      </c>
      <c r="B7" s="334"/>
      <c r="C7" s="334"/>
      <c r="D7" s="92" t="str">
        <f>'[3]Attach 3(JV)'!E7</f>
        <v>To:</v>
      </c>
      <c r="H7" s="88"/>
      <c r="I7" s="89"/>
    </row>
    <row r="8" spans="1:14" ht="28.5" customHeight="1">
      <c r="A8" s="1201">
        <f>'Attach 5'!A8:C8</f>
        <v>0</v>
      </c>
      <c r="B8" s="1201"/>
      <c r="C8" s="1201"/>
      <c r="D8" s="110" t="str">
        <f>'[3]Attach 3(JV)'!E8</f>
        <v>Contract Services</v>
      </c>
      <c r="H8" s="88"/>
      <c r="I8" s="89"/>
    </row>
    <row r="9" spans="1:14">
      <c r="A9" s="98" t="s">
        <v>435</v>
      </c>
      <c r="B9" s="1177">
        <f>'Attach 5'!B9:C9</f>
        <v>0</v>
      </c>
      <c r="C9" s="1177"/>
      <c r="D9" s="110" t="str">
        <f>'[3]Attach 3(JV)'!E9</f>
        <v>Power Grid Corporation of India Ltd.,</v>
      </c>
      <c r="H9" s="88"/>
      <c r="I9" s="89"/>
    </row>
    <row r="10" spans="1:14">
      <c r="A10" s="98" t="s">
        <v>437</v>
      </c>
      <c r="B10" s="1156">
        <f>'Attach 5'!B10:C10</f>
        <v>0</v>
      </c>
      <c r="C10" s="1156"/>
      <c r="D10" s="110" t="str">
        <f>'[3]Attach 3(JV)'!E10</f>
        <v>"Saudamini", Plot No. 2, Sector 29</v>
      </c>
      <c r="H10" s="88"/>
      <c r="I10" s="89"/>
    </row>
    <row r="11" spans="1:14">
      <c r="B11" s="1156">
        <f>'Attach 5'!B11:C11</f>
        <v>0</v>
      </c>
      <c r="C11" s="1156"/>
      <c r="D11" s="110" t="str">
        <f>'[3]Attach 3(JV)'!E11</f>
        <v>Gurgaon (Haryana) - 122001</v>
      </c>
    </row>
    <row r="12" spans="1:14">
      <c r="A12" s="334"/>
      <c r="B12" s="1156">
        <f>'Attach 5'!B12:C12</f>
        <v>0</v>
      </c>
      <c r="C12" s="1156"/>
      <c r="D12" s="94"/>
      <c r="J12" s="1186"/>
      <c r="K12" s="1186"/>
      <c r="L12" s="1186"/>
      <c r="M12" s="1186"/>
      <c r="N12" s="1186"/>
    </row>
    <row r="13" spans="1:14" ht="20.100000000000001" customHeight="1">
      <c r="A13" s="323" t="s">
        <v>243</v>
      </c>
    </row>
    <row r="14" spans="1:14" ht="170.25" customHeight="1">
      <c r="A14" s="1193"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i.e.,765kV GIS Substation package SS-148 for (a) Extn. of 765kV Bhuj-II PS associated with Augmentation of transformation capacity at Bhuj-II PS (GIS) and (b) Extn. of 765kV Bhuj-II PS associated with Provision of ICT Augmentation and Bus Reactor at Bhuj-II PS</v>
      </c>
      <c r="B14" s="1194"/>
      <c r="C14" s="1194"/>
      <c r="D14" s="1194"/>
      <c r="E14" s="1194"/>
      <c r="F14" s="335"/>
      <c r="G14" s="335"/>
      <c r="I14" s="370" t="str">
        <f>Cover!B2</f>
        <v>765kV GIS Substation package SS-148 for (a) Extn. of 765kV Bhuj-II PS associated with Augmentation of transformation capacity at Bhuj-II PS (GIS) and (b) Extn. of 765kV Bhuj-II PS associated with Provision of ICT Augmentation and Bus Reactor at Bhuj-II PS</v>
      </c>
    </row>
    <row r="15" spans="1:14" ht="32.1" customHeight="1">
      <c r="A15" s="1195" t="s">
        <v>433</v>
      </c>
      <c r="B15" s="1195" t="s">
        <v>451</v>
      </c>
      <c r="C15" s="1195" t="s">
        <v>453</v>
      </c>
      <c r="D15" s="1197" t="s">
        <v>640</v>
      </c>
      <c r="E15" s="1198"/>
    </row>
    <row r="16" spans="1:14" ht="39" customHeight="1">
      <c r="A16" s="1196"/>
      <c r="B16" s="1196"/>
      <c r="C16" s="1196"/>
      <c r="D16" s="336" t="s">
        <v>455</v>
      </c>
      <c r="E16" s="336" t="s">
        <v>641</v>
      </c>
    </row>
    <row r="17" spans="1:8" ht="21.75" customHeight="1">
      <c r="A17" s="337">
        <v>1</v>
      </c>
      <c r="B17" s="338"/>
      <c r="C17" s="338"/>
      <c r="D17" s="338"/>
      <c r="E17" s="338"/>
    </row>
    <row r="18" spans="1:8" ht="21.95" customHeight="1">
      <c r="A18" s="339">
        <v>2</v>
      </c>
      <c r="B18" s="340"/>
      <c r="C18" s="340"/>
      <c r="D18" s="340"/>
      <c r="E18" s="340"/>
    </row>
    <row r="19" spans="1:8" ht="21.95" customHeight="1">
      <c r="A19" s="339">
        <v>3</v>
      </c>
      <c r="B19" s="340"/>
      <c r="C19" s="340"/>
      <c r="D19" s="340"/>
      <c r="E19" s="340"/>
    </row>
    <row r="20" spans="1:8" ht="21.95" customHeight="1">
      <c r="A20" s="339">
        <v>4</v>
      </c>
      <c r="B20" s="340"/>
      <c r="C20" s="340"/>
      <c r="D20" s="340"/>
      <c r="E20" s="340"/>
      <c r="F20" s="341"/>
      <c r="G20" s="341"/>
      <c r="H20" s="330"/>
    </row>
    <row r="21" spans="1:8" ht="21.95" customHeight="1">
      <c r="A21" s="342">
        <v>5</v>
      </c>
      <c r="B21" s="343"/>
      <c r="C21" s="343"/>
      <c r="D21" s="343"/>
      <c r="E21" s="343"/>
      <c r="F21" s="341"/>
      <c r="G21" s="341"/>
      <c r="H21" s="341"/>
    </row>
    <row r="22" spans="1:8" ht="18" customHeight="1">
      <c r="A22" s="344"/>
      <c r="B22" s="345"/>
      <c r="C22" s="345"/>
      <c r="D22" s="345"/>
      <c r="E22" s="345"/>
      <c r="F22" s="346" t="b">
        <v>0</v>
      </c>
      <c r="G22" s="347"/>
      <c r="H22" s="348"/>
    </row>
    <row r="23" spans="1:8" ht="54.75" hidden="1" customHeight="1">
      <c r="A23" s="1187" t="s">
        <v>489</v>
      </c>
      <c r="B23" s="1187"/>
      <c r="C23" s="1187"/>
      <c r="D23" s="1187"/>
      <c r="E23" s="1187"/>
      <c r="F23" s="347"/>
      <c r="G23" s="347"/>
      <c r="H23" s="348"/>
    </row>
    <row r="24" spans="1:8" ht="32.1" hidden="1" customHeight="1">
      <c r="A24" s="1188" t="s">
        <v>433</v>
      </c>
      <c r="B24" s="1188" t="s">
        <v>451</v>
      </c>
      <c r="C24" s="1188" t="s">
        <v>490</v>
      </c>
      <c r="D24" s="1190" t="s">
        <v>491</v>
      </c>
      <c r="E24" s="1191"/>
    </row>
    <row r="25" spans="1:8" ht="22.5" hidden="1" customHeight="1">
      <c r="A25" s="1189"/>
      <c r="B25" s="1189"/>
      <c r="C25" s="1189"/>
      <c r="D25" s="349" t="s">
        <v>492</v>
      </c>
      <c r="E25" s="349" t="s">
        <v>493</v>
      </c>
    </row>
    <row r="26" spans="1:8" ht="21.95" hidden="1" customHeight="1">
      <c r="A26" s="350">
        <v>1</v>
      </c>
      <c r="B26" s="351"/>
      <c r="C26" s="351"/>
      <c r="D26" s="351"/>
      <c r="E26" s="351"/>
    </row>
    <row r="27" spans="1:8" ht="21.95" hidden="1" customHeight="1">
      <c r="A27" s="350">
        <v>2</v>
      </c>
      <c r="B27" s="351"/>
      <c r="C27" s="351"/>
      <c r="D27" s="351"/>
      <c r="E27" s="351"/>
    </row>
    <row r="28" spans="1:8" ht="21.95" hidden="1" customHeight="1">
      <c r="A28" s="342">
        <v>3</v>
      </c>
      <c r="B28" s="352"/>
      <c r="C28" s="352"/>
      <c r="D28" s="352"/>
      <c r="E28" s="352"/>
    </row>
    <row r="29" spans="1:8" ht="93" customHeight="1">
      <c r="A29" s="1192" t="s">
        <v>642</v>
      </c>
      <c r="B29" s="1192"/>
      <c r="C29" s="1192"/>
      <c r="D29" s="1192"/>
      <c r="E29" s="1192"/>
    </row>
    <row r="30" spans="1:8" ht="15.95" customHeight="1">
      <c r="C30" s="353"/>
    </row>
    <row r="31" spans="1:8" ht="15.95" customHeight="1">
      <c r="A31" s="354" t="s">
        <v>643</v>
      </c>
      <c r="B31" s="355">
        <f>'Attach 3(JV)'!B24</f>
        <v>0</v>
      </c>
      <c r="C31" s="353" t="s">
        <v>483</v>
      </c>
      <c r="D31" s="356">
        <f>'Attach 3(JV)'!E24</f>
        <v>0</v>
      </c>
    </row>
    <row r="32" spans="1:8" ht="15.95" customHeight="1">
      <c r="A32" s="354" t="s">
        <v>644</v>
      </c>
      <c r="B32" s="356">
        <f>'Attach 3(JV)'!B25</f>
        <v>0</v>
      </c>
      <c r="C32" s="353" t="s">
        <v>484</v>
      </c>
      <c r="D32" s="356">
        <f>'Attach 3(JV)'!E25</f>
        <v>0</v>
      </c>
    </row>
    <row r="33" spans="1:5" ht="15.75" customHeight="1">
      <c r="A33" s="330"/>
      <c r="B33" s="330"/>
      <c r="C33" s="353"/>
      <c r="D33" s="330"/>
      <c r="E33" s="330"/>
    </row>
    <row r="34" spans="1:5" ht="20.25" customHeight="1">
      <c r="A34" s="322" t="str">
        <f>A1</f>
        <v xml:space="preserve">[Specification No.: CC/NT/W-GIS/DOM/A02/25/06430] </v>
      </c>
      <c r="B34" s="324"/>
      <c r="C34" s="324"/>
      <c r="D34" s="324"/>
      <c r="E34" s="357" t="str">
        <f>E1</f>
        <v>ATTACHMENT-5A</v>
      </c>
    </row>
    <row r="35" spans="1:5" ht="18" customHeight="1">
      <c r="A35" s="358"/>
    </row>
    <row r="36" spans="1:5" ht="43.5" customHeight="1">
      <c r="A36" s="1181" t="s">
        <v>639</v>
      </c>
      <c r="B36" s="1181"/>
      <c r="C36" s="1181"/>
      <c r="D36" s="1181"/>
      <c r="E36" s="1181"/>
    </row>
    <row r="37" spans="1:5" ht="18" customHeight="1"/>
    <row r="38" spans="1:5" ht="29.25" customHeight="1">
      <c r="A38" s="1182" t="s">
        <v>433</v>
      </c>
      <c r="B38" s="1184" t="s">
        <v>451</v>
      </c>
      <c r="C38" s="1184" t="s">
        <v>453</v>
      </c>
      <c r="D38" s="1184" t="s">
        <v>640</v>
      </c>
      <c r="E38" s="1184"/>
    </row>
    <row r="39" spans="1:5" ht="33" customHeight="1">
      <c r="A39" s="1183"/>
      <c r="B39" s="1185"/>
      <c r="C39" s="1184"/>
      <c r="D39" s="359" t="s">
        <v>455</v>
      </c>
      <c r="E39" s="359" t="s">
        <v>641</v>
      </c>
    </row>
    <row r="40" spans="1:5" ht="18" customHeight="1">
      <c r="A40" s="360"/>
      <c r="B40" s="361"/>
      <c r="C40" s="360"/>
      <c r="D40" s="360"/>
      <c r="E40" s="360"/>
    </row>
    <row r="41" spans="1:5" ht="18" customHeight="1">
      <c r="A41" s="362"/>
      <c r="B41" s="363"/>
      <c r="C41" s="362"/>
      <c r="D41" s="362"/>
      <c r="E41" s="362"/>
    </row>
    <row r="42" spans="1:5" ht="18" customHeight="1">
      <c r="A42" s="362"/>
      <c r="B42" s="363"/>
      <c r="C42" s="362"/>
      <c r="D42" s="362"/>
      <c r="E42" s="362"/>
    </row>
    <row r="43" spans="1:5" ht="18" customHeight="1">
      <c r="A43" s="362"/>
      <c r="B43" s="363"/>
      <c r="C43" s="362"/>
      <c r="D43" s="362"/>
      <c r="E43" s="362"/>
    </row>
    <row r="44" spans="1:5" ht="18" customHeight="1">
      <c r="A44" s="362"/>
      <c r="B44" s="363"/>
      <c r="C44" s="362"/>
      <c r="D44" s="362"/>
      <c r="E44" s="362"/>
    </row>
    <row r="45" spans="1:5" ht="18" customHeight="1">
      <c r="A45" s="362"/>
      <c r="B45" s="363"/>
      <c r="C45" s="362"/>
      <c r="D45" s="362"/>
      <c r="E45" s="362"/>
    </row>
    <row r="46" spans="1:5" ht="18" customHeight="1">
      <c r="A46" s="362"/>
      <c r="B46" s="363"/>
      <c r="C46" s="362"/>
      <c r="D46" s="362"/>
      <c r="E46" s="362"/>
    </row>
    <row r="47" spans="1:5" ht="18" customHeight="1">
      <c r="A47" s="362"/>
      <c r="B47" s="363"/>
      <c r="C47" s="362"/>
      <c r="D47" s="362"/>
      <c r="E47" s="362"/>
    </row>
    <row r="48" spans="1:5" ht="18" customHeight="1">
      <c r="A48" s="362"/>
      <c r="B48" s="363"/>
      <c r="C48" s="362"/>
      <c r="D48" s="362"/>
      <c r="E48" s="362"/>
    </row>
    <row r="49" spans="1:5" ht="18" customHeight="1">
      <c r="A49" s="362"/>
      <c r="B49" s="363"/>
      <c r="C49" s="362"/>
      <c r="D49" s="362"/>
      <c r="E49" s="362"/>
    </row>
    <row r="50" spans="1:5" ht="18" customHeight="1">
      <c r="A50" s="362"/>
      <c r="B50" s="363"/>
      <c r="C50" s="362"/>
      <c r="D50" s="362"/>
      <c r="E50" s="362"/>
    </row>
    <row r="51" spans="1:5" ht="18" customHeight="1">
      <c r="A51" s="362"/>
      <c r="B51" s="363"/>
      <c r="C51" s="362"/>
      <c r="D51" s="362"/>
      <c r="E51" s="362"/>
    </row>
    <row r="52" spans="1:5" ht="18" customHeight="1">
      <c r="A52" s="362"/>
      <c r="B52" s="363"/>
      <c r="C52" s="362"/>
      <c r="D52" s="362"/>
      <c r="E52" s="362"/>
    </row>
    <row r="53" spans="1:5" ht="18" customHeight="1">
      <c r="A53" s="362"/>
      <c r="B53" s="363"/>
      <c r="C53" s="362"/>
      <c r="D53" s="362"/>
      <c r="E53" s="362"/>
    </row>
    <row r="54" spans="1:5" ht="18" customHeight="1">
      <c r="A54" s="362"/>
      <c r="B54" s="363"/>
      <c r="C54" s="362"/>
      <c r="D54" s="362"/>
      <c r="E54" s="362"/>
    </row>
    <row r="55" spans="1:5" ht="18" customHeight="1">
      <c r="A55" s="362"/>
      <c r="B55" s="363"/>
      <c r="C55" s="362"/>
      <c r="D55" s="362"/>
      <c r="E55" s="362"/>
    </row>
    <row r="56" spans="1:5" ht="18" customHeight="1">
      <c r="A56" s="362"/>
      <c r="B56" s="363"/>
      <c r="C56" s="362"/>
      <c r="D56" s="362"/>
      <c r="E56" s="362"/>
    </row>
    <row r="57" spans="1:5" ht="18" customHeight="1">
      <c r="A57" s="362"/>
      <c r="B57" s="363"/>
      <c r="C57" s="362"/>
      <c r="D57" s="362"/>
      <c r="E57" s="362"/>
    </row>
    <row r="58" spans="1:5" ht="18" customHeight="1">
      <c r="A58" s="362"/>
      <c r="B58" s="363"/>
      <c r="C58" s="362"/>
      <c r="D58" s="362"/>
      <c r="E58" s="362"/>
    </row>
    <row r="59" spans="1:5" ht="18" customHeight="1">
      <c r="A59" s="362"/>
      <c r="B59" s="363"/>
      <c r="C59" s="362"/>
      <c r="D59" s="362"/>
      <c r="E59" s="362"/>
    </row>
    <row r="60" spans="1:5" ht="18" customHeight="1">
      <c r="A60" s="362"/>
      <c r="B60" s="363"/>
      <c r="C60" s="362"/>
      <c r="D60" s="362"/>
      <c r="E60" s="362"/>
    </row>
    <row r="61" spans="1:5" ht="18" customHeight="1">
      <c r="A61" s="362"/>
      <c r="B61" s="363"/>
      <c r="C61" s="362"/>
      <c r="D61" s="362"/>
      <c r="E61" s="362"/>
    </row>
    <row r="62" spans="1:5" ht="18" customHeight="1">
      <c r="A62" s="362"/>
      <c r="B62" s="363"/>
      <c r="C62" s="362"/>
      <c r="D62" s="362"/>
      <c r="E62" s="362"/>
    </row>
    <row r="63" spans="1:5" ht="18" customHeight="1">
      <c r="A63" s="362"/>
      <c r="B63" s="363"/>
      <c r="C63" s="362"/>
      <c r="D63" s="362"/>
      <c r="E63" s="362"/>
    </row>
    <row r="64" spans="1:5" ht="18" customHeight="1">
      <c r="A64" s="362"/>
      <c r="B64" s="363"/>
      <c r="C64" s="362"/>
      <c r="D64" s="362"/>
      <c r="E64" s="362"/>
    </row>
    <row r="65" spans="1:5" ht="18" customHeight="1">
      <c r="A65" s="362"/>
      <c r="B65" s="363"/>
      <c r="C65" s="362"/>
      <c r="D65" s="362"/>
      <c r="E65" s="362"/>
    </row>
    <row r="66" spans="1:5" ht="18" customHeight="1">
      <c r="A66" s="364"/>
      <c r="B66" s="365"/>
      <c r="C66" s="364"/>
      <c r="D66" s="364"/>
      <c r="E66" s="364"/>
    </row>
    <row r="67" spans="1:5" ht="18" customHeight="1"/>
    <row r="68" spans="1:5" ht="24" customHeight="1">
      <c r="C68" s="353"/>
    </row>
    <row r="69" spans="1:5" ht="24" customHeight="1">
      <c r="A69" s="354" t="s">
        <v>485</v>
      </c>
      <c r="B69" s="355">
        <f>B31</f>
        <v>0</v>
      </c>
      <c r="C69" s="353" t="s">
        <v>483</v>
      </c>
      <c r="D69" s="356">
        <f>D31</f>
        <v>0</v>
      </c>
    </row>
    <row r="70" spans="1:5" ht="24" customHeight="1">
      <c r="A70" s="354" t="s">
        <v>486</v>
      </c>
      <c r="B70" s="355">
        <f>B32</f>
        <v>0</v>
      </c>
      <c r="C70" s="353" t="s">
        <v>484</v>
      </c>
      <c r="D70" s="356">
        <f>D32</f>
        <v>0</v>
      </c>
    </row>
    <row r="71" spans="1:5" ht="24" customHeight="1">
      <c r="A71" s="354"/>
      <c r="B71" s="355"/>
      <c r="C71" s="353"/>
      <c r="D71" s="356"/>
    </row>
    <row r="72" spans="1:5" ht="33" customHeight="1">
      <c r="D72" s="353"/>
    </row>
  </sheetData>
  <sheetProtection algorithmName="SHA-512" hashValue="Vs8k0pd992h7ig54ajvWCsX0teuQNah+l2pS8kei3foecmNCMFSERxV605u8PWtgZjvKW8aT/DrdyYybwIqQNw==" saltValue="PkAl/CYjkht8wewnEEl7rg==" spinCount="100000" sheet="1" objects="1" scenarios="1"/>
  <customSheetViews>
    <customSheetView guid="{0FC51CD5-DCF7-4595-9A9F-DDC9120F829F}"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87" orientation="portrait" r:id="rId6"/>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7"/>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4"/>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5"/>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16"/>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17"/>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topLeftCell="A68">
      <selection activeCell="B17" sqref="B17"/>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 guid="{70FB5D55-1DD3-4C31-AE80-FEFCEF8A40E9}"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4"/>
      <headerFooter alignWithMargins="0">
        <oddFooter xml:space="preserve">&amp;R&amp;"Book Antiqua,Bold"&amp;8 Page &amp;P </oddFooter>
      </headerFooter>
    </customSheetView>
  </customSheetViews>
  <mergeCells count="24">
    <mergeCell ref="B11:C11"/>
    <mergeCell ref="A3:E3"/>
    <mergeCell ref="A5:E5"/>
    <mergeCell ref="A8:C8"/>
    <mergeCell ref="B9:C9"/>
    <mergeCell ref="B10:C10"/>
    <mergeCell ref="A29:E29"/>
    <mergeCell ref="B12:C12"/>
    <mergeCell ref="A14:E14"/>
    <mergeCell ref="A15:A16"/>
    <mergeCell ref="B15:B16"/>
    <mergeCell ref="C15:C16"/>
    <mergeCell ref="D15:E15"/>
    <mergeCell ref="J12:N12"/>
    <mergeCell ref="A23:E23"/>
    <mergeCell ref="A24:A25"/>
    <mergeCell ref="B24:B25"/>
    <mergeCell ref="C24:C25"/>
    <mergeCell ref="D24:E24"/>
    <mergeCell ref="A36:E36"/>
    <mergeCell ref="A38:A39"/>
    <mergeCell ref="B38:B39"/>
    <mergeCell ref="C38:C39"/>
    <mergeCell ref="D38:E38"/>
  </mergeCells>
  <conditionalFormatting sqref="A34:E37 A40:E71">
    <cfRule type="expression" dxfId="19" priority="3" stopIfTrue="1">
      <formula>$F$22=FALSE</formula>
    </cfRule>
  </conditionalFormatting>
  <conditionalFormatting sqref="A38:E39">
    <cfRule type="expression" dxfId="18" priority="1" stopIfTrue="1">
      <formula>$F$22=TRUE</formula>
    </cfRule>
  </conditionalFormatting>
  <conditionalFormatting sqref="A72:E72">
    <cfRule type="expression" dxfId="17" priority="4" stopIfTrue="1">
      <formula>$F$22="No"</formula>
    </cfRule>
  </conditionalFormatting>
  <conditionalFormatting sqref="F38:IV39">
    <cfRule type="expression" dxfId="16" priority="2" stopIfTrue="1">
      <formula>$F$22=FALSE</formula>
    </cfRule>
  </conditionalFormatting>
  <pageMargins left="0.75" right="0.46" top="0.72" bottom="0.47" header="0.53" footer="0.28999999999999998"/>
  <pageSetup scale="83" orientation="portrait" r:id="rId25"/>
  <headerFooter alignWithMargins="0">
    <oddFooter xml:space="preserve">&amp;R&amp;"Book Antiqua,Bold"&amp;8 Page &amp;P </oddFooter>
  </headerFooter>
  <rowBreaks count="1" manualBreakCount="1">
    <brk id="33" max="5" man="1"/>
  </rowBreaks>
  <drawing r:id="rId2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Cover</vt:lpstr>
      <vt:lpstr>Name of Bidder</vt:lpstr>
      <vt:lpstr>Attach 3(JV)</vt:lpstr>
      <vt:lpstr>Attach-3 (QR)_</vt:lpstr>
      <vt:lpstr>Attach-3 (QR)</vt:lpstr>
      <vt:lpstr>Attach 4</vt:lpstr>
      <vt:lpstr>Attach 4 (A)</vt:lpstr>
      <vt:lpstr>Attach 5</vt:lpstr>
      <vt:lpstr>Attach 5A</vt:lpstr>
      <vt:lpstr>Attach 6</vt:lpstr>
      <vt:lpstr>Attach 7</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23-A</vt:lpstr>
      <vt:lpstr>Attach 23-B</vt:lpstr>
      <vt:lpstr>Bid Form 1st Env.</vt:lpstr>
      <vt:lpstr>N-W (Cr.)</vt:lpstr>
      <vt:lpstr>N-W(cr.)-2</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9'!Print_Area</vt:lpstr>
      <vt:lpstr>'Attach. 18'!Print_Area</vt:lpstr>
      <vt:lpstr>'Attach-3 (QR)'!Print_Area</vt:lpstr>
      <vt:lpstr>'Attach-3 (QR)_'!Print_Area</vt:lpstr>
      <vt:lpstr>'Bid Form 1st Env.'!Print_Area</vt:lpstr>
      <vt:lpstr>Cover!Print_Area</vt:lpstr>
      <vt:lpstr>'Name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Vakati Silpa {वाकाटि शिल्पा}</cp:lastModifiedBy>
  <cp:lastPrinted>2019-07-23T09:11:50Z</cp:lastPrinted>
  <dcterms:created xsi:type="dcterms:W3CDTF">2010-09-27T08:09:01Z</dcterms:created>
  <dcterms:modified xsi:type="dcterms:W3CDTF">2025-05-19T11:31:55Z</dcterms:modified>
</cp:coreProperties>
</file>