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200 Cable Bypassing Anantapur/Package-B-Anptr-Knl-3/Bid Docs(Pkg-I)/"/>
    </mc:Choice>
  </mc:AlternateContent>
  <xr:revisionPtr revIDLastSave="629" documentId="13_ncr:1_{BD368C98-91EB-41FC-A282-E9F2DA675BF9}" xr6:coauthVersionLast="47" xr6:coauthVersionMax="47" xr10:uidLastSave="{28CE53E9-C504-499A-8140-BD91712F50AB}"/>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<sst xmlns="http://schemas.openxmlformats.org/spreadsheetml/2006/main" count="856" uniqueCount="352">
  <si>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</si>
  <si>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</si>
  <si>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</si>
  <si>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</si>
  <si>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</si>
  <si>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</si>
  <si>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</si>
  <si>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</si>
  <si>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</si>
  <si>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</si>
  <si>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</si>
  <si>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</si>
  <si>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</si>
  <si>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</si>
  <si>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</si>
  <si>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</si>
  <si>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</si>
  <si>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</si>
  <si>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</si>
  <si>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</si>
  <si>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</si>
  <si>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</si>
  <si>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</si>
  <si>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</si>
  <si>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</si>
  <si>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</si>
  <si>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</si>
  <si>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</si>
  <si>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</si>
  <si>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</si>
  <si>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</si>
  <si>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</si>
  <si>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</si>
  <si>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</si>
  <si>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</si>
  <si>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</si>
  <si>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</si>
  <si>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</si>
  <si>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</si>
  <si>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</si>
  <si>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</si>
  <si>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</si>
  <si>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</si>
  <si>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</si>
  <si>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</si>
  <si>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</si>
  <si>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</si>
  <si>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</si>
  <si>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</si>
  <si>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</si>
  <si>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</si>
  <si>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</si>
  <si>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</si>
  <si>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</si>
  <si>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</si>
  <si>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</si>
  <si>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</si>
  <si>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</si>
  <si>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</si>
  <si>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</si>
  <si>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</si>
  <si>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</si>
  <si>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</si>
  <si>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</si>
  <si>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</si>
  <si>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</si>
  <si>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</si>
  <si>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</si>
  <si>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</si>
  <si>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</si>
  <si>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</si>
  <si>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</si>
  <si>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</si>
  <si>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</si>
  <si>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</si>
  <si>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</si>
  <si>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</si>
  <si>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</si>
  <si>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</si>
  <si>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</si>
  <si>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</si>
  <si>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</si>
  <si>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</si>
  <si>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</si>
  <si>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</si>
  <si>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</si>
  <si>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</si>
  <si>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</si>
  <si>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</si>
  <si>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</si>
  <si>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</si>
  <si>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</si>
  <si>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</si>
  <si>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</si>
  <si>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</si>
  <si>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</si>
  <si>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</si>
  <si>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</si>
  <si>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</si>
  <si>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</si>
  <si>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</si>
  <si>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</si>
  <si>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</si>
  <si>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</si>
  <si>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</si>
  <si>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</si>
  <si>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</si>
  <si>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</si>
  <si>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</si>
  <si>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</si>
  <si>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</si>
  <si>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</si>
  <si>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</si>
  <si>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</si>
  <si>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</si>
  <si>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</si>
  <si>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</si>
  <si>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</si>
  <si>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</si>
  <si>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</si>
  <si>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</si>
  <si>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</si>
  <si>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</si>
  <si>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</si>
  <si>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</si>
  <si>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</si>
  <si>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</si>
  <si>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</si>
  <si>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</si>
  <si>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</si>
  <si>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</si>
  <si>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</si>
  <si>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</si>
  <si>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</si>
  <si>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</si>
  <si>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</si>
  <si>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</si>
  <si>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</si>
  <si>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</si>
  <si>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</si>
  <si>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</si>
  <si>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</si>
  <si>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</si>
  <si>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</si>
  <si>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</si>
  <si>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</si>
  <si>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</si>
  <si>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</si>
  <si>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</si>
  <si>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</si>
  <si>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</si>
  <si>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</si>
  <si>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</si>
  <si>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</si>
  <si>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</si>
  <si>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</si>
  <si>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</si>
  <si>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</si>
  <si>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</si>
  <si>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</si>
  <si>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</si>
  <si>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</si>
  <si>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</si>
  <si>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</si>
  <si>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</si>
  <si>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</si>
  <si>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</si>
  <si>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</si>
  <si>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</si>
  <si>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</si>
  <si>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</si>
  <si>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</si>
  <si>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</si>
  <si>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</si>
  <si>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</si>
  <si>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</si>
  <si>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</si>
  <si>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</si>
  <si>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</si>
  <si>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</si>
  <si>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</si>
  <si>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</si>
  <si>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</si>
  <si>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</si>
  <si>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</si>
  <si>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</si>
  <si>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</si>
  <si>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</si>
  <si>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</si>
  <si>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</si>
  <si>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</si>
  <si>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</si>
  <si>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</si>
  <si>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</si>
  <si>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</si>
  <si>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</si>
  <si>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</si>
  <si>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</si>
  <si>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</si>
  <si>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</si>
  <si>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</si>
  <si>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</si>
  <si>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</si>
  <si>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</si>
  <si>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</si>
  <si>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</si>
  <si>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</si>
  <si>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</si>
  <si>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</si>
  <si>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</si>
  <si>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</si>
  <si>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</si>
  <si>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</si>
  <si>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</si>
  <si>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</si>
  <si>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</si>
  <si>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</si>
  <si>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</si>
  <si>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</si>
  <si>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</si>
  <si>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</si>
  <si>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</si>
  <si>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</si>
  <si>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</si>
  <si>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</si>
  <si>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</si>
  <si>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</si>
  <si>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</si>
  <si>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</si>
  <si>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</si>
  <si>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</si>
  <si>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</si>
  <si>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</si>
  <si>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</si>
  <si>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</si>
  <si>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</si>
  <si>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</si>
  <si>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</si>
  <si>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</si>
  <si>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</si>
  <si>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</si>
  <si>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</si>
  <si>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</si>
  <si>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</si>
  <si>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</si>
  <si>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</si>
  <si>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</si>
  <si>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</si>
  <si>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</si>
  <si>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</si>
  <si>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</si>
  <si>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</si>
  <si>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</si>
  <si>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</si>
  <si>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</si>
  <si>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</si>
  <si>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</si>
  <si>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</si>
  <si>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</si>
  <si>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</si>
  <si>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</si>
  <si>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</si>
  <si>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</si>
  <si>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</si>
  <si>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</si>
  <si>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</si>
  <si>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</si>
  <si>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</si>
  <si>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</si>
  <si>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</si>
  <si>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</si>
  <si>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</si>
  <si>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</si>
  <si>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</si>
  <si>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</si>
  <si>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</si>
  <si>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</si>
  <si>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</si>
  <si>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</si>
  <si>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</si>
  <si>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</si>
  <si>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</si>
  <si>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</si>
  <si>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</si>
  <si>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</si>
  <si>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</si>
  <si>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</si>
  <si>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</si>
  <si>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</si>
  <si>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</si>
  <si>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</si>
  <si>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</si>
  <si>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</si>
  <si>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</si>
  <si>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</si>
  <si>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</si>
  <si>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</si>
  <si>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</si>
  <si>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</si>
  <si>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</si>
  <si>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</si>
  <si>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</si>
  <si>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</si>
  <si>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</si>
  <si>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</si>
  <si>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</si>
  <si>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</si>
  <si>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</si>
  <si>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</si>
  <si>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</si>
  <si>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</si>
  <si>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</si>
  <si>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</si>
  <si>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</si>
  <si>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</si>
  <si>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</si>
  <si>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</si>
  <si>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</si>
  <si>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</si>
  <si>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</si>
  <si>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</si>
  <si>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</si>
  <si>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</si>
  <si>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</si>
  <si>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</si>
  <si>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</si>
  <si>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</si>
  <si>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</si>
  <si>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</si>
  <si>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</si>
  <si>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</si>
  <si>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</si>
  <si>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</si>
  <si>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</si>
  <si>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</si>
  <si>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</si>
  <si>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</si>
  <si>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</si>
  <si>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</si>
  <si>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</si>
  <si>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</si>
  <si>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</si>
  <si>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</si>
  <si>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</si>
  <si>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</si>
  <si>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</si>
  <si>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</si>
  <si>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</si>
  <si>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Making Temporary Bypass Arrangement for HT (33kV and 11kV) &amp; LT (415V) line crossings during stringing of lines associated with “Transmission Scheme for Solar Energy Zone in Ananthpurm and Kurnool, Andhra Pradesh
Pkg-II : 400KV Ananthapuram-Kurnool-III D/c Line (TL-01 – 84.23KM)</t>
  </si>
  <si>
    <t xml:space="preserve">Specification No: SR-I/C&amp;M/WC-4200(B)/2025/RFx-5002004473 (SR1/T/W-TW/DOM/B00/25/06816) </t>
  </si>
  <si>
    <t>EA</t>
  </si>
  <si>
    <t>Total of Non-Schedule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</si>
</sst>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B12" sqref="B1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348</v>
      </c>
      <c r="B1" s="275"/>
      <c r="C1" s="275"/>
      <c r="D1" s="124"/>
    </row>
    <row r="2" spans="1:4" ht="32.25" customHeight="1">
      <c r="A2" s="275" t="s">
        <v>349</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GguaBxPsVG+587iTtnAbhBUimgCvd13ImvGUUUlftVhRuZkWGrJPSpZM8BqKWfjkdBWWMIuWe+/WZ+dri3JKEg==" saltValue="ZBN3XboEcDApCoT/XAaEtw=="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2" t="s">
        <v>22</v>
      </c>
      <c r="B1" s="303"/>
      <c r="C1" s="303"/>
      <c r="D1" s="303"/>
      <c r="E1" s="303"/>
      <c r="F1" s="303"/>
      <c r="G1" s="303"/>
      <c r="H1" s="303"/>
      <c r="I1" s="304"/>
    </row>
    <row r="2" spans="1:9" ht="31.5" customHeight="1">
      <c r="A2" s="18" t="s">
        <v>23</v>
      </c>
      <c r="B2" s="298" t="s">
        <v>24</v>
      </c>
      <c r="C2" s="298"/>
      <c r="D2" s="298"/>
      <c r="E2" s="298"/>
      <c r="F2" s="298"/>
      <c r="G2" s="298"/>
      <c r="H2" s="298"/>
      <c r="I2" s="299"/>
    </row>
    <row r="3" spans="1:9" ht="36" customHeight="1">
      <c r="A3" s="18" t="s">
        <v>25</v>
      </c>
      <c r="B3" s="298" t="s">
        <v>26</v>
      </c>
      <c r="C3" s="298"/>
      <c r="D3" s="298"/>
      <c r="E3" s="298"/>
      <c r="F3" s="298"/>
      <c r="G3" s="298"/>
      <c r="H3" s="298"/>
      <c r="I3" s="299"/>
    </row>
    <row r="4" spans="1:9" ht="36" customHeight="1">
      <c r="A4" s="18" t="s">
        <v>27</v>
      </c>
      <c r="B4" s="298" t="s">
        <v>28</v>
      </c>
      <c r="C4" s="298"/>
      <c r="D4" s="298"/>
      <c r="E4" s="298"/>
      <c r="F4" s="298"/>
      <c r="G4" s="298"/>
      <c r="H4" s="298"/>
      <c r="I4" s="299"/>
    </row>
    <row r="5" spans="1:9" ht="36" customHeight="1">
      <c r="A5" s="18" t="s">
        <v>29</v>
      </c>
      <c r="B5" s="298" t="s">
        <v>30</v>
      </c>
      <c r="C5" s="298"/>
      <c r="D5" s="298"/>
      <c r="E5" s="298"/>
      <c r="F5" s="298"/>
      <c r="G5" s="298"/>
      <c r="H5" s="298"/>
      <c r="I5" s="299"/>
    </row>
    <row r="6" spans="1:9" ht="19.5" customHeight="1">
      <c r="A6" s="19" t="s">
        <v>31</v>
      </c>
      <c r="B6" s="300" t="s">
        <v>32</v>
      </c>
      <c r="C6" s="300"/>
      <c r="D6" s="300"/>
      <c r="E6" s="300"/>
      <c r="F6" s="300"/>
      <c r="G6" s="300"/>
      <c r="H6" s="300"/>
      <c r="I6" s="301"/>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6" t="s">
        <v>33</v>
      </c>
      <c r="B35" s="286"/>
      <c r="C35" s="286"/>
      <c r="D35" s="286"/>
      <c r="E35" s="286"/>
      <c r="F35" s="286"/>
      <c r="G35" s="286"/>
      <c r="H35" s="286"/>
      <c r="I35" s="286"/>
      <c r="J35" s="1"/>
    </row>
    <row r="36" spans="1:16" ht="15.75">
      <c r="A36" s="284" t="s">
        <v>34</v>
      </c>
      <c r="B36" s="284"/>
      <c r="C36" s="284"/>
      <c r="D36" s="284"/>
      <c r="E36" s="284"/>
      <c r="F36" s="284"/>
      <c r="G36" s="284"/>
      <c r="H36" s="284"/>
      <c r="I36" s="284"/>
      <c r="J36" s="1"/>
      <c r="K36" s="58">
        <f>'Name of Bidder'!C14</f>
        <v>0</v>
      </c>
      <c r="O36" s="55" t="e">
        <f>'Name of Bidder'!#REF!</f>
        <v>#REF!</v>
      </c>
    </row>
    <row r="37" spans="1:16" ht="18.75">
      <c r="A37" s="283" t="s">
        <v>35</v>
      </c>
      <c r="B37" s="283"/>
      <c r="C37" s="283"/>
      <c r="D37" s="283"/>
      <c r="E37" s="283"/>
      <c r="F37" s="283"/>
      <c r="G37" s="283"/>
      <c r="H37" s="283"/>
      <c r="I37" s="283"/>
      <c r="J37" s="1"/>
      <c r="K37" s="58">
        <f>'Name of Bidder'!C15</f>
        <v>0</v>
      </c>
      <c r="O37" s="55" t="e">
        <f>'Name of Bidder'!#REF!</f>
        <v>#REF!</v>
      </c>
    </row>
    <row r="38" spans="1:16" ht="36" customHeight="1">
      <c r="A38" s="287" t="s">
        <v>36</v>
      </c>
      <c r="B38" s="287"/>
      <c r="C38" s="287"/>
      <c r="D38" s="287"/>
      <c r="E38" s="287"/>
      <c r="F38" s="287"/>
      <c r="G38" s="287"/>
      <c r="H38" s="287"/>
      <c r="I38" s="287"/>
      <c r="J38" s="1"/>
      <c r="K38" s="58" t="e">
        <f>'Name of Bidder'!#REF!</f>
        <v>#REF!</v>
      </c>
      <c r="O38" s="55" t="e">
        <f>'Name of Bidder'!#REF!</f>
        <v>#REF!</v>
      </c>
    </row>
    <row r="39" spans="1:16" ht="18.75">
      <c r="A39" s="283" t="s">
        <v>37</v>
      </c>
      <c r="B39" s="283"/>
      <c r="C39" s="283"/>
      <c r="D39" s="283"/>
      <c r="E39" s="283"/>
      <c r="F39" s="283"/>
      <c r="G39" s="283"/>
      <c r="H39" s="283"/>
      <c r="I39" s="283"/>
      <c r="J39" s="1"/>
      <c r="K39" s="58" t="e">
        <f>'Name of Bidder'!#REF!</f>
        <v>#REF!</v>
      </c>
      <c r="O39" s="55" t="e">
        <f>'Name of Bidder'!#REF!</f>
        <v>#REF!</v>
      </c>
    </row>
    <row r="40" spans="1:16" ht="15.75">
      <c r="A40" s="284" t="s">
        <v>38</v>
      </c>
      <c r="B40" s="284"/>
      <c r="C40" s="284"/>
      <c r="D40" s="284"/>
      <c r="E40" s="284"/>
      <c r="F40" s="284"/>
      <c r="G40" s="284"/>
      <c r="H40" s="284"/>
      <c r="I40" s="284"/>
      <c r="J40" s="1"/>
    </row>
    <row r="41" spans="1:16" ht="18.75" customHeight="1">
      <c r="A41" s="285">
        <f>'Name of Bidder'!C9</f>
        <v>0</v>
      </c>
      <c r="B41" s="285"/>
      <c r="C41" s="285"/>
      <c r="D41" s="285"/>
      <c r="E41" s="285"/>
      <c r="F41" s="285"/>
      <c r="G41" s="285"/>
      <c r="H41" s="285"/>
      <c r="I41" s="285"/>
      <c r="J41" s="1"/>
      <c r="K41" s="59" t="e">
        <f>'Name of Bidder'!#REF!</f>
        <v>#REF!</v>
      </c>
      <c r="M41" s="55" t="s">
        <v>39</v>
      </c>
      <c r="P41" s="55" t="s">
        <v>40</v>
      </c>
    </row>
    <row r="42" spans="1:16" ht="15.75" hidden="1">
      <c r="A42" s="284" t="e">
        <f>IF(#REF! = "Individual Firm", " ", " and ")</f>
        <v>#REF!</v>
      </c>
      <c r="B42" s="284"/>
      <c r="C42" s="284"/>
      <c r="D42" s="284"/>
      <c r="E42" s="284"/>
      <c r="F42" s="284"/>
      <c r="G42" s="284"/>
      <c r="H42" s="284"/>
      <c r="I42" s="284"/>
      <c r="J42" s="1"/>
    </row>
    <row r="43" spans="1:16" ht="15.75" hidden="1">
      <c r="A43" s="284" t="e">
        <f xml:space="preserve"> IF(#REF!= "Individual Firm", "",#REF!)</f>
        <v>#REF!</v>
      </c>
      <c r="B43" s="284"/>
      <c r="C43" s="284"/>
      <c r="D43" s="284"/>
      <c r="E43" s="284"/>
      <c r="F43" s="284"/>
      <c r="G43" s="284"/>
      <c r="H43" s="284"/>
      <c r="I43" s="284"/>
      <c r="J43" s="1"/>
    </row>
    <row r="44" spans="1:16" ht="39.950000000000003" hidden="1" customHeight="1">
      <c r="A44" s="287" t="e">
        <f>IF(#REF!= "Sole Bidder", "", "having its Registered Office at "&amp;IF(#REF!=1,#REF!&amp;" "&amp;#REF!&amp;" "&amp;#REF!,IF(#REF!=2,#REF!&amp;" &amp; "&amp;#REF!&amp;" "&amp;#REF!&amp;" and " &amp;#REF!&amp;" &amp; "&amp;#REF!&amp;" "&amp;#REF! &amp;IF(#REF!=2," respectively",""))))</f>
        <v>#REF!</v>
      </c>
      <c r="B44" s="287"/>
      <c r="C44" s="287"/>
      <c r="D44" s="287"/>
      <c r="E44" s="287"/>
      <c r="F44" s="287"/>
      <c r="G44" s="287"/>
      <c r="H44" s="287"/>
      <c r="I44" s="287"/>
      <c r="J44" s="1"/>
    </row>
    <row r="45" spans="1:16" ht="15.75">
      <c r="A45" s="284" t="s">
        <v>41</v>
      </c>
      <c r="B45" s="284"/>
      <c r="C45" s="284"/>
      <c r="D45" s="284"/>
      <c r="E45" s="284"/>
      <c r="F45" s="284"/>
      <c r="G45" s="284"/>
      <c r="H45" s="284"/>
      <c r="I45" s="284"/>
      <c r="J45" s="1"/>
    </row>
    <row r="46" spans="1:16" ht="18.75">
      <c r="A46" s="283" t="s">
        <v>42</v>
      </c>
      <c r="B46" s="283"/>
      <c r="C46" s="283"/>
      <c r="D46" s="283"/>
      <c r="E46" s="283"/>
      <c r="F46" s="283"/>
      <c r="G46" s="283"/>
      <c r="H46" s="283"/>
      <c r="I46" s="283"/>
      <c r="J46" s="1"/>
    </row>
    <row r="47" spans="1:16" ht="18.75">
      <c r="A47" s="283" t="s">
        <v>43</v>
      </c>
      <c r="B47" s="283"/>
      <c r="C47" s="283"/>
      <c r="D47" s="283"/>
      <c r="E47" s="283"/>
      <c r="F47" s="283"/>
      <c r="G47" s="283"/>
      <c r="H47" s="283"/>
      <c r="I47" s="283"/>
      <c r="J47" s="1"/>
    </row>
    <row r="48" spans="1:16" ht="69" customHeight="1">
      <c r="A48" s="295" t="e">
        <f>"POWERGRID intends to award, under laid-down organisational procedures, contract(s) for " &amp;#REF!</f>
        <v>#REF!</v>
      </c>
      <c r="B48" s="295"/>
      <c r="C48" s="295"/>
      <c r="D48" s="295"/>
      <c r="E48" s="295"/>
      <c r="F48" s="295"/>
      <c r="G48" s="295"/>
      <c r="H48" s="295"/>
      <c r="I48" s="29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2" t="s">
        <v>44</v>
      </c>
      <c r="F51" s="292"/>
      <c r="G51" s="292"/>
      <c r="H51" s="292"/>
      <c r="I51" s="292"/>
      <c r="J51" s="1"/>
    </row>
    <row r="52" spans="1:10" ht="33" customHeight="1">
      <c r="A52" s="290" t="s">
        <v>45</v>
      </c>
      <c r="B52" s="290"/>
      <c r="C52" s="290"/>
      <c r="D52" s="290"/>
      <c r="E52" s="291" t="s">
        <v>46</v>
      </c>
      <c r="F52" s="291"/>
      <c r="G52" s="291"/>
      <c r="H52" s="291"/>
      <c r="I52" s="291"/>
      <c r="J52" s="1"/>
    </row>
    <row r="53" spans="1:10" ht="22.5" customHeight="1">
      <c r="A53" s="56" t="s">
        <v>12</v>
      </c>
      <c r="B53" s="5"/>
      <c r="C53" s="5"/>
      <c r="D53" s="5"/>
      <c r="E53" s="5"/>
      <c r="F53" s="5"/>
      <c r="G53" s="5"/>
      <c r="H53" s="5"/>
      <c r="I53" s="57" t="s">
        <v>47</v>
      </c>
      <c r="J53" s="1"/>
    </row>
    <row r="54" spans="1:10" ht="100.5" customHeight="1">
      <c r="A54" s="29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6"/>
      <c r="C54" s="296"/>
      <c r="D54" s="296"/>
      <c r="E54" s="296"/>
      <c r="F54" s="296"/>
      <c r="G54" s="296"/>
      <c r="H54" s="296"/>
      <c r="I54" s="296"/>
    </row>
    <row r="55" spans="1:10" ht="8.1" customHeight="1">
      <c r="A55" s="7"/>
      <c r="B55" s="8"/>
      <c r="C55" s="8"/>
      <c r="D55" s="8"/>
      <c r="E55" s="8"/>
      <c r="F55" s="8"/>
      <c r="G55" s="8"/>
      <c r="H55" s="8"/>
      <c r="I55" s="8"/>
    </row>
    <row r="56" spans="1:10" ht="35.25" customHeight="1">
      <c r="A56" s="293" t="s">
        <v>48</v>
      </c>
      <c r="B56" s="293"/>
      <c r="C56" s="293"/>
      <c r="D56" s="293"/>
      <c r="E56" s="293"/>
      <c r="F56" s="293"/>
      <c r="G56" s="293"/>
      <c r="H56" s="293"/>
      <c r="I56" s="293"/>
    </row>
    <row r="57" spans="1:10" ht="8.1" customHeight="1">
      <c r="A57" s="9"/>
      <c r="B57" s="8"/>
      <c r="C57" s="8"/>
      <c r="D57" s="8"/>
      <c r="E57" s="8"/>
      <c r="F57" s="8"/>
      <c r="G57" s="8"/>
      <c r="H57" s="8"/>
      <c r="I57" s="8"/>
    </row>
    <row r="58" spans="1:10" ht="15.75">
      <c r="A58" s="294" t="s">
        <v>49</v>
      </c>
      <c r="B58" s="294"/>
      <c r="C58" s="294"/>
      <c r="D58" s="294"/>
      <c r="E58" s="294"/>
      <c r="F58" s="294"/>
      <c r="G58" s="294"/>
      <c r="H58" s="294"/>
      <c r="I58" s="294"/>
    </row>
    <row r="59" spans="1:10" ht="8.1" customHeight="1">
      <c r="A59" s="9"/>
      <c r="B59" s="8"/>
      <c r="C59" s="8"/>
      <c r="D59" s="8"/>
      <c r="E59" s="8"/>
      <c r="F59" s="8"/>
      <c r="G59" s="8"/>
      <c r="H59" s="8"/>
      <c r="I59" s="8"/>
    </row>
    <row r="60" spans="1:10" ht="16.5">
      <c r="A60" s="289" t="s">
        <v>50</v>
      </c>
      <c r="B60" s="289"/>
      <c r="C60" s="289"/>
      <c r="D60" s="289"/>
      <c r="E60" s="289"/>
      <c r="F60" s="289"/>
      <c r="G60" s="289"/>
      <c r="H60" s="289"/>
      <c r="I60" s="289"/>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89" t="s">
        <v>61</v>
      </c>
      <c r="B72" s="289"/>
      <c r="C72" s="289"/>
      <c r="D72" s="289"/>
      <c r="E72" s="289"/>
      <c r="F72" s="289"/>
      <c r="G72" s="289"/>
      <c r="H72" s="289"/>
      <c r="I72" s="289"/>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2" t="s">
        <v>44</v>
      </c>
      <c r="F76" s="292"/>
      <c r="G76" s="292"/>
      <c r="H76" s="292"/>
      <c r="I76" s="292"/>
      <c r="J76" s="1"/>
    </row>
    <row r="77" spans="1:10" ht="33" customHeight="1">
      <c r="A77" s="290" t="s">
        <v>45</v>
      </c>
      <c r="B77" s="290"/>
      <c r="C77" s="290"/>
      <c r="D77" s="290"/>
      <c r="E77" s="291" t="s">
        <v>46</v>
      </c>
      <c r="F77" s="291"/>
      <c r="G77" s="291"/>
      <c r="H77" s="291"/>
      <c r="I77" s="291"/>
      <c r="J77" s="1"/>
    </row>
    <row r="78" spans="1:10" ht="20.25" customHeight="1">
      <c r="A78" s="56" t="s">
        <v>12</v>
      </c>
      <c r="B78" s="5"/>
      <c r="C78" s="5"/>
      <c r="D78" s="5"/>
      <c r="E78" s="5"/>
      <c r="F78" s="5"/>
      <c r="G78" s="5"/>
      <c r="H78" s="5"/>
      <c r="I78" s="57" t="s">
        <v>63</v>
      </c>
      <c r="J78" s="1"/>
    </row>
    <row r="79" spans="1:10" ht="36" customHeight="1">
      <c r="A79" s="297" t="s">
        <v>64</v>
      </c>
      <c r="B79" s="297"/>
      <c r="C79" s="297"/>
      <c r="D79" s="297"/>
      <c r="E79" s="297"/>
      <c r="F79" s="297"/>
      <c r="G79" s="297"/>
      <c r="H79" s="297"/>
      <c r="I79" s="297"/>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2" t="s">
        <v>44</v>
      </c>
      <c r="F94" s="292"/>
      <c r="G94" s="292"/>
      <c r="H94" s="292"/>
      <c r="I94" s="292"/>
      <c r="J94" s="1"/>
    </row>
    <row r="95" spans="1:10" ht="33" customHeight="1">
      <c r="A95" s="290" t="s">
        <v>45</v>
      </c>
      <c r="B95" s="290"/>
      <c r="C95" s="290"/>
      <c r="D95" s="290"/>
      <c r="E95" s="291" t="s">
        <v>46</v>
      </c>
      <c r="F95" s="291"/>
      <c r="G95" s="291"/>
      <c r="H95" s="291"/>
      <c r="I95" s="291"/>
      <c r="J95" s="1"/>
    </row>
    <row r="96" spans="1:10" ht="20.25" customHeight="1">
      <c r="A96" s="56" t="s">
        <v>12</v>
      </c>
      <c r="B96" s="5"/>
      <c r="C96" s="5"/>
      <c r="D96" s="5"/>
      <c r="E96" s="5"/>
      <c r="F96" s="5"/>
      <c r="G96" s="5"/>
      <c r="H96" s="5"/>
      <c r="I96" s="57" t="s">
        <v>76</v>
      </c>
      <c r="J96" s="1"/>
    </row>
    <row r="97" spans="1:10" ht="27.75" customHeight="1">
      <c r="A97" s="289" t="s">
        <v>77</v>
      </c>
      <c r="B97" s="289"/>
      <c r="C97" s="289"/>
      <c r="D97" s="289"/>
      <c r="E97" s="289"/>
      <c r="F97" s="289"/>
      <c r="G97" s="289"/>
      <c r="H97" s="289"/>
      <c r="I97" s="289"/>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89" t="s">
        <v>82</v>
      </c>
      <c r="B105" s="289"/>
      <c r="C105" s="289"/>
      <c r="D105" s="289"/>
      <c r="E105" s="289"/>
      <c r="F105" s="289"/>
      <c r="G105" s="289"/>
      <c r="H105" s="289"/>
      <c r="I105" s="289"/>
    </row>
    <row r="106" spans="1:10" ht="29.25" customHeight="1">
      <c r="A106" s="10"/>
      <c r="B106" s="8"/>
      <c r="C106" s="8"/>
      <c r="D106" s="8"/>
      <c r="E106" s="8"/>
      <c r="F106" s="8"/>
      <c r="G106" s="8"/>
      <c r="H106" s="8"/>
      <c r="I106" s="8"/>
    </row>
    <row r="107" spans="1:10" ht="54.75" customHeight="1">
      <c r="A107" s="11" t="s">
        <v>51</v>
      </c>
      <c r="B107" s="293" t="s">
        <v>83</v>
      </c>
      <c r="C107" s="293"/>
      <c r="D107" s="293"/>
      <c r="E107" s="293"/>
      <c r="F107" s="293"/>
      <c r="G107" s="293"/>
      <c r="H107" s="293"/>
      <c r="I107" s="293"/>
    </row>
    <row r="108" spans="1:10" ht="15" customHeight="1">
      <c r="A108" s="11"/>
      <c r="B108" s="8"/>
      <c r="C108" s="8"/>
      <c r="D108" s="8"/>
      <c r="E108" s="8"/>
      <c r="F108" s="8"/>
      <c r="G108" s="8"/>
      <c r="H108" s="8"/>
      <c r="I108" s="8"/>
    </row>
    <row r="109" spans="1:10" ht="66.75" customHeight="1">
      <c r="A109" s="11" t="s">
        <v>59</v>
      </c>
      <c r="B109" s="293" t="s">
        <v>84</v>
      </c>
      <c r="C109" s="293"/>
      <c r="D109" s="293"/>
      <c r="E109" s="293"/>
      <c r="F109" s="293"/>
      <c r="G109" s="293"/>
      <c r="H109" s="293"/>
      <c r="I109" s="293"/>
    </row>
    <row r="110" spans="1:10" ht="15" customHeight="1">
      <c r="A110" s="9"/>
      <c r="B110" s="8"/>
      <c r="C110" s="8"/>
      <c r="D110" s="8"/>
      <c r="E110" s="8"/>
      <c r="F110" s="8"/>
      <c r="G110" s="8"/>
      <c r="H110" s="8"/>
      <c r="I110" s="8"/>
    </row>
    <row r="111" spans="1:10" ht="25.5" customHeight="1">
      <c r="A111" s="289" t="s">
        <v>85</v>
      </c>
      <c r="B111" s="289"/>
      <c r="C111" s="289"/>
      <c r="D111" s="289"/>
      <c r="E111" s="289"/>
      <c r="F111" s="289"/>
      <c r="G111" s="289"/>
      <c r="H111" s="289"/>
      <c r="I111" s="289"/>
    </row>
    <row r="112" spans="1:10" ht="22.5" customHeight="1">
      <c r="A112" s="10"/>
      <c r="B112" s="8"/>
      <c r="C112" s="8"/>
      <c r="D112" s="8"/>
      <c r="E112" s="8"/>
      <c r="F112" s="8"/>
      <c r="G112" s="8"/>
      <c r="H112" s="8"/>
      <c r="I112" s="8"/>
    </row>
    <row r="113" spans="1:10" ht="58.5" customHeight="1">
      <c r="A113" s="11" t="s">
        <v>51</v>
      </c>
      <c r="B113" s="293" t="s">
        <v>86</v>
      </c>
      <c r="C113" s="293"/>
      <c r="D113" s="293"/>
      <c r="E113" s="293"/>
      <c r="F113" s="293"/>
      <c r="G113" s="293"/>
      <c r="H113" s="293"/>
      <c r="I113" s="29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2" t="s">
        <v>44</v>
      </c>
      <c r="F116" s="292"/>
      <c r="G116" s="292"/>
      <c r="H116" s="292"/>
      <c r="I116" s="292"/>
      <c r="J116" s="1"/>
    </row>
    <row r="117" spans="1:10" ht="33" customHeight="1">
      <c r="A117" s="290" t="s">
        <v>45</v>
      </c>
      <c r="B117" s="290"/>
      <c r="C117" s="290"/>
      <c r="D117" s="290"/>
      <c r="E117" s="291" t="s">
        <v>46</v>
      </c>
      <c r="F117" s="291"/>
      <c r="G117" s="291"/>
      <c r="H117" s="291"/>
      <c r="I117" s="291"/>
      <c r="J117" s="1"/>
    </row>
    <row r="118" spans="1:10" ht="19.5" customHeight="1">
      <c r="A118" s="56" t="s">
        <v>12</v>
      </c>
      <c r="B118" s="5"/>
      <c r="C118" s="5"/>
      <c r="D118" s="5"/>
      <c r="E118" s="5"/>
      <c r="F118" s="5"/>
      <c r="G118" s="5"/>
      <c r="H118" s="5"/>
      <c r="I118" s="57" t="s">
        <v>87</v>
      </c>
    </row>
    <row r="119" spans="1:10" ht="60.75" customHeight="1">
      <c r="A119" s="11" t="s">
        <v>59</v>
      </c>
      <c r="B119" s="293" t="s">
        <v>88</v>
      </c>
      <c r="C119" s="293"/>
      <c r="D119" s="293"/>
      <c r="E119" s="293"/>
      <c r="F119" s="293"/>
      <c r="G119" s="293"/>
      <c r="H119" s="293"/>
      <c r="I119" s="293"/>
    </row>
    <row r="120" spans="1:10" ht="15.95" customHeight="1">
      <c r="A120" s="9"/>
      <c r="B120" s="8"/>
      <c r="C120" s="8"/>
      <c r="D120" s="8"/>
      <c r="E120" s="8"/>
      <c r="F120" s="8"/>
      <c r="G120" s="8"/>
      <c r="H120" s="8"/>
      <c r="I120" s="8"/>
    </row>
    <row r="121" spans="1:10" ht="26.25" customHeight="1">
      <c r="A121" s="289" t="s">
        <v>89</v>
      </c>
      <c r="B121" s="289"/>
      <c r="C121" s="289"/>
      <c r="D121" s="289"/>
      <c r="E121" s="289"/>
      <c r="F121" s="289"/>
      <c r="G121" s="289"/>
      <c r="H121" s="289"/>
      <c r="I121" s="289"/>
    </row>
    <row r="122" spans="1:10" ht="24.75" customHeight="1">
      <c r="A122" s="9"/>
      <c r="B122" s="8"/>
      <c r="C122" s="8"/>
      <c r="D122" s="8"/>
      <c r="E122" s="8"/>
      <c r="F122" s="8"/>
      <c r="G122" s="8"/>
      <c r="H122" s="8"/>
      <c r="I122" s="8"/>
    </row>
    <row r="123" spans="1:10" ht="39.75" customHeight="1">
      <c r="A123" s="11" t="s">
        <v>51</v>
      </c>
      <c r="B123" s="293" t="s">
        <v>90</v>
      </c>
      <c r="C123" s="293"/>
      <c r="D123" s="293"/>
      <c r="E123" s="293"/>
      <c r="F123" s="293"/>
      <c r="G123" s="293"/>
      <c r="H123" s="293"/>
      <c r="I123" s="293"/>
    </row>
    <row r="124" spans="1:10" ht="25.5" customHeight="1">
      <c r="A124" s="8"/>
      <c r="B124" s="8"/>
      <c r="C124" s="8"/>
      <c r="D124" s="8"/>
      <c r="E124" s="8"/>
      <c r="F124" s="8"/>
      <c r="G124" s="8"/>
      <c r="H124" s="8"/>
      <c r="I124" s="8"/>
      <c r="J124" s="1"/>
    </row>
    <row r="125" spans="1:10" ht="43.5" customHeight="1">
      <c r="A125" s="11" t="s">
        <v>59</v>
      </c>
      <c r="B125" s="293" t="s">
        <v>91</v>
      </c>
      <c r="C125" s="293"/>
      <c r="D125" s="293"/>
      <c r="E125" s="293"/>
      <c r="F125" s="293"/>
      <c r="G125" s="293"/>
      <c r="H125" s="293"/>
      <c r="I125" s="293"/>
    </row>
    <row r="126" spans="1:10" ht="21.75" customHeight="1">
      <c r="A126" s="10"/>
      <c r="B126" s="8"/>
      <c r="C126" s="8"/>
      <c r="D126" s="8"/>
      <c r="E126" s="8"/>
      <c r="F126" s="8"/>
      <c r="G126" s="8"/>
      <c r="H126" s="8"/>
      <c r="I126" s="8"/>
    </row>
    <row r="127" spans="1:10" ht="25.5" customHeight="1">
      <c r="A127" s="289" t="s">
        <v>92</v>
      </c>
      <c r="B127" s="289"/>
      <c r="C127" s="289"/>
      <c r="D127" s="289"/>
      <c r="E127" s="289"/>
      <c r="F127" s="289"/>
      <c r="G127" s="289"/>
      <c r="H127" s="289"/>
      <c r="I127" s="289"/>
    </row>
    <row r="128" spans="1:10" ht="23.25" customHeight="1">
      <c r="A128" s="9"/>
      <c r="B128" s="8"/>
      <c r="C128" s="8"/>
      <c r="D128" s="8"/>
      <c r="E128" s="8"/>
      <c r="F128" s="8"/>
      <c r="G128" s="8"/>
      <c r="H128" s="8"/>
      <c r="I128" s="8"/>
    </row>
    <row r="129" spans="1:10" ht="88.5" customHeight="1">
      <c r="A129" s="293" t="s">
        <v>93</v>
      </c>
      <c r="B129" s="293"/>
      <c r="C129" s="293"/>
      <c r="D129" s="293"/>
      <c r="E129" s="293"/>
      <c r="F129" s="293"/>
      <c r="G129" s="293"/>
      <c r="H129" s="293"/>
      <c r="I129" s="293"/>
    </row>
    <row r="130" spans="1:10" ht="26.25" customHeight="1">
      <c r="A130" s="8"/>
      <c r="B130" s="8"/>
      <c r="C130" s="8"/>
      <c r="D130" s="8"/>
      <c r="E130" s="8"/>
      <c r="F130" s="8"/>
      <c r="G130" s="8"/>
      <c r="H130" s="8"/>
      <c r="I130" s="8"/>
    </row>
    <row r="131" spans="1:10" ht="21.75" customHeight="1">
      <c r="A131" s="289" t="s">
        <v>94</v>
      </c>
      <c r="B131" s="289"/>
      <c r="C131" s="289"/>
      <c r="D131" s="289"/>
      <c r="E131" s="289"/>
      <c r="F131" s="289"/>
      <c r="G131" s="289"/>
      <c r="H131" s="289"/>
      <c r="I131" s="289"/>
    </row>
    <row r="132" spans="1:10" ht="25.5" customHeight="1">
      <c r="A132" s="10"/>
      <c r="B132" s="8"/>
      <c r="C132" s="8"/>
      <c r="D132" s="8"/>
      <c r="E132" s="8"/>
      <c r="F132" s="8"/>
      <c r="G132" s="8"/>
      <c r="H132" s="8"/>
      <c r="I132" s="8"/>
    </row>
    <row r="133" spans="1:10" ht="69" customHeight="1">
      <c r="A133" s="11" t="s">
        <v>51</v>
      </c>
      <c r="B133" s="293" t="s">
        <v>95</v>
      </c>
      <c r="C133" s="293"/>
      <c r="D133" s="293"/>
      <c r="E133" s="293"/>
      <c r="F133" s="293"/>
      <c r="G133" s="293"/>
      <c r="H133" s="293"/>
      <c r="I133" s="293"/>
    </row>
    <row r="134" spans="1:10" ht="21" customHeight="1">
      <c r="A134" s="11"/>
      <c r="B134" s="293"/>
      <c r="C134" s="293"/>
      <c r="D134" s="293"/>
      <c r="E134" s="293"/>
      <c r="F134" s="293"/>
      <c r="G134" s="293"/>
      <c r="H134" s="293"/>
      <c r="I134" s="293"/>
    </row>
    <row r="135" spans="1:10" ht="191.25" customHeight="1">
      <c r="A135" s="11" t="s">
        <v>59</v>
      </c>
      <c r="B135" s="293" t="s">
        <v>96</v>
      </c>
      <c r="C135" s="293"/>
      <c r="D135" s="293"/>
      <c r="E135" s="293"/>
      <c r="F135" s="293"/>
      <c r="G135" s="293"/>
      <c r="H135" s="293"/>
      <c r="I135" s="29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2" t="s">
        <v>44</v>
      </c>
      <c r="F138" s="292"/>
      <c r="G138" s="292"/>
      <c r="H138" s="292"/>
      <c r="I138" s="292"/>
      <c r="J138" s="1"/>
    </row>
    <row r="139" spans="1:10" ht="37.5" customHeight="1">
      <c r="A139" s="290" t="s">
        <v>45</v>
      </c>
      <c r="B139" s="290"/>
      <c r="C139" s="290"/>
      <c r="D139" s="290"/>
      <c r="E139" s="291" t="s">
        <v>46</v>
      </c>
      <c r="F139" s="291"/>
      <c r="G139" s="291"/>
      <c r="H139" s="291"/>
      <c r="I139" s="291"/>
      <c r="J139" s="1"/>
    </row>
    <row r="140" spans="1:10" ht="20.25" customHeight="1">
      <c r="A140" s="56" t="s">
        <v>12</v>
      </c>
      <c r="B140" s="5"/>
      <c r="C140" s="5"/>
      <c r="D140" s="5"/>
      <c r="E140" s="5"/>
      <c r="F140" s="5"/>
      <c r="G140" s="5"/>
      <c r="H140" s="5"/>
      <c r="I140" s="57" t="s">
        <v>97</v>
      </c>
      <c r="J140" s="1"/>
    </row>
    <row r="141" spans="1:10" ht="70.5" customHeight="1">
      <c r="A141" s="11" t="s">
        <v>80</v>
      </c>
      <c r="B141" s="293" t="s">
        <v>98</v>
      </c>
      <c r="C141" s="293"/>
      <c r="D141" s="293"/>
      <c r="E141" s="293"/>
      <c r="F141" s="293"/>
      <c r="G141" s="293"/>
      <c r="H141" s="293"/>
      <c r="I141" s="293"/>
    </row>
    <row r="142" spans="1:10" ht="31.5" customHeight="1">
      <c r="A142" s="11"/>
      <c r="B142" s="293"/>
      <c r="C142" s="293"/>
      <c r="D142" s="293"/>
      <c r="E142" s="293"/>
      <c r="F142" s="293"/>
      <c r="G142" s="293"/>
      <c r="H142" s="293"/>
      <c r="I142" s="293"/>
    </row>
    <row r="143" spans="1:10" ht="141.75" customHeight="1">
      <c r="A143" s="11" t="s">
        <v>99</v>
      </c>
      <c r="B143" s="293" t="s">
        <v>100</v>
      </c>
      <c r="C143" s="293"/>
      <c r="D143" s="293"/>
      <c r="E143" s="293"/>
      <c r="F143" s="293"/>
      <c r="G143" s="293"/>
      <c r="H143" s="293"/>
      <c r="I143" s="293"/>
    </row>
    <row r="144" spans="1:10" ht="22.5" customHeight="1">
      <c r="A144" s="9"/>
      <c r="B144" s="293"/>
      <c r="C144" s="293"/>
      <c r="D144" s="293"/>
      <c r="E144" s="293"/>
      <c r="F144" s="293"/>
      <c r="G144" s="293"/>
      <c r="H144" s="293"/>
      <c r="I144" s="293"/>
    </row>
    <row r="145" spans="1:10" ht="74.25" customHeight="1">
      <c r="A145" s="11" t="s">
        <v>101</v>
      </c>
      <c r="B145" s="293" t="s">
        <v>102</v>
      </c>
      <c r="C145" s="293"/>
      <c r="D145" s="293"/>
      <c r="E145" s="293"/>
      <c r="F145" s="293"/>
      <c r="G145" s="293"/>
      <c r="H145" s="293"/>
      <c r="I145" s="29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3" t="s">
        <v>104</v>
      </c>
      <c r="C148" s="293"/>
      <c r="D148" s="293"/>
      <c r="E148" s="293"/>
      <c r="F148" s="293"/>
      <c r="G148" s="293"/>
      <c r="H148" s="293"/>
      <c r="I148" s="293"/>
    </row>
    <row r="149" spans="1:10" ht="15.95" customHeight="1">
      <c r="A149" s="11"/>
      <c r="B149" s="293"/>
      <c r="C149" s="293"/>
      <c r="D149" s="293"/>
      <c r="E149" s="293"/>
      <c r="F149" s="293"/>
      <c r="G149" s="293"/>
      <c r="H149" s="293"/>
      <c r="I149" s="293"/>
    </row>
    <row r="150" spans="1:10" ht="90" customHeight="1">
      <c r="A150" s="11" t="s">
        <v>105</v>
      </c>
      <c r="B150" s="293" t="s">
        <v>106</v>
      </c>
      <c r="C150" s="293"/>
      <c r="D150" s="293"/>
      <c r="E150" s="293"/>
      <c r="F150" s="293"/>
      <c r="G150" s="293"/>
      <c r="H150" s="293"/>
      <c r="I150" s="293"/>
    </row>
    <row r="151" spans="1:10" ht="15.95" customHeight="1">
      <c r="A151" s="11"/>
      <c r="B151" s="8"/>
      <c r="C151" s="8"/>
      <c r="D151" s="8"/>
      <c r="E151" s="8"/>
      <c r="F151" s="8"/>
      <c r="G151" s="8"/>
      <c r="H151" s="8"/>
      <c r="I151" s="8"/>
    </row>
    <row r="152" spans="1:10" ht="111.75" customHeight="1">
      <c r="A152" s="11" t="s">
        <v>107</v>
      </c>
      <c r="B152" s="293" t="s">
        <v>108</v>
      </c>
      <c r="C152" s="293"/>
      <c r="D152" s="293"/>
      <c r="E152" s="293"/>
      <c r="F152" s="293"/>
      <c r="G152" s="293"/>
      <c r="H152" s="293"/>
      <c r="I152" s="29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2" t="s">
        <v>44</v>
      </c>
      <c r="F155" s="292"/>
      <c r="G155" s="292"/>
      <c r="H155" s="292"/>
      <c r="I155" s="292"/>
      <c r="J155" s="1"/>
    </row>
    <row r="156" spans="1:10" ht="33" customHeight="1">
      <c r="A156" s="290" t="s">
        <v>45</v>
      </c>
      <c r="B156" s="290"/>
      <c r="C156" s="290"/>
      <c r="D156" s="290"/>
      <c r="E156" s="291" t="s">
        <v>46</v>
      </c>
      <c r="F156" s="291"/>
      <c r="G156" s="291"/>
      <c r="H156" s="291"/>
      <c r="I156" s="291"/>
      <c r="J156" s="1"/>
    </row>
    <row r="157" spans="1:10" ht="27" customHeight="1">
      <c r="A157" s="56" t="s">
        <v>12</v>
      </c>
      <c r="B157" s="5"/>
      <c r="C157" s="5"/>
      <c r="D157" s="5"/>
      <c r="E157" s="5"/>
      <c r="F157" s="5"/>
      <c r="G157" s="5"/>
      <c r="H157" s="5"/>
      <c r="I157" s="57" t="s">
        <v>109</v>
      </c>
      <c r="J157" s="1"/>
    </row>
    <row r="158" spans="1:10" ht="21" customHeight="1">
      <c r="A158" s="11" t="s">
        <v>110</v>
      </c>
      <c r="B158" s="293" t="s">
        <v>111</v>
      </c>
      <c r="C158" s="293"/>
      <c r="D158" s="293"/>
      <c r="E158" s="293"/>
      <c r="F158" s="293"/>
      <c r="G158" s="293"/>
      <c r="H158" s="293"/>
      <c r="I158" s="293"/>
    </row>
    <row r="159" spans="1:10" ht="30" customHeight="1">
      <c r="A159" s="11"/>
      <c r="B159" s="8"/>
      <c r="C159" s="8"/>
      <c r="D159" s="8"/>
      <c r="E159" s="8"/>
      <c r="F159" s="8"/>
      <c r="G159" s="8"/>
      <c r="H159" s="8"/>
      <c r="I159" s="8"/>
    </row>
    <row r="160" spans="1:10" ht="74.25" customHeight="1">
      <c r="A160" s="11" t="s">
        <v>112</v>
      </c>
      <c r="B160" s="293" t="s">
        <v>113</v>
      </c>
      <c r="C160" s="293"/>
      <c r="D160" s="293"/>
      <c r="E160" s="293"/>
      <c r="F160" s="293"/>
      <c r="G160" s="293"/>
      <c r="H160" s="293"/>
      <c r="I160" s="293"/>
    </row>
    <row r="161" spans="1:10" ht="13.5" customHeight="1">
      <c r="A161" s="9"/>
      <c r="B161" s="8"/>
      <c r="C161" s="8"/>
      <c r="D161" s="8"/>
      <c r="E161" s="8"/>
      <c r="F161" s="8"/>
      <c r="G161" s="8"/>
      <c r="H161" s="8"/>
      <c r="I161" s="8"/>
    </row>
    <row r="162" spans="1:10" ht="16.5">
      <c r="A162" s="289" t="s">
        <v>114</v>
      </c>
      <c r="B162" s="289"/>
      <c r="C162" s="289"/>
      <c r="D162" s="289"/>
      <c r="E162" s="289"/>
      <c r="F162" s="289"/>
      <c r="G162" s="289"/>
      <c r="H162" s="289"/>
      <c r="I162" s="289"/>
    </row>
    <row r="163" spans="1:10" ht="30" customHeight="1">
      <c r="A163" s="9"/>
      <c r="B163" s="8"/>
      <c r="C163" s="8"/>
      <c r="D163" s="8"/>
      <c r="E163" s="8"/>
      <c r="F163" s="8"/>
      <c r="G163" s="8"/>
      <c r="H163" s="8"/>
      <c r="I163" s="8"/>
    </row>
    <row r="164" spans="1:10" ht="60" customHeight="1">
      <c r="A164" s="293" t="s">
        <v>115</v>
      </c>
      <c r="B164" s="293"/>
      <c r="C164" s="293"/>
      <c r="D164" s="293"/>
      <c r="E164" s="293"/>
      <c r="F164" s="293"/>
      <c r="G164" s="293"/>
      <c r="H164" s="293"/>
      <c r="I164" s="293"/>
    </row>
    <row r="165" spans="1:10" ht="11.25" customHeight="1">
      <c r="A165" s="10"/>
      <c r="B165" s="8"/>
      <c r="C165" s="8"/>
      <c r="D165" s="8"/>
      <c r="E165" s="8"/>
      <c r="F165" s="8"/>
      <c r="G165" s="8"/>
      <c r="H165" s="8"/>
      <c r="I165" s="8"/>
    </row>
    <row r="166" spans="1:10" ht="27.75" customHeight="1">
      <c r="A166" s="289" t="s">
        <v>116</v>
      </c>
      <c r="B166" s="289"/>
      <c r="C166" s="289"/>
      <c r="D166" s="289"/>
      <c r="E166" s="289"/>
      <c r="F166" s="289"/>
      <c r="G166" s="289"/>
      <c r="H166" s="289"/>
      <c r="I166" s="289"/>
    </row>
    <row r="167" spans="1:10" ht="12.75" customHeight="1">
      <c r="A167" s="9"/>
      <c r="B167" s="8"/>
      <c r="C167" s="8"/>
      <c r="D167" s="8"/>
      <c r="E167" s="8"/>
      <c r="F167" s="8"/>
      <c r="G167" s="8"/>
      <c r="H167" s="8"/>
      <c r="I167" s="8"/>
    </row>
    <row r="168" spans="1:10" ht="74.25" customHeight="1">
      <c r="A168" s="11" t="s">
        <v>51</v>
      </c>
      <c r="B168" s="293" t="s">
        <v>117</v>
      </c>
      <c r="C168" s="293"/>
      <c r="D168" s="293"/>
      <c r="E168" s="293"/>
      <c r="F168" s="293"/>
      <c r="G168" s="293"/>
      <c r="H168" s="293"/>
      <c r="I168" s="293"/>
    </row>
    <row r="169" spans="1:10" ht="23.25" customHeight="1">
      <c r="A169" s="12"/>
      <c r="B169" s="8"/>
      <c r="C169" s="8"/>
      <c r="D169" s="8"/>
      <c r="E169" s="8"/>
      <c r="F169" s="8"/>
      <c r="G169" s="8"/>
      <c r="H169" s="8"/>
      <c r="I169" s="8"/>
    </row>
    <row r="170" spans="1:10" ht="36" customHeight="1">
      <c r="A170" s="11" t="s">
        <v>59</v>
      </c>
      <c r="B170" s="293" t="s">
        <v>118</v>
      </c>
      <c r="C170" s="293"/>
      <c r="D170" s="293"/>
      <c r="E170" s="293"/>
      <c r="F170" s="293"/>
      <c r="G170" s="293"/>
      <c r="H170" s="293"/>
      <c r="I170" s="293"/>
    </row>
    <row r="171" spans="1:10" ht="21" customHeight="1">
      <c r="J171" s="1"/>
    </row>
    <row r="172" spans="1:10">
      <c r="J172" s="1"/>
    </row>
    <row r="173" spans="1:10" ht="52.5" customHeight="1">
      <c r="A173" s="11" t="s">
        <v>80</v>
      </c>
      <c r="B173" s="293" t="s">
        <v>119</v>
      </c>
      <c r="C173" s="293"/>
      <c r="D173" s="293"/>
      <c r="E173" s="293"/>
      <c r="F173" s="293"/>
      <c r="G173" s="293"/>
      <c r="H173" s="293"/>
      <c r="I173" s="293"/>
    </row>
    <row r="174" spans="1:10" ht="20.25" customHeight="1">
      <c r="A174" s="11"/>
      <c r="B174" s="8"/>
      <c r="C174" s="8"/>
      <c r="D174" s="8"/>
      <c r="E174" s="8"/>
      <c r="F174" s="8"/>
      <c r="G174" s="8"/>
      <c r="H174" s="8"/>
      <c r="I174" s="8"/>
    </row>
    <row r="175" spans="1:10" ht="40.5" customHeight="1">
      <c r="A175" s="11" t="s">
        <v>99</v>
      </c>
      <c r="B175" s="293" t="s">
        <v>120</v>
      </c>
      <c r="C175" s="293"/>
      <c r="D175" s="293"/>
      <c r="E175" s="293"/>
      <c r="F175" s="293"/>
      <c r="G175" s="293"/>
      <c r="H175" s="293"/>
      <c r="I175" s="293"/>
    </row>
    <row r="176" spans="1:10" ht="21.75" customHeight="1">
      <c r="A176" s="11"/>
      <c r="B176" s="8"/>
      <c r="C176" s="8"/>
      <c r="D176" s="8"/>
      <c r="E176" s="8"/>
      <c r="F176" s="8"/>
      <c r="G176" s="8"/>
      <c r="H176" s="8"/>
      <c r="I176" s="8"/>
    </row>
    <row r="177" spans="1:10" ht="88.5" customHeight="1">
      <c r="A177" s="11" t="s">
        <v>101</v>
      </c>
      <c r="B177" s="293" t="s">
        <v>121</v>
      </c>
      <c r="C177" s="293"/>
      <c r="D177" s="293"/>
      <c r="E177" s="293"/>
      <c r="F177" s="293"/>
      <c r="G177" s="293"/>
      <c r="H177" s="293"/>
      <c r="I177" s="293"/>
    </row>
    <row r="178" spans="1:10" ht="18" customHeight="1">
      <c r="A178" s="11"/>
      <c r="B178" s="8"/>
      <c r="C178" s="8"/>
      <c r="D178" s="8"/>
      <c r="E178" s="8"/>
      <c r="F178" s="8"/>
      <c r="G178" s="8"/>
      <c r="H178" s="8"/>
      <c r="I178" s="8"/>
    </row>
    <row r="179" spans="1:10" ht="63" customHeight="1">
      <c r="A179" s="11" t="s">
        <v>122</v>
      </c>
      <c r="B179" s="293" t="s">
        <v>123</v>
      </c>
      <c r="C179" s="293"/>
      <c r="D179" s="293"/>
      <c r="E179" s="293"/>
      <c r="F179" s="293"/>
      <c r="G179" s="293"/>
      <c r="H179" s="293"/>
      <c r="I179" s="29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2" t="s">
        <v>44</v>
      </c>
      <c r="F182" s="292"/>
      <c r="G182" s="292"/>
      <c r="H182" s="292"/>
      <c r="I182" s="292"/>
      <c r="J182" s="1"/>
    </row>
    <row r="183" spans="1:10" ht="33" customHeight="1">
      <c r="A183" s="290" t="s">
        <v>45</v>
      </c>
      <c r="B183" s="290"/>
      <c r="C183" s="290"/>
      <c r="D183" s="290"/>
      <c r="E183" s="291" t="s">
        <v>46</v>
      </c>
      <c r="F183" s="291"/>
      <c r="G183" s="291"/>
      <c r="H183" s="291"/>
      <c r="I183" s="291"/>
      <c r="J183" s="1"/>
    </row>
    <row r="184" spans="1:10" ht="22.5" customHeight="1">
      <c r="A184" s="56" t="s">
        <v>12</v>
      </c>
      <c r="B184" s="5"/>
      <c r="C184" s="5"/>
      <c r="D184" s="5"/>
      <c r="E184" s="5"/>
      <c r="F184" s="5"/>
      <c r="G184" s="5"/>
      <c r="H184" s="5"/>
      <c r="I184" s="57" t="s">
        <v>124</v>
      </c>
      <c r="J184" s="1"/>
    </row>
    <row r="185" spans="1:10" ht="53.25" customHeight="1">
      <c r="A185" s="11" t="s">
        <v>103</v>
      </c>
      <c r="B185" s="293" t="s">
        <v>125</v>
      </c>
      <c r="C185" s="293"/>
      <c r="D185" s="293"/>
      <c r="E185" s="293"/>
      <c r="F185" s="293"/>
      <c r="G185" s="293"/>
      <c r="H185" s="293"/>
      <c r="I185" s="29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5" t="s">
        <v>45</v>
      </c>
      <c r="C189" s="305"/>
      <c r="D189" s="305"/>
      <c r="E189" s="305"/>
      <c r="F189" s="306" t="s">
        <v>46</v>
      </c>
      <c r="G189" s="305"/>
      <c r="H189" s="305"/>
      <c r="I189" s="305"/>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7" t="str">
        <f>"Name : "&amp;'Name of Bidder'!C17</f>
        <v xml:space="preserve">Name : </v>
      </c>
      <c r="G194" s="297"/>
      <c r="H194" s="297"/>
      <c r="I194" s="297"/>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4">
        <v>155885</v>
      </c>
      <c r="B3" s="315"/>
      <c r="C3" s="32"/>
      <c r="D3" s="33"/>
      <c r="E3" s="32"/>
      <c r="F3" s="314">
        <v>4960</v>
      </c>
      <c r="G3" s="315"/>
      <c r="H3" s="32"/>
      <c r="I3" s="33"/>
      <c r="K3" s="314">
        <v>10352</v>
      </c>
      <c r="L3" s="315"/>
      <c r="M3" s="32"/>
      <c r="N3" s="33"/>
      <c r="P3" s="314">
        <v>691647</v>
      </c>
      <c r="Q3" s="315"/>
      <c r="R3" s="32"/>
      <c r="S3" s="33"/>
      <c r="U3" s="31" t="s">
        <v>133</v>
      </c>
    </row>
    <row r="4" spans="1:27" hidden="1">
      <c r="A4" s="309"/>
      <c r="B4" s="310"/>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7" t="e">
        <f>#REF!</f>
        <v>#REF!</v>
      </c>
      <c r="B124" s="308"/>
      <c r="C124" s="32"/>
      <c r="D124" s="33"/>
    </row>
    <row r="125" spans="1:19">
      <c r="A125" s="309"/>
      <c r="B125" s="310"/>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6" t="str">
        <f>'Name of Bidder'!A1:C1</f>
        <v>Making Temporary Bypass Arrangement for HT (33kV and 11kV) &amp; LT (415V) line crossings during stringing of lines associated with “Transmission Scheme for Solar Energy Zone in Ananthpurm and Kurnool, Andhra Pradesh
Pkg-II : 400KV Ananthapuram-Kurnool-III D/c Line (TL-01 – 84.23KM)</v>
      </c>
      <c r="B1" s="326"/>
      <c r="C1" s="326"/>
      <c r="D1" s="326"/>
      <c r="E1" s="326"/>
      <c r="F1" s="326"/>
      <c r="G1" s="326"/>
      <c r="H1" s="326"/>
      <c r="I1" s="326"/>
      <c r="J1" s="326"/>
      <c r="K1" s="326"/>
      <c r="L1" s="326"/>
      <c r="M1" s="326"/>
      <c r="N1" s="326"/>
      <c r="O1" s="326"/>
    </row>
    <row r="2" spans="1:15" ht="16.5">
      <c r="A2" s="326" t="s">
        <v>241</v>
      </c>
      <c r="B2" s="326"/>
      <c r="C2" s="326"/>
      <c r="D2" s="326"/>
      <c r="E2" s="326"/>
      <c r="F2" s="326"/>
      <c r="G2" s="326"/>
      <c r="H2" s="326"/>
      <c r="I2" s="326"/>
      <c r="J2" s="326"/>
      <c r="K2" s="326"/>
      <c r="L2" s="326"/>
      <c r="M2" s="326"/>
      <c r="N2" s="326"/>
      <c r="O2" s="326"/>
    </row>
    <row r="3" spans="1:15" s="133" customFormat="1">
      <c r="A3" s="130"/>
      <c r="B3" s="131"/>
      <c r="C3" s="323"/>
      <c r="D3" s="323"/>
      <c r="E3" s="323"/>
      <c r="F3" s="323"/>
      <c r="G3" s="323"/>
      <c r="H3" s="323"/>
      <c r="I3" s="323"/>
      <c r="J3" s="323"/>
      <c r="K3" s="322" t="s">
        <v>242</v>
      </c>
      <c r="L3" s="322"/>
      <c r="M3" s="322"/>
    </row>
    <row r="4" spans="1:15" s="133" customFormat="1">
      <c r="A4" s="132" t="s">
        <v>243</v>
      </c>
      <c r="B4" s="134"/>
      <c r="C4" s="323">
        <f>'Name of Bidder'!C9</f>
        <v>0</v>
      </c>
      <c r="D4" s="323"/>
      <c r="E4" s="323"/>
      <c r="F4" s="323"/>
      <c r="G4" s="323"/>
      <c r="H4" s="323"/>
      <c r="I4" s="323"/>
      <c r="J4" s="323"/>
      <c r="K4" s="322" t="s">
        <v>244</v>
      </c>
      <c r="L4" s="322"/>
      <c r="M4" s="322"/>
    </row>
    <row r="5" spans="1:15" s="133" customFormat="1">
      <c r="A5" s="132" t="s">
        <v>15</v>
      </c>
      <c r="B5" s="134"/>
      <c r="C5" s="323">
        <f>'Name of Bidder'!C10</f>
        <v>0</v>
      </c>
      <c r="D5" s="323"/>
      <c r="E5" s="323"/>
      <c r="F5" s="323"/>
      <c r="G5" s="323"/>
      <c r="H5" s="323"/>
      <c r="I5" s="323"/>
      <c r="J5" s="323"/>
      <c r="K5" s="322" t="s">
        <v>245</v>
      </c>
      <c r="L5" s="322"/>
      <c r="M5" s="322"/>
    </row>
    <row r="6" spans="1:15" s="133" customFormat="1">
      <c r="A6" s="132"/>
      <c r="B6" s="134"/>
      <c r="C6" s="323">
        <f>'Name of Bidder'!C11</f>
        <v>0</v>
      </c>
      <c r="D6" s="323"/>
      <c r="E6" s="323"/>
      <c r="F6" s="323"/>
      <c r="G6" s="323"/>
      <c r="H6" s="323"/>
      <c r="I6" s="323"/>
      <c r="J6" s="323"/>
      <c r="K6" s="133" t="s">
        <v>246</v>
      </c>
    </row>
    <row r="7" spans="1:15" s="133" customFormat="1">
      <c r="A7" s="132"/>
      <c r="B7" s="134"/>
      <c r="C7" s="323">
        <f>'Name of Bidder'!C12</f>
        <v>0</v>
      </c>
      <c r="D7" s="323"/>
      <c r="E7" s="323"/>
      <c r="F7" s="323"/>
      <c r="G7" s="323"/>
      <c r="H7" s="323"/>
      <c r="I7" s="323"/>
      <c r="J7" s="323"/>
      <c r="K7" s="133" t="s">
        <v>247</v>
      </c>
    </row>
    <row r="8" spans="1:15">
      <c r="N8" s="327" t="s">
        <v>248</v>
      </c>
      <c r="O8" s="327"/>
    </row>
    <row r="9" spans="1:15" ht="99">
      <c r="A9" s="127" t="s">
        <v>249</v>
      </c>
      <c r="B9" s="127" t="s">
        <v>330</v>
      </c>
      <c r="C9" s="127" t="s">
        <v>250</v>
      </c>
      <c r="D9" s="128" t="s">
        <v>251</v>
      </c>
      <c r="E9" s="139" t="s">
        <v>252</v>
      </c>
      <c r="F9" s="128" t="s">
        <v>253</v>
      </c>
      <c r="G9" s="139" t="s">
        <v>254</v>
      </c>
      <c r="H9" s="127" t="s">
        <v>331</v>
      </c>
      <c r="I9" s="127" t="s">
        <v>255</v>
      </c>
      <c r="J9" s="127" t="s">
        <v>256</v>
      </c>
      <c r="K9" s="127" t="s">
        <v>332</v>
      </c>
      <c r="L9" s="127" t="s">
        <v>333</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336</v>
      </c>
      <c r="N10" s="143" t="s">
        <v>334</v>
      </c>
      <c r="O10" s="144" t="s">
        <v>335</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341</v>
      </c>
      <c r="I12" s="258"/>
      <c r="J12" s="146"/>
      <c r="K12" s="146"/>
      <c r="L12" s="145"/>
      <c r="M12" s="146"/>
      <c r="N12" s="146">
        <f t="shared" ref="N12" si="0">ROUND(M12*J12,2)</f>
        <v>0</v>
      </c>
      <c r="O12" s="263">
        <f t="shared" ref="O12" si="1">IF(G12="",N12*F12,N12*G12)</f>
        <v>0</v>
      </c>
    </row>
    <row r="13" spans="1:15" ht="16.5">
      <c r="A13" s="324" t="s">
        <v>337</v>
      </c>
      <c r="B13" s="324"/>
      <c r="C13" s="324"/>
      <c r="D13" s="324"/>
      <c r="E13" s="324"/>
      <c r="F13" s="324"/>
      <c r="G13" s="324"/>
      <c r="H13" s="324"/>
      <c r="I13" s="324"/>
      <c r="J13" s="324"/>
      <c r="K13" s="324"/>
      <c r="L13" s="324"/>
      <c r="M13" s="324"/>
      <c r="N13" s="148">
        <f>SUM(N12:N12)</f>
        <v>0</v>
      </c>
      <c r="O13" s="148">
        <f>SUM(O12:O12)</f>
        <v>0</v>
      </c>
    </row>
    <row r="14" spans="1:15" ht="26.25">
      <c r="A14" s="324" t="s">
        <v>261</v>
      </c>
      <c r="B14" s="324"/>
      <c r="C14" s="324"/>
      <c r="D14" s="324"/>
      <c r="E14" s="324"/>
      <c r="F14" s="324"/>
      <c r="G14" s="324"/>
      <c r="H14" s="324"/>
      <c r="I14" s="324"/>
      <c r="J14" s="324"/>
      <c r="K14" s="324"/>
      <c r="L14" s="324"/>
      <c r="M14" s="324"/>
      <c r="N14" s="259">
        <v>0</v>
      </c>
      <c r="O14" s="148">
        <f>N14</f>
        <v>0</v>
      </c>
    </row>
    <row r="15" spans="1:15" ht="16.5">
      <c r="A15" s="324" t="s">
        <v>262</v>
      </c>
      <c r="B15" s="324"/>
      <c r="C15" s="324"/>
      <c r="D15" s="324"/>
      <c r="E15" s="324"/>
      <c r="F15" s="324"/>
      <c r="G15" s="324"/>
      <c r="H15" s="324"/>
      <c r="I15" s="324"/>
      <c r="J15" s="324"/>
      <c r="K15" s="324"/>
      <c r="L15" s="324"/>
      <c r="M15" s="324"/>
      <c r="N15" s="148">
        <f>IF(N14="", "",$N$13*$N$14)</f>
        <v>0</v>
      </c>
      <c r="O15" s="148">
        <f>IF(N14="","",ROUND(N15*18%,2))</f>
        <v>0</v>
      </c>
    </row>
    <row r="16" spans="1:15" ht="16.5">
      <c r="A16" s="324" t="s">
        <v>263</v>
      </c>
      <c r="B16" s="324"/>
      <c r="C16" s="324"/>
      <c r="D16" s="324"/>
      <c r="E16" s="324"/>
      <c r="F16" s="324"/>
      <c r="G16" s="324"/>
      <c r="H16" s="324"/>
      <c r="I16" s="324"/>
      <c r="J16" s="324"/>
      <c r="K16" s="324"/>
      <c r="L16" s="324"/>
      <c r="M16" s="324"/>
      <c r="N16" s="148">
        <f>IF(N14="", "",$N$13*(1+$N$14))</f>
        <v>0</v>
      </c>
      <c r="O16" s="148"/>
    </row>
    <row r="17" spans="1:15" ht="18.75">
      <c r="A17" s="325" t="s">
        <v>264</v>
      </c>
      <c r="B17" s="325"/>
      <c r="C17" s="325"/>
      <c r="D17" s="325"/>
      <c r="E17" s="325"/>
      <c r="F17" s="325"/>
      <c r="G17" s="325"/>
      <c r="H17" s="325"/>
      <c r="I17" s="325"/>
      <c r="J17" s="325"/>
      <c r="K17" s="325"/>
      <c r="L17" s="325"/>
      <c r="M17" s="325"/>
      <c r="N17" s="149"/>
      <c r="O17" s="151">
        <f>IF(N15="", "",($O$13+O15))</f>
        <v>0</v>
      </c>
    </row>
    <row r="18" spans="1:15" ht="23.25">
      <c r="A18" s="320" t="str">
        <f>IF(N14="","As the %variation w.r.t total DSR Amount cell left Blank the bid is considered as Non-responsive","Sheet OK")</f>
        <v>Sheet OK</v>
      </c>
      <c r="B18" s="320"/>
      <c r="C18" s="320"/>
      <c r="D18" s="320"/>
      <c r="E18" s="320"/>
      <c r="F18" s="320"/>
      <c r="G18" s="320"/>
      <c r="H18" s="320"/>
      <c r="I18" s="320"/>
      <c r="J18" s="320"/>
      <c r="K18" s="320"/>
      <c r="L18" s="320"/>
      <c r="M18" s="320"/>
      <c r="N18" s="320"/>
      <c r="O18" s="321"/>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3eeXufHEMMGt3tQzGyXdhdkGICRAescFu/A00oJNpA2cO/4grLV8+qOkmsRSrIt5+mnsyRT04Zqa8g928QyNSQ==" saltValue="fe1uAP9QorabQ7XsVJRO6w=="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8:O18"/>
    <mergeCell ref="K3:M3"/>
    <mergeCell ref="C6:J6"/>
    <mergeCell ref="K4:M4"/>
    <mergeCell ref="A13:M13"/>
    <mergeCell ref="A17:M17"/>
    <mergeCell ref="A14:M14"/>
    <mergeCell ref="A15:M15"/>
    <mergeCell ref="A16:M16"/>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4" sqref="J14"/>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6" t="str">
        <f>'Name of Bidder'!A1:C1</f>
        <v>Making Temporary Bypass Arrangement for HT (33kV and 11kV) &amp; LT (415V) line crossings during stringing of lines associated with “Transmission Scheme for Solar Energy Zone in Ananthpurm and Kurnool, Andhra Pradesh
Pkg-II : 400KV Ananthapuram-Kurnool-III D/c Line (TL-01 – 84.23KM)</v>
      </c>
      <c r="B1" s="326"/>
      <c r="C1" s="326"/>
      <c r="D1" s="326"/>
      <c r="E1" s="326"/>
      <c r="F1" s="326"/>
      <c r="G1" s="326"/>
      <c r="H1" s="326"/>
      <c r="I1" s="326"/>
      <c r="J1" s="326"/>
      <c r="K1" s="326"/>
      <c r="L1" s="326"/>
      <c r="M1" s="201"/>
      <c r="N1" s="208"/>
      <c r="O1" s="208"/>
      <c r="P1" s="208"/>
    </row>
    <row r="2" spans="1:16" s="155" customFormat="1" ht="16.5" customHeight="1">
      <c r="A2" s="326" t="s">
        <v>265</v>
      </c>
      <c r="B2" s="326"/>
      <c r="C2" s="326"/>
      <c r="D2" s="326"/>
      <c r="E2" s="326"/>
      <c r="F2" s="326"/>
      <c r="G2" s="326"/>
      <c r="H2" s="326"/>
      <c r="I2" s="326"/>
      <c r="J2" s="326"/>
      <c r="K2" s="326"/>
      <c r="L2" s="326"/>
      <c r="M2" s="201"/>
      <c r="N2" s="208"/>
      <c r="O2" s="208"/>
      <c r="P2" s="208"/>
    </row>
    <row r="3" spans="1:16" ht="15.75">
      <c r="A3" s="132" t="s">
        <v>266</v>
      </c>
      <c r="B3" s="132"/>
      <c r="C3" s="132"/>
      <c r="D3" s="323">
        <f>'Name of Bidder'!C9</f>
        <v>0</v>
      </c>
      <c r="E3" s="323"/>
      <c r="F3" s="323"/>
      <c r="G3" s="323"/>
      <c r="H3" s="323"/>
      <c r="I3" s="323"/>
      <c r="J3" s="322" t="s">
        <v>242</v>
      </c>
      <c r="K3" s="322"/>
      <c r="L3" s="322"/>
      <c r="M3" s="132"/>
      <c r="N3" s="209"/>
      <c r="O3" s="209"/>
      <c r="P3" s="209"/>
    </row>
    <row r="4" spans="1:16" ht="15.75">
      <c r="A4" s="323" t="s">
        <v>15</v>
      </c>
      <c r="B4" s="323"/>
      <c r="C4" s="323"/>
      <c r="D4" s="323">
        <f>'Name of Bidder'!C10</f>
        <v>0</v>
      </c>
      <c r="E4" s="323"/>
      <c r="F4" s="323"/>
      <c r="G4" s="323"/>
      <c r="H4" s="323"/>
      <c r="I4" s="323"/>
      <c r="J4" s="322" t="s">
        <v>244</v>
      </c>
      <c r="K4" s="322"/>
      <c r="L4" s="322"/>
      <c r="M4" s="132"/>
      <c r="N4" s="209"/>
      <c r="O4" s="209"/>
      <c r="P4" s="209"/>
    </row>
    <row r="5" spans="1:16" ht="15.75">
      <c r="A5" s="132"/>
      <c r="B5" s="132"/>
      <c r="C5" s="132"/>
      <c r="D5" s="323">
        <f>'Name of Bidder'!C11</f>
        <v>0</v>
      </c>
      <c r="E5" s="323"/>
      <c r="F5" s="323"/>
      <c r="G5" s="323"/>
      <c r="H5" s="323"/>
      <c r="I5" s="323"/>
      <c r="J5" s="322" t="s">
        <v>245</v>
      </c>
      <c r="K5" s="322"/>
      <c r="L5" s="322"/>
      <c r="M5" s="132"/>
      <c r="N5" s="209"/>
      <c r="O5" s="209"/>
      <c r="P5" s="209"/>
    </row>
    <row r="6" spans="1:16" ht="15.75">
      <c r="A6" s="132"/>
      <c r="B6" s="132"/>
      <c r="C6" s="132"/>
      <c r="D6" s="323">
        <f>'Name of Bidder'!C12</f>
        <v>0</v>
      </c>
      <c r="E6" s="323"/>
      <c r="F6" s="323"/>
      <c r="G6" s="323"/>
      <c r="H6" s="323"/>
      <c r="I6" s="323"/>
      <c r="J6" s="132" t="s">
        <v>246</v>
      </c>
      <c r="K6" s="132"/>
      <c r="L6" s="132"/>
      <c r="M6" s="132"/>
      <c r="N6" s="209"/>
      <c r="O6" s="209"/>
      <c r="P6" s="209"/>
    </row>
    <row r="7" spans="1:16" ht="15.75">
      <c r="A7" s="132"/>
      <c r="B7" s="132"/>
      <c r="C7" s="132"/>
      <c r="D7" s="132"/>
      <c r="E7" s="323"/>
      <c r="F7" s="323"/>
      <c r="G7" s="323"/>
      <c r="H7" s="323"/>
      <c r="I7" s="323"/>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338</v>
      </c>
      <c r="L9" s="205" t="s">
        <v>339</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0">
      <c r="A11" s="147">
        <v>1</v>
      </c>
      <c r="B11" s="264"/>
      <c r="C11" s="202"/>
      <c r="D11" s="235"/>
      <c r="E11" s="211">
        <v>0.18</v>
      </c>
      <c r="F11" s="267"/>
      <c r="G11" s="238" t="s">
        <v>342</v>
      </c>
      <c r="H11" s="273" t="s">
        <v>350</v>
      </c>
      <c r="I11" s="274">
        <v>5</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0">
      <c r="A12" s="147">
        <v>2</v>
      </c>
      <c r="B12" s="264"/>
      <c r="C12" s="202"/>
      <c r="D12" s="235"/>
      <c r="E12" s="211">
        <v>0.18</v>
      </c>
      <c r="F12" s="267"/>
      <c r="G12" s="238" t="s">
        <v>343</v>
      </c>
      <c r="H12" s="273" t="s">
        <v>350</v>
      </c>
      <c r="I12" s="274">
        <v>44</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344</v>
      </c>
      <c r="H13" s="273" t="s">
        <v>350</v>
      </c>
      <c r="I13" s="274">
        <v>26</v>
      </c>
      <c r="J13" s="234"/>
      <c r="K13" s="236">
        <f t="shared" si="3"/>
        <v>0</v>
      </c>
      <c r="L13" s="263">
        <f t="shared" si="4"/>
        <v>0</v>
      </c>
      <c r="M13" s="206" t="str">
        <f t="shared" si="5"/>
        <v/>
      </c>
      <c r="N13" s="209"/>
      <c r="O13" s="209"/>
      <c r="P13" s="210"/>
    </row>
    <row r="14" spans="1:16" ht="30">
      <c r="A14" s="147">
        <v>4</v>
      </c>
      <c r="B14" s="264"/>
      <c r="C14" s="202"/>
      <c r="D14" s="235"/>
      <c r="E14" s="211">
        <v>0.18</v>
      </c>
      <c r="F14" s="267"/>
      <c r="G14" s="238" t="s">
        <v>345</v>
      </c>
      <c r="H14" s="273" t="s">
        <v>350</v>
      </c>
      <c r="I14" s="274">
        <v>5</v>
      </c>
      <c r="J14" s="234"/>
      <c r="K14" s="236">
        <f t="shared" si="3"/>
        <v>0</v>
      </c>
      <c r="L14" s="263">
        <f t="shared" si="4"/>
        <v>0</v>
      </c>
      <c r="M14" s="206" t="str">
        <f t="shared" si="5"/>
        <v/>
      </c>
      <c r="N14" s="209"/>
      <c r="O14" s="209"/>
      <c r="P14" s="210"/>
    </row>
    <row r="15" spans="1:16" ht="30">
      <c r="A15" s="147">
        <v>5</v>
      </c>
      <c r="B15" s="264"/>
      <c r="C15" s="202"/>
      <c r="D15" s="235"/>
      <c r="E15" s="211">
        <v>0.18</v>
      </c>
      <c r="F15" s="267"/>
      <c r="G15" s="238" t="s">
        <v>346</v>
      </c>
      <c r="H15" s="273" t="s">
        <v>350</v>
      </c>
      <c r="I15" s="274">
        <v>44</v>
      </c>
      <c r="J15" s="234"/>
      <c r="K15" s="236">
        <f t="shared" si="3"/>
        <v>0</v>
      </c>
      <c r="L15" s="263">
        <f t="shared" si="4"/>
        <v>0</v>
      </c>
      <c r="M15" s="206" t="str">
        <f t="shared" si="5"/>
        <v/>
      </c>
      <c r="N15" s="209"/>
      <c r="O15" s="209"/>
      <c r="P15" s="210"/>
    </row>
    <row r="16" spans="1:16" ht="30">
      <c r="A16" s="147">
        <v>6</v>
      </c>
      <c r="B16" s="264"/>
      <c r="C16" s="202"/>
      <c r="D16" s="235"/>
      <c r="E16" s="211">
        <v>0.18</v>
      </c>
      <c r="F16" s="267"/>
      <c r="G16" s="238" t="s">
        <v>347</v>
      </c>
      <c r="H16" s="273" t="s">
        <v>350</v>
      </c>
      <c r="I16" s="274">
        <v>26</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351</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gTq5U0oOkyudU/QfKzykVaPIYjzA7iY25L4cRLI2+0pQOH6nkkIZfwBE1yyQ/7IRfkjnY7X8S28xGL14+erB0w==" saltValue="kav72UCsHSM/vksNWExkQA=="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7" sqref="D17"/>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Making Temporary Bypass Arrangement for HT (33kV and 11kV) &amp; LT (415V) line crossings during stringing of lines associated with “Transmission Scheme for Solar Energy Zone in Ananthpurm and Kurnool, Andhra Pradesh
Pkg-II : 400KV Ananthapuram-Kurnool-III D/c Line (TL-01 – 84.23KM)</v>
      </c>
      <c r="B1" s="279"/>
      <c r="C1" s="279"/>
      <c r="D1" s="279"/>
    </row>
    <row r="2" spans="1:4" ht="16.5">
      <c r="A2" s="279" t="s">
        <v>275</v>
      </c>
      <c r="B2" s="279"/>
      <c r="C2" s="279"/>
      <c r="D2" s="279"/>
    </row>
    <row r="3" spans="1:4">
      <c r="A3" s="330" t="s">
        <v>243</v>
      </c>
      <c r="B3" s="330"/>
      <c r="C3" s="330" t="s">
        <v>242</v>
      </c>
      <c r="D3" s="330"/>
    </row>
    <row r="4" spans="1:4">
      <c r="A4" s="240" t="s">
        <v>14</v>
      </c>
      <c r="B4" s="241">
        <f>'Name of Bidder'!C9</f>
        <v>0</v>
      </c>
      <c r="C4" s="240" t="s">
        <v>244</v>
      </c>
      <c r="D4" s="242"/>
    </row>
    <row r="5" spans="1:4" ht="16.5">
      <c r="A5" s="240" t="s">
        <v>15</v>
      </c>
      <c r="B5" s="241">
        <f>'Schedule-I'!C5</f>
        <v>0</v>
      </c>
      <c r="C5" s="332" t="s">
        <v>245</v>
      </c>
      <c r="D5" s="332"/>
    </row>
    <row r="6" spans="1:4" ht="16.5">
      <c r="A6" s="243"/>
      <c r="B6" s="241">
        <f>'Schedule-I'!C6</f>
        <v>0</v>
      </c>
      <c r="C6" s="62" t="s">
        <v>246</v>
      </c>
      <c r="D6" s="126"/>
    </row>
    <row r="7" spans="1:4" ht="16.5">
      <c r="A7" s="243"/>
      <c r="B7" s="241">
        <f>'Schedule-I'!C7</f>
        <v>0</v>
      </c>
      <c r="C7" s="62" t="s">
        <v>276</v>
      </c>
      <c r="D7" s="126"/>
    </row>
    <row r="8" spans="1:4" ht="16.5">
      <c r="A8" s="243"/>
      <c r="B8" s="241"/>
      <c r="C8" s="62" t="s">
        <v>277</v>
      </c>
      <c r="D8" s="126"/>
    </row>
    <row r="9" spans="1:4" ht="15">
      <c r="A9" s="160" t="s">
        <v>249</v>
      </c>
      <c r="B9" s="331" t="s">
        <v>278</v>
      </c>
      <c r="C9" s="331"/>
      <c r="D9" s="161" t="s">
        <v>279</v>
      </c>
    </row>
    <row r="10" spans="1:4" ht="15">
      <c r="A10" s="162">
        <v>1.1000000000000001</v>
      </c>
      <c r="B10" s="333" t="s">
        <v>280</v>
      </c>
      <c r="C10" s="333"/>
      <c r="D10" s="244"/>
    </row>
    <row r="11" spans="1:4" ht="51" customHeight="1">
      <c r="A11" s="162"/>
      <c r="B11" s="334" t="str">
        <f>"Supply &amp; Installation Charges- Schedule Civil &amp; Electrical Items for " &amp;A1</f>
        <v>Supply &amp; Installation Charges- Schedule Civil &amp; Electrical Items for Making Temporary Bypass Arrangement for HT (33kV and 11kV) &amp; LT (415V) line crossings during stringing of lines associated with “Transmission Scheme for Solar Energy Zone in Ananthpurm and Kurnool, Andhra Pradesh
Pkg-II : 400KV Ananthapuram-Kurnool-III D/c Line (TL-01 – 84.23KM)</v>
      </c>
      <c r="C11" s="334"/>
      <c r="D11" s="245">
        <f>'Schedule-I'!N16</f>
        <v>0</v>
      </c>
    </row>
    <row r="12" spans="1:4" ht="15">
      <c r="A12" s="162">
        <v>1.2</v>
      </c>
      <c r="B12" s="333" t="s">
        <v>281</v>
      </c>
      <c r="C12" s="333"/>
      <c r="D12" s="245"/>
    </row>
    <row r="13" spans="1:4" ht="58.5" customHeight="1">
      <c r="A13" s="162"/>
      <c r="B13" s="334" t="str">
        <f>"Supply &amp; Installation Charges- Non-Schedule Civil &amp; Electrical Items for " &amp; A1</f>
        <v>Supply &amp; Installation Charges- Non-Schedule Civil &amp; Electrical Items for Making Temporary Bypass Arrangement for HT (33kV and 11kV) &amp; LT (415V) line crossings during stringing of lines associated with “Transmission Scheme for Solar Energy Zone in Ananthpurm and Kurnool, Andhra Pradesh
Pkg-II : 400KV Ananthapuram-Kurnool-III D/c Line (TL-01 – 84.23KM)</v>
      </c>
      <c r="C13" s="334"/>
      <c r="D13" s="246" t="str">
        <f>'Schedule-II'!K17</f>
        <v/>
      </c>
    </row>
    <row r="14" spans="1:4" ht="15">
      <c r="A14" s="162"/>
      <c r="B14" s="340"/>
      <c r="C14" s="341"/>
      <c r="D14" s="246"/>
    </row>
    <row r="15" spans="1:4" ht="33.75" customHeight="1">
      <c r="A15" s="162" t="s">
        <v>282</v>
      </c>
      <c r="B15" s="342" t="s">
        <v>340</v>
      </c>
      <c r="C15" s="343"/>
      <c r="D15" s="163" t="str">
        <f>IF(OR(D11="",D13=""),"Non-responsive Bid",D11+D13)</f>
        <v>Non-responsive Bid</v>
      </c>
    </row>
    <row r="16" spans="1:4" ht="15">
      <c r="A16" s="162"/>
      <c r="B16" s="335"/>
      <c r="C16" s="336"/>
      <c r="D16" s="163"/>
    </row>
    <row r="17" spans="1:4" ht="15">
      <c r="A17" s="162" t="s">
        <v>283</v>
      </c>
      <c r="B17" s="333" t="s">
        <v>284</v>
      </c>
      <c r="C17" s="333"/>
      <c r="D17" s="163"/>
    </row>
    <row r="18" spans="1:4" ht="15">
      <c r="A18" s="162"/>
      <c r="B18" s="334" t="s">
        <v>285</v>
      </c>
      <c r="C18" s="334"/>
      <c r="D18" s="163">
        <f>'Schedule-I'!O17</f>
        <v>0</v>
      </c>
    </row>
    <row r="19" spans="1:4" ht="15">
      <c r="A19" s="162"/>
      <c r="B19" s="334" t="s">
        <v>286</v>
      </c>
      <c r="C19" s="334"/>
      <c r="D19" s="163" t="str">
        <f>'Schedule-II'!L17</f>
        <v/>
      </c>
    </row>
    <row r="20" spans="1:4" ht="35.25" customHeight="1">
      <c r="A20" s="162"/>
      <c r="B20" s="337" t="s">
        <v>287</v>
      </c>
      <c r="C20" s="337"/>
      <c r="D20" s="163" t="str">
        <f>IF(OR(D11="",D13=""),"Non-responsive Bid",D18+D19)</f>
        <v>Non-responsive Bid</v>
      </c>
    </row>
    <row r="21" spans="1:4" ht="15.75">
      <c r="A21" s="162"/>
      <c r="B21" s="338"/>
      <c r="C21" s="339"/>
      <c r="D21" s="164"/>
    </row>
    <row r="22" spans="1:4" ht="16.5">
      <c r="A22" s="162" t="s">
        <v>288</v>
      </c>
      <c r="B22" s="337" t="s">
        <v>289</v>
      </c>
      <c r="C22" s="337"/>
      <c r="D22" s="163" t="str">
        <f>IF(OR(D11="",D13=""),"Non-responsive Bid",D15+D20)</f>
        <v>Non-responsive Bid</v>
      </c>
    </row>
    <row r="23" spans="1:4">
      <c r="A23" s="247"/>
      <c r="B23" s="248"/>
      <c r="C23" s="248"/>
      <c r="D23" s="249"/>
    </row>
    <row r="24" spans="1:4">
      <c r="A24" s="250"/>
      <c r="B24" s="251"/>
      <c r="C24" s="251"/>
      <c r="D24" s="252"/>
    </row>
    <row r="25" spans="1:4">
      <c r="A25" s="253" t="s">
        <v>290</v>
      </c>
      <c r="B25" s="251">
        <f>'Name of Bidder'!C20</f>
        <v>0</v>
      </c>
      <c r="C25" s="240" t="s">
        <v>291</v>
      </c>
      <c r="D25" s="252">
        <f>'Name of Bidder'!C17</f>
        <v>0</v>
      </c>
    </row>
    <row r="26" spans="1:4">
      <c r="A26" s="254" t="s">
        <v>292</v>
      </c>
      <c r="B26" s="255">
        <f>'Name of Bidder'!C21</f>
        <v>0</v>
      </c>
      <c r="C26" s="256" t="s">
        <v>293</v>
      </c>
      <c r="D26" s="257">
        <f>'Name of Bidder'!C18</f>
        <v>0</v>
      </c>
    </row>
  </sheetData>
  <sheetProtection algorithmName="SHA-512" hashValue="52FGV5bNqvN26Cl5eyUjjknTOiBziB3Ru1RgPEcI152XQssrw//E7uJefNmcHEtJv2rmIPapcDGzlf1ezQb5Uw==" saltValue="KewKSfziSIFVkFxt0r2CUA=="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SR-I/C&amp;M/WC-4200(B)/2025/RFx-5002004473 (SR1/T/W-TW/DOM/B00/25/06816) </v>
      </c>
      <c r="B1" s="166"/>
      <c r="C1" s="167"/>
      <c r="D1" s="167"/>
      <c r="E1" s="167"/>
      <c r="F1" s="168" t="s">
        <v>294</v>
      </c>
    </row>
    <row r="2" spans="1:6" ht="16.5">
      <c r="A2" s="170"/>
      <c r="B2" s="170"/>
      <c r="C2" s="170"/>
      <c r="D2" s="170"/>
      <c r="E2" s="170"/>
      <c r="F2" s="170"/>
    </row>
    <row r="3" spans="1:6" ht="15">
      <c r="A3" s="345" t="s">
        <v>295</v>
      </c>
      <c r="B3" s="345"/>
      <c r="C3" s="345"/>
      <c r="D3" s="345"/>
      <c r="E3" s="345"/>
      <c r="F3" s="345"/>
    </row>
    <row r="4" spans="1:6" ht="15">
      <c r="A4" s="171"/>
      <c r="B4" s="171"/>
      <c r="C4" s="171"/>
      <c r="D4" s="171"/>
      <c r="E4" s="171"/>
      <c r="F4" s="171"/>
    </row>
    <row r="5" spans="1:6" ht="16.5">
      <c r="A5" s="172" t="s">
        <v>296</v>
      </c>
      <c r="B5" s="172"/>
      <c r="C5" s="346"/>
      <c r="D5" s="346"/>
      <c r="E5" s="346"/>
      <c r="F5" s="346"/>
    </row>
    <row r="6" spans="1:6" ht="16.5">
      <c r="A6" s="172" t="s">
        <v>18</v>
      </c>
      <c r="B6" s="347"/>
      <c r="C6" s="34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297</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298</v>
      </c>
      <c r="B15" s="179"/>
      <c r="C15" s="348" t="str">
        <f>'Name of Bidder'!A1</f>
        <v>Making Temporary Bypass Arrangement for HT (33kV and 11kV) &amp; LT (415V) line crossings during stringing of lines associated with “Transmission Scheme for Solar Energy Zone in Ananthpurm and Kurnool, Andhra Pradesh
Pkg-II : 400KV Ananthapuram-Kurnool-III D/c Line (TL-01 – 84.23KM)</v>
      </c>
      <c r="D15" s="348"/>
      <c r="E15" s="348"/>
      <c r="F15" s="348"/>
    </row>
    <row r="16" spans="1:6" ht="45.75" customHeight="1">
      <c r="A16" s="170" t="s">
        <v>299</v>
      </c>
      <c r="B16" s="170"/>
      <c r="C16" s="176"/>
      <c r="D16" s="176"/>
      <c r="E16" s="176"/>
      <c r="F16" s="176"/>
    </row>
    <row r="17" spans="1:28" ht="113.25" customHeight="1">
      <c r="A17" s="179">
        <v>1</v>
      </c>
      <c r="B17" s="34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9"/>
      <c r="D17" s="349"/>
      <c r="E17" s="349"/>
      <c r="F17" s="349"/>
      <c r="Z17" s="181" t="s">
        <v>300</v>
      </c>
      <c r="AA17" s="182" t="s">
        <v>301</v>
      </c>
      <c r="AB17" s="183" t="str">
        <f>'Schedule-III-Summary'!D22</f>
        <v>Non-responsive Bid</v>
      </c>
    </row>
    <row r="18" spans="1:28" ht="42" customHeight="1">
      <c r="A18" s="170"/>
      <c r="B18" s="344" t="s">
        <v>302</v>
      </c>
      <c r="C18" s="344"/>
      <c r="D18" s="344"/>
      <c r="E18" s="344"/>
      <c r="F18" s="344"/>
    </row>
    <row r="19" spans="1:28" ht="16.5">
      <c r="A19" s="184">
        <v>2</v>
      </c>
      <c r="B19" s="351" t="s">
        <v>303</v>
      </c>
      <c r="C19" s="351"/>
      <c r="D19" s="351"/>
      <c r="E19" s="351"/>
      <c r="F19" s="351"/>
    </row>
    <row r="20" spans="1:28" ht="33.75" customHeight="1">
      <c r="A20" s="179">
        <v>2.1</v>
      </c>
      <c r="B20" s="349" t="s">
        <v>304</v>
      </c>
      <c r="C20" s="349"/>
      <c r="D20" s="349"/>
      <c r="E20" s="349"/>
      <c r="F20" s="349"/>
    </row>
    <row r="21" spans="1:28" ht="16.5">
      <c r="A21" s="179"/>
      <c r="B21" s="180" t="s">
        <v>305</v>
      </c>
      <c r="C21" s="352" t="s">
        <v>306</v>
      </c>
      <c r="D21" s="352"/>
      <c r="E21" s="352"/>
      <c r="F21" s="352"/>
    </row>
    <row r="22" spans="1:28" ht="16.5">
      <c r="A22" s="179"/>
      <c r="B22" s="180" t="s">
        <v>307</v>
      </c>
      <c r="C22" s="352" t="s">
        <v>308</v>
      </c>
      <c r="D22" s="352"/>
      <c r="E22" s="352"/>
      <c r="F22" s="352"/>
    </row>
    <row r="23" spans="1:28" ht="16.5" customHeight="1">
      <c r="A23" s="179"/>
      <c r="B23" s="180" t="s">
        <v>309</v>
      </c>
      <c r="C23" s="352" t="s">
        <v>310</v>
      </c>
      <c r="D23" s="352"/>
      <c r="E23" s="352"/>
      <c r="F23" s="352"/>
    </row>
    <row r="24" spans="1:28" ht="16.5">
      <c r="A24" s="170"/>
      <c r="B24" s="350"/>
      <c r="C24" s="350"/>
      <c r="D24" s="178"/>
      <c r="E24" s="178"/>
      <c r="F24" s="178"/>
    </row>
    <row r="25" spans="1:28" ht="87.75" customHeight="1">
      <c r="A25" s="185">
        <v>2.2000000000000002</v>
      </c>
      <c r="B25" s="349" t="s">
        <v>311</v>
      </c>
      <c r="C25" s="349"/>
      <c r="D25" s="349"/>
      <c r="E25" s="349"/>
      <c r="F25" s="349"/>
    </row>
    <row r="26" spans="1:28" ht="51" customHeight="1">
      <c r="A26" s="185">
        <v>2.2999999999999998</v>
      </c>
      <c r="B26" s="349" t="s">
        <v>312</v>
      </c>
      <c r="C26" s="349"/>
      <c r="D26" s="349"/>
      <c r="E26" s="349"/>
      <c r="F26" s="349"/>
    </row>
    <row r="27" spans="1:28" ht="120" customHeight="1">
      <c r="A27" s="185">
        <v>2.4</v>
      </c>
      <c r="B27" s="349" t="s">
        <v>313</v>
      </c>
      <c r="C27" s="349"/>
      <c r="D27" s="349"/>
      <c r="E27" s="349"/>
      <c r="F27" s="349"/>
    </row>
    <row r="28" spans="1:28" ht="97.5" customHeight="1">
      <c r="A28" s="179">
        <v>3</v>
      </c>
      <c r="B28" s="349" t="s">
        <v>314</v>
      </c>
      <c r="C28" s="349"/>
      <c r="D28" s="349"/>
      <c r="E28" s="349"/>
      <c r="F28" s="349"/>
    </row>
    <row r="29" spans="1:28" ht="62.25" customHeight="1">
      <c r="A29" s="185">
        <v>3.1</v>
      </c>
      <c r="B29" s="352" t="s">
        <v>315</v>
      </c>
      <c r="C29" s="352"/>
      <c r="D29" s="352"/>
      <c r="E29" s="352"/>
      <c r="F29" s="352"/>
    </row>
    <row r="30" spans="1:28" ht="57" customHeight="1">
      <c r="A30" s="185">
        <v>3.2</v>
      </c>
      <c r="B30" s="349" t="s">
        <v>316</v>
      </c>
      <c r="C30" s="349"/>
      <c r="D30" s="349"/>
      <c r="E30" s="349"/>
      <c r="F30" s="349"/>
    </row>
    <row r="31" spans="1:28" ht="62.25" customHeight="1">
      <c r="A31" s="185">
        <v>3.3</v>
      </c>
      <c r="B31" s="349" t="s">
        <v>317</v>
      </c>
      <c r="C31" s="349"/>
      <c r="D31" s="349"/>
      <c r="E31" s="349"/>
      <c r="F31" s="349"/>
    </row>
    <row r="32" spans="1:28" ht="79.5" customHeight="1">
      <c r="A32" s="179">
        <v>4</v>
      </c>
      <c r="B32" s="349" t="s">
        <v>318</v>
      </c>
      <c r="C32" s="349"/>
      <c r="D32" s="349"/>
      <c r="E32" s="349"/>
      <c r="F32" s="349"/>
    </row>
    <row r="33" spans="1:6" ht="89.25" customHeight="1">
      <c r="A33" s="179">
        <v>5</v>
      </c>
      <c r="B33" s="349" t="s">
        <v>319</v>
      </c>
      <c r="C33" s="349"/>
      <c r="D33" s="349"/>
      <c r="E33" s="349"/>
      <c r="F33" s="34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320</v>
      </c>
      <c r="C35" s="188"/>
      <c r="D35" s="189"/>
      <c r="E35" s="189"/>
      <c r="F35" s="189"/>
    </row>
    <row r="36" spans="1:6" ht="16.5">
      <c r="A36" s="170"/>
      <c r="B36" s="190"/>
      <c r="C36" s="189"/>
      <c r="D36" s="189"/>
      <c r="E36" s="186"/>
      <c r="F36" s="191" t="s">
        <v>321</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322</v>
      </c>
      <c r="B39" s="353">
        <f>'Name of Bidder'!C20</f>
        <v>0</v>
      </c>
      <c r="C39" s="353"/>
      <c r="D39" s="192"/>
      <c r="E39" s="194" t="s">
        <v>19</v>
      </c>
      <c r="F39" s="196">
        <f>'Name of Bidder'!C17</f>
        <v>0</v>
      </c>
    </row>
    <row r="40" spans="1:6" ht="16.5">
      <c r="A40" s="195" t="s">
        <v>292</v>
      </c>
      <c r="B40" s="196">
        <f>'Name of Bidder'!C21</f>
        <v>0</v>
      </c>
      <c r="C40" s="197"/>
      <c r="D40" s="192"/>
      <c r="E40" s="194" t="s">
        <v>21</v>
      </c>
      <c r="F40" s="196">
        <f>'Name of Bidder'!C18</f>
        <v>0</v>
      </c>
    </row>
    <row r="41" spans="1:6" ht="16.5">
      <c r="A41" s="170"/>
      <c r="B41" s="170"/>
      <c r="C41" s="170"/>
      <c r="D41" s="192"/>
      <c r="E41" s="194"/>
      <c r="F41" s="170"/>
    </row>
    <row r="42" spans="1:6" ht="16.5">
      <c r="A42" s="198" t="s">
        <v>323</v>
      </c>
      <c r="B42" s="199"/>
      <c r="C42" s="200"/>
      <c r="D42" s="186"/>
      <c r="E42" s="191"/>
      <c r="F42" s="186"/>
    </row>
    <row r="43" spans="1:6" ht="16.5">
      <c r="A43" s="354" t="s">
        <v>324</v>
      </c>
      <c r="B43" s="354"/>
      <c r="C43" s="354"/>
      <c r="D43" s="355"/>
      <c r="E43" s="355"/>
      <c r="F43" s="355"/>
    </row>
    <row r="44" spans="1:6" ht="16.5">
      <c r="A44" s="356"/>
      <c r="B44" s="356"/>
      <c r="C44" s="356"/>
      <c r="D44" s="125"/>
      <c r="E44" s="125"/>
      <c r="F44" s="125"/>
    </row>
    <row r="45" spans="1:6" ht="16.5">
      <c r="A45" s="358"/>
      <c r="B45" s="358"/>
      <c r="C45" s="358"/>
      <c r="D45" s="125"/>
      <c r="E45" s="125"/>
      <c r="F45" s="125"/>
    </row>
    <row r="46" spans="1:6" ht="16.5">
      <c r="A46" s="359" t="s">
        <v>325</v>
      </c>
      <c r="B46" s="359"/>
      <c r="C46" s="359"/>
      <c r="D46" s="355"/>
      <c r="E46" s="355"/>
      <c r="F46" s="355"/>
    </row>
    <row r="47" spans="1:6" ht="16.5">
      <c r="A47" s="359" t="s">
        <v>326</v>
      </c>
      <c r="B47" s="359"/>
      <c r="C47" s="359"/>
      <c r="D47" s="355"/>
      <c r="E47" s="355"/>
      <c r="F47" s="355"/>
    </row>
    <row r="48" spans="1:6" ht="16.5">
      <c r="A48" s="359" t="s">
        <v>327</v>
      </c>
      <c r="B48" s="359"/>
      <c r="C48" s="359"/>
      <c r="D48" s="355"/>
      <c r="E48" s="355"/>
      <c r="F48" s="355"/>
    </row>
    <row r="49" spans="1:6" ht="16.5">
      <c r="A49" s="354" t="s">
        <v>328</v>
      </c>
      <c r="B49" s="354"/>
      <c r="C49" s="354"/>
      <c r="D49" s="355"/>
      <c r="E49" s="355"/>
      <c r="F49" s="355"/>
    </row>
    <row r="50" spans="1:6" ht="16.5">
      <c r="A50" s="356"/>
      <c r="B50" s="356"/>
      <c r="C50" s="356"/>
      <c r="D50" s="125"/>
      <c r="E50" s="125"/>
      <c r="F50" s="125"/>
    </row>
    <row r="51" spans="1:6" ht="16.5">
      <c r="A51" s="358"/>
      <c r="B51" s="358"/>
      <c r="C51" s="358"/>
      <c r="D51" s="125"/>
      <c r="E51" s="125"/>
      <c r="F51" s="125"/>
    </row>
    <row r="52" spans="1:6" ht="37.5" customHeight="1">
      <c r="A52" s="36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0"/>
      <c r="C52" s="360"/>
      <c r="D52" s="360"/>
      <c r="E52" s="360"/>
      <c r="F52" s="360"/>
    </row>
    <row r="53" spans="1:6" ht="18.75">
      <c r="A53" s="357" t="s">
        <v>329</v>
      </c>
      <c r="B53" s="357"/>
      <c r="C53" s="357"/>
      <c r="D53" s="357"/>
      <c r="E53" s="357"/>
      <c r="F53" s="357"/>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2025-06-03T10:05:14Z</dcterms:modified>
  <cp:category/>
  <cp:contentStatus/>
</cp:coreProperties>
</file>