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66" documentId="13_ncr:1_{92F1769D-90F0-4E1E-B1DC-68815FFCF1A1}" xr6:coauthVersionLast="47" xr6:coauthVersionMax="47" xr10:uidLastSave="{0644D302-F25B-411C-8967-3BCD6F59DD44}"/>
  <bookViews>
    <workbookView xWindow="-120" yWindow="-120" windowWidth="29040" windowHeight="15720" tabRatio="946" firstSheet="1" activeTab="3" xr2:uid="{00000000-000D-0000-FFFF-FFFF00000000}"/>
  </bookViews>
  <sheets>
    <sheet name="Sheet1" sheetId="1" state="hidden" r:id="rId1"/>
    <sheet name="Basic" sheetId="2" r:id="rId2"/>
    <sheet name="Details" sheetId="3" r:id="rId3"/>
    <sheet name="Schedule-I" sheetId="63" r:id="rId4"/>
    <sheet name="Summary" sheetId="5" r:id="rId5"/>
  </sheets>
  <externalReferences>
    <externalReference r:id="rId6"/>
  </externalReferences>
  <definedNames>
    <definedName name="_xlnm.Print_Area" localSheetId="3">'Schedule-I'!$A$1:$H$9</definedName>
    <definedName name="_xlnm.Print_Titles" localSheetId="3">'Schedule-I'!$2:$2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63" l="1"/>
  <c r="G61" i="63"/>
  <c r="G65" i="63" s="1"/>
  <c r="G58" i="63"/>
  <c r="G56" i="63"/>
  <c r="F8" i="63"/>
  <c r="E8" i="63"/>
  <c r="G8" i="63" s="1"/>
  <c r="E7" i="63"/>
  <c r="G7" i="63" s="1"/>
  <c r="E6" i="63"/>
  <c r="G6" i="63" s="1"/>
  <c r="E5" i="63"/>
  <c r="G5" i="63" s="1"/>
  <c r="E4" i="63"/>
  <c r="G4" i="63" s="1"/>
  <c r="F3" i="63"/>
  <c r="E3" i="63"/>
  <c r="G3" i="63" s="1"/>
  <c r="G9" i="63" s="1"/>
  <c r="G11" i="63" s="1"/>
  <c r="G12" i="63" s="1"/>
  <c r="H15" i="5" l="1"/>
  <c r="G13" i="63"/>
  <c r="H14" i="5"/>
  <c r="A2" i="3"/>
  <c r="A2" i="2"/>
  <c r="H16" i="5" l="1"/>
  <c r="C7" i="5"/>
  <c r="C6" i="5"/>
  <c r="C5" i="5"/>
  <c r="C4" i="5"/>
  <c r="G20" i="5" l="1"/>
  <c r="G19" i="5"/>
  <c r="B20" i="5"/>
  <c r="B19" i="5"/>
  <c r="A2" i="5" l="1"/>
  <c r="A1" i="5"/>
  <c r="A1" i="3"/>
  <c r="A1" i="2"/>
</calcChain>
</file>

<file path=xl/sharedStrings.xml><?xml version="1.0" encoding="utf-8"?>
<sst xmlns="http://schemas.openxmlformats.org/spreadsheetml/2006/main" count="72" uniqueCount="62">
  <si>
    <t>Name of the Package</t>
  </si>
  <si>
    <t>General Guidelines for filling up the Price Schedule and other attachments.</t>
  </si>
  <si>
    <t>All the cells in Summary will be auto filled, therefore no cell is required to be filled in that sheet.</t>
  </si>
  <si>
    <t>Instructions ,if any will be displayed automatically after selecting the cell.</t>
  </si>
  <si>
    <t>Click here to proceed.</t>
  </si>
  <si>
    <t>Fill only Green shaded cells in Details and Schedule-I.</t>
  </si>
  <si>
    <t>पावर ग्रिड कारपोरेशन ऑफ इण्डिया लिमिटेड</t>
  </si>
  <si>
    <t>(भारत सरकार का उद्यम)</t>
  </si>
  <si>
    <t>Power Grid Corporation of India Limited</t>
  </si>
  <si>
    <t>(A Government of India Enterprises)</t>
  </si>
  <si>
    <t>Enter the following details of the bidder</t>
  </si>
  <si>
    <t>Name of the bidder</t>
  </si>
  <si>
    <t>Address</t>
  </si>
  <si>
    <t>Contact No.</t>
  </si>
  <si>
    <t xml:space="preserve">E-mail </t>
  </si>
  <si>
    <t>Alternative E-mail</t>
  </si>
  <si>
    <t>Printed Name</t>
  </si>
  <si>
    <t xml:space="preserve">Designation </t>
  </si>
  <si>
    <t>Place</t>
  </si>
  <si>
    <t>Date</t>
  </si>
  <si>
    <t>To,</t>
  </si>
  <si>
    <t>Contracts and Materials Department</t>
  </si>
  <si>
    <t>POWER GRID CORPORATION OF INDIA LIMITED</t>
  </si>
  <si>
    <t>VIDYUT BOARD COLONY, SHASTRINAGAR, PATNA-23</t>
  </si>
  <si>
    <t>Designation</t>
  </si>
  <si>
    <t>We declare that following are our Total Bid Prices in Rupees for the expenditure incurred for the entire scope of work as specified in the specifications and documents. We have indicated Total Estimated  Cost as indicated in the "Bill of Quantity(BOQ) &amp; Prices" covering entire scope of works enclosed herewith as Schedule-I.</t>
  </si>
  <si>
    <t>I</t>
  </si>
  <si>
    <t>II</t>
  </si>
  <si>
    <t>Total GST on services/Installation as per Schedule-I</t>
  </si>
  <si>
    <t>III</t>
  </si>
  <si>
    <t>Toal BID Price including all taxes</t>
  </si>
  <si>
    <t>Quoted Price</t>
  </si>
  <si>
    <t>GST (in percentage )@</t>
  </si>
  <si>
    <t>Total for Installation/Services as per Schedule-I</t>
  </si>
  <si>
    <t>Above (+)and below (-)(in %): To be quoted by bidder</t>
  </si>
  <si>
    <t>Unit</t>
  </si>
  <si>
    <t>Qty.</t>
  </si>
  <si>
    <t>Amount (Rs.)</t>
  </si>
  <si>
    <t>Execution of PCC in the switchyard of 765/400/220kV and 132kV area to be approved in ADD CAP budget under CERC tariff block 2024-2029 at Pusauli SS</t>
  </si>
  <si>
    <t>RFX. No. 5002004957 NIT-485</t>
  </si>
  <si>
    <t>S. N.</t>
  </si>
  <si>
    <t>Rate Ref.</t>
  </si>
  <si>
    <t>Description of Item</t>
  </si>
  <si>
    <t xml:space="preserve"> Rate (Rs.) excl. GST</t>
  </si>
  <si>
    <t>Remarks</t>
  </si>
  <si>
    <t>DSR(civil)'23-2.28.1</t>
  </si>
  <si>
    <t>Surface dressing of the ground including removing vegetation and inequalities not exceeding 15 cm deep and disposal of rubbish, lead upto 50 m and lift upto 1.5 m.  All kinds of soil.</t>
  </si>
  <si>
    <t xml:space="preserve">sqm </t>
  </si>
  <si>
    <t>SOR-March'25-100001712</t>
  </si>
  <si>
    <t>Removing , cleaning and washing of existing stones and respreading of stones in switchyard  excluding PCC.</t>
  </si>
  <si>
    <t>SOR-March'25-100001713</t>
  </si>
  <si>
    <t>Antiweed treatment incl. supply of antiweed chemical.</t>
  </si>
  <si>
    <t>SOR-March'25-100001375</t>
  </si>
  <si>
    <t>Stone spreading and antiweed treatment in switchyard excluding PCC incl. supply of gravels.</t>
  </si>
  <si>
    <t>SOR-March'25-100004748</t>
  </si>
  <si>
    <t>Providing and laying Plain Cement Concrete 1:5:10 (1 cement : 5 sand : 10 stone
aggregate of 40mm size) including shuttering &amp; a layer of cement slurry of mix1:6 (1 cement : 6 fine sand) shall be laid uniformly over cement concrete layer. The cement consumption for cement slurry shall not be less than 150 kg per 100 sq.m.</t>
  </si>
  <si>
    <t>cum</t>
  </si>
  <si>
    <t>Derived from SOR-March'25-100001375 &amp; 100001713</t>
  </si>
  <si>
    <t>Stone spreading in switchyard excluding PCC &amp; Antiweed treatment but incl. supply of stone.</t>
  </si>
  <si>
    <t xml:space="preserve">Total Amount (excl. GST) </t>
  </si>
  <si>
    <t>BOQ  for Switchyard PCC and Gravel Spreading at Pusauli Substation.</t>
  </si>
  <si>
    <t>Total amount including GST (Rs)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</si>
</sst>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409]d\-mmm\-yyyy;@"/>
    <numFmt numFmtId="166" formatCode="_(&quot;$&quot;* #,##0.00_);_(&quot;$&quot;* \(#,##0.00\);_(&quot;$&quot;* &quot;-&quot;??_);_(@_)"/>
    <numFmt numFmtId="167" formatCode="_ [$₹-439]* #,##0.00_ ;_ [$₹-439]* \-#,##0.00_ ;_ [$₹-439]* &quot;-&quot;??_ ;_ @_ "/>
  </numFmts>
  <fonts count="26" x14ac:knownFonts="1">
    <font>
      <sz val="11"/>
      <color theme="1"/>
      <name val="Calibri"/>
      <family val="2"/>
      <scheme val="minor"/>
    </font>
    <font>
      <u/>
      <sz val="11"/>
      <color theme="10"/>
      <name val="Calibri"/>
      <family val="2"/>
    </font>
    <font>
      <sz val="10"/>
      <name val="Arial"/>
      <family val="2"/>
    </font>
    <font>
      <b/>
      <sz val="16"/>
      <color indexed="12"/>
      <name val="Book Antiqua"/>
      <family val="1"/>
    </font>
    <font>
      <sz val="11"/>
      <color indexed="12"/>
      <name val="Book Antiqua"/>
      <family val="1"/>
    </font>
    <font>
      <sz val="11"/>
      <color theme="1"/>
      <name val="Times New Roman"/>
      <family val="1"/>
    </font>
    <font>
      <sz val="11"/>
      <name val="Times New Roman"/>
      <family val="1"/>
    </font>
    <font>
      <sz val="11"/>
      <color rgb="FF339933"/>
      <name val="Times New Roman"/>
      <family val="1"/>
    </font>
    <font>
      <b/>
      <sz val="11"/>
      <color theme="1"/>
      <name val="Times New Roman"/>
      <family val="1"/>
    </font>
    <font>
      <sz val="11"/>
      <name val="Calibri"/>
      <family val="2"/>
      <scheme val="minor"/>
    </font>
    <font>
      <sz val="10"/>
      <name val="Arial"/>
      <family val="2"/>
    </font>
    <font>
      <u/>
      <sz val="10"/>
      <color theme="10"/>
      <name val="Arial"/>
      <family val="2"/>
    </font>
    <font>
      <b/>
      <sz val="11"/>
      <name val="Calibri"/>
      <family val="2"/>
      <scheme val="minor"/>
    </font>
    <font>
      <b/>
      <u/>
      <sz val="12"/>
      <color rgb="FF0070C0"/>
      <name val="Times New Roman"/>
      <family val="1"/>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Arial"/>
    </font>
    <font>
      <sz val="10"/>
      <color rgb="FF000000"/>
      <name val="Times New Roman"/>
      <charset val="204"/>
    </font>
    <font>
      <sz val="10"/>
      <color rgb="FF000000"/>
      <name val="Times New Roman"/>
      <family val="1"/>
    </font>
    <font>
      <b/>
      <u/>
      <sz val="12"/>
      <color theme="1"/>
      <name val="Palatino Linotype"/>
      <family val="1"/>
    </font>
    <font>
      <sz val="11"/>
      <color theme="1"/>
      <name val="Palatino Linotype"/>
      <family val="1"/>
    </font>
    <font>
      <b/>
      <sz val="10"/>
      <color theme="1"/>
      <name val="Palatino Linotype"/>
      <family val="1"/>
    </font>
    <font>
      <sz val="10"/>
      <color theme="1"/>
      <name val="Palatino Linotype"/>
      <family val="1"/>
    </font>
    <font>
      <sz val="10"/>
      <name val="Palatino Linotype"/>
      <family val="1"/>
    </font>
  </fonts>
  <fills count="9">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FFFF00"/>
        <bgColor indexed="64"/>
      </patternFill>
    </fill>
    <fill>
      <patternFill patternType="solid">
        <fgColor theme="6" tint="-0.249977111117893"/>
        <bgColor indexed="64"/>
      </patternFill>
    </fill>
    <fill>
      <patternFill patternType="solid">
        <fgColor theme="0"/>
        <bgColor indexed="64"/>
      </patternFill>
    </fill>
    <fill>
      <patternFill patternType="solid">
        <fgColor theme="8" tint="0.79998168889431442"/>
        <bgColor indexed="64"/>
      </patternFill>
    </fill>
  </fills>
  <borders count="1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9">
    <xf numFmtId="0" fontId="0" fillId="0" borderId="0"/>
    <xf numFmtId="0" fontId="1" fillId="0" borderId="0" applyNumberFormat="0" applyFill="0" applyBorder="0" applyAlignment="0" applyProtection="0">
      <alignment vertical="top"/>
      <protection locked="0"/>
    </xf>
    <xf numFmtId="0" fontId="2" fillId="0" borderId="0"/>
    <xf numFmtId="0" fontId="10" fillId="0" borderId="0"/>
    <xf numFmtId="43" fontId="2" fillId="0" borderId="0" applyFont="0" applyFill="0" applyBorder="0" applyAlignment="0" applyProtection="0"/>
    <xf numFmtId="0" fontId="11" fillId="0" borderId="0" applyNumberFormat="0" applyFill="0" applyBorder="0" applyAlignment="0" applyProtection="0"/>
    <xf numFmtId="0" fontId="2" fillId="0" borderId="0"/>
    <xf numFmtId="166" fontId="14" fillId="0" borderId="0" applyFont="0" applyFill="0" applyBorder="0" applyAlignment="0" applyProtection="0"/>
    <xf numFmtId="0" fontId="15" fillId="0" borderId="0"/>
    <xf numFmtId="0" fontId="16" fillId="0" borderId="0"/>
    <xf numFmtId="0" fontId="17" fillId="0" borderId="0" applyNumberFormat="0" applyFill="0" applyBorder="0" applyAlignment="0" applyProtection="0">
      <alignment vertical="top"/>
      <protection locked="0"/>
    </xf>
    <xf numFmtId="0" fontId="2" fillId="0" borderId="0"/>
    <xf numFmtId="164" fontId="2" fillId="0" borderId="0" applyFont="0" applyFill="0" applyBorder="0" applyAlignment="0" applyProtection="0"/>
    <xf numFmtId="43" fontId="14" fillId="0" borderId="0" applyFont="0" applyFill="0" applyBorder="0" applyAlignment="0" applyProtection="0"/>
    <xf numFmtId="0" fontId="18" fillId="0" borderId="0"/>
    <xf numFmtId="164" fontId="18" fillId="0" borderId="0" applyFont="0" applyFill="0" applyBorder="0" applyAlignment="0" applyProtection="0"/>
    <xf numFmtId="0" fontId="19" fillId="0" borderId="0"/>
    <xf numFmtId="164" fontId="20" fillId="0" borderId="0" applyFont="0" applyFill="0" applyBorder="0" applyAlignment="0" applyProtection="0"/>
    <xf numFmtId="9" fontId="20" fillId="0" borderId="0" applyFont="0" applyFill="0" applyBorder="0" applyAlignment="0" applyProtection="0"/>
  </cellStyleXfs>
  <cellXfs count="92">
    <xf numFmtId="0" fontId="0" fillId="0" borderId="0" xfId="0"/>
    <xf numFmtId="0" fontId="0" fillId="5" borderId="0" xfId="0" applyFill="1"/>
    <xf numFmtId="0" fontId="0" fillId="0" borderId="0" xfId="0" applyProtection="1">
      <protection hidden="1"/>
    </xf>
    <xf numFmtId="2" fontId="8" fillId="0" borderId="10" xfId="0" applyNumberFormat="1" applyFont="1" applyBorder="1" applyAlignment="1" applyProtection="1">
      <alignment horizontal="center"/>
      <protection hidden="1"/>
    </xf>
    <xf numFmtId="0" fontId="5" fillId="5" borderId="0" xfId="0" applyFont="1" applyFill="1" applyProtection="1">
      <protection hidden="1"/>
    </xf>
    <xf numFmtId="0" fontId="5"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5" fillId="0" borderId="0" xfId="0" applyFont="1" applyAlignment="1" applyProtection="1">
      <alignment horizontal="right"/>
      <protection hidden="1"/>
    </xf>
    <xf numFmtId="0" fontId="9" fillId="0" borderId="0" xfId="0" applyFont="1"/>
    <xf numFmtId="0" fontId="9" fillId="6" borderId="10" xfId="0" applyFont="1" applyFill="1" applyBorder="1" applyProtection="1">
      <protection locked="0" hidden="1"/>
    </xf>
    <xf numFmtId="0" fontId="0" fillId="5" borderId="2" xfId="0" applyFill="1" applyBorder="1" applyProtection="1">
      <protection hidden="1"/>
    </xf>
    <xf numFmtId="0" fontId="0" fillId="5" borderId="3" xfId="0" applyFill="1" applyBorder="1" applyProtection="1">
      <protection hidden="1"/>
    </xf>
    <xf numFmtId="0" fontId="0" fillId="0" borderId="3" xfId="0" applyBorder="1" applyProtection="1">
      <protection hidden="1"/>
    </xf>
    <xf numFmtId="0" fontId="0" fillId="0" borderId="4" xfId="0" applyBorder="1" applyProtection="1">
      <protection hidden="1"/>
    </xf>
    <xf numFmtId="0" fontId="0" fillId="0" borderId="5" xfId="0" applyBorder="1" applyProtection="1">
      <protection hidden="1"/>
    </xf>
    <xf numFmtId="0" fontId="0" fillId="0" borderId="6" xfId="0" applyBorder="1" applyProtection="1">
      <protection hidden="1"/>
    </xf>
    <xf numFmtId="0" fontId="0" fillId="0" borderId="5" xfId="0" applyBorder="1" applyAlignment="1" applyProtection="1">
      <alignment horizontal="center" vertical="center"/>
      <protection hidden="1"/>
    </xf>
    <xf numFmtId="0" fontId="0" fillId="0" borderId="7" xfId="0" applyBorder="1" applyProtection="1">
      <protection hidden="1"/>
    </xf>
    <xf numFmtId="0" fontId="0" fillId="0" borderId="8" xfId="0" applyBorder="1" applyProtection="1">
      <protection hidden="1"/>
    </xf>
    <xf numFmtId="0" fontId="0" fillId="0" borderId="9" xfId="0" applyBorder="1" applyProtection="1">
      <protection hidden="1"/>
    </xf>
    <xf numFmtId="10" fontId="12" fillId="6" borderId="10" xfId="3" applyNumberFormat="1" applyFont="1" applyFill="1" applyBorder="1" applyAlignment="1" applyProtection="1">
      <alignment horizontal="center" vertical="center"/>
      <protection locked="0"/>
    </xf>
    <xf numFmtId="10" fontId="12" fillId="7" borderId="10" xfId="3" applyNumberFormat="1" applyFont="1" applyFill="1" applyBorder="1" applyAlignment="1">
      <alignment horizontal="center" vertical="center"/>
    </xf>
    <xf numFmtId="0" fontId="22" fillId="0" borderId="0" xfId="0" applyFont="1"/>
    <xf numFmtId="0" fontId="23" fillId="0" borderId="10" xfId="0" applyFont="1" applyBorder="1" applyAlignment="1">
      <alignment horizontal="center" vertical="center" wrapText="1"/>
    </xf>
    <xf numFmtId="0" fontId="24" fillId="0" borderId="10" xfId="0" applyFont="1" applyBorder="1" applyAlignment="1">
      <alignment horizontal="center" vertical="center"/>
    </xf>
    <xf numFmtId="0" fontId="24" fillId="0" borderId="10" xfId="0" applyFont="1" applyBorder="1" applyAlignment="1">
      <alignment horizontal="center" vertical="center" wrapText="1"/>
    </xf>
    <xf numFmtId="0" fontId="25" fillId="7" borderId="10" xfId="0" applyFont="1" applyFill="1" applyBorder="1" applyAlignment="1">
      <alignment horizontal="left" vertical="center" wrapText="1"/>
    </xf>
    <xf numFmtId="1" fontId="24" fillId="0" borderId="10" xfId="0" applyNumberFormat="1" applyFont="1" applyBorder="1" applyAlignment="1">
      <alignment horizontal="center" vertical="center"/>
    </xf>
    <xf numFmtId="2" fontId="24" fillId="0" borderId="10" xfId="0" applyNumberFormat="1" applyFont="1" applyBorder="1" applyAlignment="1">
      <alignment horizontal="center" vertical="center"/>
    </xf>
    <xf numFmtId="164" fontId="24" fillId="0" borderId="10" xfId="0" applyNumberFormat="1" applyFont="1" applyBorder="1" applyAlignment="1">
      <alignment horizontal="left" vertical="center"/>
    </xf>
    <xf numFmtId="0" fontId="22" fillId="0" borderId="10" xfId="0" applyFont="1" applyBorder="1"/>
    <xf numFmtId="0" fontId="25" fillId="7" borderId="10" xfId="0" applyFont="1" applyFill="1" applyBorder="1" applyAlignment="1">
      <alignment horizontal="center" vertical="center" wrapText="1"/>
    </xf>
    <xf numFmtId="2" fontId="22" fillId="0" borderId="0" xfId="0" applyNumberFormat="1" applyFont="1"/>
    <xf numFmtId="167" fontId="23" fillId="8" borderId="10" xfId="0" applyNumberFormat="1" applyFont="1" applyFill="1" applyBorder="1" applyAlignment="1">
      <alignment horizontal="center" vertical="center"/>
    </xf>
    <xf numFmtId="2" fontId="22" fillId="8" borderId="10" xfId="0" applyNumberFormat="1" applyFont="1" applyFill="1" applyBorder="1"/>
    <xf numFmtId="0" fontId="24" fillId="0" borderId="0" xfId="0" applyFont="1" applyAlignment="1">
      <alignment vertical="center"/>
    </xf>
    <xf numFmtId="0" fontId="24" fillId="5" borderId="0" xfId="0" applyFont="1" applyFill="1" applyAlignment="1">
      <alignment vertical="center"/>
    </xf>
    <xf numFmtId="2" fontId="24" fillId="5" borderId="0" xfId="0" applyNumberFormat="1" applyFont="1" applyFill="1" applyAlignment="1">
      <alignment vertical="center"/>
    </xf>
    <xf numFmtId="2" fontId="24" fillId="0" borderId="0" xfId="0" applyNumberFormat="1" applyFont="1" applyAlignment="1">
      <alignment vertical="center"/>
    </xf>
    <xf numFmtId="0" fontId="24" fillId="0" borderId="10" xfId="0" applyFont="1" applyBorder="1" applyAlignment="1">
      <alignment vertical="center"/>
    </xf>
    <xf numFmtId="167" fontId="24" fillId="0" borderId="10" xfId="0" applyNumberFormat="1" applyFont="1" applyBorder="1" applyAlignment="1">
      <alignment vertical="center"/>
    </xf>
    <xf numFmtId="0" fontId="13" fillId="0" borderId="0" xfId="0" applyFont="1" applyAlignment="1">
      <alignment horizontal="left" vertical="top" wrapText="1"/>
    </xf>
    <xf numFmtId="0" fontId="13" fillId="0" borderId="0" xfId="0" applyFont="1" applyAlignment="1">
      <alignment horizontal="left" vertical="top"/>
    </xf>
    <xf numFmtId="0" fontId="0" fillId="4" borderId="5" xfId="0" applyFill="1" applyBorder="1" applyAlignment="1" applyProtection="1">
      <alignment horizontal="center"/>
      <protection hidden="1"/>
    </xf>
    <xf numFmtId="0" fontId="0" fillId="4" borderId="0" xfId="0" applyFill="1" applyAlignment="1" applyProtection="1">
      <alignment horizontal="center"/>
      <protection hidden="1"/>
    </xf>
    <xf numFmtId="0" fontId="0" fillId="4" borderId="6" xfId="0" applyFill="1" applyBorder="1" applyAlignment="1" applyProtection="1">
      <alignment horizontal="center"/>
      <protection hidden="1"/>
    </xf>
    <xf numFmtId="0" fontId="0" fillId="3" borderId="5" xfId="0" applyFill="1" applyBorder="1" applyAlignment="1" applyProtection="1">
      <alignment horizontal="center" wrapText="1"/>
      <protection hidden="1"/>
    </xf>
    <xf numFmtId="0" fontId="0" fillId="3" borderId="0" xfId="0" applyFill="1" applyAlignment="1" applyProtection="1">
      <alignment horizontal="center" wrapText="1"/>
      <protection hidden="1"/>
    </xf>
    <xf numFmtId="0" fontId="0" fillId="3" borderId="6" xfId="0" applyFill="1" applyBorder="1" applyAlignment="1" applyProtection="1">
      <alignment horizontal="center" wrapText="1"/>
      <protection hidden="1"/>
    </xf>
    <xf numFmtId="0" fontId="3" fillId="0" borderId="5" xfId="2" applyFont="1" applyBorder="1" applyAlignment="1" applyProtection="1">
      <alignment horizontal="right" vertical="center"/>
      <protection hidden="1"/>
    </xf>
    <xf numFmtId="0" fontId="3" fillId="0" borderId="0" xfId="2" applyFont="1" applyAlignment="1" applyProtection="1">
      <alignment horizontal="right" vertical="center"/>
      <protection hidden="1"/>
    </xf>
    <xf numFmtId="0" fontId="4" fillId="0" borderId="5" xfId="2" applyFont="1" applyBorder="1" applyAlignment="1" applyProtection="1">
      <alignment horizontal="right" vertical="center"/>
      <protection hidden="1"/>
    </xf>
    <xf numFmtId="0" fontId="4" fillId="0" borderId="0" xfId="2" applyFont="1" applyAlignment="1" applyProtection="1">
      <alignment horizontal="right" vertical="center"/>
      <protection hidden="1"/>
    </xf>
    <xf numFmtId="0" fontId="1" fillId="5" borderId="5" xfId="1" applyFill="1" applyBorder="1" applyAlignment="1" applyProtection="1">
      <alignment horizontal="center"/>
      <protection hidden="1"/>
    </xf>
    <xf numFmtId="0" fontId="1" fillId="5" borderId="0" xfId="1" applyFill="1" applyBorder="1" applyAlignment="1" applyProtection="1">
      <alignment horizontal="center"/>
      <protection hidden="1"/>
    </xf>
    <xf numFmtId="0" fontId="1" fillId="5" borderId="6" xfId="1" applyFill="1" applyBorder="1" applyAlignment="1" applyProtection="1">
      <alignment horizontal="center"/>
      <protection hidden="1"/>
    </xf>
    <xf numFmtId="0" fontId="0" fillId="3" borderId="0" xfId="0" applyFill="1" applyAlignment="1" applyProtection="1">
      <alignment horizontal="center" vertical="center"/>
      <protection hidden="1"/>
    </xf>
    <xf numFmtId="0" fontId="0" fillId="3" borderId="6" xfId="0" applyFill="1" applyBorder="1" applyAlignment="1" applyProtection="1">
      <alignment horizontal="center" vertical="center"/>
      <protection hidden="1"/>
    </xf>
    <xf numFmtId="0" fontId="0" fillId="0" borderId="10" xfId="0" applyBorder="1" applyAlignment="1">
      <alignment horizontal="center"/>
    </xf>
    <xf numFmtId="0" fontId="9" fillId="6" borderId="10" xfId="0" applyFont="1" applyFill="1" applyBorder="1" applyAlignment="1" applyProtection="1">
      <alignment horizontal="center"/>
      <protection locked="0" hidden="1"/>
    </xf>
    <xf numFmtId="165" fontId="9" fillId="6" borderId="10" xfId="0" applyNumberFormat="1" applyFont="1" applyFill="1" applyBorder="1" applyAlignment="1" applyProtection="1">
      <alignment horizontal="center"/>
      <protection locked="0" hidden="1"/>
    </xf>
    <xf numFmtId="0" fontId="0" fillId="0" borderId="10" xfId="0" applyBorder="1" applyAlignment="1">
      <alignment horizontal="center" vertical="center"/>
    </xf>
    <xf numFmtId="0" fontId="9" fillId="6" borderId="10" xfId="0" applyFont="1" applyFill="1" applyBorder="1" applyAlignment="1" applyProtection="1">
      <alignment horizontal="center" vertical="center"/>
      <protection locked="0"/>
    </xf>
    <xf numFmtId="0" fontId="9" fillId="6" borderId="10" xfId="0" applyFont="1" applyFill="1" applyBorder="1" applyAlignment="1" applyProtection="1">
      <alignment horizontal="center"/>
      <protection locked="0"/>
    </xf>
    <xf numFmtId="0" fontId="9" fillId="6" borderId="12" xfId="0" applyFont="1" applyFill="1" applyBorder="1" applyAlignment="1" applyProtection="1">
      <alignment horizontal="center"/>
      <protection locked="0"/>
    </xf>
    <xf numFmtId="0" fontId="0" fillId="2" borderId="0" xfId="0" applyFill="1" applyAlignment="1">
      <alignment horizontal="center" wrapText="1"/>
    </xf>
    <xf numFmtId="0" fontId="0" fillId="4" borderId="0" xfId="0" applyFill="1" applyAlignment="1">
      <alignment horizont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9" fillId="6" borderId="10" xfId="0" applyFont="1" applyFill="1" applyBorder="1" applyAlignment="1" applyProtection="1">
      <alignment horizontal="center" vertical="center" wrapText="1"/>
      <protection locked="0"/>
    </xf>
    <xf numFmtId="0" fontId="24" fillId="0" borderId="10" xfId="0" applyFont="1" applyBorder="1" applyAlignment="1">
      <alignment horizontal="center" vertical="center"/>
    </xf>
    <xf numFmtId="0" fontId="21" fillId="0" borderId="0" xfId="0" applyFont="1" applyAlignment="1">
      <alignment horizontal="center" vertical="center" wrapText="1"/>
    </xf>
    <xf numFmtId="2" fontId="23" fillId="8" borderId="10" xfId="0" applyNumberFormat="1" applyFont="1" applyFill="1" applyBorder="1" applyAlignment="1">
      <alignment horizontal="center" vertical="center"/>
    </xf>
    <xf numFmtId="0" fontId="5" fillId="6" borderId="10" xfId="0" applyFont="1" applyFill="1" applyBorder="1" applyAlignment="1" applyProtection="1">
      <alignment horizontal="center"/>
      <protection hidden="1"/>
    </xf>
    <xf numFmtId="0" fontId="5" fillId="0" borderId="0" xfId="0" applyFont="1" applyAlignment="1" applyProtection="1">
      <alignment horizontal="center"/>
      <protection hidden="1"/>
    </xf>
    <xf numFmtId="0" fontId="5" fillId="0" borderId="1" xfId="0" applyFont="1" applyBorder="1" applyAlignment="1" applyProtection="1">
      <alignment horizontal="center"/>
      <protection hidden="1"/>
    </xf>
    <xf numFmtId="0" fontId="8" fillId="0" borderId="10" xfId="0" applyFont="1" applyBorder="1" applyAlignment="1" applyProtection="1">
      <alignment horizontal="center"/>
      <protection hidden="1"/>
    </xf>
    <xf numFmtId="0" fontId="6" fillId="6" borderId="10" xfId="0" applyFont="1" applyFill="1" applyBorder="1" applyAlignment="1" applyProtection="1">
      <alignment horizontal="center"/>
      <protection hidden="1"/>
    </xf>
    <xf numFmtId="0" fontId="6" fillId="0" borderId="0" xfId="0" applyFont="1" applyAlignment="1" applyProtection="1">
      <alignment horizontal="center" wrapText="1"/>
      <protection hidden="1"/>
    </xf>
    <xf numFmtId="0" fontId="5" fillId="2" borderId="0" xfId="0" applyFont="1" applyFill="1" applyAlignment="1" applyProtection="1">
      <alignment horizontal="center" wrapText="1"/>
      <protection hidden="1"/>
    </xf>
    <xf numFmtId="0" fontId="8" fillId="0" borderId="2" xfId="0" applyFont="1" applyBorder="1" applyAlignment="1" applyProtection="1">
      <alignment horizontal="center" wrapText="1"/>
      <protection hidden="1"/>
    </xf>
    <xf numFmtId="0" fontId="8" fillId="0" borderId="3" xfId="0" applyFont="1" applyBorder="1" applyAlignment="1" applyProtection="1">
      <alignment horizontal="center" wrapText="1"/>
      <protection hidden="1"/>
    </xf>
    <xf numFmtId="0" fontId="8" fillId="0" borderId="4" xfId="0" applyFont="1" applyBorder="1" applyAlignment="1" applyProtection="1">
      <alignment horizontal="center" wrapText="1"/>
      <protection hidden="1"/>
    </xf>
    <xf numFmtId="0" fontId="8" fillId="0" borderId="5" xfId="0" applyFont="1" applyBorder="1" applyAlignment="1" applyProtection="1">
      <alignment horizontal="center" wrapText="1"/>
      <protection hidden="1"/>
    </xf>
    <xf numFmtId="0" fontId="8" fillId="0" borderId="0" xfId="0" applyFont="1" applyAlignment="1" applyProtection="1">
      <alignment horizontal="center" wrapText="1"/>
      <protection hidden="1"/>
    </xf>
    <xf numFmtId="0" fontId="8" fillId="0" borderId="6" xfId="0" applyFont="1" applyBorder="1" applyAlignment="1" applyProtection="1">
      <alignment horizontal="center" wrapText="1"/>
      <protection hidden="1"/>
    </xf>
    <xf numFmtId="0" fontId="8" fillId="0" borderId="7" xfId="0" applyFont="1" applyBorder="1" applyAlignment="1" applyProtection="1">
      <alignment horizontal="center" wrapText="1"/>
      <protection hidden="1"/>
    </xf>
    <xf numFmtId="0" fontId="8" fillId="0" borderId="8" xfId="0" applyFont="1" applyBorder="1" applyAlignment="1" applyProtection="1">
      <alignment horizontal="center" wrapText="1"/>
      <protection hidden="1"/>
    </xf>
    <xf numFmtId="0" fontId="8" fillId="0" borderId="9" xfId="0" applyFont="1" applyBorder="1" applyAlignment="1" applyProtection="1">
      <alignment horizontal="center" wrapText="1"/>
      <protection hidden="1"/>
    </xf>
    <xf numFmtId="0" fontId="5" fillId="0" borderId="0" xfId="0" applyFont="1" applyAlignment="1" applyProtection="1">
      <alignment horizontal="left"/>
      <protection hidden="1"/>
    </xf>
    <xf numFmtId="0" fontId="6" fillId="0" borderId="0" xfId="0" applyFont="1" applyAlignment="1" applyProtection="1">
      <alignment horizontal="center"/>
      <protection hidden="1"/>
    </xf>
  </cellXfs>
  <cellStyles count="19">
    <cellStyle name="Comma 2" xfId="4" xr:uid="{00000000-0005-0000-0000-000000000000}"/>
    <cellStyle name="Comma 3" xfId="12" xr:uid="{8F6770F3-BEC8-4C90-A881-AA296348DEEC}"/>
    <cellStyle name="Comma 4" xfId="13" xr:uid="{06B59838-4F5E-4A80-9243-2CE53C588FDA}"/>
    <cellStyle name="Comma 5" xfId="15" xr:uid="{D74C2053-E7F9-42F2-B80B-94E1C099D04C}"/>
    <cellStyle name="Comma 6" xfId="17" xr:uid="{FA87F84F-4077-4CE3-8ECB-67368AFF6E39}"/>
    <cellStyle name="Currency 2" xfId="7" xr:uid="{DA1F35AA-CAC0-43AA-AD4C-21A3A7692C38}"/>
    <cellStyle name="Hyperlink" xfId="1" builtinId="8"/>
    <cellStyle name="Hyperlink 2" xfId="5" xr:uid="{00000000-0005-0000-0000-000002000000}"/>
    <cellStyle name="Hyperlink 3" xfId="10" xr:uid="{595BD9C8-FA1E-43BF-AA02-13EA1A7E0CF7}"/>
    <cellStyle name="Normal" xfId="0" builtinId="0"/>
    <cellStyle name="Normal 12" xfId="11" xr:uid="{06AB1079-8D28-4D80-93BF-C055B3F6B330}"/>
    <cellStyle name="Normal 2" xfId="3" xr:uid="{00000000-0005-0000-0000-000004000000}"/>
    <cellStyle name="Normal 2 2" xfId="6" xr:uid="{09D1F1FE-C169-4CAA-89B5-F42FD4BDF913}"/>
    <cellStyle name="Normal 3" xfId="9" xr:uid="{CFE0EE4D-F08A-4B80-9FE5-AAD62C5DA6A2}"/>
    <cellStyle name="Normal 4" xfId="8" xr:uid="{3353E05B-A15A-4685-81C1-042ED145DCBC}"/>
    <cellStyle name="Normal 5" xfId="14" xr:uid="{D103BA01-4EA3-41E5-9103-9C50C3738E4F}"/>
    <cellStyle name="Normal 6" xfId="16" xr:uid="{E0C7D0AB-D73D-4B86-9197-1DDD43C9A261}"/>
    <cellStyle name="Normal_Price_Schedules for Insulator Package Rev-01" xfId="2" xr:uid="{00000000-0005-0000-0000-000007000000}"/>
    <cellStyle name="Percent 2" xfId="18" xr:uid="{6544D8B7-9A4E-48F4-84D0-1AA6E2F3BF00}"/>
  </cellStyles>
  <dxfs count="0"/>
  <tableStyles count="0" defaultTableStyle="TableStyleMedium9" defaultPivotStyle="PivotStyleLight16"/>
  <colors>
    <mruColors>
      <color rgb="FF339933"/>
      <color rgb="FF00CC00"/>
      <color rgb="FF0099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9525</xdr:colOff>
      <xdr:row>13</xdr:row>
      <xdr:rowOff>57150</xdr:rowOff>
    </xdr:from>
    <xdr:to>
      <xdr:col>11</xdr:col>
      <xdr:colOff>576986</xdr:colOff>
      <xdr:row>16</xdr:row>
      <xdr:rowOff>191177</xdr:rowOff>
    </xdr:to>
    <xdr:pic>
      <xdr:nvPicPr>
        <xdr:cNvPr id="2" name="Picture 1" descr="Logo PNG.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4886325" y="3810000"/>
          <a:ext cx="2691536" cy="8579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powergrid1989-my.sharepoint.com/personal/kumar_gaurav_powergrid_in/Documents/Desktop/PCC%20pusauli%20ss/Revised%20BOQ.xlsx" TargetMode="External"/><Relationship Id="rId1" Type="http://schemas.openxmlformats.org/officeDocument/2006/relationships/externalLinkPath" Target="/personal/kumar_gaurav_powergrid_in/Documents/Desktop/PCC%20pusauli%20ss/Revised%20BOQ.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vised BOQ"/>
      <sheetName val="Revised MS"/>
      <sheetName val="BOQ PCC"/>
      <sheetName val="CAL PCC"/>
      <sheetName val="Rate Analysis - 2"/>
      <sheetName val="Rate Analysis - 6"/>
    </sheetNames>
    <sheetDataSet>
      <sheetData sheetId="0" refreshError="1"/>
      <sheetData sheetId="1">
        <row r="9">
          <cell r="I9">
            <v>101535</v>
          </cell>
        </row>
        <row r="12">
          <cell r="I12">
            <v>101535</v>
          </cell>
        </row>
        <row r="15">
          <cell r="I15">
            <v>101535</v>
          </cell>
        </row>
        <row r="18">
          <cell r="I18">
            <v>3780</v>
          </cell>
        </row>
        <row r="21">
          <cell r="I21">
            <v>7898.625</v>
          </cell>
        </row>
        <row r="24">
          <cell r="I24">
            <v>10153.5</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K3"/>
  <sheetViews>
    <sheetView workbookViewId="0">
      <selection activeCell="I11" sqref="I11"/>
    </sheetView>
  </sheetViews>
  <sheetFormatPr defaultRowHeight="15" x14ac:dyDescent="0.25"/>
  <cols>
    <col min="1" max="1" width="19.85546875" customWidth="1"/>
    <col min="11" max="11" width="53.28515625" customWidth="1"/>
  </cols>
  <sheetData>
    <row r="2" spans="1:11" x14ac:dyDescent="0.25">
      <c r="A2" t="s">
        <v>39</v>
      </c>
    </row>
    <row r="3" spans="1:11" ht="29.25" customHeight="1" x14ac:dyDescent="0.25">
      <c r="A3" t="s">
        <v>0</v>
      </c>
      <c r="B3" s="42" t="s">
        <v>38</v>
      </c>
      <c r="C3" s="43"/>
      <c r="D3" s="43"/>
      <c r="E3" s="43"/>
      <c r="F3" s="43"/>
      <c r="G3" s="43"/>
      <c r="H3" s="43"/>
      <c r="I3" s="43"/>
      <c r="J3" s="43"/>
      <c r="K3" s="43"/>
    </row>
  </sheetData>
  <mergeCells count="1">
    <mergeCell ref="B3:K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18"/>
  <sheetViews>
    <sheetView showGridLines="0" workbookViewId="0">
      <selection activeCell="B8" sqref="B8:L8"/>
    </sheetView>
  </sheetViews>
  <sheetFormatPr defaultColWidth="8.7109375" defaultRowHeight="15" x14ac:dyDescent="0.25"/>
  <cols>
    <col min="1" max="9" width="8.7109375" style="2"/>
    <col min="10" max="10" width="13.140625" style="2" customWidth="1"/>
    <col min="11" max="16384" width="8.7109375" style="2"/>
  </cols>
  <sheetData>
    <row r="1" spans="1:12" ht="21.75" customHeight="1" x14ac:dyDescent="0.25">
      <c r="A1" s="11" t="str">
        <f>Sheet1!A2</f>
        <v>RFX. No. 5002004957 NIT-485</v>
      </c>
      <c r="B1" s="12"/>
      <c r="C1" s="12"/>
      <c r="D1" s="13"/>
      <c r="E1" s="13"/>
      <c r="F1" s="13"/>
      <c r="G1" s="13"/>
      <c r="H1" s="13"/>
      <c r="I1" s="13"/>
      <c r="J1" s="13"/>
      <c r="K1" s="13"/>
      <c r="L1" s="14"/>
    </row>
    <row r="2" spans="1:12" ht="34.5" customHeight="1" x14ac:dyDescent="0.25">
      <c r="A2" s="47" t="str">
        <f>Sheet1!B3</f>
        <v>Execution of PCC in the switchyard of 765/400/220kV and 132kV area to be approved in ADD CAP budget under CERC tariff block 2024-2029 at Pusauli SS</v>
      </c>
      <c r="B2" s="48"/>
      <c r="C2" s="48"/>
      <c r="D2" s="48"/>
      <c r="E2" s="48"/>
      <c r="F2" s="48"/>
      <c r="G2" s="48"/>
      <c r="H2" s="48"/>
      <c r="I2" s="48"/>
      <c r="J2" s="48"/>
      <c r="K2" s="48"/>
      <c r="L2" s="49"/>
    </row>
    <row r="3" spans="1:12" ht="15" hidden="1" customHeight="1" x14ac:dyDescent="0.25">
      <c r="A3" s="47"/>
      <c r="B3" s="48"/>
      <c r="C3" s="48"/>
      <c r="D3" s="48"/>
      <c r="E3" s="48"/>
      <c r="F3" s="48"/>
      <c r="G3" s="48"/>
      <c r="H3" s="48"/>
      <c r="I3" s="48"/>
      <c r="J3" s="48"/>
      <c r="K3" s="48"/>
      <c r="L3" s="49"/>
    </row>
    <row r="4" spans="1:12" x14ac:dyDescent="0.25">
      <c r="A4" s="44" t="s">
        <v>1</v>
      </c>
      <c r="B4" s="45"/>
      <c r="C4" s="45"/>
      <c r="D4" s="45"/>
      <c r="E4" s="45"/>
      <c r="F4" s="45"/>
      <c r="G4" s="45"/>
      <c r="H4" s="45"/>
      <c r="I4" s="45"/>
      <c r="J4" s="45"/>
      <c r="K4" s="45"/>
      <c r="L4" s="46"/>
    </row>
    <row r="5" spans="1:12" x14ac:dyDescent="0.25">
      <c r="A5" s="15"/>
      <c r="L5" s="16"/>
    </row>
    <row r="6" spans="1:12" ht="44.25" customHeight="1" x14ac:dyDescent="0.25">
      <c r="A6" s="17">
        <v>1</v>
      </c>
      <c r="B6" s="57" t="s">
        <v>5</v>
      </c>
      <c r="C6" s="57"/>
      <c r="D6" s="57"/>
      <c r="E6" s="57"/>
      <c r="F6" s="57"/>
      <c r="G6" s="57"/>
      <c r="H6" s="57"/>
      <c r="I6" s="57"/>
      <c r="J6" s="57"/>
      <c r="K6" s="57"/>
      <c r="L6" s="58"/>
    </row>
    <row r="7" spans="1:12" ht="51" customHeight="1" x14ac:dyDescent="0.25">
      <c r="A7" s="17">
        <v>2</v>
      </c>
      <c r="B7" s="57" t="s">
        <v>2</v>
      </c>
      <c r="C7" s="57"/>
      <c r="D7" s="57"/>
      <c r="E7" s="57"/>
      <c r="F7" s="57"/>
      <c r="G7" s="57"/>
      <c r="H7" s="57"/>
      <c r="I7" s="57"/>
      <c r="J7" s="57"/>
      <c r="K7" s="57"/>
      <c r="L7" s="58"/>
    </row>
    <row r="8" spans="1:12" ht="48" customHeight="1" x14ac:dyDescent="0.25">
      <c r="A8" s="17">
        <v>3</v>
      </c>
      <c r="B8" s="57" t="s">
        <v>3</v>
      </c>
      <c r="C8" s="57"/>
      <c r="D8" s="57"/>
      <c r="E8" s="57"/>
      <c r="F8" s="57"/>
      <c r="G8" s="57"/>
      <c r="H8" s="57"/>
      <c r="I8" s="57"/>
      <c r="J8" s="57"/>
      <c r="K8" s="57"/>
      <c r="L8" s="58"/>
    </row>
    <row r="9" spans="1:12" x14ac:dyDescent="0.25">
      <c r="A9" s="15"/>
      <c r="L9" s="16"/>
    </row>
    <row r="10" spans="1:12" ht="12.75" customHeight="1" x14ac:dyDescent="0.25">
      <c r="A10" s="15"/>
      <c r="L10" s="16"/>
    </row>
    <row r="11" spans="1:12" x14ac:dyDescent="0.25">
      <c r="A11" s="15"/>
      <c r="L11" s="16"/>
    </row>
    <row r="12" spans="1:12" x14ac:dyDescent="0.25">
      <c r="A12" s="54" t="s">
        <v>4</v>
      </c>
      <c r="B12" s="55"/>
      <c r="C12" s="55"/>
      <c r="D12" s="55"/>
      <c r="E12" s="55"/>
      <c r="F12" s="55"/>
      <c r="G12" s="55"/>
      <c r="H12" s="55"/>
      <c r="I12" s="55"/>
      <c r="J12" s="55"/>
      <c r="K12" s="55"/>
      <c r="L12" s="56"/>
    </row>
    <row r="13" spans="1:12" x14ac:dyDescent="0.25">
      <c r="A13" s="15"/>
      <c r="L13" s="16"/>
    </row>
    <row r="14" spans="1:12" ht="20.25" x14ac:dyDescent="0.25">
      <c r="A14" s="50" t="s">
        <v>6</v>
      </c>
      <c r="B14" s="51"/>
      <c r="C14" s="51"/>
      <c r="D14" s="51"/>
      <c r="E14" s="51"/>
      <c r="F14" s="51"/>
      <c r="G14" s="51"/>
      <c r="H14" s="51"/>
      <c r="L14" s="16"/>
    </row>
    <row r="15" spans="1:12" ht="16.5" x14ac:dyDescent="0.25">
      <c r="A15" s="52" t="s">
        <v>7</v>
      </c>
      <c r="B15" s="53"/>
      <c r="C15" s="53"/>
      <c r="D15" s="53"/>
      <c r="E15" s="53"/>
      <c r="F15" s="53"/>
      <c r="G15" s="53"/>
      <c r="H15" s="53"/>
      <c r="L15" s="16"/>
    </row>
    <row r="16" spans="1:12" ht="20.25" x14ac:dyDescent="0.25">
      <c r="A16" s="50" t="s">
        <v>8</v>
      </c>
      <c r="B16" s="51"/>
      <c r="C16" s="51"/>
      <c r="D16" s="51"/>
      <c r="E16" s="51"/>
      <c r="F16" s="51"/>
      <c r="G16" s="51"/>
      <c r="H16" s="51"/>
      <c r="L16" s="16"/>
    </row>
    <row r="17" spans="1:12" ht="16.5" x14ac:dyDescent="0.25">
      <c r="A17" s="52" t="s">
        <v>9</v>
      </c>
      <c r="B17" s="53"/>
      <c r="C17" s="53"/>
      <c r="D17" s="53"/>
      <c r="E17" s="53"/>
      <c r="F17" s="53"/>
      <c r="G17" s="53"/>
      <c r="H17" s="53"/>
      <c r="L17" s="16"/>
    </row>
    <row r="18" spans="1:12" ht="15.75" thickBot="1" x14ac:dyDescent="0.3">
      <c r="A18" s="18"/>
      <c r="B18" s="19"/>
      <c r="C18" s="19"/>
      <c r="D18" s="19"/>
      <c r="E18" s="19"/>
      <c r="F18" s="19"/>
      <c r="G18" s="19"/>
      <c r="H18" s="19"/>
      <c r="I18" s="19"/>
      <c r="J18" s="19"/>
      <c r="K18" s="19"/>
      <c r="L18" s="20"/>
    </row>
  </sheetData>
  <mergeCells count="10">
    <mergeCell ref="A17:H17"/>
    <mergeCell ref="A12:L12"/>
    <mergeCell ref="B8:L8"/>
    <mergeCell ref="B7:L7"/>
    <mergeCell ref="B6:L6"/>
    <mergeCell ref="A4:L4"/>
    <mergeCell ref="A2:L3"/>
    <mergeCell ref="A14:H14"/>
    <mergeCell ref="A15:H15"/>
    <mergeCell ref="A16:H16"/>
  </mergeCells>
  <hyperlinks>
    <hyperlink ref="A12:J12" location="Details!A1" display="Click here to proceed." xr:uid="{00000000-0004-0000-0100-000000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L18"/>
  <sheetViews>
    <sheetView showGridLines="0" workbookViewId="0">
      <selection activeCell="E13" sqref="E13:I13"/>
    </sheetView>
  </sheetViews>
  <sheetFormatPr defaultRowHeight="15" x14ac:dyDescent="0.25"/>
  <cols>
    <col min="9" max="9" width="8.85546875" customWidth="1"/>
    <col min="10" max="10" width="9.140625" hidden="1" customWidth="1"/>
    <col min="11" max="11" width="0.140625" customWidth="1"/>
    <col min="12" max="12" width="9.140625" hidden="1" customWidth="1"/>
  </cols>
  <sheetData>
    <row r="1" spans="1:12" x14ac:dyDescent="0.25">
      <c r="A1" s="1" t="str">
        <f>Sheet1!A2</f>
        <v>RFX. No. 5002004957 NIT-485</v>
      </c>
      <c r="B1" s="1"/>
      <c r="C1" s="1"/>
    </row>
    <row r="2" spans="1:12" ht="39" customHeight="1" x14ac:dyDescent="0.25">
      <c r="A2" s="66" t="str">
        <f>Sheet1!B3</f>
        <v>Execution of PCC in the switchyard of 765/400/220kV and 132kV area to be approved in ADD CAP budget under CERC tariff block 2024-2029 at Pusauli SS</v>
      </c>
      <c r="B2" s="66"/>
      <c r="C2" s="66"/>
      <c r="D2" s="66"/>
      <c r="E2" s="66"/>
      <c r="F2" s="66"/>
      <c r="G2" s="66"/>
      <c r="H2" s="66"/>
      <c r="I2" s="66"/>
      <c r="J2" s="66"/>
      <c r="K2" s="66"/>
      <c r="L2" s="66"/>
    </row>
    <row r="4" spans="1:12" x14ac:dyDescent="0.25">
      <c r="A4" s="67" t="s">
        <v>10</v>
      </c>
      <c r="B4" s="67"/>
      <c r="C4" s="67"/>
      <c r="D4" s="67"/>
      <c r="E4" s="67"/>
      <c r="F4" s="67"/>
      <c r="G4" s="67"/>
      <c r="H4" s="67"/>
      <c r="I4" s="67"/>
      <c r="J4" s="67"/>
      <c r="K4" s="67"/>
      <c r="L4" s="67"/>
    </row>
    <row r="6" spans="1:12" ht="47.25" customHeight="1" x14ac:dyDescent="0.25">
      <c r="A6" s="62" t="s">
        <v>11</v>
      </c>
      <c r="B6" s="62"/>
      <c r="C6" s="62"/>
      <c r="D6" s="62"/>
      <c r="E6" s="63"/>
      <c r="F6" s="63"/>
      <c r="G6" s="63"/>
      <c r="H6" s="63"/>
      <c r="I6" s="63"/>
      <c r="J6" s="9"/>
      <c r="K6" s="9"/>
    </row>
    <row r="7" spans="1:12" ht="45" customHeight="1" x14ac:dyDescent="0.25">
      <c r="A7" s="68" t="s">
        <v>12</v>
      </c>
      <c r="B7" s="68"/>
      <c r="C7" s="68"/>
      <c r="D7" s="69"/>
      <c r="E7" s="70"/>
      <c r="F7" s="70"/>
      <c r="G7" s="70"/>
      <c r="H7" s="70"/>
      <c r="I7" s="70"/>
      <c r="J7" s="9"/>
      <c r="K7" s="9"/>
    </row>
    <row r="8" spans="1:12" ht="42" customHeight="1" x14ac:dyDescent="0.25">
      <c r="E8" s="64"/>
      <c r="F8" s="64"/>
      <c r="G8" s="64"/>
      <c r="H8" s="64"/>
      <c r="I8" s="64"/>
      <c r="J8" s="9"/>
      <c r="K8" s="9"/>
    </row>
    <row r="9" spans="1:12" ht="46.5" customHeight="1" x14ac:dyDescent="0.25">
      <c r="E9" s="65"/>
      <c r="F9" s="65"/>
      <c r="G9" s="65"/>
      <c r="H9" s="65"/>
      <c r="I9" s="65"/>
      <c r="J9" s="9"/>
      <c r="K9" s="9"/>
    </row>
    <row r="10" spans="1:12" ht="30.75" customHeight="1" x14ac:dyDescent="0.25">
      <c r="A10" s="59" t="s">
        <v>13</v>
      </c>
      <c r="B10" s="59"/>
      <c r="C10" s="59"/>
      <c r="D10" s="59"/>
      <c r="E10" s="64"/>
      <c r="F10" s="64"/>
      <c r="G10" s="64"/>
      <c r="H10" s="64"/>
      <c r="I10" s="64"/>
      <c r="J10" s="9"/>
      <c r="K10" s="9"/>
    </row>
    <row r="11" spans="1:12" ht="29.25" customHeight="1" x14ac:dyDescent="0.25">
      <c r="A11" s="62" t="s">
        <v>14</v>
      </c>
      <c r="B11" s="62"/>
      <c r="C11" s="62"/>
      <c r="D11" s="62"/>
      <c r="E11" s="63"/>
      <c r="F11" s="63"/>
      <c r="G11" s="63"/>
      <c r="H11" s="63"/>
      <c r="I11" s="63"/>
      <c r="J11" s="9"/>
      <c r="K11" s="9"/>
    </row>
    <row r="12" spans="1:12" ht="29.25" customHeight="1" x14ac:dyDescent="0.25">
      <c r="A12" s="62" t="s">
        <v>15</v>
      </c>
      <c r="B12" s="62"/>
      <c r="C12" s="62"/>
      <c r="D12" s="62"/>
      <c r="E12" s="63"/>
      <c r="F12" s="63"/>
      <c r="G12" s="63"/>
      <c r="H12" s="63"/>
      <c r="I12" s="63"/>
      <c r="J12" s="9"/>
      <c r="K12" s="9"/>
    </row>
    <row r="13" spans="1:12" ht="29.25" customHeight="1" x14ac:dyDescent="0.25">
      <c r="A13" s="62" t="s">
        <v>16</v>
      </c>
      <c r="B13" s="62"/>
      <c r="C13" s="62"/>
      <c r="D13" s="62"/>
      <c r="E13" s="63"/>
      <c r="F13" s="63"/>
      <c r="G13" s="63"/>
      <c r="H13" s="63"/>
      <c r="I13" s="63"/>
      <c r="J13" s="9"/>
      <c r="K13" s="9"/>
    </row>
    <row r="14" spans="1:12" ht="31.5" customHeight="1" x14ac:dyDescent="0.25">
      <c r="A14" s="62" t="s">
        <v>17</v>
      </c>
      <c r="B14" s="62"/>
      <c r="C14" s="62"/>
      <c r="D14" s="62"/>
      <c r="E14" s="63"/>
      <c r="F14" s="63"/>
      <c r="G14" s="63"/>
      <c r="H14" s="63"/>
      <c r="I14" s="63"/>
      <c r="J14" s="9"/>
      <c r="K14" s="9"/>
    </row>
    <row r="15" spans="1:12" x14ac:dyDescent="0.25">
      <c r="E15" s="9"/>
      <c r="F15" s="9"/>
      <c r="G15" s="9"/>
      <c r="H15" s="9"/>
      <c r="I15" s="9"/>
      <c r="J15" s="9"/>
      <c r="K15" s="9"/>
    </row>
    <row r="16" spans="1:12" x14ac:dyDescent="0.25">
      <c r="E16" s="9"/>
      <c r="F16" s="9"/>
      <c r="G16" s="9"/>
      <c r="H16" s="9"/>
      <c r="I16" s="9"/>
      <c r="J16" s="9"/>
      <c r="K16" s="9"/>
    </row>
    <row r="17" spans="1:11" ht="25.5" customHeight="1" x14ac:dyDescent="0.25">
      <c r="A17" s="59" t="s">
        <v>18</v>
      </c>
      <c r="B17" s="59"/>
      <c r="C17" s="59"/>
      <c r="D17" s="59"/>
      <c r="E17" s="60"/>
      <c r="F17" s="60"/>
      <c r="G17" s="60"/>
      <c r="H17" s="60"/>
      <c r="I17" s="60"/>
      <c r="J17" s="10"/>
      <c r="K17" s="10"/>
    </row>
    <row r="18" spans="1:11" ht="25.5" customHeight="1" x14ac:dyDescent="0.25">
      <c r="A18" s="59" t="s">
        <v>19</v>
      </c>
      <c r="B18" s="59"/>
      <c r="C18" s="59"/>
      <c r="D18" s="59"/>
      <c r="E18" s="61"/>
      <c r="F18" s="61"/>
      <c r="G18" s="61"/>
      <c r="H18" s="61"/>
      <c r="I18" s="61"/>
      <c r="J18" s="61"/>
      <c r="K18" s="61"/>
    </row>
  </sheetData>
  <sheetProtection algorithmName="SHA-512" hashValue="tyMZ02yYMPhA/KiOjWWHC3Myz5T+/3JqgQsdKwv20YVCvq1NkZ7BzuT9AKC6PkwA3TLeW2C5eHzsCV0jcRo2Ow==" saltValue="llwxLE1K/mXNUTvolmcWJQ==" spinCount="100000" sheet="1" selectLockedCells="1"/>
  <mergeCells count="22">
    <mergeCell ref="A2:L2"/>
    <mergeCell ref="A4:L4"/>
    <mergeCell ref="A6:D6"/>
    <mergeCell ref="E6:I6"/>
    <mergeCell ref="A7:D7"/>
    <mergeCell ref="E7:I7"/>
    <mergeCell ref="E8:I8"/>
    <mergeCell ref="E9:I9"/>
    <mergeCell ref="A10:D10"/>
    <mergeCell ref="E10:I10"/>
    <mergeCell ref="A11:D11"/>
    <mergeCell ref="E11:I11"/>
    <mergeCell ref="A17:D17"/>
    <mergeCell ref="A18:D18"/>
    <mergeCell ref="E17:I17"/>
    <mergeCell ref="E18:K18"/>
    <mergeCell ref="A12:D12"/>
    <mergeCell ref="E12:I12"/>
    <mergeCell ref="A13:D13"/>
    <mergeCell ref="A14:D14"/>
    <mergeCell ref="E13:I13"/>
    <mergeCell ref="E14:I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ADEA9-F126-4161-8D41-C13EA1EA00EE}">
  <sheetPr>
    <tabColor theme="8" tint="0.39997558519241921"/>
  </sheetPr>
  <dimension ref="A1:I65"/>
  <sheetViews>
    <sheetView tabSelected="1" zoomScaleNormal="100" workbookViewId="0">
      <pane ySplit="2" topLeftCell="A3" activePane="bottomLeft" state="frozen"/>
      <selection pane="bottomLeft" activeCell="E7" sqref="E7:F7"/>
    </sheetView>
  </sheetViews>
  <sheetFormatPr defaultRowHeight="16.5" x14ac:dyDescent="0.3"/>
  <cols>
    <col min="1" max="1" width="10" style="36" customWidth="1"/>
    <col min="2" max="2" width="9.7109375" style="36" hidden="1" customWidth="1"/>
    <col min="3" max="3" width="40.7109375" style="36" customWidth="1"/>
    <col min="4" max="4" width="9.140625" style="36" customWidth="1"/>
    <col min="5" max="5" width="9.85546875" style="36" customWidth="1"/>
    <col min="6" max="6" width="16.28515625" style="36" customWidth="1"/>
    <col min="7" max="7" width="16.42578125" style="36" customWidth="1"/>
    <col min="8" max="8" width="13.85546875" style="23" hidden="1" customWidth="1"/>
    <col min="9" max="9" width="10.42578125" style="23" bestFit="1" customWidth="1"/>
    <col min="10" max="10" width="19" style="23" customWidth="1"/>
    <col min="11" max="11" width="9.140625" style="23"/>
    <col min="12" max="12" width="15.85546875" style="23" customWidth="1"/>
    <col min="13" max="16384" width="9.140625" style="23"/>
  </cols>
  <sheetData>
    <row r="1" spans="1:9" ht="33" customHeight="1" x14ac:dyDescent="0.3">
      <c r="A1" s="72" t="s">
        <v>60</v>
      </c>
      <c r="B1" s="72"/>
      <c r="C1" s="72"/>
      <c r="D1" s="72"/>
      <c r="E1" s="72"/>
      <c r="F1" s="72"/>
      <c r="G1" s="72"/>
      <c r="H1" s="72"/>
    </row>
    <row r="2" spans="1:9" ht="42.75" customHeight="1" x14ac:dyDescent="0.3">
      <c r="A2" s="24" t="s">
        <v>40</v>
      </c>
      <c r="B2" s="24" t="s">
        <v>41</v>
      </c>
      <c r="C2" s="24" t="s">
        <v>42</v>
      </c>
      <c r="D2" s="24" t="s">
        <v>35</v>
      </c>
      <c r="E2" s="24" t="s">
        <v>36</v>
      </c>
      <c r="F2" s="24" t="s">
        <v>43</v>
      </c>
      <c r="G2" s="24" t="s">
        <v>37</v>
      </c>
      <c r="H2" s="24" t="s">
        <v>44</v>
      </c>
    </row>
    <row r="3" spans="1:9" ht="75" x14ac:dyDescent="0.3">
      <c r="A3" s="25">
        <v>1</v>
      </c>
      <c r="B3" s="26" t="s">
        <v>45</v>
      </c>
      <c r="C3" s="27" t="s">
        <v>46</v>
      </c>
      <c r="D3" s="25" t="s">
        <v>47</v>
      </c>
      <c r="E3" s="28">
        <f>'[1]Revised MS'!I9</f>
        <v>101535</v>
      </c>
      <c r="F3" s="29">
        <f>34.15/1.18</f>
        <v>28.940677966101696</v>
      </c>
      <c r="G3" s="30">
        <f>E3*F3</f>
        <v>2938491.7372881356</v>
      </c>
      <c r="H3" s="31"/>
    </row>
    <row r="4" spans="1:9" ht="60" x14ac:dyDescent="0.3">
      <c r="A4" s="25">
        <v>2</v>
      </c>
      <c r="B4" s="26" t="s">
        <v>48</v>
      </c>
      <c r="C4" s="27" t="s">
        <v>49</v>
      </c>
      <c r="D4" s="25" t="s">
        <v>47</v>
      </c>
      <c r="E4" s="28">
        <f>'[1]Revised MS'!I12</f>
        <v>101535</v>
      </c>
      <c r="F4" s="29">
        <v>106</v>
      </c>
      <c r="G4" s="30">
        <f t="shared" ref="G4:G8" si="0">E4*F4</f>
        <v>10762710</v>
      </c>
      <c r="H4" s="31"/>
    </row>
    <row r="5" spans="1:9" ht="48" customHeight="1" x14ac:dyDescent="0.3">
      <c r="A5" s="25">
        <v>3</v>
      </c>
      <c r="B5" s="26" t="s">
        <v>50</v>
      </c>
      <c r="C5" s="27" t="s">
        <v>51</v>
      </c>
      <c r="D5" s="25" t="s">
        <v>47</v>
      </c>
      <c r="E5" s="28">
        <f>'[1]Revised MS'!I15</f>
        <v>101535</v>
      </c>
      <c r="F5" s="29">
        <v>23</v>
      </c>
      <c r="G5" s="30">
        <f t="shared" si="0"/>
        <v>2335305</v>
      </c>
      <c r="H5" s="31"/>
    </row>
    <row r="6" spans="1:9" ht="55.5" customHeight="1" x14ac:dyDescent="0.3">
      <c r="A6" s="25">
        <v>4</v>
      </c>
      <c r="B6" s="26" t="s">
        <v>52</v>
      </c>
      <c r="C6" s="27" t="s">
        <v>53</v>
      </c>
      <c r="D6" s="25" t="s">
        <v>47</v>
      </c>
      <c r="E6" s="28">
        <f>'[1]Revised MS'!I18</f>
        <v>3780</v>
      </c>
      <c r="F6" s="29">
        <v>364</v>
      </c>
      <c r="G6" s="30">
        <f t="shared" si="0"/>
        <v>1375920</v>
      </c>
      <c r="H6" s="32"/>
    </row>
    <row r="7" spans="1:9" ht="120" x14ac:dyDescent="0.3">
      <c r="A7" s="25">
        <v>5</v>
      </c>
      <c r="B7" s="26" t="s">
        <v>54</v>
      </c>
      <c r="C7" s="27" t="s">
        <v>55</v>
      </c>
      <c r="D7" s="25" t="s">
        <v>56</v>
      </c>
      <c r="E7" s="28">
        <f>'[1]Revised MS'!I21</f>
        <v>7898.625</v>
      </c>
      <c r="F7" s="29">
        <v>6277</v>
      </c>
      <c r="G7" s="30">
        <f t="shared" si="0"/>
        <v>49579669.125</v>
      </c>
      <c r="H7" s="31"/>
      <c r="I7" s="33"/>
    </row>
    <row r="8" spans="1:9" ht="61.5" customHeight="1" x14ac:dyDescent="0.3">
      <c r="A8" s="25">
        <v>6</v>
      </c>
      <c r="B8" s="26" t="s">
        <v>57</v>
      </c>
      <c r="C8" s="27" t="s">
        <v>58</v>
      </c>
      <c r="D8" s="25" t="s">
        <v>47</v>
      </c>
      <c r="E8" s="28">
        <f>'[1]Revised MS'!I24</f>
        <v>10153.5</v>
      </c>
      <c r="F8" s="29">
        <f>364-23</f>
        <v>341</v>
      </c>
      <c r="G8" s="30">
        <f t="shared" si="0"/>
        <v>3462343.5</v>
      </c>
      <c r="H8" s="31"/>
      <c r="I8" s="33"/>
    </row>
    <row r="9" spans="1:9" x14ac:dyDescent="0.3">
      <c r="A9" s="73" t="s">
        <v>59</v>
      </c>
      <c r="B9" s="73"/>
      <c r="C9" s="73"/>
      <c r="D9" s="73"/>
      <c r="E9" s="73"/>
      <c r="F9" s="73"/>
      <c r="G9" s="34">
        <f>SUM(G3:G8)</f>
        <v>70454439.362288132</v>
      </c>
      <c r="H9" s="35"/>
    </row>
    <row r="10" spans="1:9" ht="19.5" customHeight="1" x14ac:dyDescent="0.3">
      <c r="A10" s="40"/>
      <c r="B10" s="40"/>
      <c r="C10" s="71" t="s">
        <v>34</v>
      </c>
      <c r="D10" s="71"/>
      <c r="E10" s="71"/>
      <c r="F10" s="71"/>
      <c r="G10" s="21">
        <v>0</v>
      </c>
    </row>
    <row r="11" spans="1:9" ht="14.25" customHeight="1" x14ac:dyDescent="0.3">
      <c r="A11" s="40"/>
      <c r="B11" s="40"/>
      <c r="C11" s="71" t="s">
        <v>31</v>
      </c>
      <c r="D11" s="71"/>
      <c r="E11" s="71"/>
      <c r="F11" s="71"/>
      <c r="G11" s="41">
        <f>G9*(1+G10)</f>
        <v>70454439.362288132</v>
      </c>
    </row>
    <row r="12" spans="1:9" ht="16.5" customHeight="1" x14ac:dyDescent="0.3">
      <c r="A12" s="40"/>
      <c r="B12" s="40"/>
      <c r="C12" s="71" t="s">
        <v>32</v>
      </c>
      <c r="D12" s="71"/>
      <c r="E12" s="22">
        <v>0.18</v>
      </c>
      <c r="F12" s="40" t="s">
        <v>31</v>
      </c>
      <c r="G12" s="41">
        <f>G11*E12</f>
        <v>12681799.085211864</v>
      </c>
    </row>
    <row r="13" spans="1:9" x14ac:dyDescent="0.3">
      <c r="A13" s="40"/>
      <c r="B13" s="40"/>
      <c r="C13" s="71" t="s">
        <v>61</v>
      </c>
      <c r="D13" s="71"/>
      <c r="E13" s="71"/>
      <c r="F13" s="71"/>
      <c r="G13" s="41">
        <f>G11+G12</f>
        <v>83136238.44749999</v>
      </c>
    </row>
    <row r="56" spans="4:7" x14ac:dyDescent="0.3">
      <c r="D56" s="37">
        <v>1533.36</v>
      </c>
      <c r="E56" s="37"/>
      <c r="F56" s="38"/>
      <c r="G56" s="37" t="e">
        <f>D56*#REF!</f>
        <v>#REF!</v>
      </c>
    </row>
    <row r="57" spans="4:7" x14ac:dyDescent="0.3">
      <c r="F57" s="39"/>
    </row>
    <row r="58" spans="4:7" x14ac:dyDescent="0.3">
      <c r="D58" s="37">
        <v>239.51</v>
      </c>
      <c r="E58" s="37"/>
      <c r="F58" s="38"/>
      <c r="G58" s="37" t="e">
        <f>D58*#REF!</f>
        <v>#REF!</v>
      </c>
    </row>
    <row r="59" spans="4:7" x14ac:dyDescent="0.3">
      <c r="F59" s="39"/>
    </row>
    <row r="60" spans="4:7" x14ac:dyDescent="0.3">
      <c r="F60" s="39"/>
    </row>
    <row r="61" spans="4:7" x14ac:dyDescent="0.3">
      <c r="D61" s="37">
        <v>112.82</v>
      </c>
      <c r="E61" s="37"/>
      <c r="F61" s="38"/>
      <c r="G61" s="38" t="e">
        <f>D61*#REF!</f>
        <v>#REF!</v>
      </c>
    </row>
    <row r="62" spans="4:7" x14ac:dyDescent="0.3">
      <c r="F62" s="39"/>
    </row>
    <row r="63" spans="4:7" x14ac:dyDescent="0.3">
      <c r="D63" s="37">
        <v>57.01</v>
      </c>
      <c r="E63" s="37"/>
      <c r="F63" s="38"/>
      <c r="G63" s="38" t="e">
        <f>D63*#REF!</f>
        <v>#REF!</v>
      </c>
    </row>
    <row r="65" spans="7:7" x14ac:dyDescent="0.3">
      <c r="G65" s="39" t="e">
        <f>SUM(G61:G64)</f>
        <v>#REF!</v>
      </c>
    </row>
  </sheetData>
  <sheetProtection algorithmName="SHA-512" hashValue="JyJGGIH+2JBsUfkHjZZQBRjQx8ekCQlbRpEeVC7d3NrF6t2nlU80o9rsPEOouffNo16zf27yyvqWSLxzzmuqZA==" saltValue="v2sfU0217gkUflUCH7+AcA==" spinCount="100000" sheet="1" objects="1" scenarios="1"/>
  <mergeCells count="6">
    <mergeCell ref="C13:F13"/>
    <mergeCell ref="A1:H1"/>
    <mergeCell ref="A9:F9"/>
    <mergeCell ref="C10:F10"/>
    <mergeCell ref="C11:F11"/>
    <mergeCell ref="C12:D12"/>
  </mergeCells>
  <printOptions horizontalCentered="1" verticalCentered="1"/>
  <pageMargins left="0.36" right="0.25" top="0.24803149599999999" bottom="0.49803149600000002" header="6.4960630000000005E-2" footer="6.4960630000000005E-2"/>
  <pageSetup paperSize="9" fitToWidth="0" fitToHeight="0" orientation="landscape" r:id="rId1"/>
  <headerFooter>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A1:H20"/>
  <sheetViews>
    <sheetView workbookViewId="0">
      <selection activeCell="F6" sqref="F6:H6"/>
    </sheetView>
  </sheetViews>
  <sheetFormatPr defaultColWidth="9.140625" defaultRowHeight="15" x14ac:dyDescent="0.25"/>
  <cols>
    <col min="1" max="3" width="9.140625" style="5"/>
    <col min="4" max="4" width="27.28515625" style="5" customWidth="1"/>
    <col min="5" max="6" width="9.140625" style="5"/>
    <col min="7" max="7" width="6.140625" style="5" customWidth="1"/>
    <col min="8" max="8" width="45.42578125" style="5" customWidth="1"/>
    <col min="9" max="16384" width="9.140625" style="5"/>
  </cols>
  <sheetData>
    <row r="1" spans="1:8" ht="19.5" customHeight="1" x14ac:dyDescent="0.25">
      <c r="A1" s="4" t="str">
        <f>Sheet1!A2</f>
        <v>RFX. No. 5002004957 NIT-485</v>
      </c>
      <c r="B1" s="4"/>
      <c r="C1" s="4"/>
    </row>
    <row r="2" spans="1:8" ht="31.5" customHeight="1" x14ac:dyDescent="0.25">
      <c r="A2" s="80" t="str">
        <f>Sheet1!B3</f>
        <v>Execution of PCC in the switchyard of 765/400/220kV and 132kV area to be approved in ADD CAP budget under CERC tariff block 2024-2029 at Pusauli SS</v>
      </c>
      <c r="B2" s="80"/>
      <c r="C2" s="80"/>
      <c r="D2" s="80"/>
      <c r="E2" s="80"/>
      <c r="F2" s="80"/>
      <c r="G2" s="80"/>
      <c r="H2" s="80"/>
    </row>
    <row r="4" spans="1:8" ht="30.75" customHeight="1" x14ac:dyDescent="0.25">
      <c r="A4" s="90" t="s">
        <v>11</v>
      </c>
      <c r="B4" s="90"/>
      <c r="C4" s="78">
        <f>Details!E13</f>
        <v>0</v>
      </c>
      <c r="D4" s="78"/>
      <c r="E4" s="6"/>
      <c r="F4" s="7" t="s">
        <v>20</v>
      </c>
    </row>
    <row r="5" spans="1:8" ht="27.75" customHeight="1" x14ac:dyDescent="0.25">
      <c r="A5" s="90" t="s">
        <v>12</v>
      </c>
      <c r="B5" s="90"/>
      <c r="C5" s="78">
        <f>Details!E7</f>
        <v>0</v>
      </c>
      <c r="D5" s="78"/>
      <c r="E5" s="6"/>
      <c r="F5" s="91" t="s">
        <v>21</v>
      </c>
      <c r="G5" s="91"/>
      <c r="H5" s="91"/>
    </row>
    <row r="6" spans="1:8" ht="32.25" customHeight="1" x14ac:dyDescent="0.25">
      <c r="C6" s="78">
        <f>Details!E8</f>
        <v>0</v>
      </c>
      <c r="D6" s="78"/>
      <c r="E6" s="6"/>
      <c r="F6" s="91" t="s">
        <v>22</v>
      </c>
      <c r="G6" s="91"/>
      <c r="H6" s="91"/>
    </row>
    <row r="7" spans="1:8" ht="30.75" customHeight="1" x14ac:dyDescent="0.25">
      <c r="C7" s="78">
        <f>Details!E9</f>
        <v>0</v>
      </c>
      <c r="D7" s="78"/>
      <c r="E7" s="6"/>
      <c r="F7" s="79" t="s">
        <v>23</v>
      </c>
      <c r="G7" s="79"/>
      <c r="H7" s="79"/>
    </row>
    <row r="8" spans="1:8" ht="15.75" thickBot="1" x14ac:dyDescent="0.3">
      <c r="A8" s="75"/>
      <c r="B8" s="75"/>
      <c r="C8" s="75"/>
      <c r="D8" s="75"/>
      <c r="E8" s="75"/>
      <c r="F8" s="75"/>
      <c r="G8" s="75"/>
      <c r="H8" s="75"/>
    </row>
    <row r="9" spans="1:8" x14ac:dyDescent="0.25">
      <c r="A9" s="81" t="s">
        <v>25</v>
      </c>
      <c r="B9" s="82"/>
      <c r="C9" s="82"/>
      <c r="D9" s="82"/>
      <c r="E9" s="82"/>
      <c r="F9" s="82"/>
      <c r="G9" s="82"/>
      <c r="H9" s="83"/>
    </row>
    <row r="10" spans="1:8" x14ac:dyDescent="0.25">
      <c r="A10" s="84"/>
      <c r="B10" s="85"/>
      <c r="C10" s="85"/>
      <c r="D10" s="85"/>
      <c r="E10" s="85"/>
      <c r="F10" s="85"/>
      <c r="G10" s="85"/>
      <c r="H10" s="86"/>
    </row>
    <row r="11" spans="1:8" x14ac:dyDescent="0.25">
      <c r="A11" s="84"/>
      <c r="B11" s="85"/>
      <c r="C11" s="85"/>
      <c r="D11" s="85"/>
      <c r="E11" s="85"/>
      <c r="F11" s="85"/>
      <c r="G11" s="85"/>
      <c r="H11" s="86"/>
    </row>
    <row r="12" spans="1:8" ht="2.25" customHeight="1" thickBot="1" x14ac:dyDescent="0.3">
      <c r="A12" s="87"/>
      <c r="B12" s="88"/>
      <c r="C12" s="88"/>
      <c r="D12" s="88"/>
      <c r="E12" s="88"/>
      <c r="F12" s="88"/>
      <c r="G12" s="88"/>
      <c r="H12" s="89"/>
    </row>
    <row r="13" spans="1:8" x14ac:dyDescent="0.25">
      <c r="A13" s="76"/>
      <c r="B13" s="76"/>
      <c r="C13" s="76"/>
      <c r="D13" s="76"/>
      <c r="E13" s="76"/>
      <c r="F13" s="76"/>
      <c r="G13" s="76"/>
      <c r="H13" s="76"/>
    </row>
    <row r="14" spans="1:8" ht="30" customHeight="1" x14ac:dyDescent="0.25">
      <c r="A14" s="77" t="s">
        <v>26</v>
      </c>
      <c r="B14" s="77"/>
      <c r="C14" s="77" t="s">
        <v>33</v>
      </c>
      <c r="D14" s="77"/>
      <c r="E14" s="77"/>
      <c r="F14" s="77"/>
      <c r="G14" s="77"/>
      <c r="H14" s="3">
        <f>'Schedule-I'!G11</f>
        <v>70454439.362288132</v>
      </c>
    </row>
    <row r="15" spans="1:8" ht="31.5" customHeight="1" x14ac:dyDescent="0.25">
      <c r="A15" s="77" t="s">
        <v>27</v>
      </c>
      <c r="B15" s="77"/>
      <c r="C15" s="77" t="s">
        <v>28</v>
      </c>
      <c r="D15" s="77"/>
      <c r="E15" s="77"/>
      <c r="F15" s="77"/>
      <c r="G15" s="77"/>
      <c r="H15" s="3">
        <f>'Schedule-I'!G12</f>
        <v>12681799.085211864</v>
      </c>
    </row>
    <row r="16" spans="1:8" ht="29.25" customHeight="1" x14ac:dyDescent="0.25">
      <c r="A16" s="77" t="s">
        <v>29</v>
      </c>
      <c r="B16" s="77"/>
      <c r="C16" s="77" t="s">
        <v>30</v>
      </c>
      <c r="D16" s="77"/>
      <c r="E16" s="77"/>
      <c r="F16" s="77"/>
      <c r="G16" s="77"/>
      <c r="H16" s="3">
        <f>SUM(H14:H15)</f>
        <v>83136238.44749999</v>
      </c>
    </row>
    <row r="19" spans="1:8" ht="25.5" customHeight="1" x14ac:dyDescent="0.25">
      <c r="A19" s="5" t="s">
        <v>19</v>
      </c>
      <c r="B19" s="74">
        <f>Details!E2</f>
        <v>0</v>
      </c>
      <c r="C19" s="74"/>
      <c r="D19" s="8"/>
      <c r="E19" s="75" t="s">
        <v>16</v>
      </c>
      <c r="F19" s="75"/>
      <c r="G19" s="74">
        <f>Details!E13</f>
        <v>0</v>
      </c>
      <c r="H19" s="74"/>
    </row>
    <row r="20" spans="1:8" ht="24.75" customHeight="1" x14ac:dyDescent="0.25">
      <c r="A20" s="5" t="s">
        <v>18</v>
      </c>
      <c r="B20" s="74">
        <f>Details!E1</f>
        <v>0</v>
      </c>
      <c r="C20" s="74"/>
      <c r="D20" s="8"/>
      <c r="E20" s="75" t="s">
        <v>24</v>
      </c>
      <c r="F20" s="75"/>
      <c r="G20" s="74">
        <f>Details!E14</f>
        <v>0</v>
      </c>
      <c r="H20" s="74"/>
    </row>
  </sheetData>
  <sheetProtection selectLockedCells="1" selectUnlockedCells="1"/>
  <mergeCells count="25">
    <mergeCell ref="C7:D7"/>
    <mergeCell ref="F7:H7"/>
    <mergeCell ref="A2:H2"/>
    <mergeCell ref="A9:H12"/>
    <mergeCell ref="C14:G14"/>
    <mergeCell ref="A14:B14"/>
    <mergeCell ref="A4:B4"/>
    <mergeCell ref="C4:D4"/>
    <mergeCell ref="A5:B5"/>
    <mergeCell ref="C5:D5"/>
    <mergeCell ref="F5:H5"/>
    <mergeCell ref="C6:D6"/>
    <mergeCell ref="F6:H6"/>
    <mergeCell ref="B20:C20"/>
    <mergeCell ref="E20:F20"/>
    <mergeCell ref="G20:H20"/>
    <mergeCell ref="A8:H8"/>
    <mergeCell ref="A13:H13"/>
    <mergeCell ref="A15:B15"/>
    <mergeCell ref="C15:G15"/>
    <mergeCell ref="A16:B16"/>
    <mergeCell ref="C16:G16"/>
    <mergeCell ref="B19:C19"/>
    <mergeCell ref="E19:F19"/>
    <mergeCell ref="G19:H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Sheet1</vt:lpstr>
      <vt:lpstr>Basic</vt:lpstr>
      <vt:lpstr>Details</vt:lpstr>
      <vt:lpstr>Schedule-I</vt:lpstr>
      <vt:lpstr>Summary</vt:lpstr>
      <vt:lpstr>'Schedule-I'!Print_Area</vt:lpstr>
      <vt:lpstr>'Schedule-I'!Print_Titles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2026-01-20T07:39:51Z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30f7a04-6a83-4344-ab32-77c336beebec_Enabled">
    <vt:lpwstr>true</vt:lpwstr>
  </property>
  <property fmtid="{D5CDD505-2E9C-101B-9397-08002B2CF9AE}" pid="3" name="MSIP_Label_530f7a04-6a83-4344-ab32-77c336beebec_SetDate">
    <vt:lpwstr>2025-06-19T10:54:57Z</vt:lpwstr>
  </property>
  <property fmtid="{D5CDD505-2E9C-101B-9397-08002B2CF9AE}" pid="4" name="MSIP_Label_530f7a04-6a83-4344-ab32-77c336beebec_Method">
    <vt:lpwstr>Privileged</vt:lpwstr>
  </property>
  <property fmtid="{D5CDD505-2E9C-101B-9397-08002B2CF9AE}" pid="5" name="MSIP_Label_530f7a04-6a83-4344-ab32-77c336beebec_Name">
    <vt:lpwstr>Public-IT</vt:lpwstr>
  </property>
  <property fmtid="{D5CDD505-2E9C-101B-9397-08002B2CF9AE}" pid="6" name="MSIP_Label_530f7a04-6a83-4344-ab32-77c336beebec_SiteId">
    <vt:lpwstr>7048075c-52c2-4a40-8e7c-5c5a5573c87f</vt:lpwstr>
  </property>
  <property fmtid="{D5CDD505-2E9C-101B-9397-08002B2CF9AE}" pid="7" name="MSIP_Label_530f7a04-6a83-4344-ab32-77c336beebec_ActionId">
    <vt:lpwstr>fe8f299e-8ef6-4890-80a4-694615436aae</vt:lpwstr>
  </property>
  <property fmtid="{D5CDD505-2E9C-101B-9397-08002B2CF9AE}" pid="8" name="MSIP_Label_530f7a04-6a83-4344-ab32-77c336beebec_ContentBits">
    <vt:lpwstr>0</vt:lpwstr>
  </property>
  <property fmtid="{D5CDD505-2E9C-101B-9397-08002B2CF9AE}" pid="9" name="MSIP_Label_530f7a04-6a83-4344-ab32-77c336beebec_Tag">
    <vt:lpwstr>10, 0, 1, 1</vt:lpwstr>
  </property>
</Properties>
</file>