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294" documentId="13_ncr:1_{5E954B94-3095-44F7-BCA6-3A5AF6964098}" xr6:coauthVersionLast="47" xr6:coauthVersionMax="47" xr10:uidLastSave="{FA7EFE9E-2135-4582-925F-AD58012F61A0}"/>
  <workbookProtection workbookAlgorithmName="SHA-512" workbookHashValue="uCaa+arKivUC0ZLIYdhOZbANGlEQrlLlWVURQIxQHhWf4j8XWrjYJ02QLF20tOyt4JZvZV5xdgzBlV1DUyGsbQ==" workbookSaltValue="A2GaZP/apLNrJi+B/kK66g==" workbookSpinCount="100000" lockStructure="1"/>
  <bookViews>
    <workbookView xWindow="-120" yWindow="-120" windowWidth="29040" windowHeight="15720" tabRatio="946" activeTab="3" xr2:uid="{00000000-000D-0000-FFFF-FFFF00000000}"/>
  </bookViews>
  <sheets>
    <sheet name="Sheet1" sheetId="1" r:id="rId1"/>
    <sheet name="Basic" sheetId="2" r:id="rId2"/>
    <sheet name="Details" sheetId="3" r:id="rId3"/>
    <sheet name="Schedule-I" sheetId="63" r:id="rId4"/>
    <sheet name="Summary" sheetId="5"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63" l="1"/>
  <c r="F68" i="63"/>
  <c r="B70" i="63"/>
  <c r="B68" i="63"/>
  <c r="C7" i="5" l="1"/>
  <c r="C6" i="5"/>
  <c r="C5" i="5"/>
  <c r="C4" i="5"/>
  <c r="G20" i="5"/>
  <c r="G19" i="5"/>
  <c r="B20" i="5"/>
  <c r="B19" i="5"/>
  <c r="A2" i="63"/>
  <c r="A2" i="3"/>
  <c r="A2" i="2"/>
  <c r="B7" i="63"/>
  <c r="B6" i="63"/>
  <c r="B5" i="63"/>
  <c r="A1" i="63"/>
  <c r="D57" i="63" l="1"/>
  <c r="F57" i="63" s="1"/>
  <c r="D56" i="63"/>
  <c r="F56" i="63" s="1"/>
  <c r="D55" i="63"/>
  <c r="F55" i="63" s="1"/>
  <c r="D54" i="63"/>
  <c r="F54" i="63" s="1"/>
  <c r="D53" i="63"/>
  <c r="F53" i="63" s="1"/>
  <c r="D52" i="63"/>
  <c r="F52" i="63" s="1"/>
  <c r="D51" i="63"/>
  <c r="F51" i="63" s="1"/>
  <c r="D50" i="63"/>
  <c r="F50" i="63" s="1"/>
  <c r="D49" i="63"/>
  <c r="F49" i="63" s="1"/>
  <c r="D48" i="63"/>
  <c r="F48" i="63" s="1"/>
  <c r="D47" i="63"/>
  <c r="F47" i="63" s="1"/>
  <c r="D46" i="63"/>
  <c r="F46" i="63" s="1"/>
  <c r="D45" i="63"/>
  <c r="F45" i="63" s="1"/>
  <c r="E41" i="63"/>
  <c r="D41" i="63"/>
  <c r="D40" i="63"/>
  <c r="F40" i="63" s="1"/>
  <c r="D39" i="63"/>
  <c r="F39" i="63" s="1"/>
  <c r="D38" i="63"/>
  <c r="F38" i="63" s="1"/>
  <c r="D37" i="63"/>
  <c r="F37" i="63" s="1"/>
  <c r="D36" i="63"/>
  <c r="F36" i="63" s="1"/>
  <c r="D35" i="63"/>
  <c r="F35" i="63" s="1"/>
  <c r="D34" i="63"/>
  <c r="F34" i="63" s="1"/>
  <c r="D33" i="63"/>
  <c r="F33" i="63" s="1"/>
  <c r="D32" i="63"/>
  <c r="F32" i="63" s="1"/>
  <c r="D31" i="63"/>
  <c r="F31" i="63" s="1"/>
  <c r="D29" i="63"/>
  <c r="F29" i="63" s="1"/>
  <c r="D28" i="63"/>
  <c r="F28" i="63" s="1"/>
  <c r="D26" i="63"/>
  <c r="F26" i="63" s="1"/>
  <c r="D25" i="63"/>
  <c r="F25" i="63" s="1"/>
  <c r="D24" i="63"/>
  <c r="F24" i="63" s="1"/>
  <c r="D23" i="63"/>
  <c r="F23" i="63" s="1"/>
  <c r="D22" i="63"/>
  <c r="F22" i="63" s="1"/>
  <c r="D20" i="63"/>
  <c r="F20" i="63" s="1"/>
  <c r="D19" i="63"/>
  <c r="F19" i="63" s="1"/>
  <c r="D17" i="63"/>
  <c r="F17" i="63" s="1"/>
  <c r="D15" i="63"/>
  <c r="F15" i="63" s="1"/>
  <c r="D13" i="63"/>
  <c r="F13" i="63" s="1"/>
  <c r="D12" i="63"/>
  <c r="F12" i="63" s="1"/>
  <c r="F41" i="63" l="1"/>
  <c r="F42" i="63" s="1"/>
  <c r="F58" i="63"/>
  <c r="F59" i="63" l="1"/>
  <c r="F61" i="63" l="1"/>
  <c r="F62" i="63" s="1"/>
  <c r="H14" i="5" l="1"/>
  <c r="H15" i="5"/>
  <c r="H16" i="5" s="1"/>
  <c r="F63" i="63"/>
  <c r="A2" i="5" l="1"/>
  <c r="A1" i="5"/>
  <c r="A1" i="3"/>
  <c r="A1" i="2"/>
</calcChain>
</file>

<file path=xl/sharedStrings.xml><?xml version="1.0" encoding="utf-8"?>
<sst xmlns="http://schemas.openxmlformats.org/spreadsheetml/2006/main" count="168" uniqueCount="123">
  <si>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</si>
  <si>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</si>
  <si>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</si>
  <si>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</si>
  <si>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</si>
  <si>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</si>
  <si>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</si>
  <si>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</si>
  <si>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</si>
  <si>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</si>
  <si>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</si>
  <si>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</si>
  <si>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</si>
  <si>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</si>
  <si>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</si>
  <si>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</si>
  <si>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</si>
  <si>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</si>
  <si>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</si>
  <si>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</si>
  <si>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</si>
  <si>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</si>
  <si>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</si>
  <si>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</si>
  <si>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</si>
  <si>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</si>
  <si>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</si>
  <si>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</si>
  <si>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</si>
  <si>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</si>
  <si>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</si>
  <si>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GST (in percentage )@</t>
  </si>
  <si>
    <t>Total for Installation/Services as per Schedule-I</t>
  </si>
  <si>
    <t>Above (+)and below (-)(in %): To be quoted by bidder</t>
  </si>
  <si>
    <t>Unit</t>
  </si>
  <si>
    <t>Total amount including taxes=</t>
  </si>
  <si>
    <t>Cum</t>
  </si>
  <si>
    <t>i)</t>
  </si>
  <si>
    <t>ii)</t>
  </si>
  <si>
    <t>iii)</t>
  </si>
  <si>
    <t>iv)</t>
  </si>
  <si>
    <t>v)</t>
  </si>
  <si>
    <t xml:space="preserve">Quoted Price </t>
  </si>
  <si>
    <t>Sl. No.</t>
  </si>
  <si>
    <t>Description</t>
  </si>
  <si>
    <t>Quantity</t>
  </si>
  <si>
    <t>A</t>
  </si>
  <si>
    <t>Survey</t>
  </si>
  <si>
    <t>a</t>
  </si>
  <si>
    <t>Detail Survey incl route alignment, profiling &amp; tower spotting</t>
  </si>
  <si>
    <t>km</t>
  </si>
  <si>
    <t>b.</t>
  </si>
  <si>
    <t xml:space="preserve">Check survey </t>
  </si>
  <si>
    <t>Detailed of Soil Investigation</t>
  </si>
  <si>
    <t>All Kind of soil except Fissured rock &amp; hard rock (River Crossing location)</t>
  </si>
  <si>
    <t>LOT</t>
  </si>
  <si>
    <t>Erection of various types of towers, gantries, tower parts, gantry parts, tower extension (complete), bolts and nuts, hangers, D-Shackles, step bolts, pack washer etc including tack welding and supply and application of Zinc Rich primer &amp; Enamel paint.</t>
  </si>
  <si>
    <t>Normal towers</t>
  </si>
  <si>
    <t>MT</t>
  </si>
  <si>
    <t>Excavation in various types of soils</t>
  </si>
  <si>
    <t>a.</t>
  </si>
  <si>
    <t>Dry Soil</t>
  </si>
  <si>
    <t>Wet Soil (FS)</t>
  </si>
  <si>
    <t>Concreting (including all associated works related to foundation not cover 4.1)</t>
  </si>
  <si>
    <t>Concrete Nominal Mix 1:1.5:3</t>
  </si>
  <si>
    <t>Lean Concrete Nominal Mix 1:3:6</t>
  </si>
  <si>
    <t>c</t>
  </si>
  <si>
    <t>Reinforcement Cement Concrete (RCC-M25)</t>
  </si>
  <si>
    <t>cum</t>
  </si>
  <si>
    <t>Supply &amp; placement of reinforment steel</t>
  </si>
  <si>
    <t>Installation of stubs including bolts &amp; nuts</t>
  </si>
  <si>
    <t>Installation of earthing of towers</t>
  </si>
  <si>
    <t>Pipe type</t>
  </si>
  <si>
    <t>no.</t>
  </si>
  <si>
    <t>b</t>
  </si>
  <si>
    <t xml:space="preserve">Earthing Pile foundation location </t>
  </si>
  <si>
    <t>Installation of the following tower accessories</t>
  </si>
  <si>
    <t>Danger Plate</t>
  </si>
  <si>
    <t>Nos.</t>
  </si>
  <si>
    <t>Number Plate</t>
  </si>
  <si>
    <t>Phase Plate ( Set of three)</t>
  </si>
  <si>
    <t>Sets</t>
  </si>
  <si>
    <t>Circuit plate ( Set of two)</t>
  </si>
  <si>
    <t>Anti-climbing device</t>
  </si>
  <si>
    <t>Installation of insulator Strings complete with arcing horns &amp; necessary hardware, installing &amp; stringing of condoctor including of fixing of condoutor accessories, installing &amp; stringing of earthwire &amp; OPGW including fixing of earthwire/OPGW accessories for  400kV AC Double circuit with triple conductor* (NEAR River Crossing Location)</t>
  </si>
  <si>
    <t xml:space="preserve">De-string of existing 400 KV D/C line and transportation to store </t>
  </si>
  <si>
    <t>KM</t>
  </si>
  <si>
    <t>Dismentling of existing tower and transportation upto store</t>
  </si>
  <si>
    <t>Dismantling of existing stub (of all 4 legs) upto 1. mtr including blasting, reaming and levelling.</t>
  </si>
  <si>
    <t>set</t>
  </si>
  <si>
    <t>Installation of joint box Splicing of 24F OPGW</t>
  </si>
  <si>
    <t>EA</t>
  </si>
  <si>
    <t xml:space="preserve">Transportation (Mechanical) of the material from POWERGRID Kahalgaon TLM Office to site  (tentative  40km distance). Work includes loading and unloading of all material such as stub, tower parts, conductor, hardware fittings and other line material </t>
  </si>
  <si>
    <t>Total Amount Excl GST for Part-A(Erextion Work Excl Pile Foundation Work) Excl GST=</t>
  </si>
  <si>
    <t>B</t>
  </si>
  <si>
    <t>Boring, providing and installation of bored Cast-in-situ RCC vertical piles of specified diameter and of any length below the pile cap with M25 grade of cement concrete, excluding the cost of reinforcement steel but including the cost of boring with temporary Guide casing, bentonite solution and the length of pile to be embeded in the pile cap (length of pile for payment shall be measured from bottom of pile cap), all necessary labour, materials, plants, tools &amp; tackles etc.,complete,as necessary for proper execution of the job. (Boring in weathered rock, shell, fissured rock and soft rock excluded).</t>
  </si>
  <si>
    <t>1200 mm diameter R.C.C.vertical bored pile upto 48 m from bottom of pile cap.</t>
  </si>
  <si>
    <t>RM</t>
  </si>
  <si>
    <r>
      <t xml:space="preserve">1200 mm diameter R.C.C.vertical bored pile </t>
    </r>
    <r>
      <rPr>
        <b/>
        <sz val="11"/>
        <color theme="1"/>
        <rFont val="Palatino Linotype"/>
        <family val="1"/>
      </rPr>
      <t xml:space="preserve">beyond 48 m and upto 52m </t>
    </r>
    <r>
      <rPr>
        <sz val="11"/>
        <color theme="1"/>
        <rFont val="Palatino Linotype"/>
        <family val="1"/>
      </rPr>
      <t xml:space="preserve"> from bottom of pile cap.</t>
    </r>
    <r>
      <rPr>
        <b/>
        <sz val="12"/>
        <color theme="1"/>
        <rFont val="Palatino Linotype"/>
        <family val="1"/>
      </rPr>
      <t>-(IF REQUIRED)</t>
    </r>
  </si>
  <si>
    <t>Extra over item No.-(1) for boring including socketing, onchoring (if required) with required size.nos. &amp; depth of Reinforcement in weathered rock, shale, fissured  rock soft rock and hard rock upto a maximum depth of 5.0m.</t>
  </si>
  <si>
    <t>Extra rate over item (1200mm diameter R.C.C.vertical bored pile upto 40 m from bottom of pile cap.) for boring including socketing,anchoring (if required) with required size,nos. &amp; depth of Reinforcement in all types of rocks other than hard rock upto any depthtill founding level</t>
  </si>
  <si>
    <t>Excavation whereever required for pile cap /tie etc. (other than boring) for all depth and size, in all types of soils including disposal of excavated materials for all  lifts and leads,decent etc.as directed by Engineer - In charge,together with all labour,tools &amp; tackles,sheeting,sheet, pilin ,dewatering, etc. complete as per direction of Engineer In charge</t>
  </si>
  <si>
    <t>Back filling with available excavated earth for all leads and lifts in sides of foundations and other under ground facilities in horizontal layers not exceeding 20 in depth consolidating each deposited layer by ramming and watering etc.</t>
  </si>
  <si>
    <t>Form work for placing plain or reinforced cement concrete ot any type including blackout and section at any elevation shoring, shuttering, strutting, propping,  scaffolding, tieing, nailing, including all labour, materials, equipments, wasre, for form , caulking, dismantling &amp; removing of forms etc , complete.</t>
  </si>
  <si>
    <t>sqm</t>
  </si>
  <si>
    <t>Supply and placing of steel reinforcement of specified grade for RCC work in pile , pile cap. Pedestal. Chimney, tie beam (if required) including staightening , cutting, bending etc all complete.</t>
  </si>
  <si>
    <t>Providing and laying in position M25 Grade concrete of specified 28 days Strength for pile caps, pedestal/chimney and tie beam(if required), excluding  reinforcement steel and formwork but including cement, all necessary tools , tackles,labour, materials, equipments for handling,transportation, batching, mixing,placing, vibrating,dewatering etc,all complete (excluding cost of concrete in piles which is included in item no.-1)</t>
  </si>
  <si>
    <t>Providing and laying plain cement concrete 1:4:8 {Icement . 4 coarse sand: 8 graded stone aggregate 40mm nominal size) including cement, all necessary tools and tackles, labour, materials, equipment for handling , transportation, mixing, placing, vibrating , dewatering etc all complete.</t>
  </si>
  <si>
    <t>Conducting Standard Penetration Test (SPT) at various elevations in pile bore holes in all kind of soils including all labour, materials, tools and tackles, equipments etc. required for successful completion of the job.</t>
  </si>
  <si>
    <t>no. of pile</t>
  </si>
  <si>
    <t>Supply and Providing M.S. liner of 6mm. thick in piles upto 10m. Depth (maxm.) from bottom of pile cap, limited to the approved drawing, including supply, straightening, bending, welding,all supports, labours, tools and tackles, plants &amp; equipments, with primer and paintinting etc. (complete) as required for successful completion of jobs.</t>
  </si>
  <si>
    <t>Conducting integrity test on pile using electronic control unit,hand held hammer, accelerometer, computer with required software to assess as- installed pile characterestics including mobilisation of necessary manpower, equipments, materials etc. required successful completion of the job</t>
  </si>
  <si>
    <t>Total amount of Part B (i.e Pile Work)=</t>
  </si>
  <si>
    <t>Total of Part A &amp; Part B (Excl GST)=</t>
  </si>
  <si>
    <t>Unit Rate Excluding GST</t>
  </si>
  <si>
    <t>Construction of two no. of pile foundations, one normal foundation, tower erection and stringing activities in addition to dismantling and de-string work of required portion of 400kV (Tripple Snowbird) Rajarhat-Purnea Transmission Line at the Ganga River crossing, Bakia Diyara, appx 15km away from Pirpenti (Bhagalpur) under Kahalgaon TLM Office of ER-I</t>
  </si>
  <si>
    <t>RFX. No. 5002004590 NIT-473</t>
  </si>
  <si>
    <t>Amount Excluding GST (Rs.)</t>
  </si>
  <si>
    <t xml:space="preserve">On Quoted Price </t>
  </si>
  <si>
    <t>(I) Bidders may please note that the percentage low/high quoted by the bidder in their bid with respect to the estimated value mentioned shall be considered proportionately on arriving the rates of each individual items of the BOQs enclosed as Annexures against each line item.</t>
  </si>
  <si>
    <t>(II) In cas of "AT PAR" , "0.00%" is to be quoted by the bidder</t>
  </si>
  <si>
    <t>(III) Bidder to quote only % below or above as -/+  in cell marked as GREEN</t>
  </si>
  <si>
    <t>Printed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</si>
</sst>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409]d\-mmm\-yyyy;@"/>
    <numFmt numFmtId="166" formatCode="_(&quot;$&quot;* #,##0.00_);_(&quot;$&quot;* \(#,##0.00\);_(&quot;$&quot;* &quot;-&quot;??_);_(@_)"/>
    <numFmt numFmtId="167" formatCode="_(&quot;Rs.&quot;* #,##0.00_);_(&quot;Rs.&quot;* \(#,##0.00\);_(&quot;Rs.&quot;* &quot;-&quot;??_);_(@_)"/>
    <numFmt numFmtId="168" formatCode="0.000"/>
    <numFmt numFmtId="169" formatCode="_(* #,##0.000_);_(* \(#,##0.000\);_(* &quot;-&quot;??_);_(@_)"/>
    <numFmt numFmtId="170" formatCode="_(* #,##0_);_(* \(#,##0\);_(* &quot;-&quot;??_);_(@_)"/>
  </numFmts>
  <fonts count="33"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sz val="11"/>
      <name val="Calibri"/>
      <family val="2"/>
      <scheme val="minor"/>
    </font>
    <font>
      <b/>
      <u/>
      <sz val="12"/>
      <color rgb="FF0070C0"/>
      <name val="Times New Roman"/>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0"/>
      <color rgb="FF000000"/>
      <name val="Times New Roman"/>
      <family val="1"/>
    </font>
    <font>
      <sz val="10"/>
      <color rgb="FF000000"/>
      <name val="Times New Roman"/>
      <family val="1"/>
    </font>
    <font>
      <b/>
      <sz val="11"/>
      <name val="Palatino Linotype"/>
      <family val="1"/>
    </font>
    <font>
      <sz val="11"/>
      <name val="Palatino Linotype"/>
      <family val="1"/>
    </font>
    <font>
      <b/>
      <sz val="10"/>
      <name val="Palatino Linotype"/>
      <family val="1"/>
    </font>
    <font>
      <sz val="10"/>
      <name val="Palatino Linotype"/>
      <family val="1"/>
    </font>
    <font>
      <b/>
      <sz val="11"/>
      <color theme="1"/>
      <name val="Palatino Linotype"/>
      <family val="1"/>
    </font>
    <font>
      <sz val="10"/>
      <color theme="1"/>
      <name val="Palatino Linotype"/>
      <family val="1"/>
    </font>
    <font>
      <b/>
      <sz val="10"/>
      <color theme="1"/>
      <name val="Palatino Linotype"/>
      <family val="1"/>
    </font>
    <font>
      <sz val="11"/>
      <color theme="1"/>
      <name val="Palatino Linotype"/>
      <family val="1"/>
    </font>
    <font>
      <b/>
      <sz val="14"/>
      <color theme="1"/>
      <name val="Palatino Linotype"/>
      <family val="1"/>
    </font>
    <font>
      <b/>
      <sz val="12"/>
      <color theme="1"/>
      <name val="Palatino Linotype"/>
      <family val="1"/>
    </font>
    <font>
      <sz val="12"/>
      <color theme="1"/>
      <name val="Palatino Linotype"/>
      <family val="1"/>
    </font>
    <font>
      <sz val="11"/>
      <color theme="1"/>
      <name val="Book Antiqua"/>
      <family val="1"/>
    </font>
  </fonts>
  <fills count="10">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79998168889431442"/>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4" fillId="0" borderId="0" applyFont="0" applyFill="0" applyBorder="0" applyAlignment="0" applyProtection="0"/>
    <xf numFmtId="0" fontId="15" fillId="0" borderId="0"/>
    <xf numFmtId="0" fontId="16" fillId="0" borderId="0"/>
    <xf numFmtId="0" fontId="17"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4" fillId="0" borderId="0" applyFont="0" applyFill="0" applyBorder="0" applyAlignment="0" applyProtection="0"/>
    <xf numFmtId="0" fontId="18" fillId="0" borderId="0"/>
    <xf numFmtId="164" fontId="18" fillId="0" borderId="0" applyFont="0" applyFill="0" applyBorder="0" applyAlignment="0" applyProtection="0"/>
    <xf numFmtId="0" fontId="19" fillId="0" borderId="0"/>
    <xf numFmtId="164" fontId="20" fillId="0" borderId="0" applyFont="0" applyFill="0" applyBorder="0" applyAlignment="0" applyProtection="0"/>
    <xf numFmtId="9" fontId="20"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cellStyleXfs>
  <cellXfs count="141">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2" fillId="6" borderId="10" xfId="3" applyNumberFormat="1" applyFont="1" applyFill="1" applyBorder="1" applyAlignment="1" applyProtection="1">
      <alignment horizontal="center" vertical="center"/>
      <protection locked="0"/>
    </xf>
    <xf numFmtId="10" fontId="12" fillId="7" borderId="10" xfId="3" applyNumberFormat="1" applyFont="1" applyFill="1" applyBorder="1" applyAlignment="1">
      <alignment horizontal="center" vertical="center"/>
    </xf>
    <xf numFmtId="0" fontId="26" fillId="7" borderId="0" xfId="0" applyFont="1" applyFill="1" applyAlignment="1">
      <alignment vertical="top"/>
    </xf>
    <xf numFmtId="0" fontId="27" fillId="7" borderId="10" xfId="0" applyFont="1" applyFill="1" applyBorder="1" applyAlignment="1">
      <alignment horizontal="center" vertical="center" wrapText="1"/>
    </xf>
    <xf numFmtId="0" fontId="27" fillId="7" borderId="10" xfId="0" applyFont="1" applyFill="1" applyBorder="1" applyAlignment="1">
      <alignment horizontal="center" vertical="center"/>
    </xf>
    <xf numFmtId="0" fontId="23" fillId="7" borderId="10" xfId="0" applyFont="1" applyFill="1" applyBorder="1" applyAlignment="1">
      <alignment horizontal="center" vertical="center" wrapText="1"/>
    </xf>
    <xf numFmtId="0" fontId="25" fillId="7" borderId="10" xfId="0" quotePrefix="1" applyFont="1" applyFill="1" applyBorder="1" applyAlignment="1">
      <alignment horizontal="center" vertical="top"/>
    </xf>
    <xf numFmtId="0" fontId="25" fillId="7" borderId="10" xfId="0" quotePrefix="1" applyFont="1" applyFill="1" applyBorder="1" applyAlignment="1">
      <alignment horizontal="left" vertical="top"/>
    </xf>
    <xf numFmtId="0" fontId="21" fillId="7" borderId="10" xfId="0" quotePrefix="1" applyFont="1" applyFill="1" applyBorder="1" applyAlignment="1">
      <alignment horizontal="left" vertical="top"/>
    </xf>
    <xf numFmtId="0" fontId="28" fillId="7" borderId="0" xfId="0" applyFont="1" applyFill="1" applyAlignment="1">
      <alignment vertical="top"/>
    </xf>
    <xf numFmtId="1" fontId="27" fillId="7" borderId="10" xfId="0" applyNumberFormat="1" applyFont="1" applyFill="1" applyBorder="1" applyAlignment="1">
      <alignment horizontal="center" vertical="top"/>
    </xf>
    <xf numFmtId="0" fontId="26" fillId="7" borderId="10" xfId="0" applyFont="1" applyFill="1" applyBorder="1" applyAlignment="1">
      <alignment horizontal="center" vertical="top"/>
    </xf>
    <xf numFmtId="0" fontId="27" fillId="7" borderId="10" xfId="0" applyFont="1" applyFill="1" applyBorder="1" applyAlignment="1">
      <alignment vertical="top"/>
    </xf>
    <xf numFmtId="0" fontId="24" fillId="7" borderId="10" xfId="0" applyFont="1" applyFill="1" applyBorder="1" applyAlignment="1">
      <alignment vertical="top"/>
    </xf>
    <xf numFmtId="0" fontId="26" fillId="7" borderId="10" xfId="0" applyFont="1" applyFill="1" applyBorder="1" applyAlignment="1">
      <alignment horizontal="right" vertical="top"/>
    </xf>
    <xf numFmtId="0" fontId="26" fillId="7" borderId="10" xfId="0" applyFont="1" applyFill="1" applyBorder="1" applyAlignment="1">
      <alignment vertical="top"/>
    </xf>
    <xf numFmtId="3" fontId="22" fillId="7" borderId="10" xfId="0" applyNumberFormat="1" applyFont="1" applyFill="1" applyBorder="1" applyAlignment="1">
      <alignment vertical="top"/>
    </xf>
    <xf numFmtId="43" fontId="26" fillId="7" borderId="10" xfId="19" applyFont="1" applyFill="1" applyBorder="1" applyAlignment="1">
      <alignment horizontal="right" vertical="top"/>
    </xf>
    <xf numFmtId="43" fontId="26" fillId="7" borderId="0" xfId="0" applyNumberFormat="1" applyFont="1" applyFill="1" applyAlignment="1">
      <alignment vertical="top"/>
    </xf>
    <xf numFmtId="1" fontId="26" fillId="7" borderId="10" xfId="0" applyNumberFormat="1" applyFont="1" applyFill="1" applyBorder="1" applyAlignment="1">
      <alignment horizontal="center" vertical="top"/>
    </xf>
    <xf numFmtId="0" fontId="26" fillId="7" borderId="10" xfId="0" applyFont="1" applyFill="1" applyBorder="1" applyAlignment="1">
      <alignment vertical="top" wrapText="1"/>
    </xf>
    <xf numFmtId="0" fontId="27" fillId="7" borderId="10" xfId="0" applyFont="1" applyFill="1" applyBorder="1" applyAlignment="1">
      <alignment vertical="top" wrapText="1"/>
    </xf>
    <xf numFmtId="168" fontId="26" fillId="7" borderId="10" xfId="0" applyNumberFormat="1" applyFont="1" applyFill="1" applyBorder="1" applyAlignment="1">
      <alignment horizontal="center" vertical="top"/>
    </xf>
    <xf numFmtId="164" fontId="26" fillId="7" borderId="10" xfId="0" applyNumberFormat="1" applyFont="1" applyFill="1" applyBorder="1" applyAlignment="1">
      <alignment horizontal="center" vertical="top"/>
    </xf>
    <xf numFmtId="0" fontId="28" fillId="7" borderId="0" xfId="0" applyFont="1" applyFill="1" applyAlignment="1">
      <alignment vertical="center"/>
    </xf>
    <xf numFmtId="169" fontId="26" fillId="7" borderId="10" xfId="0" applyNumberFormat="1" applyFont="1" applyFill="1" applyBorder="1" applyAlignment="1">
      <alignment horizontal="center" vertical="top"/>
    </xf>
    <xf numFmtId="0" fontId="27" fillId="7" borderId="10" xfId="0" applyFont="1" applyFill="1" applyBorder="1" applyAlignment="1">
      <alignment horizontal="center" vertical="top"/>
    </xf>
    <xf numFmtId="43" fontId="27" fillId="7" borderId="10" xfId="19" applyFont="1" applyFill="1" applyBorder="1" applyAlignment="1">
      <alignment horizontal="right" vertical="top"/>
    </xf>
    <xf numFmtId="0" fontId="22" fillId="7" borderId="10" xfId="0" applyFont="1" applyFill="1" applyBorder="1" applyAlignment="1">
      <alignment vertical="top"/>
    </xf>
    <xf numFmtId="0" fontId="26" fillId="7" borderId="10" xfId="0" applyFont="1" applyFill="1" applyBorder="1" applyAlignment="1">
      <alignment horizontal="center" vertical="top" wrapText="1"/>
    </xf>
    <xf numFmtId="2" fontId="24" fillId="7" borderId="10" xfId="0" applyNumberFormat="1" applyFont="1" applyFill="1" applyBorder="1" applyAlignment="1">
      <alignment vertical="top"/>
    </xf>
    <xf numFmtId="0" fontId="29" fillId="7" borderId="10" xfId="0" applyFont="1" applyFill="1" applyBorder="1" applyAlignment="1">
      <alignment horizontal="center" vertical="top"/>
    </xf>
    <xf numFmtId="0" fontId="28" fillId="7" borderId="10" xfId="0" applyFont="1" applyFill="1" applyBorder="1" applyAlignment="1">
      <alignment horizontal="center" vertical="top"/>
    </xf>
    <xf numFmtId="0" fontId="28" fillId="7" borderId="10" xfId="0" applyFont="1" applyFill="1" applyBorder="1" applyAlignment="1">
      <alignment vertical="top" wrapText="1"/>
    </xf>
    <xf numFmtId="2" fontId="26" fillId="7" borderId="10" xfId="0" applyNumberFormat="1" applyFont="1" applyFill="1" applyBorder="1" applyAlignment="1">
      <alignment horizontal="center" vertical="top" wrapText="1"/>
    </xf>
    <xf numFmtId="3" fontId="21" fillId="7" borderId="10" xfId="0" applyNumberFormat="1" applyFont="1" applyFill="1" applyBorder="1" applyAlignment="1">
      <alignment vertical="top"/>
    </xf>
    <xf numFmtId="170" fontId="26" fillId="7" borderId="10" xfId="19" applyNumberFormat="1" applyFont="1" applyFill="1" applyBorder="1" applyAlignment="1">
      <alignment vertical="top" wrapText="1"/>
    </xf>
    <xf numFmtId="0" fontId="26" fillId="7" borderId="0" xfId="0" applyFont="1" applyFill="1" applyAlignment="1">
      <alignment horizontal="center" vertical="top"/>
    </xf>
    <xf numFmtId="0" fontId="24" fillId="7" borderId="0" xfId="0" applyFont="1" applyFill="1" applyAlignment="1">
      <alignment vertical="top"/>
    </xf>
    <xf numFmtId="0" fontId="26" fillId="7" borderId="0" xfId="0" applyFont="1" applyFill="1" applyAlignment="1">
      <alignment horizontal="right" vertical="top"/>
    </xf>
    <xf numFmtId="0" fontId="30" fillId="7" borderId="10" xfId="0" applyFont="1" applyFill="1" applyBorder="1" applyAlignment="1">
      <alignment horizontal="left" vertical="top"/>
    </xf>
    <xf numFmtId="43" fontId="26" fillId="7" borderId="10" xfId="0" applyNumberFormat="1" applyFont="1" applyFill="1" applyBorder="1" applyAlignment="1">
      <alignment horizontal="right" vertical="top"/>
    </xf>
    <xf numFmtId="170" fontId="26" fillId="7" borderId="10" xfId="0" applyNumberFormat="1" applyFont="1" applyFill="1" applyBorder="1" applyAlignment="1">
      <alignment horizontal="right" vertical="top"/>
    </xf>
    <xf numFmtId="170" fontId="27" fillId="4" borderId="10" xfId="19" applyNumberFormat="1" applyFont="1" applyFill="1" applyBorder="1" applyAlignment="1">
      <alignment horizontal="right" vertical="top"/>
    </xf>
    <xf numFmtId="170" fontId="27" fillId="8" borderId="10" xfId="19" applyNumberFormat="1" applyFont="1" applyFill="1" applyBorder="1" applyAlignment="1">
      <alignment horizontal="right" vertical="top"/>
    </xf>
    <xf numFmtId="170" fontId="26" fillId="9" borderId="10" xfId="19" applyNumberFormat="1" applyFont="1" applyFill="1" applyBorder="1" applyAlignment="1">
      <alignment horizontal="right" vertical="top"/>
    </xf>
    <xf numFmtId="0" fontId="5" fillId="0" borderId="0" xfId="0" applyFont="1" applyAlignment="1" applyProtection="1">
      <alignment wrapText="1"/>
      <protection hidden="1"/>
    </xf>
    <xf numFmtId="0" fontId="25" fillId="7" borderId="10" xfId="0" applyFont="1" applyFill="1" applyBorder="1" applyAlignment="1">
      <alignment horizontal="right" vertical="top"/>
    </xf>
    <xf numFmtId="0" fontId="31" fillId="0" borderId="0" xfId="0" applyFont="1" applyAlignment="1">
      <alignment vertical="center"/>
    </xf>
    <xf numFmtId="0" fontId="32" fillId="0" borderId="0" xfId="0" applyFont="1" applyProtection="1">
      <protection hidden="1"/>
    </xf>
    <xf numFmtId="0" fontId="32" fillId="6" borderId="0" xfId="0" applyFont="1" applyFill="1" applyProtection="1">
      <protection hidden="1"/>
    </xf>
    <xf numFmtId="0" fontId="31" fillId="0" borderId="0" xfId="0" applyFont="1" applyAlignment="1">
      <alignmen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vertical="top" wrapText="1"/>
      <protection hidden="1"/>
    </xf>
    <xf numFmtId="0" fontId="0" fillId="3" borderId="0" xfId="0" applyFill="1" applyAlignment="1" applyProtection="1">
      <alignment horizontal="center" vertical="top" wrapText="1"/>
      <protection hidden="1"/>
    </xf>
    <xf numFmtId="0" fontId="0" fillId="3" borderId="6" xfId="0" applyFill="1" applyBorder="1" applyAlignment="1" applyProtection="1">
      <alignment horizontal="center" vertical="top"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31" fillId="0" borderId="0" xfId="0" applyFont="1" applyAlignment="1">
      <alignment horizontal="left" vertical="center" wrapText="1"/>
    </xf>
    <xf numFmtId="0" fontId="32" fillId="6" borderId="0" xfId="0" applyFont="1" applyFill="1" applyAlignment="1" applyProtection="1">
      <alignment horizontal="center"/>
      <protection hidden="1"/>
    </xf>
    <xf numFmtId="0" fontId="31" fillId="0" borderId="16" xfId="0" applyFont="1" applyBorder="1" applyAlignment="1">
      <alignment horizontal="left" vertical="center" wrapText="1"/>
    </xf>
    <xf numFmtId="0" fontId="5" fillId="2" borderId="10" xfId="0" applyFont="1" applyFill="1" applyBorder="1" applyAlignment="1" applyProtection="1">
      <alignment horizontal="left" wrapText="1"/>
      <protection hidden="1"/>
    </xf>
    <xf numFmtId="0" fontId="6" fillId="6" borderId="18" xfId="0" applyFont="1" applyFill="1" applyBorder="1" applyAlignment="1" applyProtection="1">
      <alignment horizontal="center"/>
      <protection hidden="1"/>
    </xf>
    <xf numFmtId="0" fontId="6" fillId="6" borderId="19" xfId="0" applyFont="1" applyFill="1" applyBorder="1" applyAlignment="1" applyProtection="1">
      <alignment horizontal="center"/>
      <protection hidden="1"/>
    </xf>
    <xf numFmtId="0" fontId="6" fillId="6" borderId="16" xfId="0" applyFont="1" applyFill="1" applyBorder="1" applyAlignment="1" applyProtection="1">
      <alignment horizontal="center"/>
      <protection hidden="1"/>
    </xf>
    <xf numFmtId="0" fontId="6" fillId="6" borderId="17" xfId="0" applyFont="1" applyFill="1" applyBorder="1" applyAlignment="1" applyProtection="1">
      <alignment horizontal="center"/>
      <protection hidden="1"/>
    </xf>
    <xf numFmtId="0" fontId="6" fillId="6" borderId="0" xfId="0" applyFont="1" applyFill="1" applyAlignment="1" applyProtection="1">
      <alignment horizontal="center"/>
      <protection hidden="1"/>
    </xf>
    <xf numFmtId="0" fontId="6" fillId="6" borderId="15" xfId="0" applyFont="1" applyFill="1" applyBorder="1" applyAlignment="1" applyProtection="1">
      <alignment horizontal="center"/>
      <protection hidden="1"/>
    </xf>
    <xf numFmtId="0" fontId="6" fillId="0" borderId="0" xfId="0" applyFont="1" applyAlignment="1" applyProtection="1">
      <alignment horizontal="left" wrapText="1"/>
      <protection hidden="1"/>
    </xf>
    <xf numFmtId="0" fontId="26" fillId="7" borderId="11" xfId="0" applyFont="1" applyFill="1" applyBorder="1" applyAlignment="1">
      <alignment horizontal="center" vertical="top"/>
    </xf>
    <xf numFmtId="0" fontId="26" fillId="7" borderId="14" xfId="0" applyFont="1" applyFill="1" applyBorder="1" applyAlignment="1">
      <alignment horizontal="center" vertical="top"/>
    </xf>
    <xf numFmtId="0" fontId="26" fillId="7" borderId="13" xfId="0" applyFont="1" applyFill="1" applyBorder="1" applyAlignment="1">
      <alignment horizontal="center" vertical="top"/>
    </xf>
    <xf numFmtId="0" fontId="26" fillId="7" borderId="11" xfId="0" applyFont="1" applyFill="1" applyBorder="1" applyAlignment="1">
      <alignment horizontal="right" vertical="top"/>
    </xf>
    <xf numFmtId="0" fontId="26" fillId="7" borderId="14" xfId="0" applyFont="1" applyFill="1" applyBorder="1" applyAlignment="1">
      <alignment horizontal="right" vertical="top"/>
    </xf>
    <xf numFmtId="0" fontId="26" fillId="7" borderId="13" xfId="0" applyFont="1" applyFill="1" applyBorder="1" applyAlignment="1">
      <alignment horizontal="right" vertical="top"/>
    </xf>
    <xf numFmtId="0" fontId="23" fillId="9" borderId="10" xfId="0" applyFont="1" applyFill="1" applyBorder="1" applyAlignment="1">
      <alignment horizontal="right" vertical="top" wrapText="1" indent="1"/>
    </xf>
    <xf numFmtId="0" fontId="23" fillId="4" borderId="10" xfId="0" applyFont="1" applyFill="1" applyBorder="1" applyAlignment="1">
      <alignment horizontal="center" vertical="center" wrapText="1"/>
    </xf>
    <xf numFmtId="0" fontId="23" fillId="8" borderId="10" xfId="0" applyFont="1" applyFill="1" applyBorder="1" applyAlignment="1">
      <alignment horizontal="right" vertical="top" wrapText="1" indent="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14" fontId="5" fillId="6" borderId="10" xfId="0" applyNumberFormat="1" applyFont="1" applyFill="1" applyBorder="1" applyAlignment="1" applyProtection="1">
      <alignment horizontal="center"/>
      <protection hidden="1"/>
    </xf>
  </cellXfs>
  <cellStyles count="21">
    <cellStyle name="Comma" xfId="19" builtinId="3"/>
    <cellStyle name="Comma 2" xfId="4" xr:uid="{00000000-0005-0000-0000-000000000000}"/>
    <cellStyle name="Comma 3" xfId="12" xr:uid="{8F6770F3-BEC8-4C90-A881-AA296348DEEC}"/>
    <cellStyle name="Comma 4" xfId="13" xr:uid="{06B59838-4F5E-4A80-9243-2CE53C588FDA}"/>
    <cellStyle name="Comma 5" xfId="15" xr:uid="{D74C2053-E7F9-42F2-B80B-94E1C099D04C}"/>
    <cellStyle name="Comma 6" xfId="17" xr:uid="{FA87F84F-4077-4CE3-8ECB-67368AFF6E39}"/>
    <cellStyle name="Currency 2" xfId="7" xr:uid="{DA1F35AA-CAC0-43AA-AD4C-21A3A7692C38}"/>
    <cellStyle name="Currency 3" xfId="20" xr:uid="{D0D41A85-85F9-4238-8640-09625139176D}"/>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 6" xfId="16" xr:uid="{E0C7D0AB-D73D-4B86-9197-1DDD43C9A261}"/>
    <cellStyle name="Normal_Price_Schedules for Insulator Package Rev-01" xfId="2" xr:uid="{00000000-0005-0000-0000-000007000000}"/>
    <cellStyle name="Percent 2" xfId="18" xr:uid="{6544D8B7-9A4E-48F4-84D0-1AA6E2F3BF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65</xdr:row>
      <xdr:rowOff>38100</xdr:rowOff>
    </xdr:from>
    <xdr:to>
      <xdr:col>4</xdr:col>
      <xdr:colOff>285750</xdr:colOff>
      <xdr:row>65</xdr:row>
      <xdr:rowOff>276225</xdr:rowOff>
    </xdr:to>
    <xdr:sp macro="" textlink="">
      <xdr:nvSpPr>
        <xdr:cNvPr id="2" name="Rectangle 1">
          <a:extLst>
            <a:ext uri="{FF2B5EF4-FFF2-40B4-BE49-F238E27FC236}">
              <a16:creationId xmlns:a16="http://schemas.microsoft.com/office/drawing/2014/main" id="{7AEB2A0A-57AA-4D17-AD9F-AD5B58349B68}"/>
            </a:ext>
          </a:extLst>
        </xdr:cNvPr>
        <xdr:cNvSpPr/>
      </xdr:nvSpPr>
      <xdr:spPr>
        <a:xfrm>
          <a:off x="5210175" y="121005600"/>
          <a:ext cx="752475" cy="238125"/>
        </a:xfrm>
        <a:prstGeom prst="rect">
          <a:avLst/>
        </a:prstGeom>
        <a:solidFill>
          <a:schemeClr val="accent3">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amitsharat\Downloads\LOCAL_REF_23406_1743150965133.xlsx" TargetMode="External"/><Relationship Id="rId1" Type="http://schemas.openxmlformats.org/officeDocument/2006/relationships/externalLinkPath" Target="file:///C:\Users\namitsharat\Downloads\LOCAL_REF_23406_17431509651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PPLY QNTY BREAKUP)"/>
      <sheetName val="KHG erection qty break up"/>
      <sheetName val="Revised BOQ"/>
      <sheetName val="Revised MS"/>
      <sheetName val="Rev Tower n Stub Weight "/>
      <sheetName val="BOQ_Erection"/>
      <sheetName val="RA_Trans"/>
      <sheetName val="Measurement"/>
      <sheetName val="Tower n Stub Weight"/>
      <sheetName val="KHG Tower Qty"/>
      <sheetName val="KHG stub quantity"/>
      <sheetName val="KHG Length"/>
      <sheetName val="KHG BOQ for OPGW"/>
      <sheetName val="KHG HW fittings"/>
      <sheetName val="LKR Tower qty"/>
      <sheetName val="LKR Stub Qty "/>
      <sheetName val="LKR length"/>
      <sheetName val="LKR BOQ for OPGW"/>
      <sheetName val="LKR HW fitting"/>
      <sheetName val="LKR Erection Qty Break Up"/>
      <sheetName val="F&amp;I_2C"/>
    </sheetNames>
    <sheetDataSet>
      <sheetData sheetId="0"/>
      <sheetData sheetId="1"/>
      <sheetData sheetId="2"/>
      <sheetData sheetId="3">
        <row r="7">
          <cell r="I7">
            <v>1.5</v>
          </cell>
        </row>
        <row r="8">
          <cell r="I8">
            <v>1.5</v>
          </cell>
        </row>
        <row r="10">
          <cell r="I10">
            <v>1</v>
          </cell>
        </row>
        <row r="14">
          <cell r="I14">
            <v>209.81399999999999</v>
          </cell>
        </row>
        <row r="15">
          <cell r="I15">
            <v>839.25599999999997</v>
          </cell>
        </row>
        <row r="17">
          <cell r="I17">
            <v>174.95</v>
          </cell>
        </row>
        <row r="18">
          <cell r="I18">
            <v>16.38</v>
          </cell>
        </row>
        <row r="19">
          <cell r="I19">
            <v>1</v>
          </cell>
        </row>
        <row r="20">
          <cell r="I20">
            <v>11.818</v>
          </cell>
        </row>
        <row r="23">
          <cell r="I23">
            <v>1</v>
          </cell>
        </row>
        <row r="24">
          <cell r="I24">
            <v>1</v>
          </cell>
        </row>
        <row r="26">
          <cell r="I26">
            <v>3</v>
          </cell>
        </row>
        <row r="27">
          <cell r="I27">
            <v>3</v>
          </cell>
        </row>
        <row r="28">
          <cell r="I28">
            <v>6</v>
          </cell>
        </row>
        <row r="29">
          <cell r="I29">
            <v>3</v>
          </cell>
        </row>
        <row r="30">
          <cell r="I30">
            <v>3</v>
          </cell>
        </row>
        <row r="31">
          <cell r="I31">
            <v>1.5</v>
          </cell>
        </row>
        <row r="32">
          <cell r="I32">
            <v>1.5</v>
          </cell>
        </row>
        <row r="33">
          <cell r="I33">
            <v>49.933899999999994</v>
          </cell>
        </row>
        <row r="34">
          <cell r="I34">
            <v>2</v>
          </cell>
        </row>
        <row r="35">
          <cell r="I35">
            <v>2</v>
          </cell>
        </row>
        <row r="36">
          <cell r="I36">
            <v>147.49356</v>
          </cell>
        </row>
        <row r="42">
          <cell r="I42">
            <v>2270.3999999999996</v>
          </cell>
        </row>
        <row r="43">
          <cell r="I43">
            <v>10</v>
          </cell>
        </row>
        <row r="44">
          <cell r="I44">
            <v>5</v>
          </cell>
        </row>
        <row r="45">
          <cell r="I45">
            <v>5</v>
          </cell>
        </row>
        <row r="46">
          <cell r="I46">
            <v>471.74</v>
          </cell>
        </row>
        <row r="47">
          <cell r="I47">
            <v>45.4</v>
          </cell>
        </row>
        <row r="48">
          <cell r="I48">
            <v>363.39800000000002</v>
          </cell>
        </row>
        <row r="49">
          <cell r="I49">
            <v>1298.742</v>
          </cell>
        </row>
        <row r="50">
          <cell r="I50">
            <v>427.61799999999999</v>
          </cell>
        </row>
        <row r="51">
          <cell r="I51">
            <v>21.341999999999999</v>
          </cell>
        </row>
        <row r="52">
          <cell r="I52">
            <v>48</v>
          </cell>
        </row>
        <row r="53">
          <cell r="I53">
            <v>85.656000000000006</v>
          </cell>
        </row>
        <row r="54">
          <cell r="I54">
            <v>48</v>
          </cell>
        </row>
      </sheetData>
      <sheetData sheetId="4">
        <row r="13">
          <cell r="N13">
            <v>181.33308999999997</v>
          </cell>
        </row>
        <row r="24">
          <cell r="N24">
            <v>5.9388500000000004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B3" sqref="B3:K3"/>
    </sheetView>
  </sheetViews>
  <sheetFormatPr defaultRowHeight="15" x14ac:dyDescent="0.25"/>
  <cols>
    <col min="1" max="1" width="19.85546875" customWidth="1"/>
    <col min="11" max="11" width="53.28515625" customWidth="1"/>
  </cols>
  <sheetData>
    <row r="2" spans="1:11" x14ac:dyDescent="0.25">
      <c r="A2" t="s">
        <v>116</v>
      </c>
    </row>
    <row r="3" spans="1:11" ht="29.25" customHeight="1" x14ac:dyDescent="0.25">
      <c r="A3" t="s">
        <v>0</v>
      </c>
      <c r="B3" s="73" t="s">
        <v>115</v>
      </c>
      <c r="C3" s="74"/>
      <c r="D3" s="74"/>
      <c r="E3" s="74"/>
      <c r="F3" s="74"/>
      <c r="G3" s="74"/>
      <c r="H3" s="74"/>
      <c r="I3" s="74"/>
      <c r="J3" s="74"/>
      <c r="K3" s="74"/>
    </row>
  </sheetData>
  <sheetProtection algorithmName="SHA-512" hashValue="qA71e4UyeIiukYNhs3KuRscXjeVIx+6UnT0nh6vxHBIJ35O4W381wJkIFcJVlfPK+m7X1MvlKLkw8ot+SUzMNA==" saltValue="KJlqoV3hkqYfiz/hZ8f6Hw==" spinCount="100000" sheet="1" objects="1" scenarios="1"/>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workbookViewId="0">
      <selection activeCell="B7" sqref="B7:L7"/>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1" t="str">
        <f>Sheet1!A2</f>
        <v>RFX. No. 5002004590 NIT-473</v>
      </c>
      <c r="B1" s="12"/>
      <c r="C1" s="12"/>
      <c r="D1" s="13"/>
      <c r="E1" s="13"/>
      <c r="F1" s="13"/>
      <c r="G1" s="13"/>
      <c r="H1" s="13"/>
      <c r="I1" s="13"/>
      <c r="J1" s="13"/>
      <c r="K1" s="13"/>
      <c r="L1" s="14"/>
    </row>
    <row r="2" spans="1:12" ht="48" customHeight="1" x14ac:dyDescent="0.25">
      <c r="A2" s="85" t="str">
        <f>Sheet1!B3</f>
        <v>Construction of two no. of pile foundations, one normal foundation, tower erection and stringing activities in addition to dismantling and de-string work of required portion of 400kV (Tripple Snowbird) Rajarhat-Purnea Transmission Line at the Ganga River crossing, Bakia Diyara, appx 15km away from Pirpenti (Bhagalpur) under Kahalgaon TLM Office of ER-I</v>
      </c>
      <c r="B2" s="86"/>
      <c r="C2" s="86"/>
      <c r="D2" s="86"/>
      <c r="E2" s="86"/>
      <c r="F2" s="86"/>
      <c r="G2" s="86"/>
      <c r="H2" s="86"/>
      <c r="I2" s="86"/>
      <c r="J2" s="86"/>
      <c r="K2" s="86"/>
      <c r="L2" s="87"/>
    </row>
    <row r="3" spans="1:12" ht="18.75" hidden="1" customHeight="1" x14ac:dyDescent="0.25">
      <c r="A3" s="85"/>
      <c r="B3" s="86"/>
      <c r="C3" s="86"/>
      <c r="D3" s="86"/>
      <c r="E3" s="86"/>
      <c r="F3" s="86"/>
      <c r="G3" s="86"/>
      <c r="H3" s="86"/>
      <c r="I3" s="86"/>
      <c r="J3" s="86"/>
      <c r="K3" s="86"/>
      <c r="L3" s="87"/>
    </row>
    <row r="4" spans="1:12" x14ac:dyDescent="0.25">
      <c r="A4" s="82" t="s">
        <v>1</v>
      </c>
      <c r="B4" s="83"/>
      <c r="C4" s="83"/>
      <c r="D4" s="83"/>
      <c r="E4" s="83"/>
      <c r="F4" s="83"/>
      <c r="G4" s="83"/>
      <c r="H4" s="83"/>
      <c r="I4" s="83"/>
      <c r="J4" s="83"/>
      <c r="K4" s="83"/>
      <c r="L4" s="84"/>
    </row>
    <row r="5" spans="1:12" x14ac:dyDescent="0.25">
      <c r="A5" s="15"/>
      <c r="L5" s="16"/>
    </row>
    <row r="6" spans="1:12" ht="44.25" customHeight="1" x14ac:dyDescent="0.25">
      <c r="A6" s="17">
        <v>1</v>
      </c>
      <c r="B6" s="80" t="s">
        <v>5</v>
      </c>
      <c r="C6" s="80"/>
      <c r="D6" s="80"/>
      <c r="E6" s="80"/>
      <c r="F6" s="80"/>
      <c r="G6" s="80"/>
      <c r="H6" s="80"/>
      <c r="I6" s="80"/>
      <c r="J6" s="80"/>
      <c r="K6" s="80"/>
      <c r="L6" s="81"/>
    </row>
    <row r="7" spans="1:12" ht="51" customHeight="1" x14ac:dyDescent="0.25">
      <c r="A7" s="17">
        <v>2</v>
      </c>
      <c r="B7" s="80" t="s">
        <v>2</v>
      </c>
      <c r="C7" s="80"/>
      <c r="D7" s="80"/>
      <c r="E7" s="80"/>
      <c r="F7" s="80"/>
      <c r="G7" s="80"/>
      <c r="H7" s="80"/>
      <c r="I7" s="80"/>
      <c r="J7" s="80"/>
      <c r="K7" s="80"/>
      <c r="L7" s="81"/>
    </row>
    <row r="8" spans="1:12" ht="48" customHeight="1" x14ac:dyDescent="0.25">
      <c r="A8" s="17">
        <v>3</v>
      </c>
      <c r="B8" s="80" t="s">
        <v>3</v>
      </c>
      <c r="C8" s="80"/>
      <c r="D8" s="80"/>
      <c r="E8" s="80"/>
      <c r="F8" s="80"/>
      <c r="G8" s="80"/>
      <c r="H8" s="80"/>
      <c r="I8" s="80"/>
      <c r="J8" s="80"/>
      <c r="K8" s="80"/>
      <c r="L8" s="81"/>
    </row>
    <row r="9" spans="1:12" x14ac:dyDescent="0.25">
      <c r="A9" s="15"/>
      <c r="L9" s="16"/>
    </row>
    <row r="10" spans="1:12" ht="12.75" customHeight="1" x14ac:dyDescent="0.25">
      <c r="A10" s="15"/>
      <c r="L10" s="16"/>
    </row>
    <row r="11" spans="1:12" x14ac:dyDescent="0.25">
      <c r="A11" s="15"/>
      <c r="L11" s="16"/>
    </row>
    <row r="12" spans="1:12" x14ac:dyDescent="0.25">
      <c r="A12" s="77" t="s">
        <v>4</v>
      </c>
      <c r="B12" s="78"/>
      <c r="C12" s="78"/>
      <c r="D12" s="78"/>
      <c r="E12" s="78"/>
      <c r="F12" s="78"/>
      <c r="G12" s="78"/>
      <c r="H12" s="78"/>
      <c r="I12" s="78"/>
      <c r="J12" s="78"/>
      <c r="K12" s="78"/>
      <c r="L12" s="79"/>
    </row>
    <row r="13" spans="1:12" x14ac:dyDescent="0.25">
      <c r="A13" s="15"/>
      <c r="L13" s="16"/>
    </row>
    <row r="14" spans="1:12" ht="20.25" x14ac:dyDescent="0.25">
      <c r="A14" s="88" t="s">
        <v>6</v>
      </c>
      <c r="B14" s="89"/>
      <c r="C14" s="89"/>
      <c r="D14" s="89"/>
      <c r="E14" s="89"/>
      <c r="F14" s="89"/>
      <c r="G14" s="89"/>
      <c r="H14" s="89"/>
      <c r="L14" s="16"/>
    </row>
    <row r="15" spans="1:12" ht="16.5" x14ac:dyDescent="0.25">
      <c r="A15" s="75" t="s">
        <v>7</v>
      </c>
      <c r="B15" s="76"/>
      <c r="C15" s="76"/>
      <c r="D15" s="76"/>
      <c r="E15" s="76"/>
      <c r="F15" s="76"/>
      <c r="G15" s="76"/>
      <c r="H15" s="76"/>
      <c r="L15" s="16"/>
    </row>
    <row r="16" spans="1:12" ht="20.25" x14ac:dyDescent="0.25">
      <c r="A16" s="88" t="s">
        <v>8</v>
      </c>
      <c r="B16" s="89"/>
      <c r="C16" s="89"/>
      <c r="D16" s="89"/>
      <c r="E16" s="89"/>
      <c r="F16" s="89"/>
      <c r="G16" s="89"/>
      <c r="H16" s="89"/>
      <c r="L16" s="16"/>
    </row>
    <row r="17" spans="1:12" ht="16.5" x14ac:dyDescent="0.25">
      <c r="A17" s="75" t="s">
        <v>9</v>
      </c>
      <c r="B17" s="76"/>
      <c r="C17" s="76"/>
      <c r="D17" s="76"/>
      <c r="E17" s="76"/>
      <c r="F17" s="76"/>
      <c r="G17" s="76"/>
      <c r="H17" s="76"/>
      <c r="L17" s="16"/>
    </row>
    <row r="18" spans="1:12" ht="15.75" thickBot="1" x14ac:dyDescent="0.3">
      <c r="A18" s="18"/>
      <c r="B18" s="19"/>
      <c r="C18" s="19"/>
      <c r="D18" s="19"/>
      <c r="E18" s="19"/>
      <c r="F18" s="19"/>
      <c r="G18" s="19"/>
      <c r="H18" s="19"/>
      <c r="I18" s="19"/>
      <c r="J18" s="19"/>
      <c r="K18" s="19"/>
      <c r="L18" s="20"/>
    </row>
  </sheetData>
  <sheetProtection algorithmName="SHA-512" hashValue="a9kWPLSgN5dvM9UX+u43bObTGj9Vj3jGnp6yOUOkRXR8nK8UfaO+6XW1Sq3oZ+lkUuzFb+PQ7r/VwOaNtgFKrw==" saltValue="XH4zZceMIjZE37v5dOrH3Q==" spinCount="100000" sheet="1" objects="1" scenario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workbookViewId="0">
      <selection activeCell="E17" sqref="E17:I17"/>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5002004590 NIT-473</v>
      </c>
      <c r="B1" s="1"/>
      <c r="C1" s="1"/>
    </row>
    <row r="2" spans="1:12" ht="54" customHeight="1" x14ac:dyDescent="0.25">
      <c r="A2" s="90" t="str">
        <f>Sheet1!B3</f>
        <v>Construction of two no. of pile foundations, one normal foundation, tower erection and stringing activities in addition to dismantling and de-string work of required portion of 400kV (Tripple Snowbird) Rajarhat-Purnea Transmission Line at the Ganga River crossing, Bakia Diyara, appx 15km away from Pirpenti (Bhagalpur) under Kahalgaon TLM Office of ER-I</v>
      </c>
      <c r="B2" s="90"/>
      <c r="C2" s="90"/>
      <c r="D2" s="90"/>
      <c r="E2" s="90"/>
      <c r="F2" s="90"/>
      <c r="G2" s="90"/>
      <c r="H2" s="90"/>
      <c r="I2" s="90"/>
      <c r="J2" s="90"/>
      <c r="K2" s="90"/>
      <c r="L2" s="90"/>
    </row>
    <row r="4" spans="1:12" x14ac:dyDescent="0.25">
      <c r="A4" s="91" t="s">
        <v>10</v>
      </c>
      <c r="B4" s="91"/>
      <c r="C4" s="91"/>
      <c r="D4" s="91"/>
      <c r="E4" s="91"/>
      <c r="F4" s="91"/>
      <c r="G4" s="91"/>
      <c r="H4" s="91"/>
      <c r="I4" s="91"/>
      <c r="J4" s="91"/>
      <c r="K4" s="91"/>
      <c r="L4" s="91"/>
    </row>
    <row r="6" spans="1:12" ht="47.25" customHeight="1" x14ac:dyDescent="0.25">
      <c r="A6" s="92" t="s">
        <v>11</v>
      </c>
      <c r="B6" s="92"/>
      <c r="C6" s="92"/>
      <c r="D6" s="92"/>
      <c r="E6" s="93"/>
      <c r="F6" s="93"/>
      <c r="G6" s="93"/>
      <c r="H6" s="93"/>
      <c r="I6" s="93"/>
      <c r="J6" s="9"/>
      <c r="K6" s="9"/>
    </row>
    <row r="7" spans="1:12" ht="45" customHeight="1" x14ac:dyDescent="0.25">
      <c r="A7" s="94" t="s">
        <v>12</v>
      </c>
      <c r="B7" s="94"/>
      <c r="C7" s="94"/>
      <c r="D7" s="95"/>
      <c r="E7" s="96"/>
      <c r="F7" s="96"/>
      <c r="G7" s="96"/>
      <c r="H7" s="96"/>
      <c r="I7" s="96"/>
      <c r="J7" s="9"/>
      <c r="K7" s="9"/>
    </row>
    <row r="8" spans="1:12" ht="42" customHeight="1" x14ac:dyDescent="0.25">
      <c r="E8" s="97"/>
      <c r="F8" s="97"/>
      <c r="G8" s="97"/>
      <c r="H8" s="97"/>
      <c r="I8" s="97"/>
      <c r="J8" s="9"/>
      <c r="K8" s="9"/>
    </row>
    <row r="9" spans="1:12" ht="46.5" customHeight="1" x14ac:dyDescent="0.25">
      <c r="E9" s="98"/>
      <c r="F9" s="98"/>
      <c r="G9" s="98"/>
      <c r="H9" s="98"/>
      <c r="I9" s="98"/>
      <c r="J9" s="9"/>
      <c r="K9" s="9"/>
    </row>
    <row r="10" spans="1:12" ht="30.75" customHeight="1" x14ac:dyDescent="0.25">
      <c r="A10" s="99" t="s">
        <v>13</v>
      </c>
      <c r="B10" s="99"/>
      <c r="C10" s="99"/>
      <c r="D10" s="99"/>
      <c r="E10" s="97"/>
      <c r="F10" s="97"/>
      <c r="G10" s="97"/>
      <c r="H10" s="97"/>
      <c r="I10" s="97"/>
      <c r="J10" s="9"/>
      <c r="K10" s="9"/>
    </row>
    <row r="11" spans="1:12" ht="29.25" customHeight="1" x14ac:dyDescent="0.25">
      <c r="A11" s="92" t="s">
        <v>14</v>
      </c>
      <c r="B11" s="92"/>
      <c r="C11" s="92"/>
      <c r="D11" s="92"/>
      <c r="E11" s="93"/>
      <c r="F11" s="93"/>
      <c r="G11" s="93"/>
      <c r="H11" s="93"/>
      <c r="I11" s="93"/>
      <c r="J11" s="9"/>
      <c r="K11" s="9"/>
    </row>
    <row r="12" spans="1:12" ht="29.25" customHeight="1" x14ac:dyDescent="0.25">
      <c r="A12" s="92" t="s">
        <v>15</v>
      </c>
      <c r="B12" s="92"/>
      <c r="C12" s="92"/>
      <c r="D12" s="92"/>
      <c r="E12" s="93"/>
      <c r="F12" s="93"/>
      <c r="G12" s="93"/>
      <c r="H12" s="93"/>
      <c r="I12" s="93"/>
      <c r="J12" s="9"/>
      <c r="K12" s="9"/>
    </row>
    <row r="13" spans="1:12" ht="29.25" customHeight="1" x14ac:dyDescent="0.25">
      <c r="A13" s="92" t="s">
        <v>16</v>
      </c>
      <c r="B13" s="92"/>
      <c r="C13" s="92"/>
      <c r="D13" s="92"/>
      <c r="E13" s="93"/>
      <c r="F13" s="93"/>
      <c r="G13" s="93"/>
      <c r="H13" s="93"/>
      <c r="I13" s="93"/>
      <c r="J13" s="9"/>
      <c r="K13" s="9"/>
    </row>
    <row r="14" spans="1:12" ht="31.5" customHeight="1" x14ac:dyDescent="0.25">
      <c r="A14" s="92" t="s">
        <v>17</v>
      </c>
      <c r="B14" s="92"/>
      <c r="C14" s="92"/>
      <c r="D14" s="92"/>
      <c r="E14" s="93"/>
      <c r="F14" s="93"/>
      <c r="G14" s="93"/>
      <c r="H14" s="93"/>
      <c r="I14" s="93"/>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99" t="s">
        <v>18</v>
      </c>
      <c r="B17" s="99"/>
      <c r="C17" s="99"/>
      <c r="D17" s="99"/>
      <c r="E17" s="100"/>
      <c r="F17" s="100"/>
      <c r="G17" s="100"/>
      <c r="H17" s="100"/>
      <c r="I17" s="100"/>
      <c r="J17" s="10"/>
      <c r="K17" s="10"/>
    </row>
    <row r="18" spans="1:11" ht="25.5" customHeight="1" x14ac:dyDescent="0.25">
      <c r="A18" s="99" t="s">
        <v>19</v>
      </c>
      <c r="B18" s="99"/>
      <c r="C18" s="99"/>
      <c r="D18" s="99"/>
      <c r="E18" s="101"/>
      <c r="F18" s="101"/>
      <c r="G18" s="101"/>
      <c r="H18" s="101"/>
      <c r="I18" s="101"/>
      <c r="J18" s="101"/>
      <c r="K18" s="101"/>
    </row>
  </sheetData>
  <sheetProtection algorithmName="SHA-512" hashValue="cInBwKUtv90Uwl4IjNwPyYcjLiKItmaNEx90a/q98GWnJQL5xq3f6mbjwoV13nouSYVQkh2kCUXxh6zPF3/05A==" saltValue="BovdpVL2QnT6lLgiFyBxzg==" spinCount="100000" sheet="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4E908-92C1-4904-83D8-83287FAFF8D8}">
  <dimension ref="A1:J71"/>
  <sheetViews>
    <sheetView tabSelected="1" topLeftCell="A56" workbookViewId="0">
      <selection activeCell="J62" sqref="J62"/>
    </sheetView>
  </sheetViews>
  <sheetFormatPr defaultColWidth="8.7109375" defaultRowHeight="15" x14ac:dyDescent="0.25"/>
  <cols>
    <col min="1" max="1" width="14.5703125" style="58" customWidth="1"/>
    <col min="2" max="2" width="54.28515625" style="23" customWidth="1"/>
    <col min="3" max="3" width="7.42578125" style="58" customWidth="1"/>
    <col min="4" max="4" width="11.7109375" style="58" customWidth="1"/>
    <col min="5" max="5" width="19.7109375" style="59" customWidth="1"/>
    <col min="6" max="6" width="32.42578125" style="60" customWidth="1"/>
    <col min="7" max="8" width="8.7109375" style="23"/>
    <col min="9" max="9" width="12.85546875" style="23" bestFit="1" customWidth="1"/>
    <col min="10" max="10" width="12.7109375" style="23" bestFit="1" customWidth="1"/>
    <col min="11" max="13" width="8.7109375" style="23"/>
    <col min="14" max="14" width="15" style="23" customWidth="1"/>
    <col min="15" max="16384" width="8.7109375" style="23"/>
  </cols>
  <sheetData>
    <row r="1" spans="1:10" x14ac:dyDescent="0.25">
      <c r="A1" s="4" t="str">
        <f>Sheet1!A2</f>
        <v>RFX. No. 5002004590 NIT-473</v>
      </c>
      <c r="B1" s="4"/>
      <c r="C1" s="4"/>
      <c r="D1" s="5"/>
      <c r="E1" s="5"/>
      <c r="F1" s="5"/>
    </row>
    <row r="2" spans="1:10" ht="53.25" customHeight="1" x14ac:dyDescent="0.25">
      <c r="A2" s="105" t="str">
        <f>Sheet1!B3</f>
        <v>Construction of two no. of pile foundations, one normal foundation, tower erection and stringing activities in addition to dismantling and de-string work of required portion of 400kV (Tripple Snowbird) Rajarhat-Purnea Transmission Line at the Ganga River crossing, Bakia Diyara, appx 15km away from Pirpenti (Bhagalpur) under Kahalgaon TLM Office of ER-I</v>
      </c>
      <c r="B2" s="105"/>
      <c r="C2" s="105"/>
      <c r="D2" s="105"/>
      <c r="E2" s="105"/>
      <c r="F2" s="105"/>
    </row>
    <row r="3" spans="1:10" ht="16.5" hidden="1" customHeight="1" x14ac:dyDescent="0.25">
      <c r="A3" s="105"/>
      <c r="B3" s="105"/>
      <c r="C3" s="105"/>
      <c r="D3" s="105"/>
      <c r="E3" s="105"/>
      <c r="F3" s="105"/>
    </row>
    <row r="4" spans="1:10" ht="30" x14ac:dyDescent="0.25">
      <c r="A4" s="67" t="s">
        <v>11</v>
      </c>
      <c r="B4" s="106"/>
      <c r="C4" s="107"/>
      <c r="D4" s="7"/>
      <c r="E4" s="7" t="s">
        <v>20</v>
      </c>
      <c r="F4" s="7"/>
    </row>
    <row r="5" spans="1:10" x14ac:dyDescent="0.25">
      <c r="A5" s="5" t="s">
        <v>12</v>
      </c>
      <c r="B5" s="108">
        <f>Details!E7</f>
        <v>0</v>
      </c>
      <c r="C5" s="109"/>
      <c r="D5" s="7"/>
      <c r="E5" s="7" t="s">
        <v>21</v>
      </c>
      <c r="F5" s="7"/>
    </row>
    <row r="6" spans="1:10" x14ac:dyDescent="0.25">
      <c r="A6" s="5"/>
      <c r="B6" s="110">
        <f>Details!E8</f>
        <v>0</v>
      </c>
      <c r="C6" s="111"/>
      <c r="D6" s="7"/>
      <c r="E6" s="7" t="s">
        <v>22</v>
      </c>
      <c r="F6" s="7"/>
    </row>
    <row r="7" spans="1:10" ht="15" customHeight="1" x14ac:dyDescent="0.25">
      <c r="A7" s="5"/>
      <c r="B7" s="110">
        <f>Details!E9</f>
        <v>0</v>
      </c>
      <c r="C7" s="111"/>
      <c r="D7" s="6"/>
      <c r="E7" s="112" t="s">
        <v>23</v>
      </c>
      <c r="F7" s="112"/>
    </row>
    <row r="8" spans="1:10" ht="17.25" x14ac:dyDescent="0.25">
      <c r="A8" s="68"/>
      <c r="B8" s="68"/>
      <c r="C8" s="68"/>
      <c r="D8" s="68"/>
      <c r="E8" s="68"/>
      <c r="F8" s="68"/>
    </row>
    <row r="9" spans="1:10" ht="30" x14ac:dyDescent="0.25">
      <c r="A9" s="24" t="s">
        <v>43</v>
      </c>
      <c r="B9" s="25" t="s">
        <v>44</v>
      </c>
      <c r="C9" s="25" t="s">
        <v>34</v>
      </c>
      <c r="D9" s="25" t="s">
        <v>45</v>
      </c>
      <c r="E9" s="26" t="s">
        <v>114</v>
      </c>
      <c r="F9" s="24" t="s">
        <v>117</v>
      </c>
    </row>
    <row r="10" spans="1:10" s="30" customFormat="1" ht="24.75" customHeight="1" x14ac:dyDescent="0.25">
      <c r="A10" s="27" t="s">
        <v>46</v>
      </c>
      <c r="B10" s="28"/>
      <c r="C10" s="28"/>
      <c r="D10" s="27"/>
      <c r="E10" s="29"/>
      <c r="F10" s="28"/>
    </row>
    <row r="11" spans="1:10" ht="31.5" customHeight="1" x14ac:dyDescent="0.25">
      <c r="A11" s="31">
        <v>1</v>
      </c>
      <c r="B11" s="33" t="s">
        <v>47</v>
      </c>
      <c r="C11" s="32"/>
      <c r="D11" s="32"/>
      <c r="E11" s="34"/>
      <c r="F11" s="35"/>
    </row>
    <row r="12" spans="1:10" ht="26.25" customHeight="1" x14ac:dyDescent="0.25">
      <c r="A12" s="32" t="s">
        <v>48</v>
      </c>
      <c r="B12" s="36" t="s">
        <v>49</v>
      </c>
      <c r="C12" s="32" t="s">
        <v>50</v>
      </c>
      <c r="D12" s="32">
        <f>'[1]Revised MS'!I7</f>
        <v>1.5</v>
      </c>
      <c r="E12" s="37">
        <v>20482</v>
      </c>
      <c r="F12" s="38">
        <f>D12*E12</f>
        <v>30723</v>
      </c>
      <c r="J12" s="39"/>
    </row>
    <row r="13" spans="1:10" ht="16.5" x14ac:dyDescent="0.25">
      <c r="A13" s="40" t="s">
        <v>51</v>
      </c>
      <c r="B13" s="41" t="s">
        <v>52</v>
      </c>
      <c r="C13" s="32" t="s">
        <v>50</v>
      </c>
      <c r="D13" s="32">
        <f>'[1]Revised MS'!I8</f>
        <v>1.5</v>
      </c>
      <c r="E13" s="37">
        <v>7610</v>
      </c>
      <c r="F13" s="38">
        <f>D13*E13</f>
        <v>11415</v>
      </c>
      <c r="J13" s="39"/>
    </row>
    <row r="14" spans="1:10" ht="20.25" customHeight="1" x14ac:dyDescent="0.25">
      <c r="A14" s="32">
        <v>2</v>
      </c>
      <c r="B14" s="42" t="s">
        <v>53</v>
      </c>
      <c r="C14" s="32"/>
      <c r="D14" s="32"/>
      <c r="E14" s="34"/>
      <c r="F14" s="38"/>
      <c r="J14" s="39"/>
    </row>
    <row r="15" spans="1:10" ht="38.25" customHeight="1" x14ac:dyDescent="0.25">
      <c r="A15" s="32" t="s">
        <v>48</v>
      </c>
      <c r="B15" s="41" t="s">
        <v>54</v>
      </c>
      <c r="C15" s="32" t="s">
        <v>55</v>
      </c>
      <c r="D15" s="32">
        <f>'[1]Revised MS'!I10</f>
        <v>1</v>
      </c>
      <c r="E15" s="37">
        <v>108853</v>
      </c>
      <c r="F15" s="38">
        <f>E15*D15</f>
        <v>108853</v>
      </c>
      <c r="J15" s="39"/>
    </row>
    <row r="16" spans="1:10" ht="75" x14ac:dyDescent="0.25">
      <c r="A16" s="32">
        <v>3</v>
      </c>
      <c r="B16" s="41" t="s">
        <v>56</v>
      </c>
      <c r="C16" s="32"/>
      <c r="D16" s="32"/>
      <c r="E16" s="37"/>
      <c r="F16" s="38"/>
      <c r="J16" s="39"/>
    </row>
    <row r="17" spans="1:10" ht="21.75" customHeight="1" x14ac:dyDescent="0.25">
      <c r="A17" s="32" t="s">
        <v>48</v>
      </c>
      <c r="B17" s="41" t="s">
        <v>57</v>
      </c>
      <c r="C17" s="32" t="s">
        <v>58</v>
      </c>
      <c r="D17" s="43">
        <f>'[1]Rev Tower n Stub Weight '!N13</f>
        <v>181.33308999999997</v>
      </c>
      <c r="E17" s="37">
        <v>8580</v>
      </c>
      <c r="F17" s="38">
        <f t="shared" ref="F17:F28" si="0">E17*D17</f>
        <v>1555837.9121999997</v>
      </c>
      <c r="J17" s="39"/>
    </row>
    <row r="18" spans="1:10" ht="25.5" customHeight="1" x14ac:dyDescent="0.25">
      <c r="A18" s="32">
        <v>4</v>
      </c>
      <c r="B18" s="41" t="s">
        <v>59</v>
      </c>
      <c r="C18" s="32"/>
      <c r="D18" s="44"/>
      <c r="E18" s="37"/>
      <c r="F18" s="38"/>
      <c r="J18" s="39"/>
    </row>
    <row r="19" spans="1:10" ht="16.5" customHeight="1" x14ac:dyDescent="0.25">
      <c r="A19" s="32" t="s">
        <v>60</v>
      </c>
      <c r="B19" s="41" t="s">
        <v>61</v>
      </c>
      <c r="C19" s="32" t="s">
        <v>36</v>
      </c>
      <c r="D19" s="44">
        <f>'[1]Revised MS'!I14</f>
        <v>209.81399999999999</v>
      </c>
      <c r="E19" s="37">
        <v>222</v>
      </c>
      <c r="F19" s="38">
        <f t="shared" si="0"/>
        <v>46578.707999999999</v>
      </c>
      <c r="J19" s="39"/>
    </row>
    <row r="20" spans="1:10" ht="21.75" customHeight="1" x14ac:dyDescent="0.25">
      <c r="A20" s="32" t="s">
        <v>51</v>
      </c>
      <c r="B20" s="41" t="s">
        <v>62</v>
      </c>
      <c r="C20" s="32" t="s">
        <v>36</v>
      </c>
      <c r="D20" s="44">
        <f>'[1]Revised MS'!I15</f>
        <v>839.25599999999997</v>
      </c>
      <c r="E20" s="37">
        <v>301</v>
      </c>
      <c r="F20" s="38">
        <f t="shared" si="0"/>
        <v>252616.05599999998</v>
      </c>
      <c r="J20" s="39"/>
    </row>
    <row r="21" spans="1:10" ht="28.5" customHeight="1" x14ac:dyDescent="0.25">
      <c r="A21" s="32">
        <v>5</v>
      </c>
      <c r="B21" s="41" t="s">
        <v>63</v>
      </c>
      <c r="C21" s="32"/>
      <c r="D21" s="44"/>
      <c r="E21" s="37"/>
      <c r="F21" s="38"/>
      <c r="J21" s="39"/>
    </row>
    <row r="22" spans="1:10" ht="18.75" customHeight="1" x14ac:dyDescent="0.25">
      <c r="A22" s="32" t="s">
        <v>60</v>
      </c>
      <c r="B22" s="41" t="s">
        <v>64</v>
      </c>
      <c r="C22" s="32" t="s">
        <v>36</v>
      </c>
      <c r="D22" s="44">
        <f>'[1]Revised MS'!I17</f>
        <v>174.95</v>
      </c>
      <c r="E22" s="37">
        <v>9477</v>
      </c>
      <c r="F22" s="38">
        <f t="shared" si="0"/>
        <v>1658001.15</v>
      </c>
      <c r="J22" s="39"/>
    </row>
    <row r="23" spans="1:10" ht="19.5" customHeight="1" x14ac:dyDescent="0.25">
      <c r="A23" s="32" t="s">
        <v>51</v>
      </c>
      <c r="B23" s="41" t="s">
        <v>65</v>
      </c>
      <c r="C23" s="32" t="s">
        <v>36</v>
      </c>
      <c r="D23" s="44">
        <f>'[1]Revised MS'!I18</f>
        <v>16.38</v>
      </c>
      <c r="E23" s="37">
        <v>8143</v>
      </c>
      <c r="F23" s="38">
        <f t="shared" si="0"/>
        <v>133382.34</v>
      </c>
      <c r="J23" s="39"/>
    </row>
    <row r="24" spans="1:10" ht="19.5" customHeight="1" x14ac:dyDescent="0.25">
      <c r="A24" s="32" t="s">
        <v>66</v>
      </c>
      <c r="B24" s="45" t="s">
        <v>67</v>
      </c>
      <c r="C24" s="32" t="s">
        <v>68</v>
      </c>
      <c r="D24" s="44">
        <f>'[1]Revised MS'!I19</f>
        <v>1</v>
      </c>
      <c r="E24" s="37">
        <v>9477</v>
      </c>
      <c r="F24" s="38">
        <f t="shared" si="0"/>
        <v>9477</v>
      </c>
      <c r="J24" s="39"/>
    </row>
    <row r="25" spans="1:10" ht="21.75" customHeight="1" x14ac:dyDescent="0.25">
      <c r="A25" s="32">
        <v>6</v>
      </c>
      <c r="B25" s="41" t="s">
        <v>69</v>
      </c>
      <c r="C25" s="32" t="s">
        <v>58</v>
      </c>
      <c r="D25" s="46">
        <f>'[1]Revised MS'!I20</f>
        <v>11.818</v>
      </c>
      <c r="E25" s="37">
        <v>89620</v>
      </c>
      <c r="F25" s="38">
        <f t="shared" si="0"/>
        <v>1059129.1599999999</v>
      </c>
      <c r="J25" s="39"/>
    </row>
    <row r="26" spans="1:10" ht="20.25" customHeight="1" x14ac:dyDescent="0.25">
      <c r="A26" s="32">
        <v>7</v>
      </c>
      <c r="B26" s="41" t="s">
        <v>70</v>
      </c>
      <c r="C26" s="32" t="s">
        <v>58</v>
      </c>
      <c r="D26" s="46">
        <f>'[1]Rev Tower n Stub Weight '!N24</f>
        <v>5.9388500000000004</v>
      </c>
      <c r="E26" s="37">
        <v>9327</v>
      </c>
      <c r="F26" s="38">
        <f>E26*D26</f>
        <v>55391.653950000007</v>
      </c>
      <c r="J26" s="39"/>
    </row>
    <row r="27" spans="1:10" ht="21.75" customHeight="1" x14ac:dyDescent="0.25">
      <c r="A27" s="47">
        <v>8</v>
      </c>
      <c r="B27" s="42" t="s">
        <v>71</v>
      </c>
      <c r="C27" s="32"/>
      <c r="D27" s="32"/>
      <c r="E27" s="34"/>
      <c r="F27" s="38"/>
      <c r="J27" s="39"/>
    </row>
    <row r="28" spans="1:10" ht="21.75" customHeight="1" x14ac:dyDescent="0.25">
      <c r="A28" s="47" t="s">
        <v>48</v>
      </c>
      <c r="B28" s="42" t="s">
        <v>72</v>
      </c>
      <c r="C28" s="32" t="s">
        <v>73</v>
      </c>
      <c r="D28" s="32">
        <f>'[1]Revised MS'!I23</f>
        <v>1</v>
      </c>
      <c r="E28" s="34">
        <v>5241</v>
      </c>
      <c r="F28" s="38">
        <f t="shared" si="0"/>
        <v>5241</v>
      </c>
      <c r="J28" s="39"/>
    </row>
    <row r="29" spans="1:10" ht="26.25" customHeight="1" x14ac:dyDescent="0.25">
      <c r="A29" s="47" t="s">
        <v>74</v>
      </c>
      <c r="B29" s="42" t="s">
        <v>75</v>
      </c>
      <c r="C29" s="47" t="s">
        <v>58</v>
      </c>
      <c r="D29" s="47">
        <f>'[1]Revised MS'!I24</f>
        <v>1</v>
      </c>
      <c r="E29" s="37">
        <v>193156</v>
      </c>
      <c r="F29" s="48">
        <f>D29*E29</f>
        <v>193156</v>
      </c>
      <c r="J29" s="39"/>
    </row>
    <row r="30" spans="1:10" ht="29.25" customHeight="1" x14ac:dyDescent="0.25">
      <c r="A30" s="47">
        <v>9</v>
      </c>
      <c r="B30" s="42" t="s">
        <v>76</v>
      </c>
      <c r="C30" s="32"/>
      <c r="D30" s="32"/>
      <c r="E30" s="34"/>
      <c r="F30" s="38"/>
      <c r="J30" s="39"/>
    </row>
    <row r="31" spans="1:10" ht="32.25" customHeight="1" x14ac:dyDescent="0.25">
      <c r="A31" s="32" t="s">
        <v>37</v>
      </c>
      <c r="B31" s="36" t="s">
        <v>77</v>
      </c>
      <c r="C31" s="32" t="s">
        <v>78</v>
      </c>
      <c r="D31" s="47">
        <f>'[1]Revised MS'!I26</f>
        <v>3</v>
      </c>
      <c r="E31" s="49">
        <v>153</v>
      </c>
      <c r="F31" s="38">
        <f t="shared" ref="F31:F38" si="1">D31*E31</f>
        <v>459</v>
      </c>
      <c r="J31" s="39"/>
    </row>
    <row r="32" spans="1:10" ht="27" customHeight="1" x14ac:dyDescent="0.25">
      <c r="A32" s="32" t="s">
        <v>38</v>
      </c>
      <c r="B32" s="36" t="s">
        <v>79</v>
      </c>
      <c r="C32" s="32" t="s">
        <v>78</v>
      </c>
      <c r="D32" s="47">
        <f>'[1]Revised MS'!I27</f>
        <v>3</v>
      </c>
      <c r="E32" s="49">
        <v>153</v>
      </c>
      <c r="F32" s="38">
        <f t="shared" si="1"/>
        <v>459</v>
      </c>
      <c r="J32" s="39"/>
    </row>
    <row r="33" spans="1:10" ht="23.25" customHeight="1" x14ac:dyDescent="0.25">
      <c r="A33" s="32" t="s">
        <v>39</v>
      </c>
      <c r="B33" s="36" t="s">
        <v>80</v>
      </c>
      <c r="C33" s="32" t="s">
        <v>81</v>
      </c>
      <c r="D33" s="47">
        <f>'[1]Revised MS'!I28</f>
        <v>6</v>
      </c>
      <c r="E33" s="49">
        <v>142</v>
      </c>
      <c r="F33" s="38">
        <f t="shared" si="1"/>
        <v>852</v>
      </c>
      <c r="J33" s="39"/>
    </row>
    <row r="34" spans="1:10" ht="25.5" customHeight="1" x14ac:dyDescent="0.25">
      <c r="A34" s="32" t="s">
        <v>40</v>
      </c>
      <c r="B34" s="36" t="s">
        <v>82</v>
      </c>
      <c r="C34" s="32" t="s">
        <v>81</v>
      </c>
      <c r="D34" s="47">
        <f>'[1]Revised MS'!I29</f>
        <v>3</v>
      </c>
      <c r="E34" s="49">
        <v>122</v>
      </c>
      <c r="F34" s="38">
        <f t="shared" si="1"/>
        <v>366</v>
      </c>
      <c r="J34" s="39"/>
    </row>
    <row r="35" spans="1:10" ht="27.75" customHeight="1" x14ac:dyDescent="0.25">
      <c r="A35" s="32" t="s">
        <v>41</v>
      </c>
      <c r="B35" s="36" t="s">
        <v>83</v>
      </c>
      <c r="C35" s="32" t="s">
        <v>78</v>
      </c>
      <c r="D35" s="47">
        <f>'[1]Revised MS'!I30</f>
        <v>3</v>
      </c>
      <c r="E35" s="37">
        <v>3340</v>
      </c>
      <c r="F35" s="38">
        <f t="shared" si="1"/>
        <v>10020</v>
      </c>
      <c r="J35" s="39"/>
    </row>
    <row r="36" spans="1:10" ht="78.75" customHeight="1" x14ac:dyDescent="0.25">
      <c r="A36" s="47">
        <v>10</v>
      </c>
      <c r="B36" s="42" t="s">
        <v>84</v>
      </c>
      <c r="C36" s="32" t="s">
        <v>50</v>
      </c>
      <c r="D36" s="43">
        <f>'[1]Revised MS'!I31</f>
        <v>1.5</v>
      </c>
      <c r="E36" s="37">
        <v>623437</v>
      </c>
      <c r="F36" s="38">
        <f>D36*E36</f>
        <v>935155.5</v>
      </c>
      <c r="J36" s="39"/>
    </row>
    <row r="37" spans="1:10" ht="26.25" customHeight="1" x14ac:dyDescent="0.25">
      <c r="A37" s="47">
        <v>11</v>
      </c>
      <c r="B37" s="41" t="s">
        <v>85</v>
      </c>
      <c r="C37" s="32" t="s">
        <v>86</v>
      </c>
      <c r="D37" s="32">
        <f>'[1]Revised MS'!I32</f>
        <v>1.5</v>
      </c>
      <c r="E37" s="37">
        <v>709356</v>
      </c>
      <c r="F37" s="38">
        <f t="shared" si="1"/>
        <v>1064034</v>
      </c>
      <c r="J37" s="39"/>
    </row>
    <row r="38" spans="1:10" ht="30.75" customHeight="1" x14ac:dyDescent="0.25">
      <c r="A38" s="47">
        <v>12</v>
      </c>
      <c r="B38" s="41" t="s">
        <v>87</v>
      </c>
      <c r="C38" s="32" t="s">
        <v>58</v>
      </c>
      <c r="D38" s="44">
        <f>'[1]Revised MS'!I33</f>
        <v>49.933899999999994</v>
      </c>
      <c r="E38" s="37">
        <v>16864</v>
      </c>
      <c r="F38" s="38">
        <f t="shared" si="1"/>
        <v>842085.2895999999</v>
      </c>
      <c r="J38" s="39"/>
    </row>
    <row r="39" spans="1:10" ht="33" customHeight="1" x14ac:dyDescent="0.25">
      <c r="A39" s="47">
        <v>13</v>
      </c>
      <c r="B39" s="41" t="s">
        <v>88</v>
      </c>
      <c r="C39" s="32" t="s">
        <v>89</v>
      </c>
      <c r="D39" s="43">
        <f>'[1]Revised MS'!I34</f>
        <v>2</v>
      </c>
      <c r="E39" s="34">
        <v>60000</v>
      </c>
      <c r="F39" s="38">
        <f>E39*D39</f>
        <v>120000</v>
      </c>
      <c r="J39" s="39"/>
    </row>
    <row r="40" spans="1:10" ht="23.25" customHeight="1" x14ac:dyDescent="0.25">
      <c r="A40" s="47">
        <v>14</v>
      </c>
      <c r="B40" s="41" t="s">
        <v>90</v>
      </c>
      <c r="C40" s="32" t="s">
        <v>91</v>
      </c>
      <c r="D40" s="43">
        <f>'[1]Revised MS'!I35</f>
        <v>2</v>
      </c>
      <c r="E40" s="34">
        <v>9621</v>
      </c>
      <c r="F40" s="38">
        <f>E40*D40</f>
        <v>19242</v>
      </c>
      <c r="J40" s="39"/>
    </row>
    <row r="41" spans="1:10" ht="75" x14ac:dyDescent="0.25">
      <c r="A41" s="47">
        <v>15</v>
      </c>
      <c r="B41" s="41" t="s">
        <v>92</v>
      </c>
      <c r="C41" s="32" t="s">
        <v>58</v>
      </c>
      <c r="D41" s="43">
        <f>'[1]Revised MS'!I36</f>
        <v>147.49356</v>
      </c>
      <c r="E41" s="51">
        <f>(232.31+5*16.47+10*13.41+20*10.79)/1.18</f>
        <v>563.18644067796606</v>
      </c>
      <c r="F41" s="38">
        <f>E41*D41</f>
        <v>83066.373079322031</v>
      </c>
      <c r="J41" s="39"/>
    </row>
    <row r="42" spans="1:10" ht="16.5" customHeight="1" x14ac:dyDescent="0.25">
      <c r="A42" s="120" t="s">
        <v>93</v>
      </c>
      <c r="B42" s="120"/>
      <c r="C42" s="120"/>
      <c r="D42" s="120"/>
      <c r="E42" s="120"/>
      <c r="F42" s="64">
        <f>SUM(F12:F41)</f>
        <v>8195541.1428293213</v>
      </c>
      <c r="J42" s="39"/>
    </row>
    <row r="43" spans="1:10" ht="27.75" customHeight="1" x14ac:dyDescent="0.25">
      <c r="A43" s="52" t="s">
        <v>94</v>
      </c>
      <c r="B43" s="61"/>
      <c r="C43" s="32"/>
      <c r="D43" s="32"/>
      <c r="E43" s="34"/>
      <c r="F43" s="35"/>
      <c r="J43" s="39"/>
    </row>
    <row r="44" spans="1:10" ht="198" x14ac:dyDescent="0.25">
      <c r="A44" s="53">
        <v>1</v>
      </c>
      <c r="B44" s="54" t="s">
        <v>95</v>
      </c>
      <c r="C44" s="53"/>
      <c r="D44" s="55"/>
      <c r="E44" s="56"/>
      <c r="F44" s="41"/>
      <c r="J44" s="39"/>
    </row>
    <row r="45" spans="1:10" ht="36.75" customHeight="1" x14ac:dyDescent="0.25">
      <c r="A45" s="53" t="s">
        <v>48</v>
      </c>
      <c r="B45" s="54" t="s">
        <v>96</v>
      </c>
      <c r="C45" s="53" t="s">
        <v>97</v>
      </c>
      <c r="D45" s="55">
        <f>'[1]Revised MS'!I42</f>
        <v>2270.3999999999996</v>
      </c>
      <c r="E45" s="37">
        <v>27274</v>
      </c>
      <c r="F45" s="57">
        <f>D45*E45</f>
        <v>61922889.599999987</v>
      </c>
      <c r="J45" s="39"/>
    </row>
    <row r="46" spans="1:10" ht="53.25" x14ac:dyDescent="0.25">
      <c r="A46" s="53" t="s">
        <v>74</v>
      </c>
      <c r="B46" s="54" t="s">
        <v>98</v>
      </c>
      <c r="C46" s="53" t="s">
        <v>97</v>
      </c>
      <c r="D46" s="55">
        <f>'[1]Revised MS'!I43</f>
        <v>10</v>
      </c>
      <c r="E46" s="37">
        <v>42805</v>
      </c>
      <c r="F46" s="57">
        <f t="shared" ref="F46:F57" si="2">D46*E46</f>
        <v>428050</v>
      </c>
      <c r="J46" s="39"/>
    </row>
    <row r="47" spans="1:10" ht="63.75" customHeight="1" x14ac:dyDescent="0.25">
      <c r="A47" s="53">
        <v>2</v>
      </c>
      <c r="B47" s="54" t="s">
        <v>99</v>
      </c>
      <c r="C47" s="53" t="s">
        <v>97</v>
      </c>
      <c r="D47" s="55">
        <f>'[1]Revised MS'!I44</f>
        <v>5</v>
      </c>
      <c r="E47" s="37">
        <v>6235</v>
      </c>
      <c r="F47" s="57">
        <f t="shared" si="2"/>
        <v>31175</v>
      </c>
      <c r="J47" s="39"/>
    </row>
    <row r="48" spans="1:10" ht="83.25" customHeight="1" x14ac:dyDescent="0.25">
      <c r="A48" s="53">
        <v>3</v>
      </c>
      <c r="B48" s="54" t="s">
        <v>100</v>
      </c>
      <c r="C48" s="53" t="s">
        <v>97</v>
      </c>
      <c r="D48" s="55">
        <f>'[1]Revised MS'!I45</f>
        <v>5</v>
      </c>
      <c r="E48" s="37">
        <v>11143</v>
      </c>
      <c r="F48" s="57">
        <f t="shared" si="2"/>
        <v>55715</v>
      </c>
      <c r="J48" s="39"/>
    </row>
    <row r="49" spans="1:10" ht="115.5" x14ac:dyDescent="0.25">
      <c r="A49" s="53">
        <v>4</v>
      </c>
      <c r="B49" s="54" t="s">
        <v>101</v>
      </c>
      <c r="C49" s="53" t="s">
        <v>68</v>
      </c>
      <c r="D49" s="55">
        <f>'[1]Revised MS'!I46</f>
        <v>471.74</v>
      </c>
      <c r="E49" s="49">
        <v>655</v>
      </c>
      <c r="F49" s="57">
        <f t="shared" si="2"/>
        <v>308989.7</v>
      </c>
      <c r="J49" s="39"/>
    </row>
    <row r="50" spans="1:10" ht="82.5" x14ac:dyDescent="0.25">
      <c r="A50" s="53">
        <v>5</v>
      </c>
      <c r="B50" s="54" t="s">
        <v>102</v>
      </c>
      <c r="C50" s="53" t="s">
        <v>68</v>
      </c>
      <c r="D50" s="55">
        <f>'[1]Revised MS'!I47</f>
        <v>45.4</v>
      </c>
      <c r="E50" s="49">
        <v>409</v>
      </c>
      <c r="F50" s="57">
        <f t="shared" si="2"/>
        <v>18568.599999999999</v>
      </c>
      <c r="J50" s="39"/>
    </row>
    <row r="51" spans="1:10" ht="99" x14ac:dyDescent="0.25">
      <c r="A51" s="53">
        <v>6</v>
      </c>
      <c r="B51" s="54" t="s">
        <v>103</v>
      </c>
      <c r="C51" s="53" t="s">
        <v>104</v>
      </c>
      <c r="D51" s="55">
        <f>'[1]Revised MS'!I48</f>
        <v>363.39800000000002</v>
      </c>
      <c r="E51" s="34">
        <v>984</v>
      </c>
      <c r="F51" s="57">
        <f t="shared" si="2"/>
        <v>357583.63200000004</v>
      </c>
      <c r="J51" s="39"/>
    </row>
    <row r="52" spans="1:10" ht="66" x14ac:dyDescent="0.25">
      <c r="A52" s="53">
        <v>7</v>
      </c>
      <c r="B52" s="54" t="s">
        <v>105</v>
      </c>
      <c r="C52" s="53" t="s">
        <v>58</v>
      </c>
      <c r="D52" s="55">
        <f>'[1]Revised MS'!I49</f>
        <v>1298.742</v>
      </c>
      <c r="E52" s="37">
        <v>104194</v>
      </c>
      <c r="F52" s="57">
        <f>D52*E52</f>
        <v>135321123.94799998</v>
      </c>
      <c r="J52" s="39"/>
    </row>
    <row r="53" spans="1:10" ht="148.5" x14ac:dyDescent="0.25">
      <c r="A53" s="53">
        <v>8</v>
      </c>
      <c r="B53" s="54" t="s">
        <v>106</v>
      </c>
      <c r="C53" s="53" t="s">
        <v>68</v>
      </c>
      <c r="D53" s="55">
        <f>'[1]Revised MS'!I50</f>
        <v>427.61799999999999</v>
      </c>
      <c r="E53" s="37">
        <v>13322</v>
      </c>
      <c r="F53" s="57">
        <f t="shared" si="2"/>
        <v>5696726.9960000003</v>
      </c>
      <c r="J53" s="39"/>
    </row>
    <row r="54" spans="1:10" ht="87.75" customHeight="1" x14ac:dyDescent="0.25">
      <c r="A54" s="53">
        <v>9</v>
      </c>
      <c r="B54" s="54" t="s">
        <v>107</v>
      </c>
      <c r="C54" s="53" t="s">
        <v>68</v>
      </c>
      <c r="D54" s="55">
        <f>'[1]Revised MS'!I51</f>
        <v>21.341999999999999</v>
      </c>
      <c r="E54" s="37">
        <v>10408</v>
      </c>
      <c r="F54" s="57">
        <f t="shared" si="2"/>
        <v>222127.53599999999</v>
      </c>
      <c r="J54" s="39"/>
    </row>
    <row r="55" spans="1:10" ht="67.5" customHeight="1" x14ac:dyDescent="0.25">
      <c r="A55" s="53">
        <v>10</v>
      </c>
      <c r="B55" s="54" t="s">
        <v>108</v>
      </c>
      <c r="C55" s="50" t="s">
        <v>109</v>
      </c>
      <c r="D55" s="55">
        <f>'[1]Revised MS'!I52</f>
        <v>48</v>
      </c>
      <c r="E55" s="37">
        <v>5741</v>
      </c>
      <c r="F55" s="57">
        <f t="shared" si="2"/>
        <v>275568</v>
      </c>
      <c r="J55" s="39"/>
    </row>
    <row r="56" spans="1:10" ht="102.75" customHeight="1" x14ac:dyDescent="0.25">
      <c r="A56" s="53">
        <v>11</v>
      </c>
      <c r="B56" s="54" t="s">
        <v>110</v>
      </c>
      <c r="C56" s="53" t="s">
        <v>58</v>
      </c>
      <c r="D56" s="55">
        <f>'[1]Revised MS'!I53</f>
        <v>85.656000000000006</v>
      </c>
      <c r="E56" s="37">
        <v>134468</v>
      </c>
      <c r="F56" s="57">
        <f t="shared" si="2"/>
        <v>11517991.008000001</v>
      </c>
      <c r="J56" s="39"/>
    </row>
    <row r="57" spans="1:10" ht="99" x14ac:dyDescent="0.25">
      <c r="A57" s="53">
        <v>12</v>
      </c>
      <c r="B57" s="54" t="s">
        <v>111</v>
      </c>
      <c r="C57" s="53" t="s">
        <v>73</v>
      </c>
      <c r="D57" s="55">
        <f>'[1]Revised MS'!I54</f>
        <v>48</v>
      </c>
      <c r="E57" s="37">
        <v>3276</v>
      </c>
      <c r="F57" s="57">
        <f t="shared" si="2"/>
        <v>157248</v>
      </c>
      <c r="J57" s="39"/>
    </row>
    <row r="58" spans="1:10" ht="17.25" customHeight="1" x14ac:dyDescent="0.25">
      <c r="A58" s="121" t="s">
        <v>112</v>
      </c>
      <c r="B58" s="121"/>
      <c r="C58" s="121"/>
      <c r="D58" s="121"/>
      <c r="E58" s="121"/>
      <c r="F58" s="65">
        <f>SUM(F44:F57)</f>
        <v>216313757.01999998</v>
      </c>
    </row>
    <row r="59" spans="1:10" ht="17.25" customHeight="1" x14ac:dyDescent="0.25">
      <c r="A59" s="119" t="s">
        <v>113</v>
      </c>
      <c r="B59" s="119"/>
      <c r="C59" s="119"/>
      <c r="D59" s="119"/>
      <c r="E59" s="119"/>
      <c r="F59" s="66">
        <f>F58+F42</f>
        <v>224509298.16282931</v>
      </c>
    </row>
    <row r="60" spans="1:10" x14ac:dyDescent="0.25">
      <c r="A60" s="32"/>
      <c r="B60" s="113" t="s">
        <v>33</v>
      </c>
      <c r="C60" s="114"/>
      <c r="D60" s="114"/>
      <c r="E60" s="115"/>
      <c r="F60" s="21">
        <v>0</v>
      </c>
    </row>
    <row r="61" spans="1:10" x14ac:dyDescent="0.25">
      <c r="A61" s="32"/>
      <c r="B61" s="113" t="s">
        <v>42</v>
      </c>
      <c r="C61" s="114"/>
      <c r="D61" s="114"/>
      <c r="E61" s="115"/>
      <c r="F61" s="62">
        <f>F59*(1+F60)</f>
        <v>224509298.16282931</v>
      </c>
    </row>
    <row r="62" spans="1:10" x14ac:dyDescent="0.25">
      <c r="A62" s="32"/>
      <c r="B62" s="36" t="s">
        <v>31</v>
      </c>
      <c r="C62" s="22">
        <v>0.18</v>
      </c>
      <c r="D62" s="32"/>
      <c r="E62" s="34" t="s">
        <v>118</v>
      </c>
      <c r="F62" s="63">
        <f>F61*C62</f>
        <v>40411673.669309273</v>
      </c>
    </row>
    <row r="63" spans="1:10" x14ac:dyDescent="0.25">
      <c r="A63" s="32"/>
      <c r="B63" s="116" t="s">
        <v>35</v>
      </c>
      <c r="C63" s="117"/>
      <c r="D63" s="117"/>
      <c r="E63" s="118"/>
      <c r="F63" s="63">
        <f>F61+F62</f>
        <v>264920971.8321386</v>
      </c>
    </row>
    <row r="64" spans="1:10" ht="47.25" customHeight="1" x14ac:dyDescent="0.25">
      <c r="A64" s="69"/>
      <c r="B64" s="104" t="s">
        <v>119</v>
      </c>
      <c r="C64" s="104"/>
      <c r="D64" s="104"/>
      <c r="E64" s="104"/>
      <c r="F64" s="104"/>
      <c r="G64" s="72"/>
      <c r="H64" s="72"/>
    </row>
    <row r="65" spans="1:8" ht="18" x14ac:dyDescent="0.25">
      <c r="A65" s="69"/>
      <c r="B65" s="102" t="s">
        <v>120</v>
      </c>
      <c r="C65" s="102"/>
      <c r="D65" s="102"/>
      <c r="E65" s="102"/>
      <c r="F65" s="102"/>
      <c r="G65" s="102"/>
      <c r="H65" s="102"/>
    </row>
    <row r="66" spans="1:8" ht="18" x14ac:dyDescent="0.25">
      <c r="A66" s="69"/>
      <c r="B66" s="102" t="s">
        <v>121</v>
      </c>
      <c r="C66" s="102"/>
      <c r="D66" s="102"/>
      <c r="E66" s="102"/>
      <c r="F66" s="102"/>
      <c r="G66" s="102"/>
      <c r="H66" s="102"/>
    </row>
    <row r="67" spans="1:8" ht="18" x14ac:dyDescent="0.25">
      <c r="A67" s="69"/>
      <c r="B67" s="69"/>
      <c r="C67" s="69"/>
      <c r="D67" s="69"/>
      <c r="E67" s="69"/>
      <c r="F67" s="69"/>
      <c r="G67" s="69"/>
      <c r="H67" s="69"/>
    </row>
    <row r="68" spans="1:8" ht="18" x14ac:dyDescent="0.3">
      <c r="A68" s="70" t="s">
        <v>19</v>
      </c>
      <c r="B68" s="103">
        <f>Details!E18</f>
        <v>0</v>
      </c>
      <c r="C68" s="103"/>
      <c r="D68" s="70"/>
      <c r="E68" s="70" t="s">
        <v>122</v>
      </c>
      <c r="F68" s="71">
        <f>Details!E13</f>
        <v>0</v>
      </c>
      <c r="G68" s="69"/>
      <c r="H68" s="69"/>
    </row>
    <row r="69" spans="1:8" ht="18" x14ac:dyDescent="0.3">
      <c r="A69" s="70"/>
      <c r="B69" s="70"/>
      <c r="C69" s="70"/>
      <c r="D69" s="70"/>
      <c r="E69" s="70"/>
      <c r="F69" s="70"/>
      <c r="G69" s="69"/>
      <c r="H69" s="69"/>
    </row>
    <row r="70" spans="1:8" ht="18" x14ac:dyDescent="0.3">
      <c r="A70" s="70" t="s">
        <v>18</v>
      </c>
      <c r="B70" s="103">
        <f>Details!E17</f>
        <v>0</v>
      </c>
      <c r="C70" s="103"/>
      <c r="D70" s="70"/>
      <c r="E70" s="70" t="s">
        <v>24</v>
      </c>
      <c r="F70" s="71">
        <f>Details!E14</f>
        <v>0</v>
      </c>
      <c r="G70" s="69"/>
      <c r="H70" s="69"/>
    </row>
    <row r="71" spans="1:8" ht="18" x14ac:dyDescent="0.25">
      <c r="A71" s="69"/>
      <c r="B71" s="69"/>
      <c r="C71" s="69"/>
      <c r="D71" s="69"/>
      <c r="E71" s="69"/>
      <c r="F71" s="69"/>
      <c r="G71" s="69"/>
      <c r="H71" s="69"/>
    </row>
  </sheetData>
  <sheetProtection algorithmName="SHA-512" hashValue="0MToAIsDtG+Uz0FePnspWc2NfJn8gab0SMLPD0rowfYPn4+XUTAxYT8FLBkc9UlUsPr6LpDNXV/xiUNlRaN2lA==" saltValue="15jSIJbjbOBiu0loBrCn5w==" spinCount="100000" sheet="1" objects="1" scenarios="1"/>
  <mergeCells count="17">
    <mergeCell ref="B61:E61"/>
    <mergeCell ref="B63:E63"/>
    <mergeCell ref="A59:E59"/>
    <mergeCell ref="B60:E60"/>
    <mergeCell ref="A42:E42"/>
    <mergeCell ref="A58:E58"/>
    <mergeCell ref="A2:F3"/>
    <mergeCell ref="B4:C4"/>
    <mergeCell ref="B5:C5"/>
    <mergeCell ref="B6:C6"/>
    <mergeCell ref="B7:C7"/>
    <mergeCell ref="E7:F7"/>
    <mergeCell ref="B65:H65"/>
    <mergeCell ref="B66:H66"/>
    <mergeCell ref="B68:C68"/>
    <mergeCell ref="B70:C70"/>
    <mergeCell ref="B64:F6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0"/>
  <sheetViews>
    <sheetView workbookViewId="0">
      <selection activeCell="A8" sqref="A8:H8"/>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5002004590 NIT-473</v>
      </c>
      <c r="B1" s="4"/>
      <c r="C1" s="4"/>
    </row>
    <row r="2" spans="1:8" ht="31.5" customHeight="1" x14ac:dyDescent="0.25">
      <c r="A2" s="124" t="str">
        <f>Sheet1!B3</f>
        <v>Construction of two no. of pile foundations, one normal foundation, tower erection and stringing activities in addition to dismantling and de-string work of required portion of 400kV (Tripple Snowbird) Rajarhat-Purnea Transmission Line at the Ganga River crossing, Bakia Diyara, appx 15km away from Pirpenti (Bhagalpur) under Kahalgaon TLM Office of ER-I</v>
      </c>
      <c r="B2" s="124"/>
      <c r="C2" s="124"/>
      <c r="D2" s="124"/>
      <c r="E2" s="124"/>
      <c r="F2" s="124"/>
      <c r="G2" s="124"/>
      <c r="H2" s="124"/>
    </row>
    <row r="4" spans="1:8" ht="30.75" customHeight="1" x14ac:dyDescent="0.25">
      <c r="A4" s="135" t="s">
        <v>11</v>
      </c>
      <c r="B4" s="135"/>
      <c r="C4" s="122">
        <f>Details!E6</f>
        <v>0</v>
      </c>
      <c r="D4" s="122"/>
      <c r="E4" s="6"/>
      <c r="F4" s="7" t="s">
        <v>20</v>
      </c>
    </row>
    <row r="5" spans="1:8" ht="27.75" customHeight="1" x14ac:dyDescent="0.25">
      <c r="A5" s="135" t="s">
        <v>12</v>
      </c>
      <c r="B5" s="135"/>
      <c r="C5" s="122">
        <f>Details!E7</f>
        <v>0</v>
      </c>
      <c r="D5" s="122"/>
      <c r="E5" s="6"/>
      <c r="F5" s="136" t="s">
        <v>21</v>
      </c>
      <c r="G5" s="136"/>
      <c r="H5" s="136"/>
    </row>
    <row r="6" spans="1:8" ht="32.25" customHeight="1" x14ac:dyDescent="0.25">
      <c r="C6" s="122">
        <f>Details!E8</f>
        <v>0</v>
      </c>
      <c r="D6" s="122"/>
      <c r="E6" s="6"/>
      <c r="F6" s="136" t="s">
        <v>22</v>
      </c>
      <c r="G6" s="136"/>
      <c r="H6" s="136"/>
    </row>
    <row r="7" spans="1:8" ht="30.75" customHeight="1" x14ac:dyDescent="0.25">
      <c r="C7" s="122">
        <f>Details!E9</f>
        <v>0</v>
      </c>
      <c r="D7" s="122"/>
      <c r="E7" s="6"/>
      <c r="F7" s="123" t="s">
        <v>23</v>
      </c>
      <c r="G7" s="123"/>
      <c r="H7" s="123"/>
    </row>
    <row r="8" spans="1:8" ht="15.75" thickBot="1" x14ac:dyDescent="0.3">
      <c r="A8" s="138"/>
      <c r="B8" s="138"/>
      <c r="C8" s="138"/>
      <c r="D8" s="138"/>
      <c r="E8" s="138"/>
      <c r="F8" s="138"/>
      <c r="G8" s="138"/>
      <c r="H8" s="138"/>
    </row>
    <row r="9" spans="1:8" x14ac:dyDescent="0.25">
      <c r="A9" s="125" t="s">
        <v>25</v>
      </c>
      <c r="B9" s="126"/>
      <c r="C9" s="126"/>
      <c r="D9" s="126"/>
      <c r="E9" s="126"/>
      <c r="F9" s="126"/>
      <c r="G9" s="126"/>
      <c r="H9" s="127"/>
    </row>
    <row r="10" spans="1:8" x14ac:dyDescent="0.25">
      <c r="A10" s="128"/>
      <c r="B10" s="129"/>
      <c r="C10" s="129"/>
      <c r="D10" s="129"/>
      <c r="E10" s="129"/>
      <c r="F10" s="129"/>
      <c r="G10" s="129"/>
      <c r="H10" s="130"/>
    </row>
    <row r="11" spans="1:8" x14ac:dyDescent="0.25">
      <c r="A11" s="128"/>
      <c r="B11" s="129"/>
      <c r="C11" s="129"/>
      <c r="D11" s="129"/>
      <c r="E11" s="129"/>
      <c r="F11" s="129"/>
      <c r="G11" s="129"/>
      <c r="H11" s="130"/>
    </row>
    <row r="12" spans="1:8" ht="2.25" customHeight="1" thickBot="1" x14ac:dyDescent="0.3">
      <c r="A12" s="131"/>
      <c r="B12" s="132"/>
      <c r="C12" s="132"/>
      <c r="D12" s="132"/>
      <c r="E12" s="132"/>
      <c r="F12" s="132"/>
      <c r="G12" s="132"/>
      <c r="H12" s="133"/>
    </row>
    <row r="13" spans="1:8" x14ac:dyDescent="0.25">
      <c r="A13" s="139"/>
      <c r="B13" s="139"/>
      <c r="C13" s="139"/>
      <c r="D13" s="139"/>
      <c r="E13" s="139"/>
      <c r="F13" s="139"/>
      <c r="G13" s="139"/>
      <c r="H13" s="139"/>
    </row>
    <row r="14" spans="1:8" ht="30" customHeight="1" x14ac:dyDescent="0.25">
      <c r="A14" s="134" t="s">
        <v>26</v>
      </c>
      <c r="B14" s="134"/>
      <c r="C14" s="134" t="s">
        <v>32</v>
      </c>
      <c r="D14" s="134"/>
      <c r="E14" s="134"/>
      <c r="F14" s="134"/>
      <c r="G14" s="134"/>
      <c r="H14" s="3">
        <f>'Schedule-I'!F61</f>
        <v>224509298.16282931</v>
      </c>
    </row>
    <row r="15" spans="1:8" ht="31.5" customHeight="1" x14ac:dyDescent="0.25">
      <c r="A15" s="134" t="s">
        <v>27</v>
      </c>
      <c r="B15" s="134"/>
      <c r="C15" s="134" t="s">
        <v>28</v>
      </c>
      <c r="D15" s="134"/>
      <c r="E15" s="134"/>
      <c r="F15" s="134"/>
      <c r="G15" s="134"/>
      <c r="H15" s="3">
        <f>'Schedule-I'!F62</f>
        <v>40411673.669309273</v>
      </c>
    </row>
    <row r="16" spans="1:8" ht="29.25" customHeight="1" x14ac:dyDescent="0.25">
      <c r="A16" s="134" t="s">
        <v>29</v>
      </c>
      <c r="B16" s="134"/>
      <c r="C16" s="134" t="s">
        <v>30</v>
      </c>
      <c r="D16" s="134"/>
      <c r="E16" s="134"/>
      <c r="F16" s="134"/>
      <c r="G16" s="134"/>
      <c r="H16" s="3">
        <f>SUM(H14:H15)</f>
        <v>264920971.8321386</v>
      </c>
    </row>
    <row r="19" spans="1:8" ht="25.5" customHeight="1" x14ac:dyDescent="0.25">
      <c r="A19" s="5" t="s">
        <v>19</v>
      </c>
      <c r="B19" s="140">
        <f>Details!E18</f>
        <v>0</v>
      </c>
      <c r="C19" s="140"/>
      <c r="D19" s="8"/>
      <c r="E19" s="138" t="s">
        <v>16</v>
      </c>
      <c r="F19" s="138"/>
      <c r="G19" s="137">
        <f>Details!E13</f>
        <v>0</v>
      </c>
      <c r="H19" s="137"/>
    </row>
    <row r="20" spans="1:8" ht="24.75" customHeight="1" x14ac:dyDescent="0.25">
      <c r="A20" s="5" t="s">
        <v>18</v>
      </c>
      <c r="B20" s="137">
        <f>Details!E17</f>
        <v>0</v>
      </c>
      <c r="C20" s="137"/>
      <c r="D20" s="8"/>
      <c r="E20" s="138" t="s">
        <v>24</v>
      </c>
      <c r="F20" s="138"/>
      <c r="G20" s="137">
        <f>Details!E14</f>
        <v>0</v>
      </c>
      <c r="H20" s="137"/>
    </row>
  </sheetData>
  <sheetProtection algorithmName="SHA-512" hashValue="lhhQkkdjvnIwCIuwXearrrQyXEWI9SrhSaNcjRySJRYb98twFIS70E/5k5Wwvy6flIGYpzI5AsWD85aAZTpFEA==" saltValue="nVOwCV+BdffoS59vwWKnFg==" spinCount="100000" sheet="1"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Basic</vt:lpstr>
      <vt:lpstr>Details</vt:lpstr>
      <vt:lpstr>Schedule-I</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2025-07-17T07:07:01Z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2025-07-01T06:57:19Z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27c0111e-23e5-4425-88e7-245390f61cb4</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