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24226"/>
  <xr:revisionPtr revIDLastSave="2" documentId="13_ncr:1_{439CB6CF-AE3B-445B-92EC-3BD4F95C1739}" xr6:coauthVersionLast="47" xr6:coauthVersionMax="47" xr10:uidLastSave="{0EDC04FE-D048-4138-9C34-573B7E65F4A4}"/>
  <bookViews>
    <workbookView xWindow="-120" yWindow="-120" windowWidth="29040" windowHeight="15720" tabRatio="946" firstSheet="1" activeTab="3" xr2:uid="{00000000-000D-0000-FFFF-FFFF00000000}"/>
  </bookViews>
  <sheets>
    <sheet name="Sheet1" sheetId="1" state="hidden" r:id="rId1"/>
    <sheet name="Basic" sheetId="2" r:id="rId2"/>
    <sheet name="Details" sheetId="3" r:id="rId3"/>
    <sheet name="Schedule -I" sheetId="62" r:id="rId4"/>
    <sheet name="Summary" sheetId="5" r:id="rId5"/>
  </sheets>
  <externalReferences>
    <externalReference r:id="rId6"/>
  </externalReferences>
  <definedNames>
    <definedName name="_xlnm.Print_Area" localSheetId="3">'Schedule -I'!$A$1:$H$16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62" l="1"/>
  <c r="G15" i="62" l="1"/>
  <c r="E15" i="62"/>
  <c r="H15" i="62" s="1"/>
  <c r="G14" i="62"/>
  <c r="E14" i="62"/>
  <c r="E13" i="62"/>
  <c r="H13" i="62" s="1"/>
  <c r="G12" i="62"/>
  <c r="E12" i="62"/>
  <c r="H12" i="62" s="1"/>
  <c r="G11" i="62"/>
  <c r="E11" i="62"/>
  <c r="H11" i="62" s="1"/>
  <c r="G10" i="62"/>
  <c r="E10" i="62"/>
  <c r="H10" i="62" s="1"/>
  <c r="G9" i="62"/>
  <c r="E9" i="62"/>
  <c r="H9" i="62" s="1"/>
  <c r="G8" i="62"/>
  <c r="E8" i="62"/>
  <c r="H8" i="62" s="1"/>
  <c r="G7" i="62"/>
  <c r="E7" i="62"/>
  <c r="G6" i="62"/>
  <c r="E6" i="62"/>
  <c r="H6" i="62" s="1"/>
  <c r="G5" i="62"/>
  <c r="E5" i="62"/>
  <c r="H5" i="62" s="1"/>
  <c r="G4" i="62"/>
  <c r="E4" i="62"/>
  <c r="H4" i="62" s="1"/>
  <c r="G3" i="62"/>
  <c r="E3" i="62"/>
  <c r="H3" i="62" s="1"/>
  <c r="H7" i="62" l="1"/>
  <c r="H14" i="62"/>
  <c r="H16" i="62"/>
  <c r="H17" i="62" s="1"/>
  <c r="H19" i="62" s="1"/>
  <c r="H20" i="62" l="1"/>
  <c r="H14" i="5"/>
  <c r="H21" i="62" l="1"/>
  <c r="H15" i="5"/>
  <c r="H16" i="5" l="1"/>
  <c r="A2" i="3"/>
  <c r="A2" i="2"/>
  <c r="C7" i="5" l="1"/>
  <c r="C6" i="5"/>
  <c r="C5" i="5"/>
  <c r="C4" i="5"/>
  <c r="G20" i="5" l="1"/>
  <c r="G19" i="5"/>
  <c r="B20" i="5"/>
  <c r="B19" i="5"/>
  <c r="A2" i="5" l="1"/>
  <c r="A1" i="5"/>
  <c r="A1" i="3"/>
  <c r="A1" i="2"/>
</calcChain>
</file>

<file path=xl/sharedStrings.xml><?xml version="1.0" encoding="utf-8"?>
<sst xmlns="http://schemas.openxmlformats.org/spreadsheetml/2006/main" count="91" uniqueCount="77">
  <si>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</si>
  <si>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</si>
  <si>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</si>
  <si>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</si>
  <si>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</si>
  <si>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</si>
  <si>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</si>
  <si>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</si>
  <si>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</si>
  <si>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</si>
  <si>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</si>
  <si>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</si>
  <si>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</si>
  <si>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</si>
  <si>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</si>
  <si>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</si>
  <si>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</si>
  <si>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</si>
  <si>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</si>
  <si>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</si>
  <si>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</si>
  <si>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</si>
  <si>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</si>
  <si>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</si>
  <si>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</si>
  <si>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</si>
  <si>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</si>
  <si>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</si>
  <si>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</si>
  <si>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</si>
  <si>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</si>
  <si>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Sqm</t>
  </si>
  <si>
    <t>Quoted Price</t>
  </si>
  <si>
    <t>GST (in percentage )@</t>
  </si>
  <si>
    <t>Total amount including taxes</t>
  </si>
  <si>
    <t>Total for Installation/Services as per Schedule-I</t>
  </si>
  <si>
    <t>Above (+)and below (-)(in %): To be quoted by bidder</t>
  </si>
  <si>
    <t>Unit</t>
  </si>
  <si>
    <t>5.22.6</t>
  </si>
  <si>
    <t>5.9.1</t>
  </si>
  <si>
    <t>5.1.2</t>
  </si>
  <si>
    <t>4.1.8</t>
  </si>
  <si>
    <t>Kg</t>
  </si>
  <si>
    <t xml:space="preserve">Construction of Concrete peripheral road along the Boundary wall to improve security of 400/132KV Lakhisarai Substation </t>
  </si>
  <si>
    <t>RFX. No. 5002004612 NIT-478</t>
  </si>
  <si>
    <t xml:space="preserve">BOQ for peripheral road along the Boundary wall of Lakhisarai substation </t>
  </si>
  <si>
    <t>Sl.No.</t>
  </si>
  <si>
    <t>DSR'23 Code</t>
  </si>
  <si>
    <t>Item</t>
  </si>
  <si>
    <t>Quantity</t>
  </si>
  <si>
    <t>DSR Rate Incl. GST</t>
  </si>
  <si>
    <t>Amount (Rs) excl. GST</t>
  </si>
  <si>
    <t>2.25(a)</t>
  </si>
  <si>
    <t>Excavating, supplying, stacking and filling of local earth (including royalty) by mechanical transport upto a lead of 5km also including ramming and watering of the earth in layers not exceeding 20 cm in foundation trenches, plinth, sides of foundation etc. complete for all lift.</t>
  </si>
  <si>
    <t>Cum</t>
  </si>
  <si>
    <t>Dry brick on edge flooring in required pattern with bricks of class designation 7.5 on a bed 
of 12 mm mud mortar, including filling joints with local sand, with common burnt clay 
non modular bricks.</t>
  </si>
  <si>
    <t>Providing and laying in position specified grade of reinforced cement concrete, excluding the cost of centering, shuttering, finishing and reinforcement - All work up to plinth level :1:1.5:3 (1 cement : 1.5 coarse sand (zone-III) derived from natural sources : 3 graded stone 
aggregate 20 mm nominal size derived from natural sources).</t>
  </si>
  <si>
    <t>Providing and laying in position cement concrete of specified grade excluding the cost of centering and shuttering - All work up to plinth level :1:4:8 (1 Cement : 4 coarse sand (zone-III) derived from natural sources : 8 graded stone 
aggregate 40 mm nominal size derived from natural sources).</t>
  </si>
  <si>
    <t>Centering and shuttering including strutting, propping etc. and removal of form for Foundations, footings, bases of columns, etc. for mass concrete.</t>
  </si>
  <si>
    <t>Steel reinforcement for R.C.C. work including straightening, cutting, bending, placing in position and binding all complete upto plinth level.Thermo-Mechanically Treated bars of grade Fe-500D or more.</t>
  </si>
  <si>
    <t>19.35.4</t>
  </si>
  <si>
    <t>Providing and laying Non Pressure NP-3 class (Medium duty) R.C.C. pipes including collars/spigot jointed with stiff mixture of cement mortar in the proportion of 1:2 (1 cement : 2 fine sand) including testing of joints etc. complete. 1000 mm dia RCC pipes. (Laying by manual/ machanical means).</t>
  </si>
  <si>
    <t>Mtr.</t>
  </si>
  <si>
    <t>Dry stone pitching 22.5 cm thick including supply of stones and preparing surface complete.</t>
  </si>
  <si>
    <t>13.33.1</t>
  </si>
  <si>
    <t>Pointing on stone work with cement mortar 1:3 (1 cement : 3 fine sand) :Flush/ Ruled pointing</t>
  </si>
  <si>
    <t>7.1.1</t>
  </si>
  <si>
    <t>Random rubble masonry with hard stone in foundation and plinth including levelling up with 
cement concrete 1:6:12 (1 cement : 6 coarse sand : 12 graded stone aggregate 20 mm nominal 
size) upto plinth level with :Cement mortar 1:6 (1 cement : 6 coarse sand)</t>
  </si>
  <si>
    <t>4.1.3</t>
  </si>
  <si>
    <t>Providing and laying in position cement concrete of specified grade excluding the cost of centering and shuttering - All work up to plinth level :1:2:4 (1 cement : 2 coarse sand (zone-III) derived from natural sources : 4 graded stone 
aggregate 20 mm nominal size derived from natural sources).</t>
  </si>
  <si>
    <t>Providing and fixing pre-moulded joint filler in expansion joints of RCC roads / CC pavements after making the joints dust free with high pressure air jet cleaners, all complete as per direction of the Engineer-in-Charge. (Pre-moulded joint fillers shall be made of bitumen hot sealing compound impregnated fibre board having impregnation more than 35%, conforming to IS:1838 for fibre board and IS: 1834 for hot sealing bitumen compound grade A.)</t>
  </si>
  <si>
    <t>per cm depth per cm width per metre length</t>
  </si>
  <si>
    <t>16.46.1</t>
  </si>
  <si>
    <t>Providing and filling in position rubberized bitumen hot sealing compound for sealing of expansion joints in roads / pavements all complete as per direction of the Engineer-in-Charge.</t>
  </si>
  <si>
    <t xml:space="preserve">Total (Excl. GST) </t>
  </si>
  <si>
    <t xml:space="preserve">GRAND TOTAL (Excl. GST) </t>
  </si>
  <si>
    <t xml:space="preserve"> Rate Excl. GST(rs)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</si>
</sst>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 #,##0_ ;_ &quot;₹&quot;\ * \-#,##0_ ;_ &quot;₹&quot;\ * &quot;-&quot;_ ;_ @_ "/>
    <numFmt numFmtId="43" formatCode="_ * #,##0.00_ ;_ * \-#,##0.00_ ;_ * &quot;-&quot;??_ ;_ @_ "/>
    <numFmt numFmtId="164" formatCode="_(* #,##0.00_);_(* \(#,##0.00\);_(* &quot;-&quot;??_);_(@_)"/>
    <numFmt numFmtId="165" formatCode="[$-409]d\-mmm\-yyyy;@"/>
    <numFmt numFmtId="166" formatCode="_(&quot;$&quot;* #,##0.00_);_(&quot;$&quot;* \(#,##0.00\);_(&quot;$&quot;* &quot;-&quot;??_);_(@_)"/>
    <numFmt numFmtId="167" formatCode="&quot;₹&quot;\ #,##0.00"/>
  </numFmts>
  <fonts count="25"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sz val="11"/>
      <name val="Calibri"/>
      <family val="2"/>
      <scheme val="minor"/>
    </font>
    <font>
      <sz val="10"/>
      <name val="Arial"/>
      <family val="2"/>
    </font>
    <font>
      <u/>
      <sz val="10"/>
      <color theme="10"/>
      <name val="Arial"/>
      <family val="2"/>
    </font>
    <font>
      <b/>
      <sz val="11"/>
      <name val="Calibri"/>
      <family val="2"/>
      <scheme val="minor"/>
    </font>
    <font>
      <b/>
      <u/>
      <sz val="12"/>
      <color rgb="FF0070C0"/>
      <name val="Times New Roman"/>
      <family val="1"/>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ont>
    <font>
      <sz val="11"/>
      <color theme="1"/>
      <name val="Book Antiqua"/>
      <family val="1"/>
    </font>
    <font>
      <b/>
      <sz val="11"/>
      <color theme="1"/>
      <name val="Book Antiqua"/>
      <family val="1"/>
    </font>
    <font>
      <b/>
      <sz val="11"/>
      <color theme="1"/>
      <name val="Palatino Linotype"/>
      <family val="1"/>
    </font>
    <font>
      <sz val="11"/>
      <color theme="1"/>
      <name val="Palatino Linotype"/>
      <family val="1"/>
    </font>
    <font>
      <sz val="10"/>
      <color theme="1"/>
      <name val="Palatino Linotype"/>
      <family val="1"/>
    </font>
    <font>
      <b/>
      <u/>
      <sz val="18"/>
      <color theme="1"/>
      <name val="Palatino Linotype"/>
      <family val="1"/>
    </font>
  </fonts>
  <fills count="8">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s>
  <borders count="1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alignment vertical="top"/>
      <protection locked="0"/>
    </xf>
    <xf numFmtId="0" fontId="2" fillId="0" borderId="0"/>
    <xf numFmtId="0" fontId="10" fillId="0" borderId="0"/>
    <xf numFmtId="43" fontId="2" fillId="0" borderId="0" applyFont="0" applyFill="0" applyBorder="0" applyAlignment="0" applyProtection="0"/>
    <xf numFmtId="0" fontId="11" fillId="0" borderId="0" applyNumberFormat="0" applyFill="0" applyBorder="0" applyAlignment="0" applyProtection="0"/>
    <xf numFmtId="0" fontId="2" fillId="0" borderId="0"/>
    <xf numFmtId="166" fontId="14" fillId="0" borderId="0" applyFont="0" applyFill="0" applyBorder="0" applyAlignment="0" applyProtection="0"/>
    <xf numFmtId="0" fontId="15" fillId="0" borderId="0"/>
    <xf numFmtId="0" fontId="16" fillId="0" borderId="0"/>
    <xf numFmtId="0" fontId="17" fillId="0" borderId="0" applyNumberFormat="0" applyFill="0" applyBorder="0" applyAlignment="0" applyProtection="0">
      <alignment vertical="top"/>
      <protection locked="0"/>
    </xf>
    <xf numFmtId="0" fontId="2" fillId="0" borderId="0"/>
    <xf numFmtId="164" fontId="2" fillId="0" borderId="0" applyFont="0" applyFill="0" applyBorder="0" applyAlignment="0" applyProtection="0"/>
    <xf numFmtId="43" fontId="14" fillId="0" borderId="0" applyFont="0" applyFill="0" applyBorder="0" applyAlignment="0" applyProtection="0"/>
    <xf numFmtId="0" fontId="18" fillId="0" borderId="0"/>
    <xf numFmtId="164" fontId="18" fillId="0" borderId="0" applyFont="0" applyFill="0" applyBorder="0" applyAlignment="0" applyProtection="0"/>
    <xf numFmtId="9" fontId="14" fillId="0" borderId="0" applyFont="0" applyFill="0" applyBorder="0" applyAlignment="0" applyProtection="0"/>
  </cellStyleXfs>
  <cellXfs count="98">
    <xf numFmtId="0" fontId="0" fillId="0" borderId="0" xfId="0"/>
    <xf numFmtId="0" fontId="0" fillId="5" borderId="0" xfId="0" applyFill="1"/>
    <xf numFmtId="0" fontId="0" fillId="0" borderId="0" xfId="0" applyProtection="1">
      <protection hidden="1"/>
    </xf>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9" fillId="0" borderId="0" xfId="0" applyFont="1"/>
    <xf numFmtId="0" fontId="9" fillId="6" borderId="10" xfId="0" applyFont="1" applyFill="1" applyBorder="1" applyProtection="1">
      <protection locked="0" hidden="1"/>
    </xf>
    <xf numFmtId="0" fontId="0" fillId="5" borderId="2" xfId="0" applyFill="1" applyBorder="1" applyProtection="1">
      <protection hidden="1"/>
    </xf>
    <xf numFmtId="0" fontId="0" fillId="5" borderId="3" xfId="0" applyFill="1" applyBorder="1" applyProtection="1">
      <protection hidden="1"/>
    </xf>
    <xf numFmtId="0" fontId="0" fillId="0" borderId="3" xfId="0" applyBorder="1" applyProtection="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5" xfId="0" applyBorder="1" applyAlignment="1" applyProtection="1">
      <alignment horizontal="center" vertical="center"/>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10" fontId="12" fillId="6" borderId="10" xfId="3" applyNumberFormat="1" applyFont="1" applyFill="1" applyBorder="1" applyAlignment="1" applyProtection="1">
      <alignment horizontal="center" vertical="center"/>
      <protection locked="0"/>
    </xf>
    <xf numFmtId="0" fontId="19" fillId="0" borderId="10" xfId="0" applyFont="1" applyBorder="1" applyAlignment="1">
      <alignment horizontal="center"/>
    </xf>
    <xf numFmtId="42" fontId="20" fillId="7" borderId="10" xfId="0" applyNumberFormat="1" applyFont="1" applyFill="1" applyBorder="1" applyAlignment="1">
      <alignment horizontal="center" vertical="center"/>
    </xf>
    <xf numFmtId="42" fontId="19" fillId="7" borderId="10" xfId="0" applyNumberFormat="1" applyFont="1" applyFill="1" applyBorder="1" applyAlignment="1">
      <alignment horizontal="center" vertical="center"/>
    </xf>
    <xf numFmtId="10" fontId="12" fillId="6" borderId="10" xfId="3" applyNumberFormat="1" applyFont="1" applyFill="1" applyBorder="1" applyAlignment="1">
      <alignment horizontal="center" vertical="center"/>
    </xf>
    <xf numFmtId="0" fontId="22" fillId="7" borderId="0" xfId="0" applyFont="1" applyFill="1"/>
    <xf numFmtId="0" fontId="21" fillId="7" borderId="10" xfId="0" applyFont="1" applyFill="1" applyBorder="1" applyAlignment="1">
      <alignment horizontal="center" vertical="center"/>
    </xf>
    <xf numFmtId="0" fontId="21" fillId="7" borderId="10" xfId="0" applyFont="1" applyFill="1" applyBorder="1" applyAlignment="1">
      <alignment horizontal="center" vertical="center" wrapText="1"/>
    </xf>
    <xf numFmtId="0" fontId="22" fillId="7" borderId="10" xfId="0" applyFont="1" applyFill="1" applyBorder="1" applyAlignment="1">
      <alignment horizontal="center" vertical="center"/>
    </xf>
    <xf numFmtId="0" fontId="22" fillId="7" borderId="10" xfId="0" applyFont="1" applyFill="1" applyBorder="1" applyAlignment="1">
      <alignment horizontal="center" vertical="center" wrapText="1"/>
    </xf>
    <xf numFmtId="0" fontId="22" fillId="7" borderId="10" xfId="0" applyFont="1" applyFill="1" applyBorder="1" applyAlignment="1">
      <alignment horizontal="left" vertical="top" wrapText="1"/>
    </xf>
    <xf numFmtId="2" fontId="22" fillId="7" borderId="10" xfId="0" applyNumberFormat="1" applyFont="1" applyFill="1" applyBorder="1" applyAlignment="1">
      <alignment horizontal="center" vertical="center" wrapText="1"/>
    </xf>
    <xf numFmtId="2" fontId="22" fillId="7" borderId="10" xfId="0" applyNumberFormat="1" applyFont="1" applyFill="1" applyBorder="1" applyAlignment="1">
      <alignment horizontal="center" vertical="center"/>
    </xf>
    <xf numFmtId="10" fontId="22" fillId="7" borderId="0" xfId="16" applyNumberFormat="1" applyFont="1" applyFill="1"/>
    <xf numFmtId="0" fontId="22" fillId="7" borderId="11" xfId="0" applyFont="1" applyFill="1" applyBorder="1" applyAlignment="1">
      <alignment horizontal="center" vertical="center"/>
    </xf>
    <xf numFmtId="0" fontId="22" fillId="0" borderId="10" xfId="0" applyFont="1" applyBorder="1" applyAlignment="1">
      <alignment horizontal="center" vertical="center"/>
    </xf>
    <xf numFmtId="0" fontId="22" fillId="0" borderId="10" xfId="0" applyFont="1" applyBorder="1" applyAlignment="1">
      <alignment vertical="top" wrapText="1"/>
    </xf>
    <xf numFmtId="0" fontId="23" fillId="0" borderId="10" xfId="0" applyFont="1" applyBorder="1" applyAlignment="1">
      <alignment horizontal="center" vertical="center" wrapText="1"/>
    </xf>
    <xf numFmtId="2" fontId="22" fillId="0" borderId="10" xfId="0" applyNumberFormat="1" applyFont="1" applyBorder="1" applyAlignment="1">
      <alignment vertical="center"/>
    </xf>
    <xf numFmtId="2" fontId="22" fillId="7" borderId="10" xfId="0" applyNumberFormat="1" applyFont="1" applyFill="1" applyBorder="1" applyAlignment="1">
      <alignment vertical="center"/>
    </xf>
    <xf numFmtId="2" fontId="21" fillId="7" borderId="10" xfId="0" applyNumberFormat="1" applyFont="1" applyFill="1" applyBorder="1" applyAlignment="1">
      <alignment horizontal="center"/>
    </xf>
    <xf numFmtId="167" fontId="22" fillId="7" borderId="0" xfId="0" applyNumberFormat="1" applyFont="1" applyFill="1"/>
    <xf numFmtId="42" fontId="21" fillId="7" borderId="10" xfId="0" applyNumberFormat="1" applyFont="1" applyFill="1" applyBorder="1" applyAlignment="1">
      <alignment horizontal="center"/>
    </xf>
    <xf numFmtId="0" fontId="22" fillId="7" borderId="10" xfId="0" applyFont="1" applyFill="1" applyBorder="1"/>
    <xf numFmtId="0" fontId="13" fillId="0" borderId="0" xfId="0" applyFont="1" applyAlignment="1">
      <alignment horizontal="left" vertical="top" wrapText="1"/>
    </xf>
    <xf numFmtId="0" fontId="13" fillId="0" borderId="0" xfId="0" applyFont="1" applyAlignment="1">
      <alignment horizontal="left" vertical="top"/>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protection hidden="1"/>
    </xf>
    <xf numFmtId="0" fontId="1" fillId="5" borderId="0" xfId="1" applyFill="1" applyBorder="1" applyAlignment="1" applyProtection="1">
      <alignment horizontal="center"/>
      <protection hidden="1"/>
    </xf>
    <xf numFmtId="0" fontId="1" fillId="5" borderId="6" xfId="1" applyFill="1" applyBorder="1" applyAlignment="1" applyProtection="1">
      <alignment horizontal="center"/>
      <protection hidden="1"/>
    </xf>
    <xf numFmtId="0" fontId="0" fillId="3" borderId="0" xfId="0" applyFill="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4" borderId="5" xfId="0" applyFill="1" applyBorder="1" applyAlignment="1" applyProtection="1">
      <alignment horizontal="center"/>
      <protection hidden="1"/>
    </xf>
    <xf numFmtId="0" fontId="0" fillId="4" borderId="0" xfId="0" applyFill="1" applyAlignment="1" applyProtection="1">
      <alignment horizontal="center"/>
      <protection hidden="1"/>
    </xf>
    <xf numFmtId="0" fontId="0" fillId="4" borderId="6" xfId="0" applyFill="1" applyBorder="1" applyAlignment="1" applyProtection="1">
      <alignment horizontal="center"/>
      <protection hidden="1"/>
    </xf>
    <xf numFmtId="0" fontId="0" fillId="3" borderId="5" xfId="0" applyFill="1" applyBorder="1" applyAlignment="1" applyProtection="1">
      <alignment horizontal="center" wrapText="1"/>
      <protection hidden="1"/>
    </xf>
    <xf numFmtId="0" fontId="0" fillId="3" borderId="0" xfId="0" applyFill="1" applyAlignment="1" applyProtection="1">
      <alignment horizontal="center" wrapText="1"/>
      <protection hidden="1"/>
    </xf>
    <xf numFmtId="0" fontId="0" fillId="3" borderId="6" xfId="0" applyFill="1" applyBorder="1" applyAlignment="1" applyProtection="1">
      <alignment horizontal="center" wrapText="1"/>
      <protection hidden="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0" fillId="2" borderId="0" xfId="0" applyFill="1" applyAlignment="1">
      <alignment horizontal="center" wrapText="1"/>
    </xf>
    <xf numFmtId="0" fontId="0" fillId="4" borderId="0" xfId="0" applyFill="1" applyAlignment="1">
      <alignment horizontal="center"/>
    </xf>
    <xf numFmtId="0" fontId="0" fillId="0" borderId="10" xfId="0" applyBorder="1" applyAlignment="1">
      <alignment horizontal="center" vertical="center"/>
    </xf>
    <xf numFmtId="0" fontId="9" fillId="6" borderId="10" xfId="0" applyFont="1" applyFill="1" applyBorder="1" applyAlignment="1" applyProtection="1">
      <alignment horizontal="center" vertical="center"/>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9" fillId="6" borderId="10" xfId="0" applyFont="1" applyFill="1" applyBorder="1" applyAlignment="1" applyProtection="1">
      <alignment horizontal="center" vertical="center" wrapText="1"/>
      <protection locked="0"/>
    </xf>
    <xf numFmtId="0" fontId="9" fillId="6" borderId="10" xfId="0" applyFont="1" applyFill="1" applyBorder="1" applyAlignment="1" applyProtection="1">
      <alignment horizontal="center"/>
      <protection locked="0"/>
    </xf>
    <xf numFmtId="0" fontId="9" fillId="6" borderId="12" xfId="0" applyFont="1" applyFill="1" applyBorder="1" applyAlignment="1" applyProtection="1">
      <alignment horizontal="center"/>
      <protection locked="0"/>
    </xf>
    <xf numFmtId="0" fontId="0" fillId="0" borderId="10" xfId="0" applyBorder="1" applyAlignment="1">
      <alignment horizontal="center"/>
    </xf>
    <xf numFmtId="0" fontId="9" fillId="6" borderId="10" xfId="0" applyFont="1" applyFill="1" applyBorder="1" applyAlignment="1" applyProtection="1">
      <alignment horizontal="center"/>
      <protection locked="0" hidden="1"/>
    </xf>
    <xf numFmtId="165" fontId="9" fillId="6" borderId="10" xfId="0" applyNumberFormat="1" applyFont="1" applyFill="1" applyBorder="1" applyAlignment="1" applyProtection="1">
      <alignment horizontal="center"/>
      <protection locked="0" hidden="1"/>
    </xf>
    <xf numFmtId="0" fontId="19" fillId="0" borderId="10" xfId="0" applyFont="1" applyBorder="1" applyAlignment="1">
      <alignment horizontal="center"/>
    </xf>
    <xf numFmtId="0" fontId="24" fillId="5" borderId="10" xfId="0" applyFont="1" applyFill="1" applyBorder="1" applyAlignment="1">
      <alignment horizontal="center" vertical="center" wrapText="1"/>
    </xf>
    <xf numFmtId="0" fontId="21" fillId="7" borderId="11" xfId="0" applyFont="1" applyFill="1" applyBorder="1" applyAlignment="1">
      <alignment horizontal="center"/>
    </xf>
    <xf numFmtId="0" fontId="21" fillId="7" borderId="13" xfId="0" applyFont="1" applyFill="1" applyBorder="1" applyAlignment="1">
      <alignment horizontal="center"/>
    </xf>
    <xf numFmtId="0" fontId="21" fillId="7" borderId="14" xfId="0" applyFont="1" applyFill="1" applyBorder="1" applyAlignment="1">
      <alignment horizontal="center"/>
    </xf>
    <xf numFmtId="0" fontId="19" fillId="7" borderId="10" xfId="0" applyFont="1" applyFill="1" applyBorder="1" applyAlignment="1">
      <alignment horizontal="center"/>
    </xf>
    <xf numFmtId="0" fontId="6" fillId="6" borderId="10" xfId="0" applyFont="1" applyFill="1" applyBorder="1" applyAlignment="1" applyProtection="1">
      <alignment horizontal="center"/>
      <protection hidden="1"/>
    </xf>
    <xf numFmtId="0" fontId="6" fillId="0" borderId="0" xfId="0" applyFont="1" applyAlignment="1" applyProtection="1">
      <alignment horizontal="center" wrapText="1"/>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8" fillId="0" borderId="10" xfId="0" applyFont="1" applyBorder="1" applyAlignment="1" applyProtection="1">
      <alignment horizontal="center"/>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xf numFmtId="0" fontId="5" fillId="6" borderId="10" xfId="0" applyFont="1" applyFill="1" applyBorder="1" applyAlignment="1" applyProtection="1">
      <alignment horizontal="center"/>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cellXfs>
  <cellStyles count="17">
    <cellStyle name="Comma 2" xfId="4" xr:uid="{00000000-0005-0000-0000-000000000000}"/>
    <cellStyle name="Comma 3" xfId="12" xr:uid="{8F6770F3-BEC8-4C90-A881-AA296348DEEC}"/>
    <cellStyle name="Comma 4" xfId="13" xr:uid="{06B59838-4F5E-4A80-9243-2CE53C588FDA}"/>
    <cellStyle name="Comma 5" xfId="15" xr:uid="{D74C2053-E7F9-42F2-B80B-94E1C099D04C}"/>
    <cellStyle name="Currency 2" xfId="7" xr:uid="{DA1F35AA-CAC0-43AA-AD4C-21A3A7692C38}"/>
    <cellStyle name="Hyperlink" xfId="1" builtinId="8"/>
    <cellStyle name="Hyperlink 2" xfId="5" xr:uid="{00000000-0005-0000-0000-000002000000}"/>
    <cellStyle name="Hyperlink 3" xfId="10" xr:uid="{595BD9C8-FA1E-43BF-AA02-13EA1A7E0CF7}"/>
    <cellStyle name="Normal" xfId="0" builtinId="0"/>
    <cellStyle name="Normal 12" xfId="11" xr:uid="{06AB1079-8D28-4D80-93BF-C055B3F6B330}"/>
    <cellStyle name="Normal 2" xfId="3" xr:uid="{00000000-0005-0000-0000-000004000000}"/>
    <cellStyle name="Normal 2 2" xfId="6" xr:uid="{09D1F1FE-C169-4CAA-89B5-F42FD4BDF913}"/>
    <cellStyle name="Normal 3" xfId="9" xr:uid="{CFE0EE4D-F08A-4B80-9FE5-AAD62C5DA6A2}"/>
    <cellStyle name="Normal 4" xfId="8" xr:uid="{3353E05B-A15A-4685-81C1-042ED145DCBC}"/>
    <cellStyle name="Normal 5" xfId="14" xr:uid="{D103BA01-4EA3-41E5-9103-9C50C3738E4F}"/>
    <cellStyle name="Normal_Price_Schedules for Insulator Package Rev-01" xfId="2" xr:uid="{00000000-0005-0000-0000-000007000000}"/>
    <cellStyle name="Percent" xfId="16" builtinId="5"/>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576986</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umar.gaurav\Downloads\Construction%20of%20Concrete%20peripheral%20road%20LAKHISARAI\BOQ.xlsx" TargetMode="External"/><Relationship Id="rId1" Type="http://schemas.openxmlformats.org/officeDocument/2006/relationships/externalLinkPath" Target="/Users/kumar.gaurav/Downloads/Construction%20of%20Concrete%20peripheral%20road%20LAKHISARAI/B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vised BOQ"/>
      <sheetName val="Revised MS"/>
      <sheetName val="Revised Drawing"/>
      <sheetName val="Measurement sheet"/>
      <sheetName val="BOQ"/>
      <sheetName val="Contour sheet"/>
      <sheetName val="Soil qty "/>
      <sheetName val="Road section"/>
      <sheetName val="BBS"/>
    </sheetNames>
    <sheetDataSet>
      <sheetData sheetId="0"/>
      <sheetData sheetId="1">
        <row r="5">
          <cell r="I5">
            <v>2000</v>
          </cell>
        </row>
        <row r="7">
          <cell r="I7">
            <v>596.4</v>
          </cell>
        </row>
        <row r="9">
          <cell r="I9">
            <v>53.25</v>
          </cell>
        </row>
        <row r="11">
          <cell r="I11">
            <v>42.333749999999995</v>
          </cell>
        </row>
        <row r="13">
          <cell r="I13">
            <v>86.28</v>
          </cell>
        </row>
        <row r="17">
          <cell r="I17">
            <v>1470.7035000000001</v>
          </cell>
        </row>
        <row r="19">
          <cell r="I19">
            <v>34.799999999999997</v>
          </cell>
        </row>
        <row r="22">
          <cell r="I22">
            <v>558.05999999999995</v>
          </cell>
        </row>
        <row r="24">
          <cell r="I24">
            <v>558.05999999999995</v>
          </cell>
        </row>
        <row r="27">
          <cell r="I27">
            <v>85.2</v>
          </cell>
        </row>
        <row r="30">
          <cell r="I30">
            <v>5.1120000000000001</v>
          </cell>
        </row>
        <row r="32">
          <cell r="I32">
            <v>568</v>
          </cell>
        </row>
        <row r="34">
          <cell r="I34">
            <v>142</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K3"/>
  <sheetViews>
    <sheetView workbookViewId="0">
      <selection activeCell="G16" sqref="G16"/>
    </sheetView>
  </sheetViews>
  <sheetFormatPr defaultRowHeight="15" x14ac:dyDescent="0.25"/>
  <cols>
    <col min="1" max="1" width="19.85546875" customWidth="1"/>
    <col min="11" max="11" width="53.28515625" customWidth="1"/>
  </cols>
  <sheetData>
    <row r="2" spans="1:11" x14ac:dyDescent="0.25">
      <c r="A2" t="s">
        <v>44</v>
      </c>
    </row>
    <row r="3" spans="1:11" ht="29.25" customHeight="1" x14ac:dyDescent="0.25">
      <c r="A3" t="s">
        <v>0</v>
      </c>
      <c r="B3" s="45" t="s">
        <v>43</v>
      </c>
      <c r="C3" s="46"/>
      <c r="D3" s="46"/>
      <c r="E3" s="46"/>
      <c r="F3" s="46"/>
      <c r="G3" s="46"/>
      <c r="H3" s="46"/>
      <c r="I3" s="46"/>
      <c r="J3" s="46"/>
      <c r="K3" s="46"/>
    </row>
  </sheetData>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18"/>
  <sheetViews>
    <sheetView showGridLines="0" workbookViewId="0">
      <selection activeCell="B7" sqref="B7:L7"/>
    </sheetView>
  </sheetViews>
  <sheetFormatPr defaultColWidth="8.7109375" defaultRowHeight="15" x14ac:dyDescent="0.25"/>
  <cols>
    <col min="1" max="9" width="8.7109375" style="2"/>
    <col min="10" max="10" width="13.140625" style="2" customWidth="1"/>
    <col min="11" max="16384" width="8.7109375" style="2"/>
  </cols>
  <sheetData>
    <row r="1" spans="1:12" ht="21.75" customHeight="1" x14ac:dyDescent="0.25">
      <c r="A1" s="11" t="str">
        <f>Sheet1!A2</f>
        <v>RFX. No. 5002004612 NIT-478</v>
      </c>
      <c r="B1" s="12"/>
      <c r="C1" s="12"/>
      <c r="D1" s="13"/>
      <c r="E1" s="13"/>
      <c r="F1" s="13"/>
      <c r="G1" s="13"/>
      <c r="H1" s="13"/>
      <c r="I1" s="13"/>
      <c r="J1" s="13"/>
      <c r="K1" s="13"/>
      <c r="L1" s="14"/>
    </row>
    <row r="2" spans="1:12" ht="34.5" customHeight="1" x14ac:dyDescent="0.25">
      <c r="A2" s="57" t="str">
        <f>Sheet1!B3</f>
        <v xml:space="preserve">Construction of Concrete peripheral road along the Boundary wall to improve security of 400/132KV Lakhisarai Substation </v>
      </c>
      <c r="B2" s="58"/>
      <c r="C2" s="58"/>
      <c r="D2" s="58"/>
      <c r="E2" s="58"/>
      <c r="F2" s="58"/>
      <c r="G2" s="58"/>
      <c r="H2" s="58"/>
      <c r="I2" s="58"/>
      <c r="J2" s="58"/>
      <c r="K2" s="58"/>
      <c r="L2" s="59"/>
    </row>
    <row r="3" spans="1:12" ht="15" hidden="1" customHeight="1" x14ac:dyDescent="0.25">
      <c r="A3" s="57"/>
      <c r="B3" s="58"/>
      <c r="C3" s="58"/>
      <c r="D3" s="58"/>
      <c r="E3" s="58"/>
      <c r="F3" s="58"/>
      <c r="G3" s="58"/>
      <c r="H3" s="58"/>
      <c r="I3" s="58"/>
      <c r="J3" s="58"/>
      <c r="K3" s="58"/>
      <c r="L3" s="59"/>
    </row>
    <row r="4" spans="1:12" x14ac:dyDescent="0.25">
      <c r="A4" s="54" t="s">
        <v>1</v>
      </c>
      <c r="B4" s="55"/>
      <c r="C4" s="55"/>
      <c r="D4" s="55"/>
      <c r="E4" s="55"/>
      <c r="F4" s="55"/>
      <c r="G4" s="55"/>
      <c r="H4" s="55"/>
      <c r="I4" s="55"/>
      <c r="J4" s="55"/>
      <c r="K4" s="55"/>
      <c r="L4" s="56"/>
    </row>
    <row r="5" spans="1:12" x14ac:dyDescent="0.25">
      <c r="A5" s="15"/>
      <c r="L5" s="16"/>
    </row>
    <row r="6" spans="1:12" ht="44.25" customHeight="1" x14ac:dyDescent="0.25">
      <c r="A6" s="17">
        <v>1</v>
      </c>
      <c r="B6" s="52" t="s">
        <v>5</v>
      </c>
      <c r="C6" s="52"/>
      <c r="D6" s="52"/>
      <c r="E6" s="52"/>
      <c r="F6" s="52"/>
      <c r="G6" s="52"/>
      <c r="H6" s="52"/>
      <c r="I6" s="52"/>
      <c r="J6" s="52"/>
      <c r="K6" s="52"/>
      <c r="L6" s="53"/>
    </row>
    <row r="7" spans="1:12" ht="51" customHeight="1" x14ac:dyDescent="0.25">
      <c r="A7" s="17">
        <v>2</v>
      </c>
      <c r="B7" s="52" t="s">
        <v>2</v>
      </c>
      <c r="C7" s="52"/>
      <c r="D7" s="52"/>
      <c r="E7" s="52"/>
      <c r="F7" s="52"/>
      <c r="G7" s="52"/>
      <c r="H7" s="52"/>
      <c r="I7" s="52"/>
      <c r="J7" s="52"/>
      <c r="K7" s="52"/>
      <c r="L7" s="53"/>
    </row>
    <row r="8" spans="1:12" ht="48" customHeight="1" x14ac:dyDescent="0.25">
      <c r="A8" s="17">
        <v>3</v>
      </c>
      <c r="B8" s="52" t="s">
        <v>3</v>
      </c>
      <c r="C8" s="52"/>
      <c r="D8" s="52"/>
      <c r="E8" s="52"/>
      <c r="F8" s="52"/>
      <c r="G8" s="52"/>
      <c r="H8" s="52"/>
      <c r="I8" s="52"/>
      <c r="J8" s="52"/>
      <c r="K8" s="52"/>
      <c r="L8" s="53"/>
    </row>
    <row r="9" spans="1:12" x14ac:dyDescent="0.25">
      <c r="A9" s="15"/>
      <c r="L9" s="16"/>
    </row>
    <row r="10" spans="1:12" ht="12.75" customHeight="1" x14ac:dyDescent="0.25">
      <c r="A10" s="15"/>
      <c r="L10" s="16"/>
    </row>
    <row r="11" spans="1:12" x14ac:dyDescent="0.25">
      <c r="A11" s="15"/>
      <c r="L11" s="16"/>
    </row>
    <row r="12" spans="1:12" x14ac:dyDescent="0.25">
      <c r="A12" s="49" t="s">
        <v>4</v>
      </c>
      <c r="B12" s="50"/>
      <c r="C12" s="50"/>
      <c r="D12" s="50"/>
      <c r="E12" s="50"/>
      <c r="F12" s="50"/>
      <c r="G12" s="50"/>
      <c r="H12" s="50"/>
      <c r="I12" s="50"/>
      <c r="J12" s="50"/>
      <c r="K12" s="50"/>
      <c r="L12" s="51"/>
    </row>
    <row r="13" spans="1:12" x14ac:dyDescent="0.25">
      <c r="A13" s="15"/>
      <c r="L13" s="16"/>
    </row>
    <row r="14" spans="1:12" ht="20.25" x14ac:dyDescent="0.25">
      <c r="A14" s="60" t="s">
        <v>6</v>
      </c>
      <c r="B14" s="61"/>
      <c r="C14" s="61"/>
      <c r="D14" s="61"/>
      <c r="E14" s="61"/>
      <c r="F14" s="61"/>
      <c r="G14" s="61"/>
      <c r="H14" s="61"/>
      <c r="L14" s="16"/>
    </row>
    <row r="15" spans="1:12" ht="16.5" x14ac:dyDescent="0.25">
      <c r="A15" s="47" t="s">
        <v>7</v>
      </c>
      <c r="B15" s="48"/>
      <c r="C15" s="48"/>
      <c r="D15" s="48"/>
      <c r="E15" s="48"/>
      <c r="F15" s="48"/>
      <c r="G15" s="48"/>
      <c r="H15" s="48"/>
      <c r="L15" s="16"/>
    </row>
    <row r="16" spans="1:12" ht="20.25" x14ac:dyDescent="0.25">
      <c r="A16" s="60" t="s">
        <v>8</v>
      </c>
      <c r="B16" s="61"/>
      <c r="C16" s="61"/>
      <c r="D16" s="61"/>
      <c r="E16" s="61"/>
      <c r="F16" s="61"/>
      <c r="G16" s="61"/>
      <c r="H16" s="61"/>
      <c r="L16" s="16"/>
    </row>
    <row r="17" spans="1:12" ht="16.5" x14ac:dyDescent="0.25">
      <c r="A17" s="47" t="s">
        <v>9</v>
      </c>
      <c r="B17" s="48"/>
      <c r="C17" s="48"/>
      <c r="D17" s="48"/>
      <c r="E17" s="48"/>
      <c r="F17" s="48"/>
      <c r="G17" s="48"/>
      <c r="H17" s="48"/>
      <c r="L17" s="16"/>
    </row>
    <row r="18" spans="1:12" ht="15.75" thickBot="1" x14ac:dyDescent="0.3">
      <c r="A18" s="18"/>
      <c r="B18" s="19"/>
      <c r="C18" s="19"/>
      <c r="D18" s="19"/>
      <c r="E18" s="19"/>
      <c r="F18" s="19"/>
      <c r="G18" s="19"/>
      <c r="H18" s="19"/>
      <c r="I18" s="19"/>
      <c r="J18" s="19"/>
      <c r="K18" s="19"/>
      <c r="L18" s="20"/>
    </row>
  </sheetData>
  <mergeCells count="10">
    <mergeCell ref="A4:L4"/>
    <mergeCell ref="A2:L3"/>
    <mergeCell ref="A14:H14"/>
    <mergeCell ref="A15:H15"/>
    <mergeCell ref="A16:H16"/>
    <mergeCell ref="A17:H17"/>
    <mergeCell ref="A12:L12"/>
    <mergeCell ref="B8:L8"/>
    <mergeCell ref="B7:L7"/>
    <mergeCell ref="B6:L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L18"/>
  <sheetViews>
    <sheetView showGridLines="0" topLeftCell="A11" workbookViewId="0">
      <selection activeCell="E13" sqref="E13:I13"/>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x14ac:dyDescent="0.25">
      <c r="A1" s="1" t="str">
        <f>Sheet1!A2</f>
        <v>RFX. No. 5002004612 NIT-478</v>
      </c>
      <c r="B1" s="1"/>
      <c r="C1" s="1"/>
    </row>
    <row r="2" spans="1:12" ht="39" customHeight="1" x14ac:dyDescent="0.25">
      <c r="A2" s="62" t="str">
        <f>Sheet1!B3</f>
        <v xml:space="preserve">Construction of Concrete peripheral road along the Boundary wall to improve security of 400/132KV Lakhisarai Substation </v>
      </c>
      <c r="B2" s="62"/>
      <c r="C2" s="62"/>
      <c r="D2" s="62"/>
      <c r="E2" s="62"/>
      <c r="F2" s="62"/>
      <c r="G2" s="62"/>
      <c r="H2" s="62"/>
      <c r="I2" s="62"/>
      <c r="J2" s="62"/>
      <c r="K2" s="62"/>
      <c r="L2" s="62"/>
    </row>
    <row r="4" spans="1:12" x14ac:dyDescent="0.25">
      <c r="A4" s="63" t="s">
        <v>10</v>
      </c>
      <c r="B4" s="63"/>
      <c r="C4" s="63"/>
      <c r="D4" s="63"/>
      <c r="E4" s="63"/>
      <c r="F4" s="63"/>
      <c r="G4" s="63"/>
      <c r="H4" s="63"/>
      <c r="I4" s="63"/>
      <c r="J4" s="63"/>
      <c r="K4" s="63"/>
      <c r="L4" s="63"/>
    </row>
    <row r="6" spans="1:12" ht="47.25" customHeight="1" x14ac:dyDescent="0.25">
      <c r="A6" s="64" t="s">
        <v>11</v>
      </c>
      <c r="B6" s="64"/>
      <c r="C6" s="64"/>
      <c r="D6" s="64"/>
      <c r="E6" s="65"/>
      <c r="F6" s="65"/>
      <c r="G6" s="65"/>
      <c r="H6" s="65"/>
      <c r="I6" s="65"/>
      <c r="J6" s="9"/>
      <c r="K6" s="9"/>
    </row>
    <row r="7" spans="1:12" ht="45" customHeight="1" x14ac:dyDescent="0.25">
      <c r="A7" s="66" t="s">
        <v>12</v>
      </c>
      <c r="B7" s="66"/>
      <c r="C7" s="66"/>
      <c r="D7" s="67"/>
      <c r="E7" s="68"/>
      <c r="F7" s="68"/>
      <c r="G7" s="68"/>
      <c r="H7" s="68"/>
      <c r="I7" s="68"/>
      <c r="J7" s="9"/>
      <c r="K7" s="9"/>
    </row>
    <row r="8" spans="1:12" ht="42" customHeight="1" x14ac:dyDescent="0.25">
      <c r="E8" s="69"/>
      <c r="F8" s="69"/>
      <c r="G8" s="69"/>
      <c r="H8" s="69"/>
      <c r="I8" s="69"/>
      <c r="J8" s="9"/>
      <c r="K8" s="9"/>
    </row>
    <row r="9" spans="1:12" ht="46.5" customHeight="1" x14ac:dyDescent="0.25">
      <c r="E9" s="70"/>
      <c r="F9" s="70"/>
      <c r="G9" s="70"/>
      <c r="H9" s="70"/>
      <c r="I9" s="70"/>
      <c r="J9" s="9"/>
      <c r="K9" s="9"/>
    </row>
    <row r="10" spans="1:12" ht="30.75" customHeight="1" x14ac:dyDescent="0.25">
      <c r="A10" s="71" t="s">
        <v>13</v>
      </c>
      <c r="B10" s="71"/>
      <c r="C10" s="71"/>
      <c r="D10" s="71"/>
      <c r="E10" s="69"/>
      <c r="F10" s="69"/>
      <c r="G10" s="69"/>
      <c r="H10" s="69"/>
      <c r="I10" s="69"/>
      <c r="J10" s="9"/>
      <c r="K10" s="9"/>
    </row>
    <row r="11" spans="1:12" ht="29.25" customHeight="1" x14ac:dyDescent="0.25">
      <c r="A11" s="64" t="s">
        <v>14</v>
      </c>
      <c r="B11" s="64"/>
      <c r="C11" s="64"/>
      <c r="D11" s="64"/>
      <c r="E11" s="65"/>
      <c r="F11" s="65"/>
      <c r="G11" s="65"/>
      <c r="H11" s="65"/>
      <c r="I11" s="65"/>
      <c r="J11" s="9"/>
      <c r="K11" s="9"/>
    </row>
    <row r="12" spans="1:12" ht="29.25" customHeight="1" x14ac:dyDescent="0.25">
      <c r="A12" s="64" t="s">
        <v>15</v>
      </c>
      <c r="B12" s="64"/>
      <c r="C12" s="64"/>
      <c r="D12" s="64"/>
      <c r="E12" s="65"/>
      <c r="F12" s="65"/>
      <c r="G12" s="65"/>
      <c r="H12" s="65"/>
      <c r="I12" s="65"/>
      <c r="J12" s="9"/>
      <c r="K12" s="9"/>
    </row>
    <row r="13" spans="1:12" ht="29.25" customHeight="1" x14ac:dyDescent="0.25">
      <c r="A13" s="64" t="s">
        <v>16</v>
      </c>
      <c r="B13" s="64"/>
      <c r="C13" s="64"/>
      <c r="D13" s="64"/>
      <c r="E13" s="65"/>
      <c r="F13" s="65"/>
      <c r="G13" s="65"/>
      <c r="H13" s="65"/>
      <c r="I13" s="65"/>
      <c r="J13" s="9"/>
      <c r="K13" s="9"/>
    </row>
    <row r="14" spans="1:12" ht="31.5" customHeight="1" x14ac:dyDescent="0.25">
      <c r="A14" s="64" t="s">
        <v>17</v>
      </c>
      <c r="B14" s="64"/>
      <c r="C14" s="64"/>
      <c r="D14" s="64"/>
      <c r="E14" s="65"/>
      <c r="F14" s="65"/>
      <c r="G14" s="65"/>
      <c r="H14" s="65"/>
      <c r="I14" s="65"/>
      <c r="J14" s="9"/>
      <c r="K14" s="9"/>
    </row>
    <row r="15" spans="1:12" x14ac:dyDescent="0.25">
      <c r="E15" s="9"/>
      <c r="F15" s="9"/>
      <c r="G15" s="9"/>
      <c r="H15" s="9"/>
      <c r="I15" s="9"/>
      <c r="J15" s="9"/>
      <c r="K15" s="9"/>
    </row>
    <row r="16" spans="1:12" x14ac:dyDescent="0.25">
      <c r="E16" s="9"/>
      <c r="F16" s="9"/>
      <c r="G16" s="9"/>
      <c r="H16" s="9"/>
      <c r="I16" s="9"/>
      <c r="J16" s="9"/>
      <c r="K16" s="9"/>
    </row>
    <row r="17" spans="1:11" ht="25.5" customHeight="1" x14ac:dyDescent="0.25">
      <c r="A17" s="71" t="s">
        <v>18</v>
      </c>
      <c r="B17" s="71"/>
      <c r="C17" s="71"/>
      <c r="D17" s="71"/>
      <c r="E17" s="72"/>
      <c r="F17" s="72"/>
      <c r="G17" s="72"/>
      <c r="H17" s="72"/>
      <c r="I17" s="72"/>
      <c r="J17" s="10"/>
      <c r="K17" s="10"/>
    </row>
    <row r="18" spans="1:11" ht="25.5" customHeight="1" x14ac:dyDescent="0.25">
      <c r="A18" s="71" t="s">
        <v>19</v>
      </c>
      <c r="B18" s="71"/>
      <c r="C18" s="71"/>
      <c r="D18" s="71"/>
      <c r="E18" s="73"/>
      <c r="F18" s="73"/>
      <c r="G18" s="73"/>
      <c r="H18" s="73"/>
      <c r="I18" s="73"/>
      <c r="J18" s="73"/>
      <c r="K18" s="73"/>
    </row>
  </sheetData>
  <sheetProtection algorithmName="SHA-512" hashValue="tyMZ02yYMPhA/KiOjWWHC3Myz5T+/3JqgQsdKwv20YVCvq1NkZ7BzuT9AKC6PkwA3TLeW2C5eHzsCV0jcRo2Ow==" saltValue="llwxLE1K/mXNUTvolmcWJQ==" spinCount="100000" sheet="1" selectLockedCells="1"/>
  <mergeCells count="22">
    <mergeCell ref="A17:D17"/>
    <mergeCell ref="A18:D18"/>
    <mergeCell ref="E17:I17"/>
    <mergeCell ref="E18:K18"/>
    <mergeCell ref="A12:D12"/>
    <mergeCell ref="E12:I12"/>
    <mergeCell ref="A13:D13"/>
    <mergeCell ref="A14:D14"/>
    <mergeCell ref="E13:I13"/>
    <mergeCell ref="E14:I14"/>
    <mergeCell ref="E8:I8"/>
    <mergeCell ref="E9:I9"/>
    <mergeCell ref="A10:D10"/>
    <mergeCell ref="E10:I10"/>
    <mergeCell ref="A11:D11"/>
    <mergeCell ref="E11:I11"/>
    <mergeCell ref="A2:L2"/>
    <mergeCell ref="A4:L4"/>
    <mergeCell ref="A6:D6"/>
    <mergeCell ref="E6:I6"/>
    <mergeCell ref="A7:D7"/>
    <mergeCell ref="E7:I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DE0E6-DD89-46FC-85C7-3C3017FDA726}">
  <sheetPr>
    <tabColor rgb="FFC00000"/>
    <pageSetUpPr fitToPage="1"/>
  </sheetPr>
  <dimension ref="A1:N21"/>
  <sheetViews>
    <sheetView tabSelected="1" zoomScaleNormal="100" workbookViewId="0">
      <pane ySplit="2" topLeftCell="A9" activePane="bottomLeft" state="frozen"/>
      <selection pane="bottomLeft" activeCell="C13" sqref="C13"/>
    </sheetView>
  </sheetViews>
  <sheetFormatPr defaultRowHeight="16.5" x14ac:dyDescent="0.3"/>
  <cols>
    <col min="1" max="1" width="9.28515625" style="26" bestFit="1" customWidth="1"/>
    <col min="2" max="2" width="10.42578125" style="26" hidden="1" customWidth="1"/>
    <col min="3" max="3" width="49.140625" style="26" customWidth="1"/>
    <col min="4" max="4" width="10.7109375" style="26" customWidth="1"/>
    <col min="5" max="5" width="12.5703125" style="26" customWidth="1"/>
    <col min="6" max="6" width="15.140625" style="26" hidden="1" customWidth="1"/>
    <col min="7" max="7" width="18.28515625" style="26" customWidth="1"/>
    <col min="8" max="8" width="14.42578125" style="26" customWidth="1"/>
    <col min="9" max="9" width="9.140625" style="26" customWidth="1"/>
    <col min="10" max="10" width="14.85546875" style="26" bestFit="1" customWidth="1"/>
    <col min="11" max="11" width="9.140625" style="26"/>
    <col min="12" max="13" width="9.28515625" style="26" bestFit="1" customWidth="1"/>
    <col min="14" max="16384" width="9.140625" style="26"/>
  </cols>
  <sheetData>
    <row r="1" spans="1:14" ht="51" customHeight="1" x14ac:dyDescent="0.3">
      <c r="A1" s="75" t="s">
        <v>45</v>
      </c>
      <c r="B1" s="75"/>
      <c r="C1" s="75"/>
      <c r="D1" s="75"/>
      <c r="E1" s="75"/>
      <c r="F1" s="75"/>
      <c r="G1" s="75"/>
      <c r="H1" s="75"/>
    </row>
    <row r="2" spans="1:14" ht="34.5" x14ac:dyDescent="0.3">
      <c r="A2" s="27" t="s">
        <v>46</v>
      </c>
      <c r="B2" s="28" t="s">
        <v>47</v>
      </c>
      <c r="C2" s="27" t="s">
        <v>48</v>
      </c>
      <c r="D2" s="27" t="s">
        <v>37</v>
      </c>
      <c r="E2" s="27" t="s">
        <v>49</v>
      </c>
      <c r="F2" s="28" t="s">
        <v>50</v>
      </c>
      <c r="G2" s="28" t="s">
        <v>76</v>
      </c>
      <c r="H2" s="28" t="s">
        <v>51</v>
      </c>
    </row>
    <row r="3" spans="1:14" ht="99" customHeight="1" x14ac:dyDescent="0.3">
      <c r="A3" s="29">
        <v>1</v>
      </c>
      <c r="B3" s="30" t="s">
        <v>52</v>
      </c>
      <c r="C3" s="31" t="s">
        <v>53</v>
      </c>
      <c r="D3" s="29" t="s">
        <v>54</v>
      </c>
      <c r="E3" s="29">
        <f>'[1]Revised MS'!I5</f>
        <v>2000</v>
      </c>
      <c r="F3" s="30">
        <v>700.5</v>
      </c>
      <c r="G3" s="32">
        <f>F3/1.18</f>
        <v>593.64406779661022</v>
      </c>
      <c r="H3" s="32">
        <f>E3*G3</f>
        <v>1187288.1355932204</v>
      </c>
    </row>
    <row r="4" spans="1:14" ht="87.75" customHeight="1" x14ac:dyDescent="0.3">
      <c r="A4" s="29">
        <v>2</v>
      </c>
      <c r="B4" s="30">
        <v>11.2</v>
      </c>
      <c r="C4" s="31" t="s">
        <v>55</v>
      </c>
      <c r="D4" s="29" t="s">
        <v>31</v>
      </c>
      <c r="E4" s="29">
        <f>'[1]Revised MS'!I7</f>
        <v>596.4</v>
      </c>
      <c r="F4" s="30">
        <v>792.05</v>
      </c>
      <c r="G4" s="32">
        <f t="shared" ref="G4:G15" si="0">F4/1.18</f>
        <v>671.22881355932202</v>
      </c>
      <c r="H4" s="32">
        <f t="shared" ref="H4:H15" si="1">E4*G4</f>
        <v>400320.86440677964</v>
      </c>
    </row>
    <row r="5" spans="1:14" ht="132" customHeight="1" x14ac:dyDescent="0.3">
      <c r="A5" s="29">
        <v>3</v>
      </c>
      <c r="B5" s="30" t="s">
        <v>40</v>
      </c>
      <c r="C5" s="31" t="s">
        <v>56</v>
      </c>
      <c r="D5" s="29" t="s">
        <v>54</v>
      </c>
      <c r="E5" s="29">
        <f>'[1]Revised MS'!I9</f>
        <v>53.25</v>
      </c>
      <c r="F5" s="30">
        <v>9045.75</v>
      </c>
      <c r="G5" s="32">
        <f t="shared" si="0"/>
        <v>7665.8898305084749</v>
      </c>
      <c r="H5" s="32">
        <f t="shared" si="1"/>
        <v>408208.63347457629</v>
      </c>
    </row>
    <row r="6" spans="1:14" ht="114" customHeight="1" x14ac:dyDescent="0.3">
      <c r="A6" s="29">
        <v>4</v>
      </c>
      <c r="B6" s="30" t="s">
        <v>41</v>
      </c>
      <c r="C6" s="31" t="s">
        <v>57</v>
      </c>
      <c r="D6" s="29" t="s">
        <v>54</v>
      </c>
      <c r="E6" s="29">
        <f>'[1]Revised MS'!I11</f>
        <v>42.333749999999995</v>
      </c>
      <c r="F6" s="30">
        <v>6812</v>
      </c>
      <c r="G6" s="32">
        <f t="shared" si="0"/>
        <v>5772.8813559322034</v>
      </c>
      <c r="H6" s="32">
        <f t="shared" si="1"/>
        <v>244387.71610169488</v>
      </c>
    </row>
    <row r="7" spans="1:14" ht="67.5" customHeight="1" x14ac:dyDescent="0.3">
      <c r="A7" s="29">
        <v>5</v>
      </c>
      <c r="B7" s="30" t="s">
        <v>39</v>
      </c>
      <c r="C7" s="31" t="s">
        <v>58</v>
      </c>
      <c r="D7" s="29" t="s">
        <v>31</v>
      </c>
      <c r="E7" s="29">
        <f>'[1]Revised MS'!I13</f>
        <v>86.28</v>
      </c>
      <c r="F7" s="30">
        <v>392.15</v>
      </c>
      <c r="G7" s="32">
        <f t="shared" si="0"/>
        <v>332.33050847457628</v>
      </c>
      <c r="H7" s="32">
        <f t="shared" si="1"/>
        <v>28673.476271186442</v>
      </c>
    </row>
    <row r="8" spans="1:14" ht="86.25" customHeight="1" x14ac:dyDescent="0.3">
      <c r="A8" s="29">
        <v>6</v>
      </c>
      <c r="B8" s="30" t="s">
        <v>38</v>
      </c>
      <c r="C8" s="31" t="s">
        <v>59</v>
      </c>
      <c r="D8" s="29" t="s">
        <v>42</v>
      </c>
      <c r="E8" s="33">
        <f>'[1]Revised MS'!I17</f>
        <v>1470.7035000000001</v>
      </c>
      <c r="F8" s="30">
        <v>107.85</v>
      </c>
      <c r="G8" s="32">
        <f t="shared" si="0"/>
        <v>91.398305084745758</v>
      </c>
      <c r="H8" s="32">
        <f t="shared" si="1"/>
        <v>134419.8071822034</v>
      </c>
    </row>
    <row r="9" spans="1:14" ht="117.75" customHeight="1" x14ac:dyDescent="0.3">
      <c r="A9" s="29">
        <v>7</v>
      </c>
      <c r="B9" s="30" t="s">
        <v>60</v>
      </c>
      <c r="C9" s="31" t="s">
        <v>61</v>
      </c>
      <c r="D9" s="29" t="s">
        <v>62</v>
      </c>
      <c r="E9" s="33">
        <f>'[1]Revised MS'!I19</f>
        <v>34.799999999999997</v>
      </c>
      <c r="F9" s="30">
        <v>6656.55</v>
      </c>
      <c r="G9" s="32">
        <f t="shared" si="0"/>
        <v>5641.1440677966102</v>
      </c>
      <c r="H9" s="32">
        <f t="shared" si="1"/>
        <v>196311.81355932201</v>
      </c>
    </row>
    <row r="10" spans="1:14" ht="35.25" customHeight="1" x14ac:dyDescent="0.3">
      <c r="A10" s="29">
        <v>8</v>
      </c>
      <c r="B10" s="30">
        <v>16.11</v>
      </c>
      <c r="C10" s="31" t="s">
        <v>63</v>
      </c>
      <c r="D10" s="29" t="s">
        <v>31</v>
      </c>
      <c r="E10" s="29">
        <f>'[1]Revised MS'!I22</f>
        <v>558.05999999999995</v>
      </c>
      <c r="F10" s="30">
        <v>883.15</v>
      </c>
      <c r="G10" s="32">
        <f t="shared" si="0"/>
        <v>748.43220338983053</v>
      </c>
      <c r="H10" s="32">
        <f t="shared" si="1"/>
        <v>417670.07542372879</v>
      </c>
      <c r="N10" s="34"/>
    </row>
    <row r="11" spans="1:14" ht="32.25" customHeight="1" x14ac:dyDescent="0.3">
      <c r="A11" s="29">
        <v>9</v>
      </c>
      <c r="B11" s="30" t="s">
        <v>64</v>
      </c>
      <c r="C11" s="31" t="s">
        <v>65</v>
      </c>
      <c r="D11" s="29" t="s">
        <v>31</v>
      </c>
      <c r="E11" s="29">
        <f>'[1]Revised MS'!I24</f>
        <v>558.05999999999995</v>
      </c>
      <c r="F11" s="30">
        <v>385.4</v>
      </c>
      <c r="G11" s="32">
        <f t="shared" si="0"/>
        <v>326.61016949152543</v>
      </c>
      <c r="H11" s="32">
        <f t="shared" si="1"/>
        <v>182268.07118644065</v>
      </c>
    </row>
    <row r="12" spans="1:14" ht="101.25" customHeight="1" x14ac:dyDescent="0.3">
      <c r="A12" s="29">
        <v>10</v>
      </c>
      <c r="B12" s="30" t="s">
        <v>66</v>
      </c>
      <c r="C12" s="31" t="s">
        <v>67</v>
      </c>
      <c r="D12" s="29" t="s">
        <v>54</v>
      </c>
      <c r="E12" s="29">
        <f>'[1]Revised MS'!I27</f>
        <v>85.2</v>
      </c>
      <c r="F12" s="30">
        <v>7311.25</v>
      </c>
      <c r="G12" s="32">
        <f t="shared" si="0"/>
        <v>6195.9745762711864</v>
      </c>
      <c r="H12" s="32">
        <f t="shared" si="1"/>
        <v>527897.03389830515</v>
      </c>
    </row>
    <row r="13" spans="1:14" ht="117" customHeight="1" x14ac:dyDescent="0.3">
      <c r="A13" s="29">
        <v>11</v>
      </c>
      <c r="B13" s="30" t="s">
        <v>68</v>
      </c>
      <c r="C13" s="31" t="s">
        <v>69</v>
      </c>
      <c r="D13" s="29" t="s">
        <v>54</v>
      </c>
      <c r="E13" s="29">
        <f>'[1]Revised MS'!I30</f>
        <v>5.1120000000000001</v>
      </c>
      <c r="F13" s="30">
        <v>7878.5</v>
      </c>
      <c r="G13" s="32">
        <f>F13/1.18</f>
        <v>6676.6949152542375</v>
      </c>
      <c r="H13" s="32">
        <f t="shared" si="1"/>
        <v>34131.264406779665</v>
      </c>
    </row>
    <row r="14" spans="1:14" ht="171" customHeight="1" x14ac:dyDescent="0.3">
      <c r="A14" s="35">
        <v>12</v>
      </c>
      <c r="B14" s="36">
        <v>16.45</v>
      </c>
      <c r="C14" s="37" t="s">
        <v>70</v>
      </c>
      <c r="D14" s="38" t="s">
        <v>71</v>
      </c>
      <c r="E14" s="39">
        <f>'[1]Revised MS'!I32</f>
        <v>568</v>
      </c>
      <c r="F14" s="40">
        <v>5.3</v>
      </c>
      <c r="G14" s="32">
        <f t="shared" si="0"/>
        <v>4.491525423728814</v>
      </c>
      <c r="H14" s="32">
        <f t="shared" si="1"/>
        <v>2551.1864406779664</v>
      </c>
    </row>
    <row r="15" spans="1:14" ht="82.5" x14ac:dyDescent="0.3">
      <c r="A15" s="35">
        <v>13</v>
      </c>
      <c r="B15" s="36" t="s">
        <v>72</v>
      </c>
      <c r="C15" s="37" t="s">
        <v>73</v>
      </c>
      <c r="D15" s="38" t="s">
        <v>71</v>
      </c>
      <c r="E15" s="39">
        <f>'[1]Revised MS'!I34</f>
        <v>142</v>
      </c>
      <c r="F15" s="40">
        <v>8.65</v>
      </c>
      <c r="G15" s="32">
        <f t="shared" si="0"/>
        <v>7.3305084745762716</v>
      </c>
      <c r="H15" s="32">
        <f t="shared" si="1"/>
        <v>1040.9322033898306</v>
      </c>
    </row>
    <row r="16" spans="1:14" ht="17.25" x14ac:dyDescent="0.35">
      <c r="A16" s="76" t="s">
        <v>74</v>
      </c>
      <c r="B16" s="77"/>
      <c r="C16" s="77"/>
      <c r="D16" s="77"/>
      <c r="E16" s="77"/>
      <c r="F16" s="77"/>
      <c r="G16" s="78"/>
      <c r="H16" s="41">
        <f>SUM(H3:H15)</f>
        <v>3765169.010148305</v>
      </c>
      <c r="J16" s="42"/>
    </row>
    <row r="17" spans="1:8" ht="17.25" x14ac:dyDescent="0.35">
      <c r="A17" s="76" t="s">
        <v>75</v>
      </c>
      <c r="B17" s="77"/>
      <c r="C17" s="77"/>
      <c r="D17" s="77"/>
      <c r="E17" s="77"/>
      <c r="F17" s="77"/>
      <c r="G17" s="78"/>
      <c r="H17" s="43">
        <f>H16</f>
        <v>3765169.010148305</v>
      </c>
    </row>
    <row r="18" spans="1:8" x14ac:dyDescent="0.3">
      <c r="A18" s="44"/>
      <c r="C18" s="79" t="s">
        <v>36</v>
      </c>
      <c r="D18" s="79"/>
      <c r="E18" s="79"/>
      <c r="F18" s="79"/>
      <c r="G18" s="79"/>
      <c r="H18" s="21">
        <v>0</v>
      </c>
    </row>
    <row r="19" spans="1:8" x14ac:dyDescent="0.3">
      <c r="A19" s="44"/>
      <c r="C19" s="79" t="s">
        <v>32</v>
      </c>
      <c r="D19" s="79"/>
      <c r="E19" s="79"/>
      <c r="F19" s="79"/>
      <c r="G19" s="79"/>
      <c r="H19" s="23">
        <f>H17*(1+H18)</f>
        <v>3765169.010148305</v>
      </c>
    </row>
    <row r="20" spans="1:8" x14ac:dyDescent="0.3">
      <c r="A20" s="44"/>
      <c r="C20" s="22" t="s">
        <v>33</v>
      </c>
      <c r="D20" s="25">
        <v>0.18</v>
      </c>
      <c r="E20" s="74" t="s">
        <v>32</v>
      </c>
      <c r="F20" s="74"/>
      <c r="G20" s="74"/>
      <c r="H20" s="23">
        <f>H19*D20</f>
        <v>677730.42182669486</v>
      </c>
    </row>
    <row r="21" spans="1:8" x14ac:dyDescent="0.3">
      <c r="A21" s="44"/>
      <c r="C21" s="74" t="s">
        <v>34</v>
      </c>
      <c r="D21" s="74"/>
      <c r="E21" s="74"/>
      <c r="F21" s="74"/>
      <c r="G21" s="74"/>
      <c r="H21" s="24">
        <f>H19+H20</f>
        <v>4442899.4319749996</v>
      </c>
    </row>
  </sheetData>
  <sheetProtection algorithmName="SHA-512" hashValue="gt+EsJxclXFXtsgDbtntQd78+/FKSe4s7cH32UvsP4cd+68N29ZbSSJM+QZtgIFah9yWSlqb/Zc//1NwfJ5ljg==" saltValue="g9ngMJwbu834zx9e6BXIBA==" spinCount="100000" sheet="1" objects="1" scenarios="1"/>
  <mergeCells count="7">
    <mergeCell ref="E20:G20"/>
    <mergeCell ref="C21:G21"/>
    <mergeCell ref="A1:H1"/>
    <mergeCell ref="A16:G16"/>
    <mergeCell ref="A17:G17"/>
    <mergeCell ref="C18:G18"/>
    <mergeCell ref="C19:G19"/>
  </mergeCells>
  <printOptions horizontalCentered="1"/>
  <pageMargins left="0.70866141732283472" right="0.70866141732283472" top="0.74803149606299213" bottom="0.74803149606299213" header="0.31496062992125984" footer="0.31496062992125984"/>
  <pageSetup paperSize="9" scale="6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H20"/>
  <sheetViews>
    <sheetView workbookViewId="0">
      <selection activeCell="H16" sqref="H16"/>
    </sheetView>
  </sheetViews>
  <sheetFormatPr defaultColWidth="9.140625" defaultRowHeight="15" x14ac:dyDescent="0.25"/>
  <cols>
    <col min="1" max="3" width="9.140625" style="5"/>
    <col min="4" max="4" width="27.28515625" style="5" customWidth="1"/>
    <col min="5" max="6" width="9.140625" style="5"/>
    <col min="7" max="7" width="6.140625" style="5" customWidth="1"/>
    <col min="8" max="8" width="45.42578125" style="5" customWidth="1"/>
    <col min="9" max="16384" width="9.140625" style="5"/>
  </cols>
  <sheetData>
    <row r="1" spans="1:8" ht="19.5" customHeight="1" x14ac:dyDescent="0.25">
      <c r="A1" s="4" t="str">
        <f>Sheet1!A2</f>
        <v>RFX. No. 5002004612 NIT-478</v>
      </c>
      <c r="B1" s="4"/>
      <c r="C1" s="4"/>
    </row>
    <row r="2" spans="1:8" ht="31.5" customHeight="1" x14ac:dyDescent="0.25">
      <c r="A2" s="82" t="str">
        <f>Sheet1!B3</f>
        <v xml:space="preserve">Construction of Concrete peripheral road along the Boundary wall to improve security of 400/132KV Lakhisarai Substation </v>
      </c>
      <c r="B2" s="82"/>
      <c r="C2" s="82"/>
      <c r="D2" s="82"/>
      <c r="E2" s="82"/>
      <c r="F2" s="82"/>
      <c r="G2" s="82"/>
      <c r="H2" s="82"/>
    </row>
    <row r="4" spans="1:8" ht="30.75" customHeight="1" x14ac:dyDescent="0.25">
      <c r="A4" s="93" t="s">
        <v>11</v>
      </c>
      <c r="B4" s="93"/>
      <c r="C4" s="80">
        <f>Details!E13</f>
        <v>0</v>
      </c>
      <c r="D4" s="80"/>
      <c r="E4" s="6"/>
      <c r="F4" s="7" t="s">
        <v>20</v>
      </c>
    </row>
    <row r="5" spans="1:8" ht="27.75" customHeight="1" x14ac:dyDescent="0.25">
      <c r="A5" s="93" t="s">
        <v>12</v>
      </c>
      <c r="B5" s="93"/>
      <c r="C5" s="80">
        <f>Details!E7</f>
        <v>0</v>
      </c>
      <c r="D5" s="80"/>
      <c r="E5" s="6"/>
      <c r="F5" s="94" t="s">
        <v>21</v>
      </c>
      <c r="G5" s="94"/>
      <c r="H5" s="94"/>
    </row>
    <row r="6" spans="1:8" ht="32.25" customHeight="1" x14ac:dyDescent="0.25">
      <c r="C6" s="80">
        <f>Details!E8</f>
        <v>0</v>
      </c>
      <c r="D6" s="80"/>
      <c r="E6" s="6"/>
      <c r="F6" s="94" t="s">
        <v>22</v>
      </c>
      <c r="G6" s="94"/>
      <c r="H6" s="94"/>
    </row>
    <row r="7" spans="1:8" ht="30.75" customHeight="1" x14ac:dyDescent="0.25">
      <c r="C7" s="80">
        <f>Details!E9</f>
        <v>0</v>
      </c>
      <c r="D7" s="80"/>
      <c r="E7" s="6"/>
      <c r="F7" s="81" t="s">
        <v>23</v>
      </c>
      <c r="G7" s="81"/>
      <c r="H7" s="81"/>
    </row>
    <row r="8" spans="1:8" ht="15.75" thickBot="1" x14ac:dyDescent="0.3">
      <c r="A8" s="96"/>
      <c r="B8" s="96"/>
      <c r="C8" s="96"/>
      <c r="D8" s="96"/>
      <c r="E8" s="96"/>
      <c r="F8" s="96"/>
      <c r="G8" s="96"/>
      <c r="H8" s="96"/>
    </row>
    <row r="9" spans="1:8" x14ac:dyDescent="0.25">
      <c r="A9" s="83" t="s">
        <v>25</v>
      </c>
      <c r="B9" s="84"/>
      <c r="C9" s="84"/>
      <c r="D9" s="84"/>
      <c r="E9" s="84"/>
      <c r="F9" s="84"/>
      <c r="G9" s="84"/>
      <c r="H9" s="85"/>
    </row>
    <row r="10" spans="1:8" x14ac:dyDescent="0.25">
      <c r="A10" s="86"/>
      <c r="B10" s="87"/>
      <c r="C10" s="87"/>
      <c r="D10" s="87"/>
      <c r="E10" s="87"/>
      <c r="F10" s="87"/>
      <c r="G10" s="87"/>
      <c r="H10" s="88"/>
    </row>
    <row r="11" spans="1:8" x14ac:dyDescent="0.25">
      <c r="A11" s="86"/>
      <c r="B11" s="87"/>
      <c r="C11" s="87"/>
      <c r="D11" s="87"/>
      <c r="E11" s="87"/>
      <c r="F11" s="87"/>
      <c r="G11" s="87"/>
      <c r="H11" s="88"/>
    </row>
    <row r="12" spans="1:8" ht="2.25" customHeight="1" thickBot="1" x14ac:dyDescent="0.3">
      <c r="A12" s="89"/>
      <c r="B12" s="90"/>
      <c r="C12" s="90"/>
      <c r="D12" s="90"/>
      <c r="E12" s="90"/>
      <c r="F12" s="90"/>
      <c r="G12" s="90"/>
      <c r="H12" s="91"/>
    </row>
    <row r="13" spans="1:8" x14ac:dyDescent="0.25">
      <c r="A13" s="97"/>
      <c r="B13" s="97"/>
      <c r="C13" s="97"/>
      <c r="D13" s="97"/>
      <c r="E13" s="97"/>
      <c r="F13" s="97"/>
      <c r="G13" s="97"/>
      <c r="H13" s="97"/>
    </row>
    <row r="14" spans="1:8" ht="30" customHeight="1" x14ac:dyDescent="0.25">
      <c r="A14" s="92" t="s">
        <v>26</v>
      </c>
      <c r="B14" s="92"/>
      <c r="C14" s="92" t="s">
        <v>35</v>
      </c>
      <c r="D14" s="92"/>
      <c r="E14" s="92"/>
      <c r="F14" s="92"/>
      <c r="G14" s="92"/>
      <c r="H14" s="3">
        <f>'Schedule -I'!H19</f>
        <v>3765169.010148305</v>
      </c>
    </row>
    <row r="15" spans="1:8" ht="31.5" customHeight="1" x14ac:dyDescent="0.25">
      <c r="A15" s="92" t="s">
        <v>27</v>
      </c>
      <c r="B15" s="92"/>
      <c r="C15" s="92" t="s">
        <v>28</v>
      </c>
      <c r="D15" s="92"/>
      <c r="E15" s="92"/>
      <c r="F15" s="92"/>
      <c r="G15" s="92"/>
      <c r="H15" s="3">
        <f>'Schedule -I'!H20</f>
        <v>677730.42182669486</v>
      </c>
    </row>
    <row r="16" spans="1:8" ht="29.25" customHeight="1" x14ac:dyDescent="0.25">
      <c r="A16" s="92" t="s">
        <v>29</v>
      </c>
      <c r="B16" s="92"/>
      <c r="C16" s="92" t="s">
        <v>30</v>
      </c>
      <c r="D16" s="92"/>
      <c r="E16" s="92"/>
      <c r="F16" s="92"/>
      <c r="G16" s="92"/>
      <c r="H16" s="3">
        <f>SUM(H14:H15)</f>
        <v>4442899.4319749996</v>
      </c>
    </row>
    <row r="19" spans="1:8" ht="25.5" customHeight="1" x14ac:dyDescent="0.25">
      <c r="A19" s="5" t="s">
        <v>19</v>
      </c>
      <c r="B19" s="95">
        <f>Details!E2</f>
        <v>0</v>
      </c>
      <c r="C19" s="95"/>
      <c r="D19" s="8"/>
      <c r="E19" s="96" t="s">
        <v>16</v>
      </c>
      <c r="F19" s="96"/>
      <c r="G19" s="95">
        <f>Details!E13</f>
        <v>0</v>
      </c>
      <c r="H19" s="95"/>
    </row>
    <row r="20" spans="1:8" ht="24.75" customHeight="1" x14ac:dyDescent="0.25">
      <c r="A20" s="5" t="s">
        <v>18</v>
      </c>
      <c r="B20" s="95">
        <f>Details!E1</f>
        <v>0</v>
      </c>
      <c r="C20" s="95"/>
      <c r="D20" s="8"/>
      <c r="E20" s="96" t="s">
        <v>24</v>
      </c>
      <c r="F20" s="96"/>
      <c r="G20" s="95">
        <f>Details!E14</f>
        <v>0</v>
      </c>
      <c r="H20" s="95"/>
    </row>
  </sheetData>
  <sheetProtection selectLockedCells="1" selectUnlockedCells="1"/>
  <mergeCells count="25">
    <mergeCell ref="B20:C20"/>
    <mergeCell ref="E20:F20"/>
    <mergeCell ref="G20:H20"/>
    <mergeCell ref="A8:H8"/>
    <mergeCell ref="A13:H13"/>
    <mergeCell ref="A15:B15"/>
    <mergeCell ref="C15:G15"/>
    <mergeCell ref="A16:B16"/>
    <mergeCell ref="C16:G16"/>
    <mergeCell ref="B19:C19"/>
    <mergeCell ref="E19:F19"/>
    <mergeCell ref="G19:H19"/>
    <mergeCell ref="C7:D7"/>
    <mergeCell ref="F7:H7"/>
    <mergeCell ref="A2:H2"/>
    <mergeCell ref="A9:H12"/>
    <mergeCell ref="C14:G14"/>
    <mergeCell ref="A14:B14"/>
    <mergeCell ref="A4:B4"/>
    <mergeCell ref="C4:D4"/>
    <mergeCell ref="A5:B5"/>
    <mergeCell ref="C5:D5"/>
    <mergeCell ref="F5:H5"/>
    <mergeCell ref="C6:D6"/>
    <mergeCell ref="F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Sheet1</vt:lpstr>
      <vt:lpstr>Basic</vt:lpstr>
      <vt:lpstr>Details</vt:lpstr>
      <vt:lpstr>Schedule -I</vt:lpstr>
      <vt:lpstr>Summary</vt:lpstr>
      <vt:lpstr>'Schedule -I'!Print_Area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2025-08-07T13:31:18Z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30f7a04-6a83-4344-ab32-77c336beebec_Enabled">
    <vt:lpwstr>true</vt:lpwstr>
  </property>
  <property fmtid="{D5CDD505-2E9C-101B-9397-08002B2CF9AE}" pid="3" name="MSIP_Label_530f7a04-6a83-4344-ab32-77c336beebec_SetDate">
    <vt:lpwstr>2025-07-09T13:00:43Z</vt:lpwstr>
  </property>
  <property fmtid="{D5CDD505-2E9C-101B-9397-08002B2CF9AE}" pid="4" name="MSIP_Label_530f7a04-6a83-4344-ab32-77c336beebec_Method">
    <vt:lpwstr>Privileged</vt:lpwstr>
  </property>
  <property fmtid="{D5CDD505-2E9C-101B-9397-08002B2CF9AE}" pid="5" name="MSIP_Label_530f7a04-6a83-4344-ab32-77c336beebec_Name">
    <vt:lpwstr>Public-IT</vt:lpwstr>
  </property>
  <property fmtid="{D5CDD505-2E9C-101B-9397-08002B2CF9AE}" pid="6" name="MSIP_Label_530f7a04-6a83-4344-ab32-77c336beebec_SiteId">
    <vt:lpwstr>7048075c-52c2-4a40-8e7c-5c5a5573c87f</vt:lpwstr>
  </property>
  <property fmtid="{D5CDD505-2E9C-101B-9397-08002B2CF9AE}" pid="7" name="MSIP_Label_530f7a04-6a83-4344-ab32-77c336beebec_ActionId">
    <vt:lpwstr>945b79ac-2836-40fc-800b-dbf671c0bd68</vt:lpwstr>
  </property>
  <property fmtid="{D5CDD505-2E9C-101B-9397-08002B2CF9AE}" pid="8" name="MSIP_Label_530f7a04-6a83-4344-ab32-77c336beebec_ContentBits">
    <vt:lpwstr>0</vt:lpwstr>
  </property>
  <property fmtid="{D5CDD505-2E9C-101B-9397-08002B2CF9AE}" pid="9" name="MSIP_Label_530f7a04-6a83-4344-ab32-77c336beebec_Tag">
    <vt:lpwstr>10, 0, 1, 1</vt:lpwstr>
  </property>
</Properties>
</file>