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hidePivotFieldList="1" defaultThemeVersion="124226"/>
  <mc:AlternateContent xmlns:mc="http://schemas.openxmlformats.org/markup-compatibility/2006">
    <mc:Choice Requires="x15">
      <x15ac:absPath xmlns:x15ac="http://schemas.microsoft.com/office/spreadsheetml/2010/11/ac" url="F:\SAMRAT JAIN\CURRENT PROJECTS\6. Transaction Advisor- NMP\RfP Documents\"/>
    </mc:Choice>
  </mc:AlternateContent>
  <xr:revisionPtr revIDLastSave="0" documentId="13_ncr:81_{08EE6C60-1DD6-4209-9026-17A4F58ED8AF}" xr6:coauthVersionLast="36" xr6:coauthVersionMax="36" xr10:uidLastSave="{00000000-0000-0000-0000-000000000000}"/>
  <workbookProtection workbookPassword="CAB2" revisionsPassword="CAA6" lockStructure="1" lockRevision="1"/>
  <bookViews>
    <workbookView xWindow="-15" yWindow="105" windowWidth="10320" windowHeight="7515" tabRatio="576" firstSheet="1" activeTab="1" xr2:uid="{00000000-000D-0000-FFFF-FFFF00000000}"/>
  </bookViews>
  <sheets>
    <sheet name="Basic" sheetId="1" state="hidden" r:id="rId1"/>
    <sheet name="Cover" sheetId="2" r:id="rId2"/>
    <sheet name="Instructions" sheetId="3" r:id="rId3"/>
    <sheet name="Names of Bidder" sheetId="4" r:id="rId4"/>
    <sheet name="my rough Sheet" sheetId="5" state="hidden" r:id="rId5"/>
    <sheet name="Attach-3" sheetId="6" r:id="rId6"/>
    <sheet name="Attach-4" sheetId="7" r:id="rId7"/>
    <sheet name="Attach-5" sheetId="8" r:id="rId8"/>
    <sheet name="Attach-6" sheetId="9" r:id="rId9"/>
    <sheet name="GD" sheetId="10" state="hidden" r:id="rId10"/>
    <sheet name="Letter of Proposal" sheetId="11" r:id="rId11"/>
    <sheet name="Q &amp; C" sheetId="12" state="hidden" r:id="rId12"/>
    <sheet name="T &amp; D" sheetId="13" state="hidden" r:id="rId13"/>
    <sheet name="N to W" sheetId="14" state="hidden" r:id="rId14"/>
    <sheet name="Sheet1" sheetId="15" state="hidden" r:id="rId15"/>
    <sheet name="Sheet2" sheetId="16" state="hidden" r:id="rId16"/>
    <sheet name="Sheet3" sheetId="17" state="hidden" r:id="rId17"/>
  </sheets>
  <externalReferences>
    <externalReference r:id="rId18"/>
    <externalReference r:id="rId19"/>
    <externalReference r:id="rId20"/>
    <externalReference r:id="rId21"/>
  </externalReferences>
  <definedNames>
    <definedName name="\A" localSheetId="5">#REF!</definedName>
    <definedName name="\A" localSheetId="8">#REF!</definedName>
    <definedName name="\A">#REF!</definedName>
    <definedName name="\aa" localSheetId="5">#REF!</definedName>
    <definedName name="\aa">#REF!</definedName>
    <definedName name="\B" localSheetId="5">#REF!</definedName>
    <definedName name="\B" localSheetId="8">#REF!</definedName>
    <definedName name="\B">#REF!</definedName>
    <definedName name="\C" localSheetId="5">#REF!</definedName>
    <definedName name="\C" localSheetId="8">#REF!</definedName>
    <definedName name="\C">#REF!</definedName>
    <definedName name="\M" localSheetId="5">#REF!</definedName>
    <definedName name="\M" localSheetId="8">#REF!</definedName>
    <definedName name="\M">#REF!</definedName>
    <definedName name="\N" localSheetId="5">#REF!</definedName>
    <definedName name="\N" localSheetId="8">#REF!</definedName>
    <definedName name="\N">#REF!</definedName>
    <definedName name="\P" localSheetId="5">#REF!</definedName>
    <definedName name="\P" localSheetId="8">#REF!</definedName>
    <definedName name="\P">#REF!</definedName>
    <definedName name="\R" localSheetId="5">#REF!</definedName>
    <definedName name="\R" localSheetId="8">#REF!</definedName>
    <definedName name="\R">#REF!</definedName>
    <definedName name="\U" localSheetId="5">#REF!</definedName>
    <definedName name="\U" localSheetId="8">#REF!</definedName>
    <definedName name="\U">#REF!</definedName>
    <definedName name="\V" localSheetId="5">#REF!</definedName>
    <definedName name="\V" localSheetId="8">#REF!</definedName>
    <definedName name="\V">#REF!</definedName>
    <definedName name="\x" localSheetId="5">#REF!</definedName>
    <definedName name="\x">#REF!</definedName>
    <definedName name="_xlnm._FilterDatabase" localSheetId="6" hidden="1">'Attach-4'!$D$1:$D$118</definedName>
    <definedName name="_xlnm._FilterDatabase" localSheetId="8" hidden="1">'Attach-6'!$D$1:$D$119</definedName>
    <definedName name="ab" localSheetId="5">#REF!</definedName>
    <definedName name="ab" localSheetId="7">#REF!</definedName>
    <definedName name="ab" localSheetId="8">#REF!</definedName>
    <definedName name="ab">#REF!</definedName>
    <definedName name="biddername" localSheetId="5">#REF!</definedName>
    <definedName name="biddername">#REF!</definedName>
    <definedName name="BL2A2" localSheetId="5">'[1]Attach-3 (QR)'!#REF!</definedName>
    <definedName name="BL2A2">'[1]Attach-3 (QR)'!#REF!</definedName>
    <definedName name="BL2AAA" localSheetId="5">'[2]Attach QR'!$J$768</definedName>
    <definedName name="BL2AAA">'[3]Attach QR'!$J$768</definedName>
    <definedName name="BL2BB" localSheetId="5">'[1]Attach-3 (QR)'!#REF!</definedName>
    <definedName name="BL2BB">'[1]Attach-3 (QR)'!#REF!</definedName>
    <definedName name="BL2BBB" localSheetId="5">'[2]Attach QR'!$K$768</definedName>
    <definedName name="BL2BBB">'[3]Attach QR'!$K$768</definedName>
    <definedName name="BL2CC" localSheetId="5">'[1]Attach-3 (QR)'!#REF!</definedName>
    <definedName name="BL2CC">'[1]Attach-3 (QR)'!#REF!</definedName>
    <definedName name="BL2CCC" localSheetId="5">'[2]Attach QR'!$L$768</definedName>
    <definedName name="BL2CCC">'[3]Attach QR'!$L$768</definedName>
    <definedName name="BL3AA" localSheetId="5">'[1]Attach-3 (QR)'!#REF!</definedName>
    <definedName name="BL3AA">'[1]Attach-3 (QR)'!#REF!</definedName>
    <definedName name="BL3AAA" localSheetId="5">'[2]Attach QR'!$J$771</definedName>
    <definedName name="BL3AAA">'[3]Attach QR'!$J$771</definedName>
    <definedName name="BL3BB" localSheetId="5">'[1]Attach-3 (QR)'!#REF!</definedName>
    <definedName name="BL3BB">'[1]Attach-3 (QR)'!#REF!</definedName>
    <definedName name="BL3BBB" localSheetId="5">'[2]Attach QR'!$K$771</definedName>
    <definedName name="BL3BBB">'[3]Attach QR'!$K$771</definedName>
    <definedName name="BL3CC" localSheetId="5">'[1]Attach-3 (QR)'!#REF!</definedName>
    <definedName name="BL3CC">'[1]Attach-3 (QR)'!#REF!</definedName>
    <definedName name="BL3CCC" localSheetId="5">'[2]Attach QR'!$L$771</definedName>
    <definedName name="BL3CCC">'[3]Attach QR'!$L$771</definedName>
    <definedName name="BL4AA" localSheetId="5">'[1]Attach-3 (QR)'!#REF!</definedName>
    <definedName name="BL4AA">'[1]Attach-3 (QR)'!#REF!</definedName>
    <definedName name="BL4AAA" localSheetId="5">'[2]Attach QR'!$J$774</definedName>
    <definedName name="BL4AAA">'[3]Attach QR'!$J$774</definedName>
    <definedName name="BL4BB" localSheetId="5">'[1]Attach-3 (QR)'!#REF!</definedName>
    <definedName name="BL4BB">'[1]Attach-3 (QR)'!#REF!</definedName>
    <definedName name="BL4BBB" localSheetId="5">'[2]Attach QR'!$K$774</definedName>
    <definedName name="BL4BBB">'[3]Attach QR'!$K$774</definedName>
    <definedName name="BL4CC" localSheetId="5">'[1]Attach-3 (QR)'!#REF!</definedName>
    <definedName name="BL4CC">'[1]Attach-3 (QR)'!#REF!</definedName>
    <definedName name="BL4CCC" localSheetId="5">'[2]Attach QR'!$L$774</definedName>
    <definedName name="BL4CCC">'[3]Attach QR'!$L$774</definedName>
    <definedName name="BL5AA" localSheetId="5">'[1]Attach-3 (QR)'!#REF!</definedName>
    <definedName name="BL5AA">'[1]Attach-3 (QR)'!#REF!</definedName>
    <definedName name="BL5AAA" localSheetId="5">'[2]Attach QR'!$J$777</definedName>
    <definedName name="BL5AAA">'[3]Attach QR'!$J$777</definedName>
    <definedName name="BL5BB" localSheetId="5">'[1]Attach-3 (QR)'!#REF!</definedName>
    <definedName name="BL5BB">'[1]Attach-3 (QR)'!#REF!</definedName>
    <definedName name="BL5BBB" localSheetId="5">'[2]Attach QR'!$K$777</definedName>
    <definedName name="BL5BBB">'[3]Attach QR'!$K$777</definedName>
    <definedName name="BL5CC" localSheetId="5">'[1]Attach-3 (QR)'!#REF!</definedName>
    <definedName name="BL5CC">'[1]Attach-3 (QR)'!#REF!</definedName>
    <definedName name="BL5CCC" localSheetId="5">'[2]Attach QR'!$L$777</definedName>
    <definedName name="BL5CCC">'[3]Attach QR'!$L$777</definedName>
    <definedName name="CAPA1" localSheetId="5">'[1]Attach-3 (QR)'!#REF!</definedName>
    <definedName name="CAPA1">'[1]Attach-3 (QR)'!#REF!</definedName>
    <definedName name="CAPA11" localSheetId="5">'[1]Attach-3 (QR)'!#REF!</definedName>
    <definedName name="CAPA11">'[1]Attach-3 (QR)'!#REF!</definedName>
    <definedName name="CAPA111" localSheetId="5">'[2]Attach QR'!$F$486</definedName>
    <definedName name="CAPA111">'[3]Attach QR'!$F$486</definedName>
    <definedName name="CAPA2" localSheetId="5">'[1]Attach-3 (QR)'!#REF!</definedName>
    <definedName name="CAPA2">'[1]Attach-3 (QR)'!#REF!</definedName>
    <definedName name="CAPA22" localSheetId="5">'[1]Attach-3 (QR)'!#REF!</definedName>
    <definedName name="CAPA22">'[1]Attach-3 (QR)'!#REF!</definedName>
    <definedName name="CAPA222" localSheetId="5">'[2]Attach QR'!$I$486</definedName>
    <definedName name="CAPA222">'[3]Attach QR'!$I$486</definedName>
    <definedName name="CAPA3" localSheetId="5">'[1]Attach-3 (QR)'!#REF!</definedName>
    <definedName name="CAPA3">'[1]Attach-3 (QR)'!#REF!</definedName>
    <definedName name="CAPA33" localSheetId="5">'[1]Attach-3 (QR)'!#REF!</definedName>
    <definedName name="CAPA33">'[1]Attach-3 (QR)'!#REF!</definedName>
    <definedName name="CAPA333" localSheetId="5">'[2]Attach QR'!$G$637</definedName>
    <definedName name="CAPA333">'[3]Attach QR'!$G$637</definedName>
    <definedName name="CAPA4" localSheetId="5">'[1]Attach-3 (QR)'!#REF!</definedName>
    <definedName name="CAPA4">'[1]Attach-3 (QR)'!#REF!</definedName>
    <definedName name="CAPA44" localSheetId="5">'[1]Attach-3 (QR)'!#REF!</definedName>
    <definedName name="CAPA44">'[1]Attach-3 (QR)'!#REF!</definedName>
    <definedName name="CAPA444" localSheetId="5">'[2]Attach QR'!$I$637</definedName>
    <definedName name="CAPA444">'[3]Attach QR'!$I$637</definedName>
    <definedName name="CAPA7" localSheetId="5">'[1]Attach-3 (QR)'!#REF!</definedName>
    <definedName name="CAPA7">'[1]Attach-3 (QR)'!#REF!</definedName>
    <definedName name="CAPA77" localSheetId="5">'[1]Attach-3 (QR)'!#REF!</definedName>
    <definedName name="CAPA77">'[1]Attach-3 (QR)'!#REF!</definedName>
    <definedName name="CAPA777" localSheetId="5">'[2]Attach QR'!$D$486</definedName>
    <definedName name="CAPA777">'[3]Attach QR'!$D$486</definedName>
    <definedName name="COO" localSheetId="5">'[4]Sch-1a'!#REF!</definedName>
    <definedName name="COO">'[4]Sch-1a'!#REF!</definedName>
    <definedName name="date" localSheetId="5">#REF!</definedName>
    <definedName name="date">#REF!</definedName>
    <definedName name="iii" localSheetId="5">#REF!</definedName>
    <definedName name="iii">#REF!</definedName>
    <definedName name="logo1">"Picture 7"</definedName>
    <definedName name="MANU1" localSheetId="5">'[1]Attach-3 (QR)'!#REF!</definedName>
    <definedName name="MANU1">'[1]Attach-3 (QR)'!#REF!</definedName>
    <definedName name="MANU11" localSheetId="5">'[1]Attach-3 (QR)'!#REF!</definedName>
    <definedName name="MANU11">'[1]Attach-3 (QR)'!#REF!</definedName>
    <definedName name="MANU111" localSheetId="5">'[2]Attach QR'!$H$330</definedName>
    <definedName name="MANU111">'[3]Attach QR'!$H$330</definedName>
    <definedName name="MANU2" localSheetId="5">'[1]Attach-3 (QR)'!#REF!</definedName>
    <definedName name="MANU2">'[1]Attach-3 (QR)'!#REF!</definedName>
    <definedName name="MANU22" localSheetId="5">'[1]Attach-3 (QR)'!#REF!</definedName>
    <definedName name="MANU22">'[1]Attach-3 (QR)'!#REF!</definedName>
    <definedName name="MANU222" localSheetId="5">'[2]Attach QR'!$H$399</definedName>
    <definedName name="MANU222">'[3]Attach QR'!$H$399</definedName>
    <definedName name="MANU3" localSheetId="5">'[1]Attach-3 (QR)'!#REF!</definedName>
    <definedName name="MANU3">'[1]Attach-3 (QR)'!#REF!</definedName>
    <definedName name="MANU33" localSheetId="5">'[1]Attach-3 (QR)'!#REF!</definedName>
    <definedName name="MANU33">'[1]Attach-3 (QR)'!#REF!</definedName>
    <definedName name="MANU333" localSheetId="5">'[2]Attach QR'!$G$541</definedName>
    <definedName name="MANU333">'[3]Attach QR'!$G$541</definedName>
    <definedName name="MANU4" localSheetId="5">'[1]Attach-3 (QR)'!#REF!</definedName>
    <definedName name="MANU4">'[1]Attach-3 (QR)'!#REF!</definedName>
    <definedName name="MANU44" localSheetId="5">'[1]Attach-3 (QR)'!#REF!</definedName>
    <definedName name="MANU44">'[1]Attach-3 (QR)'!#REF!</definedName>
    <definedName name="MANU444" localSheetId="5">'[2]Attach QR'!$I$541</definedName>
    <definedName name="MANU444">'[3]Attach QR'!$I$541</definedName>
    <definedName name="MANU5" localSheetId="5">'[1]Attach-3 (QR)'!#REF!</definedName>
    <definedName name="MANU5">'[1]Attach-3 (QR)'!#REF!</definedName>
    <definedName name="MANU55" localSheetId="5">'[1]Attach-3 (QR)'!#REF!</definedName>
    <definedName name="MANU55">'[1]Attach-3 (QR)'!#REF!</definedName>
    <definedName name="MANU555" localSheetId="5">'[2]Attach QR'!$E$541</definedName>
    <definedName name="MANU555">'[3]Attach QR'!$E$541</definedName>
    <definedName name="PATH1" localSheetId="5">'[1]Attach-3 (QR)'!#REF!</definedName>
    <definedName name="PATH1">'[1]Attach-3 (QR)'!#REF!</definedName>
    <definedName name="PATH11" localSheetId="5">'[1]Attach-3 (QR)'!#REF!</definedName>
    <definedName name="PATH11">'[1]Attach-3 (QR)'!#REF!</definedName>
    <definedName name="PATH111" localSheetId="5">'[1]Attach-3 (QR)'!#REF!</definedName>
    <definedName name="PATH111">'[1]Attach-3 (QR)'!#REF!</definedName>
    <definedName name="PATH2" localSheetId="5">'[1]Attach-3 (QR)'!#REF!</definedName>
    <definedName name="PATH2">'[1]Attach-3 (QR)'!#REF!</definedName>
    <definedName name="PATH22" localSheetId="5">'[1]Attach-3 (QR)'!#REF!</definedName>
    <definedName name="PATH22">'[1]Attach-3 (QR)'!#REF!</definedName>
    <definedName name="PATH222" localSheetId="5">'[1]Attach-3 (QR)'!#REF!</definedName>
    <definedName name="PATH222">'[1]Attach-3 (QR)'!#REF!</definedName>
    <definedName name="PATH3" localSheetId="5">'[1]Attach-3 (QR)'!#REF!</definedName>
    <definedName name="PATH3">'[1]Attach-3 (QR)'!#REF!</definedName>
    <definedName name="PATH33" localSheetId="5">'[1]Attach-3 (QR)'!#REF!</definedName>
    <definedName name="PATH33">'[1]Attach-3 (QR)'!#REF!</definedName>
    <definedName name="PATH333" localSheetId="5">'[2]Attach QR'!$G$243</definedName>
    <definedName name="PATH333">'[3]Attach QR'!$G$243</definedName>
    <definedName name="PATH4" localSheetId="5">'[1]Attach-3 (QR)'!#REF!</definedName>
    <definedName name="PATH4">'[1]Attach-3 (QR)'!#REF!</definedName>
    <definedName name="PATH44" localSheetId="5">'[1]Attach-3 (QR)'!#REF!</definedName>
    <definedName name="PATH44">'[1]Attach-3 (QR)'!#REF!</definedName>
    <definedName name="PATH444" localSheetId="5">'[2]Attach QR'!$I$243</definedName>
    <definedName name="PATH444">'[3]Attach QR'!$I$243</definedName>
    <definedName name="PATH5" localSheetId="5">'[1]Attach-3 (QR)'!#REF!</definedName>
    <definedName name="PATH5">'[1]Attach-3 (QR)'!#REF!</definedName>
    <definedName name="PATH55" localSheetId="5">'[1]Attach-3 (QR)'!#REF!</definedName>
    <definedName name="PATH55">'[1]Attach-3 (QR)'!#REF!</definedName>
    <definedName name="PATH555" localSheetId="5">'[1]Attach-3 (QR)'!#REF!</definedName>
    <definedName name="PATH555">'[1]Attach-3 (QR)'!#REF!</definedName>
    <definedName name="PATHJV1" localSheetId="5">'[1]Attach-3 (QR)'!#REF!</definedName>
    <definedName name="PATHJV1">'[1]Attach-3 (QR)'!#REF!</definedName>
    <definedName name="PATHJV11" localSheetId="5">'[1]Attach-3 (QR)'!#REF!</definedName>
    <definedName name="PATHJV11">'[1]Attach-3 (QR)'!#REF!</definedName>
    <definedName name="PATHJV111" localSheetId="5">'[1]Attach-3 (QR)'!#REF!</definedName>
    <definedName name="PATHJV111">'[1]Attach-3 (QR)'!#REF!</definedName>
    <definedName name="PATHJV2" localSheetId="5">'[1]Attach-3 (QR)'!#REF!</definedName>
    <definedName name="PATHJV2">'[1]Attach-3 (QR)'!#REF!</definedName>
    <definedName name="PATHJV22" localSheetId="5">'[1]Attach-3 (QR)'!#REF!</definedName>
    <definedName name="PATHJV22">'[1]Attach-3 (QR)'!#REF!</definedName>
    <definedName name="PATHJV222" localSheetId="5">'[1]Attach-3 (QR)'!#REF!</definedName>
    <definedName name="PATHJV222">'[1]Attach-3 (QR)'!#REF!</definedName>
    <definedName name="PATHJV3" localSheetId="5">'[2]Attach QR'!$I$61</definedName>
    <definedName name="PATHJV3">'[3]Attach QR'!$I$61</definedName>
    <definedName name="PATHJV33" localSheetId="5">'[2]Attach QR'!$G$61</definedName>
    <definedName name="PATHJV33">'[3]Attach QR'!$G$61</definedName>
    <definedName name="PATHJV333" localSheetId="5">'[2]Attach QR'!$E$61</definedName>
    <definedName name="PATHJV333">'[3]Attach QR'!$E$61</definedName>
    <definedName name="PATHJVPR11" localSheetId="5">'[1]Attach-3 (QR)'!#REF!</definedName>
    <definedName name="PATHJVPR11">'[1]Attach-3 (QR)'!#REF!</definedName>
    <definedName name="PATHJVPR111" localSheetId="5">'[2]Attach QR'!$K$765</definedName>
    <definedName name="PATHJVPR111">'[3]Attach QR'!$K$765</definedName>
    <definedName name="PATHJVPR22" localSheetId="5">'[1]Attach-3 (QR)'!#REF!</definedName>
    <definedName name="PATHJVPR22">'[1]Attach-3 (QR)'!#REF!</definedName>
    <definedName name="PATHJVPR222" localSheetId="5">'[2]Attach QR'!$L$765</definedName>
    <definedName name="PATHJVPR222">'[3]Attach QR'!$L$765</definedName>
    <definedName name="PATHLA1" localSheetId="5">'[1]Attach-3 (QR)'!#REF!</definedName>
    <definedName name="PATHLA1">'[1]Attach-3 (QR)'!#REF!</definedName>
    <definedName name="PATHLA2" localSheetId="5">'[1]Attach-3 (QR)'!#REF!</definedName>
    <definedName name="PATHLA2">'[1]Attach-3 (QR)'!#REF!</definedName>
    <definedName name="PATHLA3" localSheetId="5">'[2]Attach QR'!$D$637</definedName>
    <definedName name="PATHLA3">'[3]Attach QR'!$D$637</definedName>
    <definedName name="PATHLP2" localSheetId="5">'[1]Attach-3 (QR)'!#REF!</definedName>
    <definedName name="PATHLP2">'[1]Attach-3 (QR)'!#REF!</definedName>
    <definedName name="PATHLP3" localSheetId="5">'[2]Attach QR'!$J$765</definedName>
    <definedName name="PATHLP3">'[3]Attach QR'!$J$765</definedName>
    <definedName name="PATHPR2" localSheetId="5">'[1]Attach-3 (QR)'!#REF!</definedName>
    <definedName name="PATHPR2">'[1]Attach-3 (QR)'!#REF!</definedName>
    <definedName name="_xlnm.Print_Area" localSheetId="5">'Attach-3'!$A$1:$F$88</definedName>
    <definedName name="_xlnm.Print_Area" localSheetId="6">'Attach-4'!$A$1:$F$19</definedName>
    <definedName name="_xlnm.Print_Area" localSheetId="7">'Attach-5'!$A$1:$E$62</definedName>
    <definedName name="_xlnm.Print_Area" localSheetId="8">'Attach-6'!$A$1:$F$21</definedName>
    <definedName name="_xlnm.Print_Area" localSheetId="9">GD!$A$1:$E$25</definedName>
    <definedName name="_xlnm.Print_Area" localSheetId="2">Instructions!$A$1:$C$27</definedName>
    <definedName name="_xlnm.Print_Area" localSheetId="10">'Letter of Proposal'!$A$1:$F$60</definedName>
    <definedName name="_xlnm.Print_Area" localSheetId="3">'Names of Bidder'!$B$1:$G$31</definedName>
    <definedName name="_xlnm.Print_Area" localSheetId="11">'Q &amp; C'!$A$1:$F$43</definedName>
    <definedName name="_xlnm.Print_Area" localSheetId="12">'T &amp; D'!$A$1:$E$12</definedName>
    <definedName name="_xlnm.Print_Titles" localSheetId="6">'Attach-4'!$14:$14</definedName>
    <definedName name="_xlnm.Print_Titles" localSheetId="8">'Attach-6'!$14:$14</definedName>
    <definedName name="_xlnm.Print_Titles" localSheetId="9">GD!#REF!</definedName>
    <definedName name="printedname" localSheetId="5">#REF!</definedName>
    <definedName name="printedname">#REF!</definedName>
    <definedName name="_xlnm.Recorder" localSheetId="5">#REF!</definedName>
    <definedName name="_xlnm.Recorder" localSheetId="7">#REF!</definedName>
    <definedName name="_xlnm.Recorder" localSheetId="8">#REF!</definedName>
    <definedName name="_xlnm.Recorder">#REF!</definedName>
    <definedName name="s" localSheetId="5">#REF!</definedName>
    <definedName name="s">#REF!</definedName>
    <definedName name="TEST" localSheetId="5">#REF!</definedName>
    <definedName name="TEST" localSheetId="8">#REF!</definedName>
    <definedName name="TEST">#REF!</definedName>
    <definedName name="ttt" localSheetId="5">#REF!</definedName>
    <definedName name="ttt">#REF!</definedName>
    <definedName name="typeofbidder" localSheetId="5">#REF!</definedName>
    <definedName name="typeofbidder">#REF!</definedName>
    <definedName name="uuu" localSheetId="5">#REF!</definedName>
    <definedName name="uuu">#REF!</definedName>
    <definedName name="yyy" localSheetId="5">#REF!</definedName>
    <definedName name="yyy">#REF!</definedName>
    <definedName name="Z_01ACF2E1_8E61_4459_ABC1_B6C183DEED61_.wvu.PrintArea" localSheetId="6" hidden="1">'Attach-4'!$A$1:$F$14</definedName>
    <definedName name="Z_01ACF2E1_8E61_4459_ABC1_B6C183DEED61_.wvu.PrintArea" localSheetId="8" hidden="1">'Attach-6'!$A$1:$F$14</definedName>
    <definedName name="Z_01ACF2E1_8E61_4459_ABC1_B6C183DEED61_.wvu.PrintArea" localSheetId="9" hidden="1">GD!$A$1:$G$28</definedName>
    <definedName name="Z_01ACF2E1_8E61_4459_ABC1_B6C183DEED61_.wvu.PrintArea" localSheetId="10" hidden="1">'Letter of Proposal'!$A$1:$F$60</definedName>
    <definedName name="Z_01ACF2E1_8E61_4459_ABC1_B6C183DEED61_.wvu.PrintArea" localSheetId="3" hidden="1">'Names of Bidder'!$B$1:$E$28</definedName>
    <definedName name="Z_01ACF2E1_8E61_4459_ABC1_B6C183DEED61_.wvu.PrintTitles" localSheetId="6" hidden="1">'Attach-4'!$14:$14</definedName>
    <definedName name="Z_01ACF2E1_8E61_4459_ABC1_B6C183DEED61_.wvu.PrintTitles" localSheetId="8" hidden="1">'Attach-6'!$14:$14</definedName>
    <definedName name="Z_01ACF2E1_8E61_4459_ABC1_B6C183DEED61_.wvu.PrintTitles" localSheetId="9" hidden="1">GD!#REF!</definedName>
    <definedName name="Z_091A6405_72DB_46E0_B81A_EC53A5C58396_.wvu.Cols" localSheetId="6" hidden="1">'Attach-4'!$I:$I</definedName>
    <definedName name="Z_091A6405_72DB_46E0_B81A_EC53A5C58396_.wvu.Cols" localSheetId="8" hidden="1">'Attach-6'!$I:$I</definedName>
    <definedName name="Z_091A6405_72DB_46E0_B81A_EC53A5C58396_.wvu.Cols" localSheetId="9" hidden="1">GD!$AD:$AJ</definedName>
    <definedName name="Z_091A6405_72DB_46E0_B81A_EC53A5C58396_.wvu.Cols" localSheetId="3" hidden="1">'Names of Bidder'!$L:$L</definedName>
    <definedName name="Z_091A6405_72DB_46E0_B81A_EC53A5C58396_.wvu.FilterData" localSheetId="6" hidden="1">'Attach-4'!#REF!</definedName>
    <definedName name="Z_091A6405_72DB_46E0_B81A_EC53A5C58396_.wvu.FilterData" localSheetId="8" hidden="1">'Attach-6'!#REF!</definedName>
    <definedName name="Z_091A6405_72DB_46E0_B81A_EC53A5C58396_.wvu.PrintArea" localSheetId="6" hidden="1">'Attach-4'!$A$1:$F$14</definedName>
    <definedName name="Z_091A6405_72DB_46E0_B81A_EC53A5C58396_.wvu.PrintArea" localSheetId="8" hidden="1">'Attach-6'!$A$1:$F$14</definedName>
    <definedName name="Z_091A6405_72DB_46E0_B81A_EC53A5C58396_.wvu.PrintArea" localSheetId="9" hidden="1">GD!$A$1:$G$28</definedName>
    <definedName name="Z_091A6405_72DB_46E0_B81A_EC53A5C58396_.wvu.PrintArea" localSheetId="2" hidden="1">Instructions!$A$1:$C$27</definedName>
    <definedName name="Z_091A6405_72DB_46E0_B81A_EC53A5C58396_.wvu.PrintArea" localSheetId="10" hidden="1">'Letter of Proposal'!$A$1:$F$60</definedName>
    <definedName name="Z_091A6405_72DB_46E0_B81A_EC53A5C58396_.wvu.PrintArea" localSheetId="3" hidden="1">'Names of Bidder'!$B$1:$E$28</definedName>
    <definedName name="Z_091A6405_72DB_46E0_B81A_EC53A5C58396_.wvu.PrintArea" localSheetId="11" hidden="1">'Q &amp; C'!$A$1:$F$43</definedName>
    <definedName name="Z_091A6405_72DB_46E0_B81A_EC53A5C58396_.wvu.PrintArea" localSheetId="12" hidden="1">'T &amp; D'!$A$1:$E$12</definedName>
    <definedName name="Z_091A6405_72DB_46E0_B81A_EC53A5C58396_.wvu.PrintTitles" localSheetId="6" hidden="1">'Attach-4'!$14:$14</definedName>
    <definedName name="Z_091A6405_72DB_46E0_B81A_EC53A5C58396_.wvu.PrintTitles" localSheetId="8" hidden="1">'Attach-6'!$14:$14</definedName>
    <definedName name="Z_091A6405_72DB_46E0_B81A_EC53A5C58396_.wvu.PrintTitles" localSheetId="9" hidden="1">GD!#REF!</definedName>
    <definedName name="Z_091A6405_72DB_46E0_B81A_EC53A5C58396_.wvu.Rows" localSheetId="1" hidden="1">Cover!$7:$7</definedName>
    <definedName name="Z_091A6405_72DB_46E0_B81A_EC53A5C58396_.wvu.Rows" localSheetId="9" hidden="1">GD!$104:$222</definedName>
    <definedName name="Z_14D7F02E_BCCA_4517_ABC7_537FF4AEB67A_.wvu.Cols" localSheetId="9" hidden="1">GD!$AD:$AJ</definedName>
    <definedName name="Z_14D7F02E_BCCA_4517_ABC7_537FF4AEB67A_.wvu.FilterData" localSheetId="6" hidden="1">'Attach-4'!#REF!</definedName>
    <definedName name="Z_14D7F02E_BCCA_4517_ABC7_537FF4AEB67A_.wvu.FilterData" localSheetId="8" hidden="1">'Attach-6'!#REF!</definedName>
    <definedName name="Z_14D7F02E_BCCA_4517_ABC7_537FF4AEB67A_.wvu.PrintArea" localSheetId="6" hidden="1">'Attach-4'!$A$1:$F$14</definedName>
    <definedName name="Z_14D7F02E_BCCA_4517_ABC7_537FF4AEB67A_.wvu.PrintArea" localSheetId="8" hidden="1">'Attach-6'!$A$1:$F$14</definedName>
    <definedName name="Z_14D7F02E_BCCA_4517_ABC7_537FF4AEB67A_.wvu.PrintArea" localSheetId="9" hidden="1">GD!$A$1:$G$28</definedName>
    <definedName name="Z_14D7F02E_BCCA_4517_ABC7_537FF4AEB67A_.wvu.PrintArea" localSheetId="2" hidden="1">Instructions!$A$1:$C$27</definedName>
    <definedName name="Z_14D7F02E_BCCA_4517_ABC7_537FF4AEB67A_.wvu.PrintArea" localSheetId="10" hidden="1">'Letter of Proposal'!$A$1:$F$60</definedName>
    <definedName name="Z_14D7F02E_BCCA_4517_ABC7_537FF4AEB67A_.wvu.PrintArea" localSheetId="3" hidden="1">'Names of Bidder'!$B$1:$E$28</definedName>
    <definedName name="Z_14D7F02E_BCCA_4517_ABC7_537FF4AEB67A_.wvu.PrintTitles" localSheetId="6" hidden="1">'Attach-4'!$14:$14</definedName>
    <definedName name="Z_14D7F02E_BCCA_4517_ABC7_537FF4AEB67A_.wvu.PrintTitles" localSheetId="8" hidden="1">'Attach-6'!$14:$14</definedName>
    <definedName name="Z_14D7F02E_BCCA_4517_ABC7_537FF4AEB67A_.wvu.PrintTitles" localSheetId="9" hidden="1">GD!#REF!</definedName>
    <definedName name="Z_14D7F02E_BCCA_4517_ABC7_537FF4AEB67A_.wvu.Rows" localSheetId="9" hidden="1">GD!$104:$222</definedName>
    <definedName name="Z_1FD9ACA5_802E_4240_ABEA_3FAA854014ED_.wvu.Cols" localSheetId="5" hidden="1">'Attach-3'!$H:$H</definedName>
    <definedName name="Z_1FD9ACA5_802E_4240_ABEA_3FAA854014ED_.wvu.Cols" localSheetId="7" hidden="1">'Attach-5'!$H:$H</definedName>
    <definedName name="Z_1FD9ACA5_802E_4240_ABEA_3FAA854014ED_.wvu.PrintArea" localSheetId="5" hidden="1">'Attach-3'!$A$1:$E$58</definedName>
    <definedName name="Z_1FD9ACA5_802E_4240_ABEA_3FAA854014ED_.wvu.PrintArea" localSheetId="7" hidden="1">'Attach-5'!$A$1:$E$62</definedName>
    <definedName name="Z_1FD9ACA5_802E_4240_ABEA_3FAA854014ED_.wvu.Rows" localSheetId="5" hidden="1">'Attach-3'!$13:$13</definedName>
    <definedName name="Z_1FD9ACA5_802E_4240_ABEA_3FAA854014ED_.wvu.Rows" localSheetId="7" hidden="1">'Attach-5'!$13:$13</definedName>
    <definedName name="Z_27A45B7A_04F2_4516_B80B_5ED0825D4ED3_.wvu.Cols" localSheetId="6" hidden="1">'Attach-4'!$I:$I</definedName>
    <definedName name="Z_27A45B7A_04F2_4516_B80B_5ED0825D4ED3_.wvu.Cols" localSheetId="8" hidden="1">'Attach-6'!$I:$I</definedName>
    <definedName name="Z_27A45B7A_04F2_4516_B80B_5ED0825D4ED3_.wvu.Cols" localSheetId="9" hidden="1">GD!$AD:$AJ</definedName>
    <definedName name="Z_27A45B7A_04F2_4516_B80B_5ED0825D4ED3_.wvu.Cols" localSheetId="3" hidden="1">'Names of Bidder'!$L:$L</definedName>
    <definedName name="Z_27A45B7A_04F2_4516_B80B_5ED0825D4ED3_.wvu.FilterData" localSheetId="6" hidden="1">'Attach-4'!#REF!</definedName>
    <definedName name="Z_27A45B7A_04F2_4516_B80B_5ED0825D4ED3_.wvu.FilterData" localSheetId="8" hidden="1">'Attach-6'!#REF!</definedName>
    <definedName name="Z_27A45B7A_04F2_4516_B80B_5ED0825D4ED3_.wvu.PrintArea" localSheetId="6" hidden="1">'Attach-4'!$A$1:$F$14</definedName>
    <definedName name="Z_27A45B7A_04F2_4516_B80B_5ED0825D4ED3_.wvu.PrintArea" localSheetId="8" hidden="1">'Attach-6'!$A$1:$F$14</definedName>
    <definedName name="Z_27A45B7A_04F2_4516_B80B_5ED0825D4ED3_.wvu.PrintArea" localSheetId="9" hidden="1">GD!$A$1:$G$28</definedName>
    <definedName name="Z_27A45B7A_04F2_4516_B80B_5ED0825D4ED3_.wvu.PrintArea" localSheetId="2" hidden="1">Instructions!$A$1:$C$27</definedName>
    <definedName name="Z_27A45B7A_04F2_4516_B80B_5ED0825D4ED3_.wvu.PrintArea" localSheetId="10" hidden="1">'Letter of Proposal'!$A$1:$F$60</definedName>
    <definedName name="Z_27A45B7A_04F2_4516_B80B_5ED0825D4ED3_.wvu.PrintArea" localSheetId="3" hidden="1">'Names of Bidder'!$B$1:$E$28</definedName>
    <definedName name="Z_27A45B7A_04F2_4516_B80B_5ED0825D4ED3_.wvu.PrintArea" localSheetId="11" hidden="1">'Q &amp; C'!$A$1:$F$43</definedName>
    <definedName name="Z_27A45B7A_04F2_4516_B80B_5ED0825D4ED3_.wvu.PrintArea" localSheetId="12" hidden="1">'T &amp; D'!$A$1:$E$12</definedName>
    <definedName name="Z_27A45B7A_04F2_4516_B80B_5ED0825D4ED3_.wvu.PrintTitles" localSheetId="6" hidden="1">'Attach-4'!$14:$14</definedName>
    <definedName name="Z_27A45B7A_04F2_4516_B80B_5ED0825D4ED3_.wvu.PrintTitles" localSheetId="8" hidden="1">'Attach-6'!$14:$14</definedName>
    <definedName name="Z_27A45B7A_04F2_4516_B80B_5ED0825D4ED3_.wvu.PrintTitles" localSheetId="9" hidden="1">GD!#REF!</definedName>
    <definedName name="Z_27A45B7A_04F2_4516_B80B_5ED0825D4ED3_.wvu.Rows" localSheetId="1" hidden="1">Cover!$7:$7</definedName>
    <definedName name="Z_27A45B7A_04F2_4516_B80B_5ED0825D4ED3_.wvu.Rows" localSheetId="9" hidden="1">GD!$104:$222</definedName>
    <definedName name="Z_27A85A32_DB07_4625_A34A_A0A386CB3C68_.wvu.Cols" localSheetId="5" hidden="1">'Attach-3'!$G:$J</definedName>
    <definedName name="Z_27A85A32_DB07_4625_A34A_A0A386CB3C68_.wvu.PrintArea" localSheetId="5" hidden="1">'Attach-3'!$A$1:$F$88</definedName>
    <definedName name="Z_27A85A32_DB07_4625_A34A_A0A386CB3C68_.wvu.Rows" localSheetId="5" hidden="1">'Attach-3'!$13:$21</definedName>
    <definedName name="Z_2CA6ED7D_094C_426D_8B69_D7AF90E61D9D_.wvu.Cols" localSheetId="6" hidden="1">'Attach-4'!$H:$M,'Attach-4'!$S:$Y</definedName>
    <definedName name="Z_2CA6ED7D_094C_426D_8B69_D7AF90E61D9D_.wvu.Cols" localSheetId="7" hidden="1">'Attach-5'!$H:$H</definedName>
    <definedName name="Z_2CA6ED7D_094C_426D_8B69_D7AF90E61D9D_.wvu.Cols" localSheetId="8" hidden="1">'Attach-6'!$H:$H,'Attach-6'!$S:$Y</definedName>
    <definedName name="Z_2CA6ED7D_094C_426D_8B69_D7AF90E61D9D_.wvu.Cols" localSheetId="9" hidden="1">GD!$D:$D,GD!$F:$G,GD!$AD:$AJ</definedName>
    <definedName name="Z_2CA6ED7D_094C_426D_8B69_D7AF90E61D9D_.wvu.Cols" localSheetId="10" hidden="1">'Letter of Proposal'!$J:$AK</definedName>
    <definedName name="Z_2CA6ED7D_094C_426D_8B69_D7AF90E61D9D_.wvu.Cols" localSheetId="3" hidden="1">'Names of Bidder'!$J:$J,'Names of Bidder'!$L:$L</definedName>
    <definedName name="Z_2CA6ED7D_094C_426D_8B69_D7AF90E61D9D_.wvu.FilterData" localSheetId="6" hidden="1">'Attach-4'!$D$1:$D$118</definedName>
    <definedName name="Z_2CA6ED7D_094C_426D_8B69_D7AF90E61D9D_.wvu.FilterData" localSheetId="8" hidden="1">'Attach-6'!$D$1:$D$119</definedName>
    <definedName name="Z_2CA6ED7D_094C_426D_8B69_D7AF90E61D9D_.wvu.PrintArea" localSheetId="6" hidden="1">'Attach-4'!$A$1:$F$19</definedName>
    <definedName name="Z_2CA6ED7D_094C_426D_8B69_D7AF90E61D9D_.wvu.PrintArea" localSheetId="7" hidden="1">'Attach-5'!$A$1:$E$62</definedName>
    <definedName name="Z_2CA6ED7D_094C_426D_8B69_D7AF90E61D9D_.wvu.PrintArea" localSheetId="8" hidden="1">'Attach-6'!$A$1:$F$21</definedName>
    <definedName name="Z_2CA6ED7D_094C_426D_8B69_D7AF90E61D9D_.wvu.PrintArea" localSheetId="9" hidden="1">GD!$A$1:$E$25</definedName>
    <definedName name="Z_2CA6ED7D_094C_426D_8B69_D7AF90E61D9D_.wvu.PrintArea" localSheetId="2" hidden="1">Instructions!$A$1:$C$27</definedName>
    <definedName name="Z_2CA6ED7D_094C_426D_8B69_D7AF90E61D9D_.wvu.PrintArea" localSheetId="10" hidden="1">'Letter of Proposal'!$A$1:$F$60</definedName>
    <definedName name="Z_2CA6ED7D_094C_426D_8B69_D7AF90E61D9D_.wvu.PrintArea" localSheetId="3" hidden="1">'Names of Bidder'!$B$1:$G$31</definedName>
    <definedName name="Z_2CA6ED7D_094C_426D_8B69_D7AF90E61D9D_.wvu.PrintArea" localSheetId="11" hidden="1">'Q &amp; C'!$A$1:$F$43</definedName>
    <definedName name="Z_2CA6ED7D_094C_426D_8B69_D7AF90E61D9D_.wvu.PrintArea" localSheetId="12" hidden="1">'T &amp; D'!$A$1:$E$12</definedName>
    <definedName name="Z_2CA6ED7D_094C_426D_8B69_D7AF90E61D9D_.wvu.PrintTitles" localSheetId="6" hidden="1">'Attach-4'!$14:$14</definedName>
    <definedName name="Z_2CA6ED7D_094C_426D_8B69_D7AF90E61D9D_.wvu.PrintTitles" localSheetId="8" hidden="1">'Attach-6'!$14:$14</definedName>
    <definedName name="Z_2CA6ED7D_094C_426D_8B69_D7AF90E61D9D_.wvu.Rows" localSheetId="7" hidden="1">'Attach-5'!$13:$21</definedName>
    <definedName name="Z_2CA6ED7D_094C_426D_8B69_D7AF90E61D9D_.wvu.Rows" localSheetId="1" hidden="1">Cover!$7:$7</definedName>
    <definedName name="Z_2CA6ED7D_094C_426D_8B69_D7AF90E61D9D_.wvu.Rows" localSheetId="9" hidden="1">GD!$104:$222</definedName>
    <definedName name="Z_2CA6ED7D_094C_426D_8B69_D7AF90E61D9D_.wvu.Rows" localSheetId="2" hidden="1">Instructions!$17:$19</definedName>
    <definedName name="Z_2CA6ED7D_094C_426D_8B69_D7AF90E61D9D_.wvu.Rows" localSheetId="10" hidden="1">'Letter of Proposal'!#REF!,'Letter of Proposal'!$43:$45</definedName>
    <definedName name="Z_2CA6ED7D_094C_426D_8B69_D7AF90E61D9D_.wvu.Rows" localSheetId="3" hidden="1">'Names of Bidder'!$6:$7,'Names of Bidder'!$16:$25</definedName>
    <definedName name="Z_2CE5BBB8_7D2C_4EA1_98DE_92BEDF0C8A97_.wvu.Cols" localSheetId="6" hidden="1">'Attach-4'!$G:$I,'Attach-4'!$S:$Y</definedName>
    <definedName name="Z_2CE5BBB8_7D2C_4EA1_98DE_92BEDF0C8A97_.wvu.Cols" localSheetId="8" hidden="1">'Attach-6'!$G:$I,'Attach-6'!$S:$Y</definedName>
    <definedName name="Z_2CE5BBB8_7D2C_4EA1_98DE_92BEDF0C8A97_.wvu.Cols" localSheetId="9" hidden="1">GD!$D:$D,GD!$F:$G,GD!$AD:$AJ</definedName>
    <definedName name="Z_2CE5BBB8_7D2C_4EA1_98DE_92BEDF0C8A97_.wvu.Cols" localSheetId="3" hidden="1">'Names of Bidder'!$L:$L</definedName>
    <definedName name="Z_2CE5BBB8_7D2C_4EA1_98DE_92BEDF0C8A97_.wvu.FilterData" localSheetId="6" hidden="1">'Attach-4'!$D$1:$D$118</definedName>
    <definedName name="Z_2CE5BBB8_7D2C_4EA1_98DE_92BEDF0C8A97_.wvu.FilterData" localSheetId="8" hidden="1">'Attach-6'!$D$1:$D$119</definedName>
    <definedName name="Z_2CE5BBB8_7D2C_4EA1_98DE_92BEDF0C8A97_.wvu.PrintArea" localSheetId="6" hidden="1">'Attach-4'!$A$1:$F$18</definedName>
    <definedName name="Z_2CE5BBB8_7D2C_4EA1_98DE_92BEDF0C8A97_.wvu.PrintArea" localSheetId="8" hidden="1">'Attach-6'!$A$1:$F$20</definedName>
    <definedName name="Z_2CE5BBB8_7D2C_4EA1_98DE_92BEDF0C8A97_.wvu.PrintArea" localSheetId="9" hidden="1">GD!$A$1:$E$25</definedName>
    <definedName name="Z_2CE5BBB8_7D2C_4EA1_98DE_92BEDF0C8A97_.wvu.PrintArea" localSheetId="2" hidden="1">Instructions!$A$1:$C$27</definedName>
    <definedName name="Z_2CE5BBB8_7D2C_4EA1_98DE_92BEDF0C8A97_.wvu.PrintArea" localSheetId="10" hidden="1">'Letter of Proposal'!$A$1:$F$60</definedName>
    <definedName name="Z_2CE5BBB8_7D2C_4EA1_98DE_92BEDF0C8A97_.wvu.PrintArea" localSheetId="3" hidden="1">'Names of Bidder'!$B$1:$G$31</definedName>
    <definedName name="Z_2CE5BBB8_7D2C_4EA1_98DE_92BEDF0C8A97_.wvu.PrintArea" localSheetId="11" hidden="1">'Q &amp; C'!$A$1:$F$43</definedName>
    <definedName name="Z_2CE5BBB8_7D2C_4EA1_98DE_92BEDF0C8A97_.wvu.PrintArea" localSheetId="12" hidden="1">'T &amp; D'!$A$1:$E$12</definedName>
    <definedName name="Z_2CE5BBB8_7D2C_4EA1_98DE_92BEDF0C8A97_.wvu.PrintTitles" localSheetId="6" hidden="1">'Attach-4'!$14:$14</definedName>
    <definedName name="Z_2CE5BBB8_7D2C_4EA1_98DE_92BEDF0C8A97_.wvu.PrintTitles" localSheetId="8" hidden="1">'Attach-6'!$14:$14</definedName>
    <definedName name="Z_2CE5BBB8_7D2C_4EA1_98DE_92BEDF0C8A97_.wvu.Rows" localSheetId="6" hidden="1">'Attach-4'!#REF!,'Attach-4'!#REF!,'Attach-4'!#REF!,'Attach-4'!#REF!,'Attach-4'!#REF!,'Attach-4'!#REF!,'Attach-4'!#REF!,'Attach-4'!#REF!</definedName>
    <definedName name="Z_2CE5BBB8_7D2C_4EA1_98DE_92BEDF0C8A97_.wvu.Rows" localSheetId="8" hidden="1">'Attach-6'!#REF!,'Attach-6'!#REF!,'Attach-6'!#REF!,'Attach-6'!#REF!,'Attach-6'!#REF!,'Attach-6'!#REF!,'Attach-6'!#REF!,'Attach-6'!#REF!</definedName>
    <definedName name="Z_2CE5BBB8_7D2C_4EA1_98DE_92BEDF0C8A97_.wvu.Rows" localSheetId="1" hidden="1">Cover!$7:$7</definedName>
    <definedName name="Z_2CE5BBB8_7D2C_4EA1_98DE_92BEDF0C8A97_.wvu.Rows" localSheetId="9" hidden="1">GD!$104:$222</definedName>
    <definedName name="Z_3052A1A2_B757_4BA3_A10C_4EAB97DDF110_.wvu.Cols" localSheetId="5" hidden="1">'Attach-3'!$H:$H</definedName>
    <definedName name="Z_3052A1A2_B757_4BA3_A10C_4EAB97DDF110_.wvu.PrintArea" localSheetId="5" hidden="1">'Attach-3'!$A$1:$E$58</definedName>
    <definedName name="Z_3052A1A2_B757_4BA3_A10C_4EAB97DDF110_.wvu.Rows" localSheetId="5" hidden="1">'Attach-3'!$13:$21</definedName>
    <definedName name="Z_38BADFEC_005D_4348_A1C4_C10C151F5DFC_.wvu.Cols" localSheetId="6" hidden="1">'Attach-4'!$H:$AL</definedName>
    <definedName name="Z_38BADFEC_005D_4348_A1C4_C10C151F5DFC_.wvu.Cols" localSheetId="8" hidden="1">'Attach-6'!$H:$AL</definedName>
    <definedName name="Z_38BADFEC_005D_4348_A1C4_C10C151F5DFC_.wvu.Cols" localSheetId="9" hidden="1">GD!$D:$D,GD!$F:$G,GD!$AD:$AJ</definedName>
    <definedName name="Z_38BADFEC_005D_4348_A1C4_C10C151F5DFC_.wvu.Cols" localSheetId="3" hidden="1">'Names of Bidder'!$L:$L</definedName>
    <definedName name="Z_38BADFEC_005D_4348_A1C4_C10C151F5DFC_.wvu.FilterData" localSheetId="6" hidden="1">'Attach-4'!#REF!</definedName>
    <definedName name="Z_38BADFEC_005D_4348_A1C4_C10C151F5DFC_.wvu.FilterData" localSheetId="8" hidden="1">'Attach-6'!#REF!</definedName>
    <definedName name="Z_38BADFEC_005D_4348_A1C4_C10C151F5DFC_.wvu.PrintArea" localSheetId="6" hidden="1">'Attach-4'!$A$1:$F$14</definedName>
    <definedName name="Z_38BADFEC_005D_4348_A1C4_C10C151F5DFC_.wvu.PrintArea" localSheetId="8" hidden="1">'Attach-6'!$A$1:$F$14</definedName>
    <definedName name="Z_38BADFEC_005D_4348_A1C4_C10C151F5DFC_.wvu.PrintArea" localSheetId="9" hidden="1">GD!$A$1:$E$25</definedName>
    <definedName name="Z_38BADFEC_005D_4348_A1C4_C10C151F5DFC_.wvu.PrintArea" localSheetId="2" hidden="1">Instructions!$A$1:$C$27</definedName>
    <definedName name="Z_38BADFEC_005D_4348_A1C4_C10C151F5DFC_.wvu.PrintArea" localSheetId="10" hidden="1">'Letter of Proposal'!$A$1:$F$60</definedName>
    <definedName name="Z_38BADFEC_005D_4348_A1C4_C10C151F5DFC_.wvu.PrintArea" localSheetId="3" hidden="1">'Names of Bidder'!$B$1:$G$31</definedName>
    <definedName name="Z_38BADFEC_005D_4348_A1C4_C10C151F5DFC_.wvu.PrintArea" localSheetId="11" hidden="1">'Q &amp; C'!$A$1:$F$43</definedName>
    <definedName name="Z_38BADFEC_005D_4348_A1C4_C10C151F5DFC_.wvu.PrintArea" localSheetId="12" hidden="1">'T &amp; D'!$A$1:$E$12</definedName>
    <definedName name="Z_38BADFEC_005D_4348_A1C4_C10C151F5DFC_.wvu.PrintTitles" localSheetId="6" hidden="1">'Attach-4'!$14:$14</definedName>
    <definedName name="Z_38BADFEC_005D_4348_A1C4_C10C151F5DFC_.wvu.PrintTitles" localSheetId="8" hidden="1">'Attach-6'!$14:$14</definedName>
    <definedName name="Z_38BADFEC_005D_4348_A1C4_C10C151F5DFC_.wvu.Rows" localSheetId="6" hidden="1">'Attach-4'!#REF!,'Attach-4'!#REF!,'Attach-4'!#REF!,'Attach-4'!#REF!,'Attach-4'!#REF!,'Attach-4'!#REF!,'Attach-4'!#REF!,'Attach-4'!#REF!,'Attach-4'!#REF!,'Attach-4'!#REF!,'Attach-4'!#REF!,'Attach-4'!#REF!,'Attach-4'!#REF!,'Attach-4'!#REF!,'Attach-4'!#REF!,'Attach-4'!#REF!,'Attach-4'!#REF!,'Attach-4'!#REF!,'Attach-4'!#REF!,'Attach-4'!#REF!,'Attach-4'!#REF!,'Attach-4'!#REF!,'Attach-4'!#REF!,'Attach-4'!#REF!,'Attach-4'!#REF!,'Attach-4'!#REF!,'Attach-4'!#REF!,'Attach-4'!#REF!,'Attach-4'!#REF!,'Attach-4'!#REF!</definedName>
    <definedName name="Z_38BADFEC_005D_4348_A1C4_C10C151F5DFC_.wvu.Rows" localSheetId="8" hidden="1">'Attach-6'!#REF!,'Attach-6'!#REF!,'Attach-6'!#REF!,'Attach-6'!#REF!,'Attach-6'!#REF!,'Attach-6'!#REF!,'Attach-6'!#REF!,'Attach-6'!#REF!,'Attach-6'!#REF!,'Attach-6'!#REF!,'Attach-6'!#REF!,'Attach-6'!#REF!,'Attach-6'!#REF!,'Attach-6'!#REF!,'Attach-6'!#REF!,'Attach-6'!#REF!,'Attach-6'!#REF!,'Attach-6'!#REF!,'Attach-6'!#REF!,'Attach-6'!#REF!,'Attach-6'!#REF!,'Attach-6'!#REF!,'Attach-6'!#REF!,'Attach-6'!#REF!,'Attach-6'!#REF!,'Attach-6'!#REF!,'Attach-6'!#REF!,'Attach-6'!#REF!,'Attach-6'!#REF!,'Attach-6'!#REF!</definedName>
    <definedName name="Z_38BADFEC_005D_4348_A1C4_C10C151F5DFC_.wvu.Rows" localSheetId="1" hidden="1">Cover!$7:$7</definedName>
    <definedName name="Z_38BADFEC_005D_4348_A1C4_C10C151F5DFC_.wvu.Rows" localSheetId="9" hidden="1">GD!$21:$23,GD!$104:$222</definedName>
    <definedName name="Z_3AF5D368_0F40_4903_B06B_A4E8DE0BBD2F_.wvu.Cols" localSheetId="6" hidden="1">'Attach-4'!$I:$I</definedName>
    <definedName name="Z_3AF5D368_0F40_4903_B06B_A4E8DE0BBD2F_.wvu.Cols" localSheetId="8" hidden="1">'Attach-6'!$I:$I</definedName>
    <definedName name="Z_3AF5D368_0F40_4903_B06B_A4E8DE0BBD2F_.wvu.Cols" localSheetId="9" hidden="1">GD!$AD:$AJ</definedName>
    <definedName name="Z_3AF5D368_0F40_4903_B06B_A4E8DE0BBD2F_.wvu.Cols" localSheetId="3" hidden="1">'Names of Bidder'!$L:$L</definedName>
    <definedName name="Z_3AF5D368_0F40_4903_B06B_A4E8DE0BBD2F_.wvu.FilterData" localSheetId="6" hidden="1">'Attach-4'!#REF!</definedName>
    <definedName name="Z_3AF5D368_0F40_4903_B06B_A4E8DE0BBD2F_.wvu.FilterData" localSheetId="8" hidden="1">'Attach-6'!#REF!</definedName>
    <definedName name="Z_3AF5D368_0F40_4903_B06B_A4E8DE0BBD2F_.wvu.PrintArea" localSheetId="6" hidden="1">'Attach-4'!$A$1:$F$14</definedName>
    <definedName name="Z_3AF5D368_0F40_4903_B06B_A4E8DE0BBD2F_.wvu.PrintArea" localSheetId="8" hidden="1">'Attach-6'!$A$1:$F$14</definedName>
    <definedName name="Z_3AF5D368_0F40_4903_B06B_A4E8DE0BBD2F_.wvu.PrintArea" localSheetId="9" hidden="1">GD!$A$1:$G$28</definedName>
    <definedName name="Z_3AF5D368_0F40_4903_B06B_A4E8DE0BBD2F_.wvu.PrintArea" localSheetId="2" hidden="1">Instructions!$A$1:$C$27</definedName>
    <definedName name="Z_3AF5D368_0F40_4903_B06B_A4E8DE0BBD2F_.wvu.PrintArea" localSheetId="10" hidden="1">'Letter of Proposal'!$A$1:$F$60</definedName>
    <definedName name="Z_3AF5D368_0F40_4903_B06B_A4E8DE0BBD2F_.wvu.PrintArea" localSheetId="3" hidden="1">'Names of Bidder'!$B$1:$E$28</definedName>
    <definedName name="Z_3AF5D368_0F40_4903_B06B_A4E8DE0BBD2F_.wvu.PrintArea" localSheetId="11" hidden="1">'Q &amp; C'!$A$1:$F$43</definedName>
    <definedName name="Z_3AF5D368_0F40_4903_B06B_A4E8DE0BBD2F_.wvu.PrintArea" localSheetId="12" hidden="1">'T &amp; D'!$A$1:$E$12</definedName>
    <definedName name="Z_3AF5D368_0F40_4903_B06B_A4E8DE0BBD2F_.wvu.PrintTitles" localSheetId="6" hidden="1">'Attach-4'!$14:$14</definedName>
    <definedName name="Z_3AF5D368_0F40_4903_B06B_A4E8DE0BBD2F_.wvu.PrintTitles" localSheetId="8" hidden="1">'Attach-6'!$14:$14</definedName>
    <definedName name="Z_3AF5D368_0F40_4903_B06B_A4E8DE0BBD2F_.wvu.PrintTitles" localSheetId="9" hidden="1">GD!#REF!</definedName>
    <definedName name="Z_3AF5D368_0F40_4903_B06B_A4E8DE0BBD2F_.wvu.Rows" localSheetId="1" hidden="1">Cover!$7:$7</definedName>
    <definedName name="Z_3AF5D368_0F40_4903_B06B_A4E8DE0BBD2F_.wvu.Rows" localSheetId="9" hidden="1">GD!$104:$222</definedName>
    <definedName name="Z_3D662AA8_535D_445A_A535_5FFD33E1146F_.wvu.PrintArea" localSheetId="11" hidden="1">'Q &amp; C'!$A$1:$F$43</definedName>
    <definedName name="Z_420F5FBD_E556_4311_8218_D9BF2725836B_.wvu.PrintArea" localSheetId="11" hidden="1">'Q &amp; C'!$A$1:$F$43</definedName>
    <definedName name="Z_43BCBF1E_CDCF_4541_8D79_87EDCECBC1FD_.wvu.Cols" localSheetId="5" hidden="1">'Attach-3'!$H:$H</definedName>
    <definedName name="Z_43BCBF1E_CDCF_4541_8D79_87EDCECBC1FD_.wvu.Cols" localSheetId="7" hidden="1">'Attach-5'!$H:$H</definedName>
    <definedName name="Z_43BCBF1E_CDCF_4541_8D79_87EDCECBC1FD_.wvu.PrintArea" localSheetId="5" hidden="1">'Attach-3'!$A$1:$E$59</definedName>
    <definedName name="Z_43BCBF1E_CDCF_4541_8D79_87EDCECBC1FD_.wvu.PrintArea" localSheetId="7" hidden="1">'Attach-5'!$A$1:$E$63</definedName>
    <definedName name="Z_43BCBF1E_CDCF_4541_8D79_87EDCECBC1FD_.wvu.Rows" localSheetId="5" hidden="1">'Attach-3'!$10:$11,'Attach-3'!$13:$13</definedName>
    <definedName name="Z_43BCBF1E_CDCF_4541_8D79_87EDCECBC1FD_.wvu.Rows" localSheetId="7" hidden="1">'Attach-5'!$10:$11,'Attach-5'!$13:$13</definedName>
    <definedName name="Z_44B3086C_4F7C_4BBE_9C8F_5ABC767F8862_.wvu.Cols" localSheetId="5" hidden="1">'Attach-3'!$H:$H</definedName>
    <definedName name="Z_44B3086C_4F7C_4BBE_9C8F_5ABC767F8862_.wvu.Cols" localSheetId="7" hidden="1">'Attach-5'!$H:$H</definedName>
    <definedName name="Z_44B3086C_4F7C_4BBE_9C8F_5ABC767F8862_.wvu.PrintArea" localSheetId="5" hidden="1">'Attach-3'!$A$1:$E$58</definedName>
    <definedName name="Z_44B3086C_4F7C_4BBE_9C8F_5ABC767F8862_.wvu.PrintArea" localSheetId="7" hidden="1">'Attach-5'!$A$1:$E$62</definedName>
    <definedName name="Z_44B3086C_4F7C_4BBE_9C8F_5ABC767F8862_.wvu.Rows" localSheetId="5" hidden="1">'Attach-3'!$13:$21</definedName>
    <definedName name="Z_44B3086C_4F7C_4BBE_9C8F_5ABC767F8862_.wvu.Rows" localSheetId="7" hidden="1">'Attach-5'!$13:$21</definedName>
    <definedName name="Z_467D956B_E414_49B8_976A_B616E4A07C29_.wvu.Cols" localSheetId="5" hidden="1">'Attach-3'!$H:$H</definedName>
    <definedName name="Z_467D956B_E414_49B8_976A_B616E4A07C29_.wvu.Cols" localSheetId="7" hidden="1">'Attach-5'!$H:$H</definedName>
    <definedName name="Z_467D956B_E414_49B8_976A_B616E4A07C29_.wvu.PrintArea" localSheetId="5" hidden="1">'Attach-3'!$A$1:$E$58</definedName>
    <definedName name="Z_467D956B_E414_49B8_976A_B616E4A07C29_.wvu.PrintArea" localSheetId="7" hidden="1">'Attach-5'!$A$1:$E$62</definedName>
    <definedName name="Z_467D956B_E414_49B8_976A_B616E4A07C29_.wvu.Rows" localSheetId="5" hidden="1">'Attach-3'!$13:$21</definedName>
    <definedName name="Z_467D956B_E414_49B8_976A_B616E4A07C29_.wvu.Rows" localSheetId="7" hidden="1">'Attach-5'!$13:$21</definedName>
    <definedName name="Z_494F6778_23FE_4AAC_B37D_6C7543FC13B9_.wvu.Cols" localSheetId="5" hidden="1">'Attach-3'!$H:$H</definedName>
    <definedName name="Z_494F6778_23FE_4AAC_B37D_6C7543FC13B9_.wvu.Cols" localSheetId="7" hidden="1">'Attach-5'!$H:$H</definedName>
    <definedName name="Z_494F6778_23FE_4AAC_B37D_6C7543FC13B9_.wvu.PrintArea" localSheetId="5" hidden="1">'Attach-3'!$A$1:$E$58</definedName>
    <definedName name="Z_494F6778_23FE_4AAC_B37D_6C7543FC13B9_.wvu.PrintArea" localSheetId="7" hidden="1">'Attach-5'!$A$1:$E$62</definedName>
    <definedName name="Z_494F6778_23FE_4AAC_B37D_6C7543FC13B9_.wvu.Rows" localSheetId="5" hidden="1">'Attach-3'!$13:$13</definedName>
    <definedName name="Z_494F6778_23FE_4AAC_B37D_6C7543FC13B9_.wvu.Rows" localSheetId="7" hidden="1">'Attach-5'!$13:$13</definedName>
    <definedName name="Z_4F65FF32_EC61_4022_A399_2986D7B6B8B3_.wvu.Cols" localSheetId="6" hidden="1">'Attach-4'!$N:$AA</definedName>
    <definedName name="Z_4F65FF32_EC61_4022_A399_2986D7B6B8B3_.wvu.Cols" localSheetId="8" hidden="1">'Attach-6'!$N:$AA</definedName>
    <definedName name="Z_4F65FF32_EC61_4022_A399_2986D7B6B8B3_.wvu.Cols" localSheetId="9" hidden="1">GD!$AD:$AJ</definedName>
    <definedName name="Z_4F65FF32_EC61_4022_A399_2986D7B6B8B3_.wvu.Cols" localSheetId="10" hidden="1">'Letter of Proposal'!$Z:$AJ</definedName>
    <definedName name="Z_4F65FF32_EC61_4022_A399_2986D7B6B8B3_.wvu.PrintArea" localSheetId="6" hidden="1">'Attach-4'!$A$1:$F$14</definedName>
    <definedName name="Z_4F65FF32_EC61_4022_A399_2986D7B6B8B3_.wvu.PrintArea" localSheetId="8" hidden="1">'Attach-6'!$A$1:$F$14</definedName>
    <definedName name="Z_4F65FF32_EC61_4022_A399_2986D7B6B8B3_.wvu.PrintArea" localSheetId="9" hidden="1">GD!$A$1:$G$28</definedName>
    <definedName name="Z_4F65FF32_EC61_4022_A399_2986D7B6B8B3_.wvu.PrintArea" localSheetId="2" hidden="1">Instructions!$A$1:$C$27</definedName>
    <definedName name="Z_4F65FF32_EC61_4022_A399_2986D7B6B8B3_.wvu.PrintArea" localSheetId="10" hidden="1">'Letter of Proposal'!$A$1:$F$60</definedName>
    <definedName name="Z_4F65FF32_EC61_4022_A399_2986D7B6B8B3_.wvu.PrintArea" localSheetId="3" hidden="1">'Names of Bidder'!$B$1:$E$28</definedName>
    <definedName name="Z_4F65FF32_EC61_4022_A399_2986D7B6B8B3_.wvu.PrintTitles" localSheetId="6" hidden="1">'Attach-4'!$14:$14</definedName>
    <definedName name="Z_4F65FF32_EC61_4022_A399_2986D7B6B8B3_.wvu.PrintTitles" localSheetId="8" hidden="1">'Attach-6'!$14:$14</definedName>
    <definedName name="Z_4F65FF32_EC61_4022_A399_2986D7B6B8B3_.wvu.PrintTitles" localSheetId="9" hidden="1">GD!#REF!</definedName>
    <definedName name="Z_4F65FF32_EC61_4022_A399_2986D7B6B8B3_.wvu.Rows" localSheetId="6" hidden="1">'Attach-4'!#REF!</definedName>
    <definedName name="Z_4F65FF32_EC61_4022_A399_2986D7B6B8B3_.wvu.Rows" localSheetId="8" hidden="1">'Attach-6'!#REF!</definedName>
    <definedName name="Z_4F65FF32_EC61_4022_A399_2986D7B6B8B3_.wvu.Rows" localSheetId="9" hidden="1">GD!$104:$222</definedName>
    <definedName name="Z_58D82F59_8CF6_455F_B9F4_081499FDF243_.wvu.PrintArea" localSheetId="11" hidden="1">'Q &amp; C'!$A$1:$F$43</definedName>
    <definedName name="Z_59ACD8B6_730E_4199_8297_1160D2A0693D_.wvu.PrintArea" localSheetId="11" hidden="1">'Q &amp; C'!$A$1:$F$43</definedName>
    <definedName name="Z_5C6610A7_30B1_43C5_B47D_FDA0FBB789C6_.wvu.PrintArea" localSheetId="2" hidden="1">Instructions!$A$1:$C$27</definedName>
    <definedName name="Z_5EEA9CA1_8918_4549_B9B3_DD5FE54325FC_.wvu.Cols" localSheetId="5" hidden="1">'Attach-3'!$H:$H</definedName>
    <definedName name="Z_5EEA9CA1_8918_4549_B9B3_DD5FE54325FC_.wvu.Cols" localSheetId="7" hidden="1">'Attach-5'!$H:$H</definedName>
    <definedName name="Z_5EEA9CA1_8918_4549_B9B3_DD5FE54325FC_.wvu.PrintArea" localSheetId="5" hidden="1">'Attach-3'!$A$1:$E$58</definedName>
    <definedName name="Z_5EEA9CA1_8918_4549_B9B3_DD5FE54325FC_.wvu.PrintArea" localSheetId="7" hidden="1">'Attach-5'!$A$1:$E$62</definedName>
    <definedName name="Z_5EEA9CA1_8918_4549_B9B3_DD5FE54325FC_.wvu.Rows" localSheetId="5" hidden="1">'Attach-3'!$13:$13</definedName>
    <definedName name="Z_5EEA9CA1_8918_4549_B9B3_DD5FE54325FC_.wvu.Rows" localSheetId="7" hidden="1">'Attach-5'!$13:$13</definedName>
    <definedName name="Z_611D8B62_9C40_451B_ABB4_92F111B2BF43_.wvu.Cols" localSheetId="6" hidden="1">'Attach-4'!$I:$I</definedName>
    <definedName name="Z_611D8B62_9C40_451B_ABB4_92F111B2BF43_.wvu.Cols" localSheetId="8" hidden="1">'Attach-6'!$I:$I</definedName>
    <definedName name="Z_611D8B62_9C40_451B_ABB4_92F111B2BF43_.wvu.Cols" localSheetId="9" hidden="1">GD!$AD:$AJ</definedName>
    <definedName name="Z_611D8B62_9C40_451B_ABB4_92F111B2BF43_.wvu.Cols" localSheetId="3" hidden="1">'Names of Bidder'!$L:$L</definedName>
    <definedName name="Z_611D8B62_9C40_451B_ABB4_92F111B2BF43_.wvu.FilterData" localSheetId="6" hidden="1">'Attach-4'!#REF!</definedName>
    <definedName name="Z_611D8B62_9C40_451B_ABB4_92F111B2BF43_.wvu.FilterData" localSheetId="8" hidden="1">'Attach-6'!#REF!</definedName>
    <definedName name="Z_611D8B62_9C40_451B_ABB4_92F111B2BF43_.wvu.PrintArea" localSheetId="6" hidden="1">'Attach-4'!$A$1:$F$14</definedName>
    <definedName name="Z_611D8B62_9C40_451B_ABB4_92F111B2BF43_.wvu.PrintArea" localSheetId="8" hidden="1">'Attach-6'!$A$1:$F$14</definedName>
    <definedName name="Z_611D8B62_9C40_451B_ABB4_92F111B2BF43_.wvu.PrintArea" localSheetId="9" hidden="1">GD!$A$1:$G$28</definedName>
    <definedName name="Z_611D8B62_9C40_451B_ABB4_92F111B2BF43_.wvu.PrintArea" localSheetId="2" hidden="1">Instructions!$A$1:$C$27</definedName>
    <definedName name="Z_611D8B62_9C40_451B_ABB4_92F111B2BF43_.wvu.PrintArea" localSheetId="10" hidden="1">'Letter of Proposal'!$A$1:$F$60</definedName>
    <definedName name="Z_611D8B62_9C40_451B_ABB4_92F111B2BF43_.wvu.PrintArea" localSheetId="3" hidden="1">'Names of Bidder'!$B$1:$E$28</definedName>
    <definedName name="Z_611D8B62_9C40_451B_ABB4_92F111B2BF43_.wvu.PrintArea" localSheetId="11" hidden="1">'Q &amp; C'!$A$1:$F$43</definedName>
    <definedName name="Z_611D8B62_9C40_451B_ABB4_92F111B2BF43_.wvu.PrintArea" localSheetId="12" hidden="1">'T &amp; D'!$A$1:$E$12</definedName>
    <definedName name="Z_611D8B62_9C40_451B_ABB4_92F111B2BF43_.wvu.PrintTitles" localSheetId="6" hidden="1">'Attach-4'!$14:$14</definedName>
    <definedName name="Z_611D8B62_9C40_451B_ABB4_92F111B2BF43_.wvu.PrintTitles" localSheetId="8" hidden="1">'Attach-6'!$14:$14</definedName>
    <definedName name="Z_611D8B62_9C40_451B_ABB4_92F111B2BF43_.wvu.PrintTitles" localSheetId="9" hidden="1">GD!#REF!</definedName>
    <definedName name="Z_611D8B62_9C40_451B_ABB4_92F111B2BF43_.wvu.Rows" localSheetId="1" hidden="1">Cover!$7:$7</definedName>
    <definedName name="Z_611D8B62_9C40_451B_ABB4_92F111B2BF43_.wvu.Rows" localSheetId="9" hidden="1">GD!$104:$222</definedName>
    <definedName name="Z_65D82776_96D9_4717_9165_BE88229EF0AF_.wvu.Cols" localSheetId="5" hidden="1">'Attach-3'!$H:$H</definedName>
    <definedName name="Z_65D82776_96D9_4717_9165_BE88229EF0AF_.wvu.Cols" localSheetId="7" hidden="1">'Attach-5'!$H:$H</definedName>
    <definedName name="Z_65D82776_96D9_4717_9165_BE88229EF0AF_.wvu.PrintArea" localSheetId="5" hidden="1">'Attach-3'!$A$1:$E$58</definedName>
    <definedName name="Z_65D82776_96D9_4717_9165_BE88229EF0AF_.wvu.PrintArea" localSheetId="7" hidden="1">'Attach-5'!$A$1:$E$62</definedName>
    <definedName name="Z_65D82776_96D9_4717_9165_BE88229EF0AF_.wvu.Rows" localSheetId="5" hidden="1">'Attach-3'!$13:$21</definedName>
    <definedName name="Z_65D82776_96D9_4717_9165_BE88229EF0AF_.wvu.Rows" localSheetId="7" hidden="1">'Attach-5'!$13:$21</definedName>
    <definedName name="Z_679B4CB2_1FC3_4088_92EC_8A5782906FA4_.wvu.Cols" localSheetId="5" hidden="1">'Attach-3'!$H:$H</definedName>
    <definedName name="Z_679B4CB2_1FC3_4088_92EC_8A5782906FA4_.wvu.PrintArea" localSheetId="5" hidden="1">'Attach-3'!$A$1:$E$58</definedName>
    <definedName name="Z_679B4CB2_1FC3_4088_92EC_8A5782906FA4_.wvu.Rows" localSheetId="5" hidden="1">'Attach-3'!$13:$21</definedName>
    <definedName name="Z_693AE0F1_9847_4E6A_B08E_BAB67D33B621_.wvu.Cols" localSheetId="6" hidden="1">'Attach-4'!$G:$N,'Attach-4'!$S:$Y</definedName>
    <definedName name="Z_693AE0F1_9847_4E6A_B08E_BAB67D33B621_.wvu.Cols" localSheetId="8" hidden="1">'Attach-6'!$G:$N,'Attach-6'!$S:$Y</definedName>
    <definedName name="Z_693AE0F1_9847_4E6A_B08E_BAB67D33B621_.wvu.Cols" localSheetId="9" hidden="1">GD!$D:$D,GD!$F:$G,GD!$AD:$AJ</definedName>
    <definedName name="Z_693AE0F1_9847_4E6A_B08E_BAB67D33B621_.wvu.Cols" localSheetId="3" hidden="1">'Names of Bidder'!$L:$L</definedName>
    <definedName name="Z_693AE0F1_9847_4E6A_B08E_BAB67D33B621_.wvu.FilterData" localSheetId="6" hidden="1">'Attach-4'!#REF!</definedName>
    <definedName name="Z_693AE0F1_9847_4E6A_B08E_BAB67D33B621_.wvu.FilterData" localSheetId="8" hidden="1">'Attach-6'!#REF!</definedName>
    <definedName name="Z_693AE0F1_9847_4E6A_B08E_BAB67D33B621_.wvu.PrintArea" localSheetId="6" hidden="1">'Attach-4'!$A$1:$F$14</definedName>
    <definedName name="Z_693AE0F1_9847_4E6A_B08E_BAB67D33B621_.wvu.PrintArea" localSheetId="8" hidden="1">'Attach-6'!$A$1:$F$14</definedName>
    <definedName name="Z_693AE0F1_9847_4E6A_B08E_BAB67D33B621_.wvu.PrintArea" localSheetId="9" hidden="1">GD!$A$1:$E$25</definedName>
    <definedName name="Z_693AE0F1_9847_4E6A_B08E_BAB67D33B621_.wvu.PrintArea" localSheetId="2" hidden="1">Instructions!$A$1:$C$27</definedName>
    <definedName name="Z_693AE0F1_9847_4E6A_B08E_BAB67D33B621_.wvu.PrintArea" localSheetId="10" hidden="1">'Letter of Proposal'!$A$1:$F$60</definedName>
    <definedName name="Z_693AE0F1_9847_4E6A_B08E_BAB67D33B621_.wvu.PrintArea" localSheetId="3" hidden="1">'Names of Bidder'!$B$1:$G$31</definedName>
    <definedName name="Z_693AE0F1_9847_4E6A_B08E_BAB67D33B621_.wvu.PrintArea" localSheetId="11" hidden="1">'Q &amp; C'!$A$1:$F$43</definedName>
    <definedName name="Z_693AE0F1_9847_4E6A_B08E_BAB67D33B621_.wvu.PrintArea" localSheetId="12" hidden="1">'T &amp; D'!$A$1:$E$12</definedName>
    <definedName name="Z_693AE0F1_9847_4E6A_B08E_BAB67D33B621_.wvu.PrintTitles" localSheetId="6" hidden="1">'Attach-4'!$14:$14</definedName>
    <definedName name="Z_693AE0F1_9847_4E6A_B08E_BAB67D33B621_.wvu.PrintTitles" localSheetId="8" hidden="1">'Attach-6'!$14:$14</definedName>
    <definedName name="Z_693AE0F1_9847_4E6A_B08E_BAB67D33B621_.wvu.Rows" localSheetId="1" hidden="1">Cover!$7:$7</definedName>
    <definedName name="Z_693AE0F1_9847_4E6A_B08E_BAB67D33B621_.wvu.Rows" localSheetId="9" hidden="1">GD!$104:$222</definedName>
    <definedName name="Z_696D9240_6693_44E8_B9A4_2BFADD101EE2_.wvu.PrintArea" localSheetId="11" hidden="1">'Q &amp; C'!$A$1:$F$43</definedName>
    <definedName name="Z_6E345679_47E0_4044_94F8_40B7719CE719_.wvu.PrintArea" localSheetId="11" hidden="1">'Q &amp; C'!$A$1:$F$43</definedName>
    <definedName name="Z_75ADC1CB_B2FC_4413_A994_9BBA99DCA57A_.wvu.Cols" localSheetId="6" hidden="1">'Attach-4'!$G:$M,'Attach-4'!$S:$Y</definedName>
    <definedName name="Z_75ADC1CB_B2FC_4413_A994_9BBA99DCA57A_.wvu.Cols" localSheetId="8" hidden="1">'Attach-6'!$G:$M,'Attach-6'!$S:$Y</definedName>
    <definedName name="Z_75ADC1CB_B2FC_4413_A994_9BBA99DCA57A_.wvu.Cols" localSheetId="9" hidden="1">GD!$D:$D,GD!$F:$G,GD!$AD:$AJ</definedName>
    <definedName name="Z_75ADC1CB_B2FC_4413_A994_9BBA99DCA57A_.wvu.Cols" localSheetId="3" hidden="1">'Names of Bidder'!$L:$L</definedName>
    <definedName name="Z_75ADC1CB_B2FC_4413_A994_9BBA99DCA57A_.wvu.FilterData" localSheetId="6" hidden="1">'Attach-4'!$D$1:$D$118</definedName>
    <definedName name="Z_75ADC1CB_B2FC_4413_A994_9BBA99DCA57A_.wvu.FilterData" localSheetId="8" hidden="1">'Attach-6'!$D$1:$D$119</definedName>
    <definedName name="Z_75ADC1CB_B2FC_4413_A994_9BBA99DCA57A_.wvu.PrintArea" localSheetId="6" hidden="1">'Attach-4'!$A$1:$F$18</definedName>
    <definedName name="Z_75ADC1CB_B2FC_4413_A994_9BBA99DCA57A_.wvu.PrintArea" localSheetId="8" hidden="1">'Attach-6'!$A$1:$F$20</definedName>
    <definedName name="Z_75ADC1CB_B2FC_4413_A994_9BBA99DCA57A_.wvu.PrintArea" localSheetId="9" hidden="1">GD!$A$1:$E$25</definedName>
    <definedName name="Z_75ADC1CB_B2FC_4413_A994_9BBA99DCA57A_.wvu.PrintArea" localSheetId="2" hidden="1">Instructions!$A$1:$C$27</definedName>
    <definedName name="Z_75ADC1CB_B2FC_4413_A994_9BBA99DCA57A_.wvu.PrintArea" localSheetId="10" hidden="1">'Letter of Proposal'!$A$1:$F$60</definedName>
    <definedName name="Z_75ADC1CB_B2FC_4413_A994_9BBA99DCA57A_.wvu.PrintArea" localSheetId="3" hidden="1">'Names of Bidder'!$B$1:$G$31</definedName>
    <definedName name="Z_75ADC1CB_B2FC_4413_A994_9BBA99DCA57A_.wvu.PrintArea" localSheetId="11" hidden="1">'Q &amp; C'!$A$1:$F$43</definedName>
    <definedName name="Z_75ADC1CB_B2FC_4413_A994_9BBA99DCA57A_.wvu.PrintArea" localSheetId="12" hidden="1">'T &amp; D'!$A$1:$E$12</definedName>
    <definedName name="Z_75ADC1CB_B2FC_4413_A994_9BBA99DCA57A_.wvu.PrintTitles" localSheetId="6" hidden="1">'Attach-4'!$14:$14</definedName>
    <definedName name="Z_75ADC1CB_B2FC_4413_A994_9BBA99DCA57A_.wvu.PrintTitles" localSheetId="8" hidden="1">'Attach-6'!$14:$14</definedName>
    <definedName name="Z_75ADC1CB_B2FC_4413_A994_9BBA99DCA57A_.wvu.Rows" localSheetId="1" hidden="1">Cover!$7:$7</definedName>
    <definedName name="Z_75ADC1CB_B2FC_4413_A994_9BBA99DCA57A_.wvu.Rows" localSheetId="9" hidden="1">GD!$104:$222</definedName>
    <definedName name="Z_7DD53984_3BB9_4CDE_A18F_762D884D738F_.wvu.Cols" localSheetId="5" hidden="1">'Attach-3'!$H:$H</definedName>
    <definedName name="Z_7DD53984_3BB9_4CDE_A18F_762D884D738F_.wvu.PrintArea" localSheetId="5" hidden="1">'Attach-3'!$A$1:$E$58</definedName>
    <definedName name="Z_7DD53984_3BB9_4CDE_A18F_762D884D738F_.wvu.Rows" localSheetId="5" hidden="1">'Attach-3'!$13:$21</definedName>
    <definedName name="Z_85C5F000_3F2E_4A34_B83F_6CE80CF74968_.wvu.Cols" localSheetId="5" hidden="1">'Attach-3'!$G:$J</definedName>
    <definedName name="Z_85C5F000_3F2E_4A34_B83F_6CE80CF74968_.wvu.Cols" localSheetId="6" hidden="1">'Attach-4'!$G:$M,'Attach-4'!$S:$Y</definedName>
    <definedName name="Z_85C5F000_3F2E_4A34_B83F_6CE80CF74968_.wvu.Cols" localSheetId="7" hidden="1">'Attach-5'!$H:$H</definedName>
    <definedName name="Z_85C5F000_3F2E_4A34_B83F_6CE80CF74968_.wvu.Cols" localSheetId="8" hidden="1">'Attach-6'!$H:$H,'Attach-6'!$S:$Y</definedName>
    <definedName name="Z_85C5F000_3F2E_4A34_B83F_6CE80CF74968_.wvu.Cols" localSheetId="9" hidden="1">GD!$D:$D,GD!$F:$G,GD!$AD:$AJ</definedName>
    <definedName name="Z_85C5F000_3F2E_4A34_B83F_6CE80CF74968_.wvu.Cols" localSheetId="10" hidden="1">'Letter of Proposal'!$J:$AK</definedName>
    <definedName name="Z_85C5F000_3F2E_4A34_B83F_6CE80CF74968_.wvu.Cols" localSheetId="3" hidden="1">'Names of Bidder'!$J:$J,'Names of Bidder'!$L:$L</definedName>
    <definedName name="Z_85C5F000_3F2E_4A34_B83F_6CE80CF74968_.wvu.FilterData" localSheetId="6" hidden="1">'Attach-4'!$D$1:$D$118</definedName>
    <definedName name="Z_85C5F000_3F2E_4A34_B83F_6CE80CF74968_.wvu.FilterData" localSheetId="8" hidden="1">'Attach-6'!$D$1:$D$119</definedName>
    <definedName name="Z_85C5F000_3F2E_4A34_B83F_6CE80CF74968_.wvu.PrintArea" localSheetId="5" hidden="1">'Attach-3'!$A$1:$F$88</definedName>
    <definedName name="Z_85C5F000_3F2E_4A34_B83F_6CE80CF74968_.wvu.PrintArea" localSheetId="6" hidden="1">'Attach-4'!$A$1:$F$19</definedName>
    <definedName name="Z_85C5F000_3F2E_4A34_B83F_6CE80CF74968_.wvu.PrintArea" localSheetId="7" hidden="1">'Attach-5'!$A$1:$E$62</definedName>
    <definedName name="Z_85C5F000_3F2E_4A34_B83F_6CE80CF74968_.wvu.PrintArea" localSheetId="8" hidden="1">'Attach-6'!$A$1:$F$21</definedName>
    <definedName name="Z_85C5F000_3F2E_4A34_B83F_6CE80CF74968_.wvu.PrintArea" localSheetId="9" hidden="1">GD!$A$1:$E$25</definedName>
    <definedName name="Z_85C5F000_3F2E_4A34_B83F_6CE80CF74968_.wvu.PrintArea" localSheetId="2" hidden="1">Instructions!$A$1:$C$27</definedName>
    <definedName name="Z_85C5F000_3F2E_4A34_B83F_6CE80CF74968_.wvu.PrintArea" localSheetId="10" hidden="1">'Letter of Proposal'!$A$1:$F$60</definedName>
    <definedName name="Z_85C5F000_3F2E_4A34_B83F_6CE80CF74968_.wvu.PrintArea" localSheetId="3" hidden="1">'Names of Bidder'!$B$1:$G$31</definedName>
    <definedName name="Z_85C5F000_3F2E_4A34_B83F_6CE80CF74968_.wvu.PrintArea" localSheetId="11" hidden="1">'Q &amp; C'!$A$1:$F$43</definedName>
    <definedName name="Z_85C5F000_3F2E_4A34_B83F_6CE80CF74968_.wvu.PrintArea" localSheetId="12" hidden="1">'T &amp; D'!$A$1:$E$12</definedName>
    <definedName name="Z_85C5F000_3F2E_4A34_B83F_6CE80CF74968_.wvu.PrintTitles" localSheetId="6" hidden="1">'Attach-4'!$14:$14</definedName>
    <definedName name="Z_85C5F000_3F2E_4A34_B83F_6CE80CF74968_.wvu.PrintTitles" localSheetId="8" hidden="1">'Attach-6'!$14:$14</definedName>
    <definedName name="Z_85C5F000_3F2E_4A34_B83F_6CE80CF74968_.wvu.Rows" localSheetId="5" hidden="1">'Attach-3'!$13:$21</definedName>
    <definedName name="Z_85C5F000_3F2E_4A34_B83F_6CE80CF74968_.wvu.Rows" localSheetId="7" hidden="1">'Attach-5'!$13:$21</definedName>
    <definedName name="Z_85C5F000_3F2E_4A34_B83F_6CE80CF74968_.wvu.Rows" localSheetId="1" hidden="1">Cover!$7:$7</definedName>
    <definedName name="Z_85C5F000_3F2E_4A34_B83F_6CE80CF74968_.wvu.Rows" localSheetId="9" hidden="1">GD!$104:$222</definedName>
    <definedName name="Z_85C5F000_3F2E_4A34_B83F_6CE80CF74968_.wvu.Rows" localSheetId="2" hidden="1">Instructions!$17:$19</definedName>
    <definedName name="Z_85C5F000_3F2E_4A34_B83F_6CE80CF74968_.wvu.Rows" localSheetId="10" hidden="1">'Letter of Proposal'!#REF!,'Letter of Proposal'!$43:$45</definedName>
    <definedName name="Z_85C5F000_3F2E_4A34_B83F_6CE80CF74968_.wvu.Rows" localSheetId="3" hidden="1">'Names of Bidder'!$6:$7,'Names of Bidder'!$16:$25</definedName>
    <definedName name="Z_89820FCD_8AFD_42C4_B05F_5701FCC12354_.wvu.Cols" localSheetId="6" hidden="1">'Attach-4'!$G:$M,'Attach-4'!$S:$Y</definedName>
    <definedName name="Z_89820FCD_8AFD_42C4_B05F_5701FCC12354_.wvu.Cols" localSheetId="8" hidden="1">'Attach-6'!$G:$M,'Attach-6'!$S:$Y</definedName>
    <definedName name="Z_89820FCD_8AFD_42C4_B05F_5701FCC12354_.wvu.Cols" localSheetId="9" hidden="1">GD!$D:$D,GD!$F:$G,GD!$AD:$AJ</definedName>
    <definedName name="Z_89820FCD_8AFD_42C4_B05F_5701FCC12354_.wvu.Cols" localSheetId="3" hidden="1">'Names of Bidder'!$L:$L</definedName>
    <definedName name="Z_89820FCD_8AFD_42C4_B05F_5701FCC12354_.wvu.FilterData" localSheetId="6" hidden="1">'Attach-4'!$D$1:$D$118</definedName>
    <definedName name="Z_89820FCD_8AFD_42C4_B05F_5701FCC12354_.wvu.FilterData" localSheetId="8" hidden="1">'Attach-6'!$D$1:$D$119</definedName>
    <definedName name="Z_89820FCD_8AFD_42C4_B05F_5701FCC12354_.wvu.PrintArea" localSheetId="6" hidden="1">'Attach-4'!$A$1:$F$18</definedName>
    <definedName name="Z_89820FCD_8AFD_42C4_B05F_5701FCC12354_.wvu.PrintArea" localSheetId="8" hidden="1">'Attach-6'!$A$1:$F$20</definedName>
    <definedName name="Z_89820FCD_8AFD_42C4_B05F_5701FCC12354_.wvu.PrintArea" localSheetId="9" hidden="1">GD!$A$1:$E$25</definedName>
    <definedName name="Z_89820FCD_8AFD_42C4_B05F_5701FCC12354_.wvu.PrintArea" localSheetId="2" hidden="1">Instructions!$A$1:$C$27</definedName>
    <definedName name="Z_89820FCD_8AFD_42C4_B05F_5701FCC12354_.wvu.PrintArea" localSheetId="10" hidden="1">'Letter of Proposal'!$A$1:$F$60</definedName>
    <definedName name="Z_89820FCD_8AFD_42C4_B05F_5701FCC12354_.wvu.PrintArea" localSheetId="3" hidden="1">'Names of Bidder'!$B$1:$G$31</definedName>
    <definedName name="Z_89820FCD_8AFD_42C4_B05F_5701FCC12354_.wvu.PrintArea" localSheetId="11" hidden="1">'Q &amp; C'!$A$1:$F$43</definedName>
    <definedName name="Z_89820FCD_8AFD_42C4_B05F_5701FCC12354_.wvu.PrintArea" localSheetId="12" hidden="1">'T &amp; D'!$A$1:$E$12</definedName>
    <definedName name="Z_89820FCD_8AFD_42C4_B05F_5701FCC12354_.wvu.PrintTitles" localSheetId="6" hidden="1">'Attach-4'!$14:$14</definedName>
    <definedName name="Z_89820FCD_8AFD_42C4_B05F_5701FCC12354_.wvu.PrintTitles" localSheetId="8" hidden="1">'Attach-6'!$14:$14</definedName>
    <definedName name="Z_89820FCD_8AFD_42C4_B05F_5701FCC12354_.wvu.Rows" localSheetId="1" hidden="1">Cover!$7:$7</definedName>
    <definedName name="Z_89820FCD_8AFD_42C4_B05F_5701FCC12354_.wvu.Rows" localSheetId="9" hidden="1">GD!$104:$222</definedName>
    <definedName name="Z_8E7B022F_1113_4BA2_B2BA_8EDBE02A2557_.wvu.PrintArea" localSheetId="5" hidden="1">'Attach-3'!$A$1:$E$59</definedName>
    <definedName name="Z_8E7B022F_1113_4BA2_B2BA_8EDBE02A2557_.wvu.PrintArea" localSheetId="7" hidden="1">'Attach-5'!$A$1:$E$63</definedName>
    <definedName name="Z_996AFBE6_B482_42C1_8052_EFE8998821C2_.wvu.Cols" localSheetId="5" hidden="1">'Attach-3'!$H:$H</definedName>
    <definedName name="Z_996AFBE6_B482_42C1_8052_EFE8998821C2_.wvu.Cols" localSheetId="6" hidden="1">'Attach-4'!$G:$N,'Attach-4'!$S:$Y</definedName>
    <definedName name="Z_996AFBE6_B482_42C1_8052_EFE8998821C2_.wvu.Cols" localSheetId="7" hidden="1">'Attach-5'!$H:$H</definedName>
    <definedName name="Z_996AFBE6_B482_42C1_8052_EFE8998821C2_.wvu.Cols" localSheetId="8" hidden="1">'Attach-6'!$H:$H,'Attach-6'!$S:$Y</definedName>
    <definedName name="Z_996AFBE6_B482_42C1_8052_EFE8998821C2_.wvu.Cols" localSheetId="9" hidden="1">GD!$D:$D,GD!$F:$G,GD!$AD:$AJ</definedName>
    <definedName name="Z_996AFBE6_B482_42C1_8052_EFE8998821C2_.wvu.Cols" localSheetId="10" hidden="1">'Letter of Proposal'!$K:$K</definedName>
    <definedName name="Z_996AFBE6_B482_42C1_8052_EFE8998821C2_.wvu.Cols" localSheetId="3" hidden="1">'Names of Bidder'!$J:$J,'Names of Bidder'!$L:$L</definedName>
    <definedName name="Z_996AFBE6_B482_42C1_8052_EFE8998821C2_.wvu.FilterData" localSheetId="6" hidden="1">'Attach-4'!$D$1:$D$118</definedName>
    <definedName name="Z_996AFBE6_B482_42C1_8052_EFE8998821C2_.wvu.FilterData" localSheetId="8" hidden="1">'Attach-6'!$D$1:$D$119</definedName>
    <definedName name="Z_996AFBE6_B482_42C1_8052_EFE8998821C2_.wvu.PrintArea" localSheetId="5" hidden="1">'Attach-3'!$A$1:$E$58</definedName>
    <definedName name="Z_996AFBE6_B482_42C1_8052_EFE8998821C2_.wvu.PrintArea" localSheetId="6" hidden="1">'Attach-4'!$A$1:$F$19</definedName>
    <definedName name="Z_996AFBE6_B482_42C1_8052_EFE8998821C2_.wvu.PrintArea" localSheetId="7" hidden="1">'Attach-5'!$A$1:$E$62</definedName>
    <definedName name="Z_996AFBE6_B482_42C1_8052_EFE8998821C2_.wvu.PrintArea" localSheetId="8" hidden="1">'Attach-6'!$A$1:$F$21</definedName>
    <definedName name="Z_996AFBE6_B482_42C1_8052_EFE8998821C2_.wvu.PrintArea" localSheetId="9" hidden="1">GD!$A$1:$E$25</definedName>
    <definedName name="Z_996AFBE6_B482_42C1_8052_EFE8998821C2_.wvu.PrintArea" localSheetId="2" hidden="1">Instructions!$A$1:$C$27</definedName>
    <definedName name="Z_996AFBE6_B482_42C1_8052_EFE8998821C2_.wvu.PrintArea" localSheetId="10" hidden="1">'Letter of Proposal'!$A$1:$F$60</definedName>
    <definedName name="Z_996AFBE6_B482_42C1_8052_EFE8998821C2_.wvu.PrintArea" localSheetId="3" hidden="1">'Names of Bidder'!$B$1:$G$31</definedName>
    <definedName name="Z_996AFBE6_B482_42C1_8052_EFE8998821C2_.wvu.PrintArea" localSheetId="11" hidden="1">'Q &amp; C'!$A$1:$F$43</definedName>
    <definedName name="Z_996AFBE6_B482_42C1_8052_EFE8998821C2_.wvu.PrintArea" localSheetId="12" hidden="1">'T &amp; D'!$A$1:$E$12</definedName>
    <definedName name="Z_996AFBE6_B482_42C1_8052_EFE8998821C2_.wvu.PrintTitles" localSheetId="6" hidden="1">'Attach-4'!$14:$14</definedName>
    <definedName name="Z_996AFBE6_B482_42C1_8052_EFE8998821C2_.wvu.PrintTitles" localSheetId="8" hidden="1">'Attach-6'!$14:$14</definedName>
    <definedName name="Z_996AFBE6_B482_42C1_8052_EFE8998821C2_.wvu.Rows" localSheetId="5" hidden="1">'Attach-3'!$13:$21</definedName>
    <definedName name="Z_996AFBE6_B482_42C1_8052_EFE8998821C2_.wvu.Rows" localSheetId="7" hidden="1">'Attach-5'!$13:$21</definedName>
    <definedName name="Z_996AFBE6_B482_42C1_8052_EFE8998821C2_.wvu.Rows" localSheetId="1" hidden="1">Cover!$7:$7</definedName>
    <definedName name="Z_996AFBE6_B482_42C1_8052_EFE8998821C2_.wvu.Rows" localSheetId="9" hidden="1">GD!$104:$222</definedName>
    <definedName name="Z_996AFBE6_B482_42C1_8052_EFE8998821C2_.wvu.Rows" localSheetId="2" hidden="1">Instructions!$17:$19</definedName>
    <definedName name="Z_996AFBE6_B482_42C1_8052_EFE8998821C2_.wvu.Rows" localSheetId="10" hidden="1">'Letter of Proposal'!$26:$26</definedName>
    <definedName name="Z_996AFBE6_B482_42C1_8052_EFE8998821C2_.wvu.Rows" localSheetId="3" hidden="1">'Names of Bidder'!$6:$7,'Names of Bidder'!$16:$25</definedName>
    <definedName name="Z_9A22C3E9_8D65_4898_B9EC_86802856AD39_.wvu.Cols" localSheetId="5" hidden="1">'Attach-3'!$G:$J</definedName>
    <definedName name="Z_9A22C3E9_8D65_4898_B9EC_86802856AD39_.wvu.PrintArea" localSheetId="5" hidden="1">'Attach-3'!$A$1:$F$88</definedName>
    <definedName name="Z_9A22C3E9_8D65_4898_B9EC_86802856AD39_.wvu.Rows" localSheetId="5" hidden="1">'Attach-3'!$13:$21</definedName>
    <definedName name="Z_A3F641DF_CF1D_48E3_AFDC_E52726A449CB_.wvu.PrintArea" localSheetId="5" hidden="1">'Attach-3'!$A$1:$E$60</definedName>
    <definedName name="Z_A3F641DF_CF1D_48E3_AFDC_E52726A449CB_.wvu.PrintArea" localSheetId="7" hidden="1">'Attach-5'!$A$1:$E$64</definedName>
    <definedName name="Z_AD696483_BE4E_46F9_8FF0_F74F9364F9BA_.wvu.Cols" localSheetId="5" hidden="1">'Attach-3'!$H:$H</definedName>
    <definedName name="Z_AD696483_BE4E_46F9_8FF0_F74F9364F9BA_.wvu.PrintArea" localSheetId="5" hidden="1">'Attach-3'!$A$1:$E$58</definedName>
    <definedName name="Z_AD696483_BE4E_46F9_8FF0_F74F9364F9BA_.wvu.Rows" localSheetId="5" hidden="1">'Attach-3'!$13:$21</definedName>
    <definedName name="Z_B7DA3930_F502_4F10_B6E9_DF93489BC550_.wvu.Cols" localSheetId="6" hidden="1">'Attach-4'!$G:$N,'Attach-4'!$S:$Y</definedName>
    <definedName name="Z_B7DA3930_F502_4F10_B6E9_DF93489BC550_.wvu.Cols" localSheetId="8" hidden="1">'Attach-6'!$G:$N,'Attach-6'!$S:$Y</definedName>
    <definedName name="Z_B7DA3930_F502_4F10_B6E9_DF93489BC550_.wvu.Cols" localSheetId="9" hidden="1">GD!$D:$D,GD!$F:$G,GD!$AD:$AJ</definedName>
    <definedName name="Z_B7DA3930_F502_4F10_B6E9_DF93489BC550_.wvu.Cols" localSheetId="3" hidden="1">'Names of Bidder'!$L:$L</definedName>
    <definedName name="Z_B7DA3930_F502_4F10_B6E9_DF93489BC550_.wvu.FilterData" localSheetId="6" hidden="1">'Attach-4'!$D$1:$D$118</definedName>
    <definedName name="Z_B7DA3930_F502_4F10_B6E9_DF93489BC550_.wvu.FilterData" localSheetId="8" hidden="1">'Attach-6'!$D$1:$D$119</definedName>
    <definedName name="Z_B7DA3930_F502_4F10_B6E9_DF93489BC550_.wvu.PrintArea" localSheetId="6" hidden="1">'Attach-4'!$A$1:$F$18</definedName>
    <definedName name="Z_B7DA3930_F502_4F10_B6E9_DF93489BC550_.wvu.PrintArea" localSheetId="8" hidden="1">'Attach-6'!$A$1:$F$20</definedName>
    <definedName name="Z_B7DA3930_F502_4F10_B6E9_DF93489BC550_.wvu.PrintArea" localSheetId="9" hidden="1">GD!$A$1:$E$25</definedName>
    <definedName name="Z_B7DA3930_F502_4F10_B6E9_DF93489BC550_.wvu.PrintArea" localSheetId="2" hidden="1">Instructions!$A$1:$C$27</definedName>
    <definedName name="Z_B7DA3930_F502_4F10_B6E9_DF93489BC550_.wvu.PrintArea" localSheetId="10" hidden="1">'Letter of Proposal'!$A$1:$F$60</definedName>
    <definedName name="Z_B7DA3930_F502_4F10_B6E9_DF93489BC550_.wvu.PrintArea" localSheetId="3" hidden="1">'Names of Bidder'!$B$1:$G$31</definedName>
    <definedName name="Z_B7DA3930_F502_4F10_B6E9_DF93489BC550_.wvu.PrintArea" localSheetId="11" hidden="1">'Q &amp; C'!$A$1:$F$43</definedName>
    <definedName name="Z_B7DA3930_F502_4F10_B6E9_DF93489BC550_.wvu.PrintArea" localSheetId="12" hidden="1">'T &amp; D'!$A$1:$E$12</definedName>
    <definedName name="Z_B7DA3930_F502_4F10_B6E9_DF93489BC550_.wvu.PrintTitles" localSheetId="6" hidden="1">'Attach-4'!$14:$14</definedName>
    <definedName name="Z_B7DA3930_F502_4F10_B6E9_DF93489BC550_.wvu.PrintTitles" localSheetId="8" hidden="1">'Attach-6'!$14:$14</definedName>
    <definedName name="Z_B7DA3930_F502_4F10_B6E9_DF93489BC550_.wvu.Rows" localSheetId="1" hidden="1">Cover!$7:$7</definedName>
    <definedName name="Z_B7DA3930_F502_4F10_B6E9_DF93489BC550_.wvu.Rows" localSheetId="9" hidden="1">GD!$104:$222</definedName>
    <definedName name="Z_B95AE71C_5BDA_4E26_8FE3_DB001AA67062_.wvu.Cols" localSheetId="6" hidden="1">'Attach-4'!$G:$N,'Attach-4'!$S:$Y</definedName>
    <definedName name="Z_B95AE71C_5BDA_4E26_8FE3_DB001AA67062_.wvu.Cols" localSheetId="8" hidden="1">'Attach-6'!$G:$N,'Attach-6'!$S:$Y</definedName>
    <definedName name="Z_B95AE71C_5BDA_4E26_8FE3_DB001AA67062_.wvu.Cols" localSheetId="9" hidden="1">GD!$D:$D,GD!$F:$G,GD!$AD:$AJ</definedName>
    <definedName name="Z_B95AE71C_5BDA_4E26_8FE3_DB001AA67062_.wvu.Cols" localSheetId="3" hidden="1">'Names of Bidder'!$L:$L</definedName>
    <definedName name="Z_B95AE71C_5BDA_4E26_8FE3_DB001AA67062_.wvu.FilterData" localSheetId="6" hidden="1">'Attach-4'!$D$1:$D$118</definedName>
    <definedName name="Z_B95AE71C_5BDA_4E26_8FE3_DB001AA67062_.wvu.FilterData" localSheetId="8" hidden="1">'Attach-6'!$D$1:$D$119</definedName>
    <definedName name="Z_B95AE71C_5BDA_4E26_8FE3_DB001AA67062_.wvu.PrintArea" localSheetId="6" hidden="1">'Attach-4'!$A$1:$F$18</definedName>
    <definedName name="Z_B95AE71C_5BDA_4E26_8FE3_DB001AA67062_.wvu.PrintArea" localSheetId="8" hidden="1">'Attach-6'!$A$1:$F$20</definedName>
    <definedName name="Z_B95AE71C_5BDA_4E26_8FE3_DB001AA67062_.wvu.PrintArea" localSheetId="9" hidden="1">GD!$A$1:$E$25</definedName>
    <definedName name="Z_B95AE71C_5BDA_4E26_8FE3_DB001AA67062_.wvu.PrintArea" localSheetId="2" hidden="1">Instructions!$A$1:$C$27</definedName>
    <definedName name="Z_B95AE71C_5BDA_4E26_8FE3_DB001AA67062_.wvu.PrintArea" localSheetId="10" hidden="1">'Letter of Proposal'!$A$1:$F$60</definedName>
    <definedName name="Z_B95AE71C_5BDA_4E26_8FE3_DB001AA67062_.wvu.PrintArea" localSheetId="3" hidden="1">'Names of Bidder'!$B$1:$G$31</definedName>
    <definedName name="Z_B95AE71C_5BDA_4E26_8FE3_DB001AA67062_.wvu.PrintArea" localSheetId="11" hidden="1">'Q &amp; C'!$A$1:$F$43</definedName>
    <definedName name="Z_B95AE71C_5BDA_4E26_8FE3_DB001AA67062_.wvu.PrintArea" localSheetId="12" hidden="1">'T &amp; D'!$A$1:$E$12</definedName>
    <definedName name="Z_B95AE71C_5BDA_4E26_8FE3_DB001AA67062_.wvu.PrintTitles" localSheetId="6" hidden="1">'Attach-4'!$14:$14</definedName>
    <definedName name="Z_B95AE71C_5BDA_4E26_8FE3_DB001AA67062_.wvu.PrintTitles" localSheetId="8" hidden="1">'Attach-6'!$14:$14</definedName>
    <definedName name="Z_B95AE71C_5BDA_4E26_8FE3_DB001AA67062_.wvu.Rows" localSheetId="1" hidden="1">Cover!$7:$7</definedName>
    <definedName name="Z_B95AE71C_5BDA_4E26_8FE3_DB001AA67062_.wvu.Rows" localSheetId="9" hidden="1">GD!$104:$222</definedName>
    <definedName name="Z_C1CD712C_5A98_4A54_9CC6_C5BE0ADD77C5_.wvu.Cols" localSheetId="5" hidden="1">'Attach-3'!$G:$J</definedName>
    <definedName name="Z_C1CD712C_5A98_4A54_9CC6_C5BE0ADD77C5_.wvu.PrintArea" localSheetId="5" hidden="1">'Attach-3'!$A$1:$F$88</definedName>
    <definedName name="Z_C1CD712C_5A98_4A54_9CC6_C5BE0ADD77C5_.wvu.Rows" localSheetId="5" hidden="1">'Attach-3'!$13:$21</definedName>
    <definedName name="Z_C7FCA09A_C3E0_4408_81A0_5CFFEB0C6237_.wvu.Cols" localSheetId="5" hidden="1">'Attach-3'!$H:$H</definedName>
    <definedName name="Z_C7FCA09A_C3E0_4408_81A0_5CFFEB0C6237_.wvu.Cols" localSheetId="7" hidden="1">'Attach-5'!$H:$H</definedName>
    <definedName name="Z_C7FCA09A_C3E0_4408_81A0_5CFFEB0C6237_.wvu.PrintArea" localSheetId="5" hidden="1">'Attach-3'!$A$1:$E$58</definedName>
    <definedName name="Z_C7FCA09A_C3E0_4408_81A0_5CFFEB0C6237_.wvu.PrintArea" localSheetId="7" hidden="1">'Attach-5'!$A$1:$E$62</definedName>
    <definedName name="Z_C7FCA09A_C3E0_4408_81A0_5CFFEB0C6237_.wvu.Rows" localSheetId="5" hidden="1">'Attach-3'!$13:$13</definedName>
    <definedName name="Z_C7FCA09A_C3E0_4408_81A0_5CFFEB0C6237_.wvu.Rows" localSheetId="7" hidden="1">'Attach-5'!$13:$13</definedName>
    <definedName name="Z_CD4CA1A8_824A_452F_BDBA_32A47C1B3013_.wvu.Cols" localSheetId="5" hidden="1">'Attach-3'!$H:$H</definedName>
    <definedName name="Z_CD4CA1A8_824A_452F_BDBA_32A47C1B3013_.wvu.Cols" localSheetId="7" hidden="1">'Attach-5'!$H:$H</definedName>
    <definedName name="Z_CD4CA1A8_824A_452F_BDBA_32A47C1B3013_.wvu.PrintArea" localSheetId="5" hidden="1">'Attach-3'!$A$1:$E$59</definedName>
    <definedName name="Z_CD4CA1A8_824A_452F_BDBA_32A47C1B3013_.wvu.PrintArea" localSheetId="7" hidden="1">'Attach-5'!$A$1:$E$63</definedName>
    <definedName name="Z_CD4CA1A8_824A_452F_BDBA_32A47C1B3013_.wvu.Rows" localSheetId="5" hidden="1">'Attach-3'!$10:$11,'Attach-3'!$13:$13</definedName>
    <definedName name="Z_CD4CA1A8_824A_452F_BDBA_32A47C1B3013_.wvu.Rows" localSheetId="7" hidden="1">'Attach-5'!$10:$11,'Attach-5'!$13:$13</definedName>
    <definedName name="Z_D83EC6A1_2B65_4792_A424_DCAF5D1C1202_.wvu.Cols" localSheetId="5" hidden="1">'Attach-3'!$G:$J</definedName>
    <definedName name="Z_D83EC6A1_2B65_4792_A424_DCAF5D1C1202_.wvu.Cols" localSheetId="6" hidden="1">'Attach-4'!$G:$N,'Attach-4'!$S:$Y</definedName>
    <definedName name="Z_D83EC6A1_2B65_4792_A424_DCAF5D1C1202_.wvu.Cols" localSheetId="7" hidden="1">'Attach-5'!$H:$H</definedName>
    <definedName name="Z_D83EC6A1_2B65_4792_A424_DCAF5D1C1202_.wvu.Cols" localSheetId="8" hidden="1">'Attach-6'!$H:$H,'Attach-6'!$S:$Y</definedName>
    <definedName name="Z_D83EC6A1_2B65_4792_A424_DCAF5D1C1202_.wvu.Cols" localSheetId="9" hidden="1">GD!$D:$D,GD!$F:$G,GD!$AD:$AJ</definedName>
    <definedName name="Z_D83EC6A1_2B65_4792_A424_DCAF5D1C1202_.wvu.Cols" localSheetId="10" hidden="1">'Letter of Proposal'!$J:$AK</definedName>
    <definedName name="Z_D83EC6A1_2B65_4792_A424_DCAF5D1C1202_.wvu.Cols" localSheetId="3" hidden="1">'Names of Bidder'!$J:$J,'Names of Bidder'!$L:$L</definedName>
    <definedName name="Z_D83EC6A1_2B65_4792_A424_DCAF5D1C1202_.wvu.FilterData" localSheetId="6" hidden="1">'Attach-4'!$D$1:$D$118</definedName>
    <definedName name="Z_D83EC6A1_2B65_4792_A424_DCAF5D1C1202_.wvu.FilterData" localSheetId="8" hidden="1">'Attach-6'!$D$1:$D$119</definedName>
    <definedName name="Z_D83EC6A1_2B65_4792_A424_DCAF5D1C1202_.wvu.PrintArea" localSheetId="5" hidden="1">'Attach-3'!$A$1:$F$88</definedName>
    <definedName name="Z_D83EC6A1_2B65_4792_A424_DCAF5D1C1202_.wvu.PrintArea" localSheetId="6" hidden="1">'Attach-4'!$A$1:$F$19</definedName>
    <definedName name="Z_D83EC6A1_2B65_4792_A424_DCAF5D1C1202_.wvu.PrintArea" localSheetId="7" hidden="1">'Attach-5'!$A$1:$E$62</definedName>
    <definedName name="Z_D83EC6A1_2B65_4792_A424_DCAF5D1C1202_.wvu.PrintArea" localSheetId="8" hidden="1">'Attach-6'!$A$1:$F$21</definedName>
    <definedName name="Z_D83EC6A1_2B65_4792_A424_DCAF5D1C1202_.wvu.PrintArea" localSheetId="9" hidden="1">GD!$A$1:$E$25</definedName>
    <definedName name="Z_D83EC6A1_2B65_4792_A424_DCAF5D1C1202_.wvu.PrintArea" localSheetId="2" hidden="1">Instructions!$A$1:$C$27</definedName>
    <definedName name="Z_D83EC6A1_2B65_4792_A424_DCAF5D1C1202_.wvu.PrintArea" localSheetId="10" hidden="1">'Letter of Proposal'!$A$1:$F$60</definedName>
    <definedName name="Z_D83EC6A1_2B65_4792_A424_DCAF5D1C1202_.wvu.PrintArea" localSheetId="3" hidden="1">'Names of Bidder'!$B$1:$G$31</definedName>
    <definedName name="Z_D83EC6A1_2B65_4792_A424_DCAF5D1C1202_.wvu.PrintArea" localSheetId="11" hidden="1">'Q &amp; C'!$A$1:$F$43</definedName>
    <definedName name="Z_D83EC6A1_2B65_4792_A424_DCAF5D1C1202_.wvu.PrintArea" localSheetId="12" hidden="1">'T &amp; D'!$A$1:$E$12</definedName>
    <definedName name="Z_D83EC6A1_2B65_4792_A424_DCAF5D1C1202_.wvu.PrintTitles" localSheetId="6" hidden="1">'Attach-4'!$14:$14</definedName>
    <definedName name="Z_D83EC6A1_2B65_4792_A424_DCAF5D1C1202_.wvu.PrintTitles" localSheetId="8" hidden="1">'Attach-6'!$14:$14</definedName>
    <definedName name="Z_D83EC6A1_2B65_4792_A424_DCAF5D1C1202_.wvu.Rows" localSheetId="5" hidden="1">'Attach-3'!$13:$21</definedName>
    <definedName name="Z_D83EC6A1_2B65_4792_A424_DCAF5D1C1202_.wvu.Rows" localSheetId="7" hidden="1">'Attach-5'!$13:$21</definedName>
    <definedName name="Z_D83EC6A1_2B65_4792_A424_DCAF5D1C1202_.wvu.Rows" localSheetId="9" hidden="1">GD!$104:$222</definedName>
    <definedName name="Z_D83EC6A1_2B65_4792_A424_DCAF5D1C1202_.wvu.Rows" localSheetId="2" hidden="1">Instructions!$17:$19</definedName>
    <definedName name="Z_D83EC6A1_2B65_4792_A424_DCAF5D1C1202_.wvu.Rows" localSheetId="10" hidden="1">'Letter of Proposal'!$43:$45</definedName>
    <definedName name="Z_D83EC6A1_2B65_4792_A424_DCAF5D1C1202_.wvu.Rows" localSheetId="3" hidden="1">'Names of Bidder'!$6:$7,'Names of Bidder'!$16:$25</definedName>
    <definedName name="Z_DECF7153_B692_414F_BA42_AEEFA09CA6EC_.wvu.Cols" localSheetId="6" hidden="1">'Attach-4'!$G:$J,'Attach-4'!$S:$Y</definedName>
    <definedName name="Z_DECF7153_B692_414F_BA42_AEEFA09CA6EC_.wvu.Cols" localSheetId="8" hidden="1">'Attach-6'!$G:$J,'Attach-6'!$S:$Y</definedName>
    <definedName name="Z_DECF7153_B692_414F_BA42_AEEFA09CA6EC_.wvu.Cols" localSheetId="9" hidden="1">GD!$D:$D,GD!$F:$G,GD!$AD:$AJ</definedName>
    <definedName name="Z_DECF7153_B692_414F_BA42_AEEFA09CA6EC_.wvu.Cols" localSheetId="3" hidden="1">'Names of Bidder'!$L:$L</definedName>
    <definedName name="Z_DECF7153_B692_414F_BA42_AEEFA09CA6EC_.wvu.FilterData" localSheetId="6" hidden="1">'Attach-4'!$D$1:$D$118</definedName>
    <definedName name="Z_DECF7153_B692_414F_BA42_AEEFA09CA6EC_.wvu.FilterData" localSheetId="8" hidden="1">'Attach-6'!$D$1:$D$119</definedName>
    <definedName name="Z_DECF7153_B692_414F_BA42_AEEFA09CA6EC_.wvu.PrintArea" localSheetId="6" hidden="1">'Attach-4'!$A$1:$F$18</definedName>
    <definedName name="Z_DECF7153_B692_414F_BA42_AEEFA09CA6EC_.wvu.PrintArea" localSheetId="8" hidden="1">'Attach-6'!$A$1:$F$20</definedName>
    <definedName name="Z_DECF7153_B692_414F_BA42_AEEFA09CA6EC_.wvu.PrintArea" localSheetId="9" hidden="1">GD!$A$1:$E$25</definedName>
    <definedName name="Z_DECF7153_B692_414F_BA42_AEEFA09CA6EC_.wvu.PrintArea" localSheetId="2" hidden="1">Instructions!$A$1:$C$27</definedName>
    <definedName name="Z_DECF7153_B692_414F_BA42_AEEFA09CA6EC_.wvu.PrintArea" localSheetId="10" hidden="1">'Letter of Proposal'!$A$1:$F$60</definedName>
    <definedName name="Z_DECF7153_B692_414F_BA42_AEEFA09CA6EC_.wvu.PrintArea" localSheetId="3" hidden="1">'Names of Bidder'!$B$1:$G$31</definedName>
    <definedName name="Z_DECF7153_B692_414F_BA42_AEEFA09CA6EC_.wvu.PrintArea" localSheetId="11" hidden="1">'Q &amp; C'!$A$1:$F$43</definedName>
    <definedName name="Z_DECF7153_B692_414F_BA42_AEEFA09CA6EC_.wvu.PrintArea" localSheetId="12" hidden="1">'T &amp; D'!$A$1:$E$12</definedName>
    <definedName name="Z_DECF7153_B692_414F_BA42_AEEFA09CA6EC_.wvu.PrintTitles" localSheetId="6" hidden="1">'Attach-4'!$14:$14</definedName>
    <definedName name="Z_DECF7153_B692_414F_BA42_AEEFA09CA6EC_.wvu.PrintTitles" localSheetId="8" hidden="1">'Attach-6'!$14:$14</definedName>
    <definedName name="Z_DECF7153_B692_414F_BA42_AEEFA09CA6EC_.wvu.Rows" localSheetId="1" hidden="1">Cover!$7:$7</definedName>
    <definedName name="Z_DECF7153_B692_414F_BA42_AEEFA09CA6EC_.wvu.Rows" localSheetId="9" hidden="1">GD!$104:$222</definedName>
    <definedName name="Z_E70B5590_1A0E_4DFE_B584_874F6248CB01_.wvu.Cols" localSheetId="5" hidden="1">'Attach-3'!$H:$H</definedName>
    <definedName name="Z_E70B5590_1A0E_4DFE_B584_874F6248CB01_.wvu.Cols" localSheetId="7" hidden="1">'Attach-5'!$H:$H</definedName>
    <definedName name="Z_E70B5590_1A0E_4DFE_B584_874F6248CB01_.wvu.PrintArea" localSheetId="5" hidden="1">'Attach-3'!$A$1:$E$58</definedName>
    <definedName name="Z_E70B5590_1A0E_4DFE_B584_874F6248CB01_.wvu.PrintArea" localSheetId="7" hidden="1">'Attach-5'!$A$1:$E$62</definedName>
    <definedName name="Z_E70B5590_1A0E_4DFE_B584_874F6248CB01_.wvu.Rows" localSheetId="5" hidden="1">'Attach-3'!$13:$13</definedName>
    <definedName name="Z_E70B5590_1A0E_4DFE_B584_874F6248CB01_.wvu.Rows" localSheetId="7" hidden="1">'Attach-5'!$13:$13</definedName>
    <definedName name="Z_ECEBABD0_566A_41C4_AA9A_38EA30EFEDA8_.wvu.PrintArea" localSheetId="5" hidden="1">'Attach-3'!$A$1:$E$59</definedName>
    <definedName name="Z_ECEBABD0_566A_41C4_AA9A_38EA30EFEDA8_.wvu.PrintArea" localSheetId="7" hidden="1">'Attach-5'!$A$1:$E$63</definedName>
    <definedName name="Z_F51A1875_E3DE_4601_ADCE_E0FEEC04A5F8_.wvu.PrintArea" localSheetId="2" hidden="1">Instructions!$A$1:$C$27</definedName>
  </definedNames>
  <calcPr calcId="191029"/>
  <customWorkbookViews>
    <customWorkbookView name="Samrat Jain {Samrat Jain} - Personal View" guid="{D83EC6A1-2B65-4792-A424-DCAF5D1C1202}" mergeInterval="0" personalView="1" maximized="1" xWindow="-8" yWindow="-8" windowWidth="1936" windowHeight="1056" tabRatio="576" activeSheetId="2" showComments="commIndAndComment"/>
    <customWorkbookView name="Himanshu Mittal {Himanshu Mittal} - Personal View" guid="{2CA6ED7D-094C-426D-8B69-D7AF90E61D9D}" mergeInterval="0" personalView="1" maximized="1" xWindow="-9" yWindow="-9" windowWidth="1938" windowHeight="1048" tabRatio="804" activeSheetId="3"/>
    <customWorkbookView name="60002881 - Personal View" guid="{996AFBE6-B482-42C1-8052-EFE8998821C2}" mergeInterval="0" personalView="1" maximized="1" xWindow="1" yWindow="1" windowWidth="1362" windowHeight="538" tabRatio="804" activeSheetId="11"/>
    <customWorkbookView name="Parveen Kumar - Personal View" guid="{B95AE71C-5BDA-4E26-8FE3-DB001AA67062}" mergeInterval="0" personalView="1" maximized="1" windowWidth="1362" windowHeight="543" tabRatio="804" activeSheetId="11"/>
    <customWorkbookView name="Dinesh C. Nainwal - Personal View" guid="{2CE5BBB8-7D2C-4EA1-98DE-92BEDF0C8A97}" mergeInterval="0" personalView="1" maximized="1" windowWidth="1362" windowHeight="543" tabRatio="804" activeSheetId="21"/>
    <customWorkbookView name="Parveen Saluja - Personal View" guid="{75ADC1CB-B2FC-4413-A994-9BBA99DCA57A}" mergeInterval="0" personalView="1" maximized="1" windowWidth="1362" windowHeight="543" tabRatio="632" activeSheetId="2"/>
    <customWorkbookView name="admin - Personal View" guid="{611D8B62-9C40-451B-ABB4-92F111B2BF43}" mergeInterval="0" personalView="1" maximized="1" xWindow="1" yWindow="1" windowWidth="1280" windowHeight="794" tabRatio="632" activeSheetId="1"/>
    <customWorkbookView name="01209 - Personal View" guid="{27A45B7A-04F2-4516-B80B-5ED0825D4ED3}" mergeInterval="0" personalView="1" maximized="1" xWindow="1" yWindow="1" windowWidth="1366" windowHeight="538" tabRatio="632" activeSheetId="24"/>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7"/>
    <customWorkbookView name="Ann Mary Jose           - Personal View" guid="{091A6405-72DB-46E0-B81A-EC53A5C58396}" mergeInterval="0" personalView="1" maximized="1" xWindow="1" yWindow="1" windowWidth="1362" windowHeight="492" tabRatio="632" activeSheetId="2"/>
    <customWorkbookView name="gowda - Personal View" guid="{3AF5D368-0F40-4903-B06B-A4E8DE0BBD2F}" mergeInterval="0" personalView="1" maximized="1" xWindow="1" yWindow="1" windowWidth="1440" windowHeight="670" tabRatio="632" activeSheetId="14"/>
    <customWorkbookView name="01192 - Personal View" guid="{38BADFEC-005D-4348-A1C4-C10C151F5DFC}" mergeInterval="0" personalView="1" maximized="1" xWindow="1" yWindow="1" windowWidth="1366" windowHeight="538" tabRatio="632" activeSheetId="2"/>
    <customWorkbookView name="01660 - Personal View" guid="{693AE0F1-9847-4E6A-B08E-BAB67D33B621}" mergeInterval="0" personalView="1" maximized="1" xWindow="1" yWindow="1" windowWidth="1362" windowHeight="538" tabRatio="632" activeSheetId="16" showComments="commIndAndComment"/>
    <customWorkbookView name="31103 - Personal View" guid="{DECF7153-B692-414F-BA42-AEEFA09CA6EC}" mergeInterval="0" personalView="1" maximized="1" windowWidth="1362" windowHeight="543" tabRatio="632" activeSheetId="10"/>
    <customWorkbookView name="11086 - Personal View" guid="{89820FCD-8AFD-42C4-B05F-5701FCC12354}" mergeInterval="0" personalView="1" maximized="1" windowWidth="1270" windowHeight="511" tabRatio="632" activeSheetId="10"/>
    <customWorkbookView name="Jasminder Singh - Personal View" guid="{B7DA3930-F502-4F10-B6E9-DF93489BC550}" mergeInterval="0" personalView="1" maximized="1" windowWidth="1596" windowHeight="674" tabRatio="804" activeSheetId="7"/>
    <customWorkbookView name="60003018 - Personal View" guid="{85C5F000-3F2E-4A34-B83F-6CE80CF74968}" mergeInterval="0" personalView="1" maximized="1" xWindow="-8" yWindow="-8" windowWidth="1382" windowHeight="744" tabRatio="804" activeSheetId="3"/>
  </customWorkbookViews>
</workbook>
</file>

<file path=xl/calcChain.xml><?xml version="1.0" encoding="utf-8"?>
<calcChain xmlns="http://schemas.openxmlformats.org/spreadsheetml/2006/main">
  <c r="F87" i="6" l="1"/>
  <c r="F86" i="6"/>
  <c r="B87" i="6"/>
  <c r="B86" i="6"/>
  <c r="A6" i="6"/>
  <c r="A5" i="6"/>
  <c r="B10" i="6"/>
  <c r="B9" i="6"/>
  <c r="B8" i="6"/>
  <c r="B7" i="6"/>
  <c r="A1" i="6"/>
  <c r="A3" i="6"/>
  <c r="E9" i="6"/>
  <c r="E8" i="6"/>
  <c r="E7" i="6"/>
  <c r="E6" i="6"/>
  <c r="E5" i="6"/>
  <c r="A1" i="9" l="1"/>
  <c r="A1" i="8"/>
  <c r="E61" i="8" l="1"/>
  <c r="B62" i="8"/>
  <c r="B18" i="7"/>
  <c r="B61" i="8"/>
  <c r="A6" i="8"/>
  <c r="A5" i="8"/>
  <c r="A3" i="8"/>
  <c r="C8" i="7"/>
  <c r="B7" i="8" s="1"/>
  <c r="C9" i="7"/>
  <c r="C9" i="9" s="1"/>
  <c r="C10" i="7"/>
  <c r="B9" i="8" s="1"/>
  <c r="C11" i="7"/>
  <c r="K36" i="11"/>
  <c r="C11" i="9" l="1"/>
  <c r="C10" i="9"/>
  <c r="C8" i="9"/>
  <c r="B10" i="8"/>
  <c r="B8" i="8"/>
  <c r="K14" i="7"/>
  <c r="F20" i="9"/>
  <c r="B20" i="9"/>
  <c r="F19" i="9"/>
  <c r="B19" i="9"/>
  <c r="Y8" i="9"/>
  <c r="A7" i="9"/>
  <c r="A6" i="9"/>
  <c r="A3" i="9"/>
  <c r="Y1" i="9"/>
  <c r="T1" i="9"/>
  <c r="T2" i="9" s="1"/>
  <c r="A7" i="7"/>
  <c r="E5" i="8"/>
  <c r="E6" i="8"/>
  <c r="E23" i="8"/>
  <c r="E7" i="8"/>
  <c r="E8" i="8"/>
  <c r="E9" i="8"/>
  <c r="E55" i="8"/>
  <c r="B17" i="7" l="1"/>
  <c r="A3" i="7" l="1"/>
  <c r="E25" i="10" l="1"/>
  <c r="E24" i="10"/>
  <c r="F18" i="7"/>
  <c r="F17" i="7"/>
  <c r="F55" i="11" s="1"/>
  <c r="F56" i="11" l="1"/>
  <c r="E62" i="8"/>
  <c r="H1" i="13"/>
  <c r="H2" i="13"/>
  <c r="H3" i="13"/>
  <c r="H4" i="13"/>
  <c r="H5" i="13"/>
  <c r="F9" i="12"/>
  <c r="G24" i="12"/>
  <c r="G1" i="13" s="1"/>
  <c r="J24" i="12"/>
  <c r="J1" i="13" s="1"/>
  <c r="G25" i="12"/>
  <c r="G2" i="13" s="1"/>
  <c r="J25" i="12"/>
  <c r="J2" i="13" s="1"/>
  <c r="G26" i="12"/>
  <c r="G3" i="13" s="1"/>
  <c r="J26" i="12"/>
  <c r="J3" i="13" s="1"/>
  <c r="G27" i="12"/>
  <c r="G4" i="13" s="1"/>
  <c r="G28" i="12"/>
  <c r="G5" i="13" s="1"/>
  <c r="Z1" i="11"/>
  <c r="A9" i="11"/>
  <c r="A10" i="11"/>
  <c r="A11" i="11"/>
  <c r="A12" i="11"/>
  <c r="A13" i="11"/>
  <c r="H41" i="11"/>
  <c r="AF4" i="10"/>
  <c r="AF5" i="10"/>
  <c r="AF6" i="10"/>
  <c r="E7" i="10"/>
  <c r="E8" i="10"/>
  <c r="E9" i="10"/>
  <c r="E10" i="10"/>
  <c r="AF10" i="10"/>
  <c r="E11" i="10"/>
  <c r="AE21" i="10"/>
  <c r="AH21" i="10"/>
  <c r="AE22" i="10"/>
  <c r="B106" i="10"/>
  <c r="C106" i="10"/>
  <c r="G106" i="10"/>
  <c r="A107" i="10"/>
  <c r="B107" i="10"/>
  <c r="C107" i="10"/>
  <c r="G107" i="10"/>
  <c r="G109" i="10"/>
  <c r="B110" i="10"/>
  <c r="C110" i="10"/>
  <c r="G110" i="10"/>
  <c r="A111" i="10"/>
  <c r="C111" i="10"/>
  <c r="G111" i="10"/>
  <c r="A112" i="10"/>
  <c r="C112" i="10"/>
  <c r="G112" i="10"/>
  <c r="C113" i="10"/>
  <c r="G113" i="10"/>
  <c r="C114" i="10"/>
  <c r="G114" i="10"/>
  <c r="A116" i="10"/>
  <c r="B116" i="10"/>
  <c r="C116" i="10"/>
  <c r="A117" i="10"/>
  <c r="B117" i="10"/>
  <c r="C117" i="10"/>
  <c r="A118" i="10"/>
  <c r="B118" i="10"/>
  <c r="A119" i="10"/>
  <c r="B119" i="10"/>
  <c r="C119" i="10"/>
  <c r="A120" i="10"/>
  <c r="B120" i="10"/>
  <c r="C120" i="10"/>
  <c r="B121" i="10"/>
  <c r="C121" i="10"/>
  <c r="A122" i="10"/>
  <c r="B122" i="10"/>
  <c r="A123" i="10"/>
  <c r="B123" i="10"/>
  <c r="A124" i="10"/>
  <c r="B124" i="10"/>
  <c r="A125" i="10"/>
  <c r="B125" i="10"/>
  <c r="C125" i="10"/>
  <c r="A126" i="10"/>
  <c r="B126" i="10"/>
  <c r="C126" i="10"/>
  <c r="A127" i="10"/>
  <c r="B127" i="10"/>
  <c r="C127" i="10"/>
  <c r="A128" i="10"/>
  <c r="B128" i="10"/>
  <c r="C128" i="10"/>
  <c r="B129" i="10"/>
  <c r="C129" i="10"/>
  <c r="A130" i="10"/>
  <c r="B130" i="10"/>
  <c r="A131" i="10"/>
  <c r="B131" i="10"/>
  <c r="C131" i="10"/>
  <c r="A132" i="10"/>
  <c r="B132" i="10"/>
  <c r="C132" i="10"/>
  <c r="A133" i="10"/>
  <c r="B133" i="10"/>
  <c r="C133" i="10"/>
  <c r="A134" i="10"/>
  <c r="B134" i="10"/>
  <c r="C134" i="10"/>
  <c r="B135" i="10"/>
  <c r="C135" i="10"/>
  <c r="A136" i="10"/>
  <c r="B136" i="10"/>
  <c r="A137" i="10"/>
  <c r="B137" i="10"/>
  <c r="C137" i="10"/>
  <c r="A138" i="10"/>
  <c r="B138" i="10"/>
  <c r="C138" i="10"/>
  <c r="A139" i="10"/>
  <c r="B139" i="10"/>
  <c r="C139" i="10"/>
  <c r="B140" i="10"/>
  <c r="C140" i="10"/>
  <c r="A141" i="10"/>
  <c r="B141" i="10"/>
  <c r="A142" i="10"/>
  <c r="B142" i="10"/>
  <c r="C142" i="10"/>
  <c r="A143" i="10"/>
  <c r="B143" i="10"/>
  <c r="C143" i="10"/>
  <c r="A144" i="10"/>
  <c r="B144" i="10"/>
  <c r="C144" i="10"/>
  <c r="B145" i="10"/>
  <c r="C145" i="10"/>
  <c r="A146" i="10"/>
  <c r="B146" i="10"/>
  <c r="A147" i="10"/>
  <c r="B147" i="10"/>
  <c r="C147" i="10"/>
  <c r="A148" i="10"/>
  <c r="B148" i="10"/>
  <c r="C148" i="10"/>
  <c r="A149" i="10"/>
  <c r="B149" i="10"/>
  <c r="C149" i="10"/>
  <c r="A150" i="10"/>
  <c r="B150" i="10"/>
  <c r="C150" i="10"/>
  <c r="B151" i="10"/>
  <c r="C151" i="10"/>
  <c r="B152" i="10"/>
  <c r="C152" i="10"/>
  <c r="A154" i="10"/>
  <c r="B154" i="10"/>
  <c r="A155" i="10"/>
  <c r="B155" i="10"/>
  <c r="A156" i="10"/>
  <c r="B156" i="10"/>
  <c r="C156" i="10"/>
  <c r="A157" i="10"/>
  <c r="B157" i="10"/>
  <c r="C157" i="10"/>
  <c r="A158" i="10"/>
  <c r="B158" i="10"/>
  <c r="C158" i="10"/>
  <c r="B159" i="10"/>
  <c r="C159" i="10"/>
  <c r="B160" i="10"/>
  <c r="C160" i="10"/>
  <c r="A161" i="10"/>
  <c r="B161" i="10"/>
  <c r="A162" i="10"/>
  <c r="B162" i="10"/>
  <c r="A163" i="10"/>
  <c r="B163" i="10"/>
  <c r="C163" i="10"/>
  <c r="A164" i="10"/>
  <c r="B164" i="10"/>
  <c r="C164" i="10"/>
  <c r="A165" i="10"/>
  <c r="B165" i="10"/>
  <c r="C165" i="10"/>
  <c r="A166" i="10"/>
  <c r="B166" i="10"/>
  <c r="C166" i="10"/>
  <c r="A167" i="10"/>
  <c r="B167" i="10"/>
  <c r="C167" i="10"/>
  <c r="B168" i="10"/>
  <c r="C168" i="10"/>
  <c r="A169" i="10"/>
  <c r="B169" i="10"/>
  <c r="A170" i="10"/>
  <c r="B170" i="10"/>
  <c r="C170" i="10"/>
  <c r="A171" i="10"/>
  <c r="B171" i="10"/>
  <c r="C171" i="10"/>
  <c r="A172" i="10"/>
  <c r="B172" i="10"/>
  <c r="C172" i="10"/>
  <c r="A173" i="10"/>
  <c r="B173" i="10"/>
  <c r="C173" i="10"/>
  <c r="A174" i="10"/>
  <c r="B174" i="10"/>
  <c r="C174" i="10"/>
  <c r="A175" i="10"/>
  <c r="B175" i="10"/>
  <c r="C175" i="10"/>
  <c r="B176" i="10"/>
  <c r="C176" i="10"/>
  <c r="A177" i="10"/>
  <c r="B177" i="10"/>
  <c r="A178" i="10"/>
  <c r="B178" i="10"/>
  <c r="C178" i="10"/>
  <c r="A179" i="10"/>
  <c r="B179" i="10"/>
  <c r="C179" i="10"/>
  <c r="A180" i="10"/>
  <c r="B180" i="10"/>
  <c r="C180" i="10"/>
  <c r="A181" i="10"/>
  <c r="B181" i="10"/>
  <c r="C181" i="10"/>
  <c r="A182" i="10"/>
  <c r="B182" i="10"/>
  <c r="C182" i="10"/>
  <c r="A183" i="10"/>
  <c r="B183" i="10"/>
  <c r="C183" i="10"/>
  <c r="A184" i="10"/>
  <c r="B184" i="10"/>
  <c r="C184" i="10"/>
  <c r="A185" i="10"/>
  <c r="B185" i="10"/>
  <c r="C185" i="10"/>
  <c r="A186" i="10"/>
  <c r="B186" i="10"/>
  <c r="C186" i="10"/>
  <c r="B187" i="10"/>
  <c r="C187" i="10"/>
  <c r="A188" i="10"/>
  <c r="B188" i="10"/>
  <c r="A189" i="10"/>
  <c r="B189" i="10"/>
  <c r="C189" i="10"/>
  <c r="A190" i="10"/>
  <c r="B190" i="10"/>
  <c r="C190" i="10"/>
  <c r="A191" i="10"/>
  <c r="B191" i="10"/>
  <c r="C191" i="10"/>
  <c r="B192" i="10"/>
  <c r="C192" i="10"/>
  <c r="A193" i="10"/>
  <c r="B193" i="10"/>
  <c r="A194" i="10"/>
  <c r="B194" i="10"/>
  <c r="C194" i="10"/>
  <c r="A195" i="10"/>
  <c r="B195" i="10"/>
  <c r="C195" i="10"/>
  <c r="A196" i="10"/>
  <c r="B196" i="10"/>
  <c r="C196" i="10"/>
  <c r="B197" i="10"/>
  <c r="C197" i="10"/>
  <c r="A198" i="10"/>
  <c r="B198" i="10"/>
  <c r="A199" i="10"/>
  <c r="B199" i="10"/>
  <c r="C199" i="10"/>
  <c r="A200" i="10"/>
  <c r="B200" i="10"/>
  <c r="C200" i="10"/>
  <c r="B201" i="10"/>
  <c r="C201" i="10"/>
  <c r="A202" i="10"/>
  <c r="B202" i="10"/>
  <c r="A203" i="10"/>
  <c r="B203" i="10"/>
  <c r="C203" i="10"/>
  <c r="A204" i="10"/>
  <c r="B204" i="10"/>
  <c r="C204" i="10"/>
  <c r="A205" i="10"/>
  <c r="B205" i="10"/>
  <c r="C205" i="10"/>
  <c r="A206" i="10"/>
  <c r="B206" i="10"/>
  <c r="C206" i="10"/>
  <c r="A207" i="10"/>
  <c r="B207" i="10"/>
  <c r="C207" i="10"/>
  <c r="A208" i="10"/>
  <c r="B208" i="10"/>
  <c r="C208" i="10"/>
  <c r="B209" i="10"/>
  <c r="C209" i="10"/>
  <c r="A210" i="10"/>
  <c r="B210" i="10"/>
  <c r="A211" i="10"/>
  <c r="B211" i="10"/>
  <c r="C211" i="10"/>
  <c r="A212" i="10"/>
  <c r="B212" i="10"/>
  <c r="C212" i="10"/>
  <c r="A213" i="10"/>
  <c r="B213" i="10"/>
  <c r="C213" i="10"/>
  <c r="A214" i="10"/>
  <c r="B214" i="10"/>
  <c r="C214" i="10"/>
  <c r="A215" i="10"/>
  <c r="B215" i="10"/>
  <c r="A216" i="10"/>
  <c r="B216" i="10"/>
  <c r="C216" i="10"/>
  <c r="A217" i="10"/>
  <c r="B217" i="10"/>
  <c r="C217" i="10"/>
  <c r="A218" i="10"/>
  <c r="B218" i="10"/>
  <c r="C218" i="10"/>
  <c r="A219" i="10"/>
  <c r="B219" i="10"/>
  <c r="C219" i="10"/>
  <c r="B220" i="10"/>
  <c r="C220" i="10"/>
  <c r="B221" i="10"/>
  <c r="C221" i="10"/>
  <c r="B222" i="10"/>
  <c r="C222" i="10"/>
  <c r="T1" i="7"/>
  <c r="Y1" i="7"/>
  <c r="Y8" i="7"/>
  <c r="D21" i="12"/>
  <c r="F21" i="12" s="1"/>
  <c r="AA6" i="4"/>
  <c r="B7" i="4"/>
  <c r="L8" i="4"/>
  <c r="B16" i="4"/>
  <c r="B17" i="4"/>
  <c r="H29" i="4"/>
  <c r="G29" i="4" s="1"/>
  <c r="B2" i="2"/>
  <c r="B3" i="2"/>
  <c r="Y2" i="9" l="1"/>
  <c r="Z2" i="11"/>
  <c r="A43" i="12"/>
  <c r="B11" i="10"/>
  <c r="B114" i="10" s="1"/>
  <c r="D4" i="12"/>
  <c r="B2" i="4"/>
  <c r="T2" i="7"/>
  <c r="I24" i="12"/>
  <c r="I1" i="13" s="1"/>
  <c r="A1" i="7"/>
  <c r="A1" i="11" s="1"/>
  <c r="A6" i="7"/>
  <c r="B1" i="4"/>
  <c r="B25" i="10"/>
  <c r="B24" i="10"/>
  <c r="B10" i="10"/>
  <c r="B113" i="10" s="1"/>
  <c r="B9" i="10"/>
  <c r="B112" i="10" s="1"/>
  <c r="B8" i="10"/>
  <c r="B111" i="10" s="1"/>
  <c r="A1" i="10"/>
  <c r="A104" i="10" s="1"/>
  <c r="B56" i="11"/>
  <c r="B55" i="11"/>
  <c r="C15" i="11"/>
  <c r="B6" i="11"/>
  <c r="L14" i="7" s="1"/>
  <c r="B14" i="7" s="1"/>
  <c r="I26" i="12"/>
  <c r="I3" i="13" s="1"/>
  <c r="C25" i="10"/>
  <c r="C24" i="10"/>
  <c r="A3" i="10"/>
  <c r="A106" i="10" s="1"/>
  <c r="I25" i="12"/>
  <c r="I2" i="13" s="1"/>
  <c r="A7" i="10"/>
  <c r="A110" i="10" s="1"/>
  <c r="Y2" i="7"/>
  <c r="D17" i="12" l="1"/>
  <c r="L27" i="12" s="1"/>
  <c r="K27" i="12" s="1"/>
  <c r="B27" i="12" s="1"/>
  <c r="D18" i="12"/>
  <c r="L28" i="12" s="1"/>
  <c r="K28" i="12" s="1"/>
  <c r="A6" i="10"/>
  <c r="A109" i="10" s="1"/>
  <c r="AG6" i="11"/>
  <c r="AG9" i="11"/>
  <c r="AG7" i="11"/>
  <c r="AG8" i="11" s="1"/>
  <c r="D8" i="12"/>
  <c r="F8" i="12" s="1"/>
  <c r="D7" i="12"/>
  <c r="F7" i="12" s="1"/>
  <c r="F36" i="12" l="1"/>
  <c r="F18" i="12" s="1"/>
  <c r="L5" i="13"/>
  <c r="L4" i="13"/>
  <c r="K4" i="13"/>
  <c r="K5" i="13"/>
  <c r="B28" i="12"/>
  <c r="B51" i="11"/>
  <c r="D7" i="13" l="1"/>
  <c r="D8" i="13"/>
  <c r="H15" i="7" l="1"/>
  <c r="AF3" i="10" l="1"/>
  <c r="AF7" i="10" s="1"/>
  <c r="D6" i="12"/>
  <c r="D10" i="12" l="1"/>
  <c r="F6" i="12"/>
  <c r="F10" i="12" s="1"/>
  <c r="F31" i="12" l="1"/>
  <c r="D15" i="12"/>
  <c r="L25" i="12" s="1"/>
  <c r="D33" i="12"/>
  <c r="F33" i="12" s="1"/>
  <c r="F34" i="12" s="1"/>
  <c r="F15" i="12" s="1"/>
  <c r="H11" i="12" l="1"/>
  <c r="D11" i="12" s="1"/>
  <c r="D16" i="12"/>
  <c r="L26" i="12" s="1"/>
  <c r="D14" i="12"/>
  <c r="L2" i="13"/>
  <c r="K25" i="12"/>
  <c r="F35" i="12"/>
  <c r="F16" i="12" s="1"/>
  <c r="F32" i="12"/>
  <c r="F14" i="12" s="1"/>
  <c r="K2" i="13" l="1"/>
  <c r="D5" i="13" s="1"/>
  <c r="B25" i="12"/>
  <c r="AB17" i="11"/>
  <c r="F11" i="12"/>
  <c r="F12" i="12" s="1"/>
  <c r="D12" i="12"/>
  <c r="L3" i="13"/>
  <c r="K26" i="12"/>
  <c r="F37" i="12"/>
  <c r="F38" i="12" s="1"/>
  <c r="F17" i="12" s="1"/>
  <c r="F19" i="12" s="1"/>
  <c r="F20" i="12" s="1"/>
  <c r="D19" i="12"/>
  <c r="D20" i="12" s="1"/>
  <c r="L24" i="12"/>
  <c r="A1" i="14" l="1"/>
  <c r="L1" i="13"/>
  <c r="K24" i="12"/>
  <c r="B26" i="12"/>
  <c r="K3" i="13"/>
  <c r="D6" i="13" s="1"/>
  <c r="A7" i="14" l="1"/>
  <c r="B7" i="14" s="1"/>
  <c r="D7" i="14" s="1"/>
  <c r="A9" i="14"/>
  <c r="B9" i="14" s="1"/>
  <c r="D9" i="14" s="1"/>
  <c r="A11" i="14"/>
  <c r="B11" i="14" s="1"/>
  <c r="D11" i="14" s="1"/>
  <c r="A6" i="14"/>
  <c r="B6" i="14" s="1"/>
  <c r="A8" i="14"/>
  <c r="B8" i="14" s="1"/>
  <c r="D8" i="14" s="1"/>
  <c r="A10" i="14"/>
  <c r="B10" i="14" s="1"/>
  <c r="D10" i="14" s="1"/>
  <c r="K1" i="13"/>
  <c r="D4" i="13" s="1"/>
  <c r="B24" i="12"/>
  <c r="A4" i="14" l="1"/>
  <c r="AC17" i="11" s="1"/>
</calcChain>
</file>

<file path=xl/sharedStrings.xml><?xml version="1.0" encoding="utf-8"?>
<sst xmlns="http://schemas.openxmlformats.org/spreadsheetml/2006/main" count="524" uniqueCount="428">
  <si>
    <t>Equipment</t>
  </si>
  <si>
    <t>Fill up date in dd-mm-yyyy format from drop down menu.</t>
  </si>
  <si>
    <t>(Guarantee Declaration)</t>
  </si>
  <si>
    <t xml:space="preserve">We declare that the ratings, performance figures and availability of the system furnished by us for subject Package covered under this specification are guaranteed by us.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t>
  </si>
  <si>
    <t>Dear Sir,</t>
  </si>
  <si>
    <t>(GUARANTEED DECLARATION )</t>
  </si>
  <si>
    <t>Bought-Out</t>
  </si>
  <si>
    <t>Date      :</t>
  </si>
  <si>
    <t>Dear Ladies and/or Gentlemen,</t>
  </si>
  <si>
    <t>Thanking you, we remain,</t>
  </si>
  <si>
    <t>Yours faithfully,</t>
  </si>
  <si>
    <t>Printed Name :</t>
  </si>
  <si>
    <t>Designation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</si>
  <si>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</si>
  <si>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</si>
  <si>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</si>
  <si>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</si>
  <si>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</si>
  <si>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</si>
  <si>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</si>
  <si>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</si>
  <si>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</si>
  <si>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</si>
  <si>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</si>
  <si>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</si>
  <si>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</si>
  <si>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</si>
  <si>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</si>
  <si>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</si>
  <si>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</si>
  <si>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</si>
  <si>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</si>
  <si>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</si>
  <si>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</si>
  <si>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</si>
  <si>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</si>
  <si>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</si>
  <si>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</si>
  <si>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</si>
  <si>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</si>
  <si>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</si>
  <si>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</si>
  <si>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</si>
  <si>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</si>
  <si>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</si>
  <si>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</si>
  <si>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</si>
  <si>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</si>
  <si>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</si>
  <si>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</si>
  <si>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</si>
  <si>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</si>
  <si>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</si>
  <si>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</si>
  <si>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</si>
  <si>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</si>
  <si>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</si>
  <si>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</si>
  <si>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</si>
  <si>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</si>
  <si>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</si>
  <si>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</si>
  <si>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</si>
  <si>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</si>
  <si>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</si>
  <si>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</si>
  <si>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</si>
  <si>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</si>
  <si>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</si>
  <si>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</si>
  <si>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</si>
  <si>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</si>
  <si>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</si>
  <si>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</si>
  <si>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</si>
  <si>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</si>
  <si>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</si>
  <si>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</si>
  <si>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</si>
  <si>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</si>
  <si>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</si>
  <si>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</si>
  <si>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</si>
  <si>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</si>
  <si>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</si>
  <si>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</si>
  <si>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</si>
  <si>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</si>
  <si>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</si>
  <si>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</si>
  <si>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</si>
  <si>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</si>
  <si>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</si>
  <si>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</si>
  <si>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</si>
  <si>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</si>
  <si>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</si>
  <si>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</si>
  <si>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</si>
  <si>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</si>
  <si>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</si>
  <si>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</si>
  <si>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</si>
  <si>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</si>
  <si>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</si>
  <si>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</si>
  <si>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</si>
  <si>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</si>
  <si>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</si>
  <si>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</si>
  <si>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</si>
  <si>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</si>
  <si>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</si>
  <si>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</si>
  <si>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</si>
  <si>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</si>
  <si>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</si>
  <si>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</si>
  <si>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</si>
  <si>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</si>
  <si>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</si>
  <si>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</si>
  <si>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</si>
  <si>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</si>
  <si>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</si>
  <si>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</si>
  <si>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</si>
  <si>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</si>
  <si>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</si>
  <si>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</si>
  <si>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</si>
  <si>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</si>
  <si>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</si>
  <si>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</si>
  <si>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</si>
  <si>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</si>
  <si>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</si>
  <si>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</si>
  <si>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</si>
  <si>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</si>
  <si>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TOTAL BID PRICE (INCLUDING TAXES &amp; DUTIES)</t>
  </si>
  <si>
    <t>I)</t>
  </si>
  <si>
    <t>Bidder  has indicated the following taxes and duties additionally applicable for their bid:</t>
  </si>
  <si>
    <t>Rs.</t>
  </si>
  <si>
    <t xml:space="preserve">Others </t>
  </si>
  <si>
    <t>II)</t>
  </si>
  <si>
    <t>Ex-Works Price of Direct Supplies (after discount, if any)</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</si>
  <si>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</si>
  <si>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</si>
  <si>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</si>
  <si>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</si>
  <si>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</si>
  <si>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</si>
  <si>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</si>
  <si>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</si>
  <si>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</si>
  <si>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</si>
  <si>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Date :</t>
  </si>
  <si>
    <t>Place :</t>
  </si>
  <si>
    <t>Direct Total</t>
  </si>
  <si>
    <t>`</t>
  </si>
  <si>
    <t>BO Total</t>
  </si>
  <si>
    <t>Discount Sche-7</t>
  </si>
  <si>
    <t>Sole Bidder</t>
  </si>
  <si>
    <t>JV (Joint Venture)</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</si>
  <si>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</si>
  <si>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</si>
  <si>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</si>
  <si>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</si>
  <si>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</si>
  <si>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</si>
  <si>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</si>
  <si>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 xml:space="preserve"> Plus applicable Octroi, Entry Tax, Other Taxes &amp; Duties or such other sums as may be determined in accordance with the terms and conditions of the Bidding Documents.</t>
  </si>
  <si>
    <t>Multipackage Discount</t>
  </si>
  <si>
    <t>MPD Sche-7</t>
  </si>
  <si>
    <t xml:space="preserve">Sector-29, </t>
  </si>
  <si>
    <t>Dis Alert</t>
  </si>
  <si>
    <t>Package Code</t>
  </si>
  <si>
    <t>Specification No.</t>
  </si>
  <si>
    <t>While filling up the worksheets following may please be observed :</t>
  </si>
  <si>
    <t>This Workbook consists of following worksheets :</t>
  </si>
  <si>
    <t>Fill up only green shaded cells.</t>
  </si>
  <si>
    <t>●</t>
  </si>
  <si>
    <t>Fill up the rates &amp; location where type tests are proposed.</t>
  </si>
  <si>
    <t>Sch-7 (Type Test Charges) :</t>
  </si>
  <si>
    <t>Total of this Sch-7 shall automatically appear in Sch-1.</t>
  </si>
  <si>
    <t>Fill up additional information as required.</t>
  </si>
  <si>
    <t>Happy Bidding !</t>
  </si>
  <si>
    <t>I</t>
  </si>
  <si>
    <t>II</t>
  </si>
  <si>
    <t>As per Lum-sum</t>
  </si>
  <si>
    <t>AS per Percent</t>
  </si>
  <si>
    <t>Total Discount</t>
  </si>
  <si>
    <t>As per lum-sum on Sch-7</t>
  </si>
  <si>
    <t>As per Percent on Sch-7</t>
  </si>
  <si>
    <t xml:space="preserve"> </t>
  </si>
  <si>
    <t>a)</t>
  </si>
  <si>
    <t>b)</t>
  </si>
  <si>
    <t>c)</t>
  </si>
  <si>
    <t>d)</t>
  </si>
  <si>
    <t>e)</t>
  </si>
  <si>
    <t>f)</t>
  </si>
  <si>
    <t>(i)</t>
  </si>
  <si>
    <t>(ii)</t>
  </si>
  <si>
    <t>Sl. No.</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</si>
  <si>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</si>
  <si>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</si>
  <si>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</si>
  <si>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</si>
  <si>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</si>
  <si>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</si>
  <si>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</si>
  <si>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</si>
  <si>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</si>
  <si>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</si>
  <si>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</si>
  <si>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 xml:space="preserve">Date          : </t>
  </si>
  <si>
    <t>Place         :</t>
  </si>
  <si>
    <t>Printed Name   :</t>
  </si>
  <si>
    <t>Designation   :</t>
  </si>
  <si>
    <t>Name     :</t>
  </si>
  <si>
    <t>Address :</t>
  </si>
  <si>
    <t>Direct</t>
  </si>
  <si>
    <t>(iii)</t>
  </si>
  <si>
    <t>(iv)</t>
  </si>
  <si>
    <t>Not Applicable</t>
  </si>
  <si>
    <t>Thirty Five</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</si>
  <si>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</si>
  <si>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</si>
  <si>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</si>
  <si>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</si>
  <si>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</si>
  <si>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</si>
  <si>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</si>
  <si>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</si>
  <si>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</si>
  <si>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 xml:space="preserve">…….. …….. …….. …….. …….. …….. </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</si>
  <si>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</si>
  <si>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</si>
  <si>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</si>
  <si>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</si>
  <si>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</si>
  <si>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</si>
  <si>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</si>
  <si>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</si>
  <si>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</si>
  <si>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</si>
  <si>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</si>
  <si>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</si>
  <si>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</si>
  <si>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</si>
  <si>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</si>
  <si>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</si>
  <si>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</si>
  <si>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</si>
  <si>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</si>
  <si>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</si>
  <si>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</si>
  <si>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</si>
  <si>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</si>
  <si>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</si>
  <si>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</si>
  <si>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</si>
  <si>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</si>
  <si>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</si>
  <si>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</si>
  <si>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</si>
  <si>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</si>
  <si>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</si>
  <si>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</si>
  <si>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</si>
  <si>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125 MVAR, 420kV 3ph. Bus Reactor</t>
  </si>
  <si>
    <t>Package Name</t>
  </si>
  <si>
    <t xml:space="preserve">Date : </t>
  </si>
  <si>
    <t>Guaranteed losses at rated output (applicable for each item/unit of the facilities) per Unit in KW</t>
  </si>
  <si>
    <t>Copper Loss at  75 degree C at rated current</t>
  </si>
  <si>
    <t>Iron loss at rated voltage and frequency</t>
  </si>
  <si>
    <t>Cooler loss (Power consumption by all fans &amp; pumps, except standby one) at rated voltage &amp; frequency</t>
  </si>
  <si>
    <t>500 MVA, 400/220/33kV three Phase Auto Transformer</t>
  </si>
  <si>
    <t>160 MVA, 220/132/33kV three Phase Auto Transformer</t>
  </si>
  <si>
    <t>Guaranteed loss at rated Voltage &amp; Frequency (applicable for each item/unit of the facilities) per Unit in KW</t>
  </si>
  <si>
    <t>630kVA, 33/0.433kV LT Transformer</t>
  </si>
  <si>
    <t xml:space="preserve">Substation Package–S3 for a) 765/400kV Raipur Pooling Substation Extension  under Installation of Bus Reactor and ICT in WR; b) 765kV Vindhyachal Pooling Station Extension (Part A )under Transmission System associated with Vindhyachal-V project of NTPC (Part A); c) 765kV Vindhyachal Pooling Station Extension (Part B), and 765kV Jabalpur Pooling Station Extension (Part B) under Transmission System associated with Vindhyachal-V project of NTPC (Part B) </t>
  </si>
  <si>
    <t>Names of the Consultant :</t>
  </si>
  <si>
    <t>Fill up names and address of the Consultant.</t>
  </si>
  <si>
    <t>Fill up ref. no. as Consultant's ref no. of this letter.</t>
  </si>
  <si>
    <t>Name of the Consultant</t>
  </si>
  <si>
    <t>Address of the Consultant</t>
  </si>
  <si>
    <t>CONTRACT PERFORMANCE GUARANTEE</t>
  </si>
  <si>
    <t>Name of Package:</t>
  </si>
  <si>
    <t>We hereby declare that only the company, persons of firms interested in this proposal as principal or principals are named herein and that no other company person or firm other than the one mentioned herein have any interest in this proposal or in the contract to be entered into, if are awarded this contract, and that this proposal is made without any connection with any other persons, firm or party, likewise submitting a proposal and that this proposal in all respect for and in good faith  without collusion or fraud.</t>
  </si>
  <si>
    <t>Place      :</t>
  </si>
  <si>
    <r>
      <t>IFSC (for RTGS)/NEFT Code (</t>
    </r>
    <r>
      <rPr>
        <i/>
        <sz val="11"/>
        <rFont val="Book Antiqua"/>
        <family val="1"/>
      </rPr>
      <t>to be obtained from the Bank</t>
    </r>
    <r>
      <rPr>
        <sz val="11"/>
        <rFont val="Book Antiqua"/>
        <family val="1"/>
      </rPr>
      <t>) Sample Cancelled Cheque to be enclosed</t>
    </r>
  </si>
  <si>
    <t>9 digit MICR code printed at bottom in middle, next to cheque no.</t>
  </si>
  <si>
    <t>Type of Account:</t>
  </si>
  <si>
    <t>Account No.:</t>
  </si>
  <si>
    <t>Address of Branch:</t>
  </si>
  <si>
    <t>Name of the Bank:</t>
  </si>
  <si>
    <t>Bank Details for Electronic Payment</t>
  </si>
  <si>
    <t>Email ID :</t>
  </si>
  <si>
    <t>Mobile(s):</t>
  </si>
  <si>
    <t>Landline(s):</t>
  </si>
  <si>
    <t>Contact Details</t>
  </si>
  <si>
    <t>Name of Contact Person</t>
  </si>
  <si>
    <t>Permanent Account (PAN) No.</t>
  </si>
  <si>
    <t>4.           </t>
  </si>
  <si>
    <t>Status – Company/others</t>
  </si>
  <si>
    <t>3.           </t>
  </si>
  <si>
    <t>Correspondence Address:</t>
  </si>
  <si>
    <t>Branch Office:</t>
  </si>
  <si>
    <t>Registered Office:</t>
  </si>
  <si>
    <t>Address with PIN Code and State</t>
  </si>
  <si>
    <t>2.           </t>
  </si>
  <si>
    <t>1.           </t>
  </si>
  <si>
    <t>[Note: Bidder to note that in case no option is selected, in such a case, no initial advance payment shall be made by the Employer to the bidder in the event of award.]</t>
  </si>
  <si>
    <t>Services Portion:</t>
  </si>
  <si>
    <t>Supply Portion:</t>
  </si>
  <si>
    <t xml:space="preserve"> Initial Advance</t>
  </si>
  <si>
    <t xml:space="preserve">We have read the provisions in the Bidding Documents regarding furnishing the option for advance payment. Accordingly, as per ITB Clause 11.3 as provided in Section BDS, Section 2, Part-1 of the Bidding Documents, we hereby confirm to opt the following:   </t>
  </si>
  <si>
    <t>We hereby authorize the Employer to make all our payments through Electronic Fund Transfer System. The details for facilitating the payments are given below:-</t>
  </si>
  <si>
    <t>Name of the Consutant in whose favour payment is to be made</t>
  </si>
  <si>
    <t>I/We hereby declare that the particulars given above are correct and complete. If the transaction is delayed or credit is not affected at all for reasons of incomplete or incorrect information, I/We would not hold the employer responsible.</t>
  </si>
  <si>
    <t xml:space="preserve">Letter of First Envelope Proposal </t>
  </si>
  <si>
    <t>FIRST ENVELOPE</t>
  </si>
  <si>
    <t>Having examined the RfP Documents, including Amendment/Addenda the receipt of which is hereby acknowledged, we the undersigned, offer to deliver services as per provisions of Terms of Reference under the above-named package in full conformity with the said RfP Documents. In accordance with provisions of the RfP Documents, we hereby submit our Proposal, in two envelopes i.e. First Envelope &amp; Second Envelope  (to be opened subsequently).</t>
  </si>
  <si>
    <t>(a)</t>
  </si>
  <si>
    <t>Attachment 1:</t>
  </si>
  <si>
    <t>(b)</t>
  </si>
  <si>
    <t>Attachment 2:</t>
  </si>
  <si>
    <t>A written confirmation/Power of Attorney  duly authorized by a Notary Public indicating that the person(s) signing the Proposal have the authority to sign the Proposal and thus that the Proposal is binding upon us during the full period of its validity in accordance with the Clause 2.0.0 of Section-II of RfP documents..</t>
  </si>
  <si>
    <t>(c)</t>
  </si>
  <si>
    <t>Attachment 3:</t>
  </si>
  <si>
    <t xml:space="preserve">Undertaking regarding acceptance of Provisions of RfP documents
</t>
  </si>
  <si>
    <t>(d)</t>
  </si>
  <si>
    <t>Attachment 4:</t>
  </si>
  <si>
    <t>Information for E-payment, PF details and declaration regarding Micro/Small &amp; Medium Enterprises</t>
  </si>
  <si>
    <t>(e)</t>
  </si>
  <si>
    <t>Attachment 5:</t>
  </si>
  <si>
    <t>(f)</t>
  </si>
  <si>
    <t>Attachment 6:</t>
  </si>
  <si>
    <t>Declaration regarding Second Envelope Proposals</t>
  </si>
  <si>
    <t>We confirm that we shall get registered with the concerned Tax Authorities, as applicable.</t>
  </si>
  <si>
    <t>We understand that you are not bound to accept the lowest or any Proposal you may receive.</t>
  </si>
  <si>
    <t>Attachment-3</t>
  </si>
  <si>
    <t>Proposal Ref. No.</t>
  </si>
  <si>
    <t>We further confirm that any deviation to RfP Documents and its subsequent Amendment(s)/ Clarification as mentioned at 1.0 above, found anywhere in our Proposal, implicit or explicit shall stand unconditionally withdrawn, without any cost implication whatsoever to POWERGRID, failing which the Proposal security shall be forfeited.</t>
  </si>
  <si>
    <t>(Information for E-payment, PF details and declaration regarding Micro/Small &amp; Medium Enterprises)</t>
  </si>
  <si>
    <t>[Declaration of Micro/ Small/ Medium Enterprise under Micro/ Small &amp; Medium Enterprises Development Act 2006, if applicable]</t>
  </si>
  <si>
    <t>Service Tax Registration No.</t>
  </si>
  <si>
    <t>PF Registration No. of the Company</t>
  </si>
  <si>
    <t>PF Regional Office covered (with Address)</t>
  </si>
  <si>
    <t>Attachment-4</t>
  </si>
  <si>
    <t>Attachment-5</t>
  </si>
  <si>
    <t>Attachment-6</t>
  </si>
  <si>
    <t>(Declaration regarding Second Envelope Proposals)</t>
  </si>
  <si>
    <t>We confirm that Letter of Second Envelope Proposal and Schedules in the Second Envelope have been filled up by us as per the provisions of the RfP documents. Further, we have noted that the same shall be evaluated as per the provisions of the RfP documents.</t>
  </si>
  <si>
    <t>there are no discrepancies/inconsistencies and deviations/omissions/ reservations to the RfP Documents, in the Second Envelope Proposal;</t>
  </si>
  <si>
    <t xml:space="preserve">(i) </t>
  </si>
  <si>
    <t>Further, we hereby confirm that :</t>
  </si>
  <si>
    <t xml:space="preserve">(ii) </t>
  </si>
  <si>
    <t xml:space="preserve">the description of items and the unit thereof in the price schedule in the Second Envelope Proposal are in conformity with those indicated in the price schedule of the RfP Documents without any deviation to the specified scope of work. </t>
  </si>
  <si>
    <t>With reference to our Proposal Ref. No</t>
  </si>
  <si>
    <t>In line with the requirement of the RfP Documents, we enclose herewith the following Attachments to this Letter of Proposal:</t>
  </si>
  <si>
    <t>Letter of Proposal:</t>
  </si>
  <si>
    <t>Yes</t>
  </si>
  <si>
    <t>No</t>
  </si>
  <si>
    <t>Whether the Consultant is an MSE (Micro &amp; Small Enterprise)</t>
  </si>
  <si>
    <t>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Clause 8.0.0 of Section-III: Conditions of Contracts of the RfP documents.</t>
  </si>
  <si>
    <t xml:space="preserve">We declare that as specified in Clause 7.1.0 of Section-III: Conditions of Contracts of RfP Documents, prices quoted by us in the Price Schedule in Second Envelope shall be Firm &amp; Fixed and shall not be subject to any adjustment during currency of the Contract. </t>
  </si>
  <si>
    <t xml:space="preserve">Attachments to the Letter of First Envelope Proposal: </t>
  </si>
  <si>
    <t>We declare that we are making the offer on a single source responsibility basis.</t>
  </si>
  <si>
    <t>We undertake, if our Proposal is accepted, the rates quoted by us shall be valid for a period of 2 (two) years from the date of award of Rate Contract.</t>
  </si>
  <si>
    <t xml:space="preserve">We agree that if our proposal is accepted for empanelment, the proposal security shall be converted into Performance Guarantee/Security Deposit till the period of validity of the Rate Contract, in accordance with clause No. 12.0.0 of Section-III: conditions of contract of the RfP documents. </t>
  </si>
  <si>
    <t>Our Proposal shall remain valid for acceptance for a period of 04 (four) months from the date of opening of the First Envelope Proposal.</t>
  </si>
  <si>
    <t>General Instruction to the Bidders for filling up this workbook of Bid Form and Attachments for this package</t>
  </si>
  <si>
    <t>Until a formal Contract is prepared and executed between us, this Proposal, together with your written acceptance thereof in the form of your Notification of Award shall constitute a binding contract between us.</t>
  </si>
  <si>
    <t>We have not made any deviations from the requirement of the RfP document and we have also not made any tampering  or changes in the  RfP documents on which the Proposal is being submitted  and if any tampering or changes are detected at any stage, we understand the Proposal will invite summary rejection /the contract  will  be liable  to be terminated, even if Award has been issued.</t>
  </si>
  <si>
    <t>We have understood the instructions and the terms and conditions mentioned in the enquiry furnished by you and have thoroughly examined the terms and conditions laid down by you in the RfP documents for Empanelment of consultant and are fully aware of the nature of consultancy services required.</t>
  </si>
  <si>
    <t>We have understood the instructions and the terms and conditions mentioned in the enquiry furnished by you and have thoroughly examined the terms and conditions laid down by you in the RfP documents for Engagement of Consultant and are fully aware of the nature of services required.</t>
  </si>
  <si>
    <t>We declare that the above quoted price includes all charges except GST. However, we understand that the GST shall be paid extra, as applicable. We further agree that the entered prices shall be deemed to cover for the full scope as aforesaid, including overheads and profits. We also declare that the above quoted lumpsum fee includes all man-day charges, equipment charges, administrative charges and any other incidental charges (directly or indirectly), for successful completion of the work as per the RfP document.</t>
  </si>
  <si>
    <t>We meet eligibility requireemtns and have no conflict of interest in accordance with Clause 2.0 Section-III (Conditions of Contract).</t>
  </si>
  <si>
    <t>We shall render all the services under the subject assignment from within India only. No services are envisaged to be taken from sources / personnel from abroad.</t>
  </si>
  <si>
    <t>Confidentiality Undertaking</t>
  </si>
  <si>
    <t>(g)</t>
  </si>
  <si>
    <t xml:space="preserve">Certification by the Bidder as per DoE Order in line with Clause 2.1.1 </t>
  </si>
  <si>
    <t>(h)</t>
  </si>
  <si>
    <t xml:space="preserve">Affidavit of Self certification regarding Minimum Local Content in line with PPP-MII order </t>
  </si>
  <si>
    <t>(j)</t>
  </si>
  <si>
    <t>Declaration by the Bidder regarding events encountered pursuant to Clause 2.1.3</t>
  </si>
  <si>
    <t>Undertaking regarding submission of original/Hard copy part of the bids</t>
  </si>
  <si>
    <t>Engagement of Transaction Advisor (TA) For Asset Monetization of POWERGRID Assets as per framework provided under National Monetization Pipeline (NMP).</t>
  </si>
  <si>
    <t>5006002805/CONSULTANCY TAKEN/DOM/A04-CC CS -5</t>
  </si>
  <si>
    <t xml:space="preserve">  forEngagement of Transaction Advisor (TA) For Asset Monetization of POWERGRID Assets as per framework provided under National Monetization Pipeline (NMP).; Spec. No.5006002805/CONSULTANCY TAKEN/DOM/A04-CC CS -5, we hereby confirm that the provisions of RfP Documents, read in conjunction with Amendment(s)/Clarification(s) (if any) issued by POWERGRID are acceptable to us and we have not taken any deviation in this regard.</t>
  </si>
  <si>
    <t>(Undertaking for an unconditional acceptance to Terms and Conditions of the Proposal)</t>
  </si>
  <si>
    <t>Attachments</t>
  </si>
  <si>
    <t>Fill up only green shaded cells in relevant Attachments.</t>
  </si>
  <si>
    <t>KEY PROFESSIONAL STAFF EXPERIENCE and COMPETENCE FOR ASSIGNMENT</t>
  </si>
  <si>
    <t>A.      TEAM LEADER</t>
  </si>
  <si>
    <t>Name of Team Leader</t>
  </si>
  <si>
    <t>Education Qualification</t>
  </si>
  <si>
    <t>Consulting Experience (in Years)</t>
  </si>
  <si>
    <t>Acted as Team Leader in assignment(s) related to</t>
  </si>
  <si>
    <t>Details of Client i.e. Name of Client / Contact Information of Client / Supporting Documents</t>
  </si>
  <si>
    <t>Asignment related to Transaction Advisor/Consultant to the Sponsor</t>
  </si>
  <si>
    <t>A1</t>
  </si>
  <si>
    <t>Asignment related to Tax Consultant for structuring the InvIT transaction</t>
  </si>
  <si>
    <t>Asignment related to Financial projections for Asset valuation to the Sponsor</t>
  </si>
  <si>
    <t>Asignment related to Accounting advisory support for listed InvIT in India</t>
  </si>
  <si>
    <t>B.      Team Member(s)</t>
  </si>
  <si>
    <t>Name of Team Member</t>
  </si>
  <si>
    <t>Acted as Team Leader/ Member in assignment(s) related to</t>
  </si>
  <si>
    <t>B1</t>
  </si>
  <si>
    <t>B2</t>
  </si>
  <si>
    <t>B3</t>
  </si>
  <si>
    <t>B4</t>
  </si>
  <si>
    <t xml:space="preserve">This is to certify that the above referred team would work on the said transaction and we confirm that if during the process, any of the above core team members is not available due to whatsoever, another person of the similar qualification and experience would be made available with the concurrence of POWERGRID. </t>
  </si>
  <si>
    <t>Attachment-2 Power of Attorney: No specific format is provided by POWERGRID. Consultant may use their own format.</t>
  </si>
  <si>
    <t>(Details of Deal Team )</t>
  </si>
  <si>
    <t>In support of our Deal Team Credentials, we furnish herewith our data/ information as per the requirement of the RfP Documents:</t>
  </si>
  <si>
    <r>
      <t>We are a Micro and Small Enterprise (MSE) registered with ………………………………….., a designated Authority of GoI under the Public Procurement Policy for MSEs Order, 2012, Notification dated 01/06/2020 read in conjunction with related notifications issued from time to time for such enterprises.  (</t>
    </r>
    <r>
      <rPr>
        <b/>
        <i/>
        <sz val="11"/>
        <rFont val="Book Antiqua"/>
        <family val="1"/>
      </rPr>
      <t>To be filled by MSE Company only</t>
    </r>
    <r>
      <rPr>
        <sz val="11"/>
        <rFont val="Book Antiqua"/>
        <family val="1"/>
      </rPr>
      <t>)</t>
    </r>
  </si>
  <si>
    <t>Attachment 7:</t>
  </si>
  <si>
    <t>Attachment 8:</t>
  </si>
  <si>
    <t>Attachment 9:</t>
  </si>
  <si>
    <t>Attachment 10:</t>
  </si>
  <si>
    <t>Attachment 11:</t>
  </si>
  <si>
    <t>(k)</t>
  </si>
  <si>
    <t>Details of deal team that would work on the transaction along with an undertaking to the effect that if during the process, any of the core team members is not available for whatsoever reasons, another person of the similar qualification and experience would be made available with the concurrence of POWERGRID</t>
  </si>
  <si>
    <t>Attachments 3, 4, 5,6 and Letter of proposal are included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</si>
</sst>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quot;£&quot;* #,##0.00_-;\-&quot;£&quot;* #,##0.00_-;_-&quot;£&quot;* &quot;-&quot;??_-;_-@_-"/>
    <numFmt numFmtId="165" formatCode="0.0"/>
    <numFmt numFmtId="166" formatCode="0.000"/>
    <numFmt numFmtId="167" formatCode="_(* #,##0_);_(* \(#,##0\);_(* \-??_);_(@_)"/>
    <numFmt numFmtId="168" formatCode="_(* #,##0.0_);_(* \(#,##0.0\);_(* \-??_);_(@_)"/>
    <numFmt numFmtId="169" formatCode="#,##0.0"/>
    <numFmt numFmtId="170" formatCode="&quot;\&quot;#,##0.00;[Red]\-&quot;\&quot;#,##0.00"/>
    <numFmt numFmtId="171" formatCode="#,##0.000_);\(#,##0.000\)"/>
    <numFmt numFmtId="172" formatCode="0.0_)"/>
    <numFmt numFmtId="173" formatCode=";;"/>
    <numFmt numFmtId="174" formatCode="[$-409]dd\-mmm\-yy;@"/>
    <numFmt numFmtId="175" formatCode="_(* #,##0_);_(* \(#,##0\);_(* &quot;-&quot;??_);_(@_)"/>
    <numFmt numFmtId="176" formatCode="0.0000%"/>
  </numFmts>
  <fonts count="52">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1"/>
      <color indexed="12"/>
      <name val="Book Antiqua"/>
      <family val="1"/>
    </font>
    <font>
      <sz val="10"/>
      <color indexed="9"/>
      <name val="Book Antiqua"/>
      <family val="1"/>
    </font>
    <font>
      <sz val="11"/>
      <color indexed="9"/>
      <name val="Book Antiqua"/>
      <family val="1"/>
    </font>
    <font>
      <b/>
      <sz val="14"/>
      <name val="Book Antiqua"/>
      <family val="1"/>
    </font>
    <font>
      <i/>
      <sz val="11"/>
      <name val="Book Antiqua"/>
      <family val="1"/>
    </font>
    <font>
      <b/>
      <sz val="12"/>
      <color indexed="9"/>
      <name val="Book Antiqua"/>
      <family val="1"/>
    </font>
    <font>
      <b/>
      <sz val="12"/>
      <color indexed="16"/>
      <name val="Book Antiqua"/>
      <family val="1"/>
    </font>
    <font>
      <sz val="18"/>
      <color indexed="10"/>
      <name val="Book Antiqua"/>
      <family val="1"/>
    </font>
    <font>
      <b/>
      <sz val="14"/>
      <color indexed="12"/>
      <name val="Book Antiqua"/>
      <family val="1"/>
    </font>
    <font>
      <sz val="11"/>
      <name val="Book Antiqua"/>
      <family val="1"/>
    </font>
    <font>
      <sz val="10"/>
      <color indexed="9"/>
      <name val="Wingdings 3"/>
      <family val="1"/>
      <charset val="2"/>
    </font>
    <font>
      <sz val="1"/>
      <color indexed="9"/>
      <name val="Book Antiqua"/>
      <family val="1"/>
    </font>
    <font>
      <sz val="11"/>
      <color indexed="10"/>
      <name val="Book Antiqua"/>
      <family val="1"/>
    </font>
    <font>
      <b/>
      <sz val="11"/>
      <name val="Times New Roman"/>
      <family val="1"/>
    </font>
    <font>
      <b/>
      <sz val="12"/>
      <color rgb="FF0066FF"/>
      <name val="Book Antiqua"/>
      <family val="1"/>
    </font>
    <font>
      <i/>
      <sz val="12"/>
      <name val="Book Antiqua"/>
      <family val="1"/>
    </font>
    <font>
      <b/>
      <u/>
      <sz val="11"/>
      <name val="Book Antiqua"/>
      <family val="1"/>
    </font>
    <font>
      <sz val="8"/>
      <color rgb="FF000000"/>
      <name val="Tahoma"/>
      <family val="2"/>
    </font>
    <font>
      <b/>
      <i/>
      <sz val="11"/>
      <name val="Book Antiqua"/>
      <family val="1"/>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1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3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3">
    <xf numFmtId="0" fontId="0" fillId="0" borderId="0"/>
    <xf numFmtId="9" fontId="6" fillId="0" borderId="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7" fillId="0" borderId="0"/>
    <xf numFmtId="43"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43" fontId="32" fillId="0" borderId="0" applyFont="0" applyFill="0" applyBorder="0" applyAlignment="0" applyProtection="0"/>
    <xf numFmtId="169"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6" fontId="1" fillId="0" borderId="0"/>
    <xf numFmtId="0" fontId="32" fillId="0" borderId="0"/>
    <xf numFmtId="0" fontId="29" fillId="0" borderId="0"/>
    <xf numFmtId="0" fontId="15" fillId="0" borderId="0"/>
    <xf numFmtId="0" fontId="29" fillId="0" borderId="0"/>
    <xf numFmtId="0" fontId="1" fillId="0" borderId="0"/>
    <xf numFmtId="0" fontId="15" fillId="0" borderId="0" applyNumberFormat="0" applyFill="0" applyBorder="0" applyProtection="0">
      <alignment vertical="top"/>
    </xf>
    <xf numFmtId="0" fontId="1" fillId="0" borderId="0"/>
    <xf numFmtId="0" fontId="15" fillId="0" borderId="0"/>
    <xf numFmtId="0" fontId="15" fillId="0" borderId="0"/>
    <xf numFmtId="0" fontId="1" fillId="0" borderId="0"/>
    <xf numFmtId="0" fontId="32" fillId="0" borderId="0"/>
    <xf numFmtId="0" fontId="1" fillId="0" borderId="0" applyNumberFormat="0" applyFont="0" applyFill="0" applyBorder="0" applyAlignment="0" applyProtection="0">
      <alignment vertical="top"/>
    </xf>
    <xf numFmtId="0" fontId="1" fillId="0" borderId="0"/>
    <xf numFmtId="0" fontId="11" fillId="0" borderId="0" applyFont="0"/>
    <xf numFmtId="0" fontId="12" fillId="0" borderId="0" applyNumberFormat="0" applyFill="0" applyBorder="0" applyAlignment="0" applyProtection="0">
      <alignment vertical="top"/>
      <protection locked="0"/>
    </xf>
    <xf numFmtId="0" fontId="13" fillId="0" borderId="0"/>
    <xf numFmtId="0" fontId="16" fillId="0" borderId="0"/>
    <xf numFmtId="0" fontId="16" fillId="0" borderId="0"/>
    <xf numFmtId="0" fontId="15" fillId="0" borderId="0"/>
    <xf numFmtId="0" fontId="1" fillId="0" borderId="0"/>
  </cellStyleXfs>
  <cellXfs count="715">
    <xf numFmtId="0" fontId="0" fillId="0" borderId="0" xfId="0"/>
    <xf numFmtId="0" fontId="15" fillId="0" borderId="0" xfId="0" applyNumberFormat="1" applyFont="1" applyFill="1" applyBorder="1" applyAlignment="1" applyProtection="1">
      <alignment horizontal="left" vertical="center"/>
    </xf>
    <xf numFmtId="0" fontId="14" fillId="0" borderId="5" xfId="0" applyNumberFormat="1" applyFont="1" applyFill="1" applyBorder="1" applyAlignment="1" applyProtection="1">
      <alignment horizontal="right" vertical="center"/>
    </xf>
    <xf numFmtId="0" fontId="17" fillId="0" borderId="0" xfId="29" applyFont="1" applyBorder="1" applyAlignment="1" applyProtection="1">
      <alignment vertical="center"/>
      <protection hidden="1"/>
    </xf>
    <xf numFmtId="0" fontId="17" fillId="0" borderId="0" xfId="29" applyFont="1" applyAlignment="1" applyProtection="1">
      <alignment vertical="center"/>
      <protection hidden="1"/>
    </xf>
    <xf numFmtId="0" fontId="17" fillId="0" borderId="0" xfId="29" applyFont="1" applyProtection="1">
      <protection hidden="1"/>
    </xf>
    <xf numFmtId="0" fontId="1" fillId="0" borderId="0" xfId="29" applyProtection="1">
      <protection hidden="1"/>
    </xf>
    <xf numFmtId="0" fontId="4" fillId="0" borderId="0" xfId="29" applyFont="1" applyBorder="1" applyAlignment="1" applyProtection="1">
      <alignment vertical="center"/>
      <protection hidden="1"/>
    </xf>
    <xf numFmtId="0" fontId="4" fillId="0" borderId="6" xfId="29" applyFont="1" applyBorder="1" applyAlignment="1" applyProtection="1">
      <alignment vertical="center"/>
      <protection hidden="1"/>
    </xf>
    <xf numFmtId="0" fontId="4" fillId="0" borderId="7" xfId="29" applyFont="1" applyBorder="1" applyAlignment="1" applyProtection="1">
      <alignment vertical="center"/>
      <protection hidden="1"/>
    </xf>
    <xf numFmtId="0" fontId="1" fillId="0" borderId="0" xfId="29"/>
    <xf numFmtId="0" fontId="4" fillId="0" borderId="8" xfId="29" applyFont="1" applyBorder="1" applyAlignment="1" applyProtection="1">
      <alignment vertical="center"/>
      <protection hidden="1"/>
    </xf>
    <xf numFmtId="0" fontId="4" fillId="0" borderId="5" xfId="29" applyFont="1" applyBorder="1" applyAlignment="1" applyProtection="1">
      <alignment vertical="center"/>
      <protection hidden="1"/>
    </xf>
    <xf numFmtId="0" fontId="4" fillId="0" borderId="9" xfId="29" applyFont="1" applyBorder="1" applyAlignment="1" applyProtection="1">
      <alignment vertical="center"/>
      <protection hidden="1"/>
    </xf>
    <xf numFmtId="0" fontId="21" fillId="0" borderId="7" xfId="29" applyFont="1" applyBorder="1" applyAlignment="1" applyProtection="1">
      <alignment vertical="center"/>
      <protection hidden="1"/>
    </xf>
    <xf numFmtId="0" fontId="1" fillId="0" borderId="0" xfId="29" applyAlignment="1" applyProtection="1">
      <alignment vertical="center"/>
      <protection hidden="1"/>
    </xf>
    <xf numFmtId="0" fontId="16" fillId="0" borderId="7" xfId="29" applyFont="1" applyBorder="1" applyAlignment="1" applyProtection="1">
      <alignment vertical="center"/>
      <protection hidden="1"/>
    </xf>
    <xf numFmtId="0" fontId="23" fillId="0" borderId="0" xfId="29" applyFont="1" applyBorder="1" applyAlignment="1" applyProtection="1">
      <alignment vertical="center"/>
      <protection hidden="1"/>
    </xf>
    <xf numFmtId="0" fontId="16" fillId="0" borderId="9" xfId="29" applyFont="1" applyBorder="1" applyAlignment="1" applyProtection="1">
      <alignment vertical="center"/>
      <protection hidden="1"/>
    </xf>
    <xf numFmtId="0" fontId="4" fillId="0" borderId="0" xfId="29" applyFont="1" applyAlignment="1" applyProtection="1">
      <alignment vertical="center"/>
      <protection hidden="1"/>
    </xf>
    <xf numFmtId="0" fontId="4" fillId="0" borderId="10" xfId="29" applyFont="1" applyBorder="1" applyAlignment="1" applyProtection="1">
      <alignment vertical="center"/>
      <protection hidden="1"/>
    </xf>
    <xf numFmtId="0" fontId="16" fillId="0" borderId="0" xfId="29" applyFont="1" applyAlignment="1" applyProtection="1">
      <alignment vertical="center"/>
      <protection hidden="1"/>
    </xf>
    <xf numFmtId="0" fontId="14" fillId="0" borderId="0" xfId="30" applyFont="1" applyAlignment="1" applyProtection="1">
      <alignment vertical="center"/>
      <protection hidden="1"/>
    </xf>
    <xf numFmtId="0" fontId="15" fillId="0" borderId="0" xfId="30" applyFont="1" applyBorder="1" applyAlignment="1" applyProtection="1">
      <alignment vertical="center"/>
      <protection hidden="1"/>
    </xf>
    <xf numFmtId="0" fontId="15" fillId="0" borderId="0" xfId="29" applyFont="1" applyAlignment="1" applyProtection="1">
      <alignment vertical="center"/>
      <protection hidden="1"/>
    </xf>
    <xf numFmtId="0" fontId="14" fillId="0" borderId="0" xfId="32" applyFont="1" applyFill="1" applyAlignment="1" applyProtection="1">
      <alignment vertical="top"/>
      <protection hidden="1"/>
    </xf>
    <xf numFmtId="0" fontId="14" fillId="0" borderId="5" xfId="0" applyNumberFormat="1" applyFont="1" applyFill="1" applyBorder="1" applyAlignment="1" applyProtection="1">
      <alignment horizontal="left" vertical="center"/>
    </xf>
    <xf numFmtId="0" fontId="15" fillId="0" borderId="0" xfId="30" applyFont="1" applyBorder="1" applyAlignment="1" applyProtection="1">
      <alignment horizontal="left" vertical="center" indent="1"/>
      <protection hidden="1"/>
    </xf>
    <xf numFmtId="0" fontId="15" fillId="0" borderId="0" xfId="0" applyNumberFormat="1" applyFont="1" applyFill="1" applyBorder="1" applyAlignment="1" applyProtection="1">
      <alignment horizontal="left" vertical="center" indent="1"/>
      <protection hidden="1"/>
    </xf>
    <xf numFmtId="0" fontId="15" fillId="0" borderId="0" xfId="0" applyNumberFormat="1" applyFont="1" applyFill="1" applyBorder="1" applyAlignment="1" applyProtection="1">
      <alignment horizontal="left" vertical="center"/>
      <protection hidden="1"/>
    </xf>
    <xf numFmtId="0" fontId="15" fillId="0" borderId="0" xfId="30" applyFont="1" applyFill="1" applyBorder="1" applyAlignment="1" applyProtection="1">
      <alignment vertical="center"/>
      <protection hidden="1"/>
    </xf>
    <xf numFmtId="0" fontId="14" fillId="0" borderId="0" xfId="30" applyFont="1" applyAlignment="1" applyProtection="1">
      <alignment horizontal="left" vertical="center"/>
      <protection hidden="1"/>
    </xf>
    <xf numFmtId="0" fontId="14" fillId="0" borderId="5" xfId="0" applyNumberFormat="1" applyFont="1" applyFill="1" applyBorder="1" applyAlignment="1" applyProtection="1">
      <alignment horizontal="left" vertical="center"/>
      <protection hidden="1"/>
    </xf>
    <xf numFmtId="0" fontId="14" fillId="0" borderId="5" xfId="0" applyNumberFormat="1" applyFont="1" applyFill="1" applyBorder="1" applyAlignment="1" applyProtection="1">
      <alignment horizontal="justify" vertical="center"/>
      <protection hidden="1"/>
    </xf>
    <xf numFmtId="0" fontId="14" fillId="0" borderId="5" xfId="0" applyNumberFormat="1" applyFont="1" applyFill="1" applyBorder="1" applyAlignment="1" applyProtection="1">
      <alignment horizontal="center" vertical="center"/>
      <protection hidden="1"/>
    </xf>
    <xf numFmtId="0" fontId="14" fillId="0" borderId="5" xfId="0" applyNumberFormat="1" applyFont="1" applyFill="1" applyBorder="1" applyAlignment="1" applyProtection="1">
      <alignment horizontal="right" vertical="center"/>
      <protection hidden="1"/>
    </xf>
    <xf numFmtId="0" fontId="15" fillId="0" borderId="0" xfId="0" applyNumberFormat="1" applyFont="1" applyFill="1" applyBorder="1" applyAlignment="1" applyProtection="1">
      <alignment horizontal="justify" vertical="center"/>
      <protection hidden="1"/>
    </xf>
    <xf numFmtId="0" fontId="15" fillId="0" borderId="0" xfId="0" applyNumberFormat="1" applyFont="1" applyFill="1" applyBorder="1" applyAlignment="1" applyProtection="1">
      <alignment horizontal="center" vertical="center"/>
      <protection hidden="1"/>
    </xf>
    <xf numFmtId="0" fontId="14" fillId="0" borderId="0" xfId="0" applyNumberFormat="1" applyFont="1" applyFill="1" applyBorder="1" applyAlignment="1" applyProtection="1">
      <alignment horizontal="justify" vertical="center"/>
      <protection hidden="1"/>
    </xf>
    <xf numFmtId="0" fontId="14" fillId="0" borderId="0" xfId="30" applyFont="1" applyFill="1" applyBorder="1" applyAlignment="1" applyProtection="1">
      <alignment vertical="center"/>
      <protection hidden="1"/>
    </xf>
    <xf numFmtId="0" fontId="14" fillId="0" borderId="0" xfId="30" applyFont="1" applyAlignment="1" applyProtection="1">
      <alignment horizontal="center" vertical="center"/>
      <protection hidden="1"/>
    </xf>
    <xf numFmtId="0" fontId="32"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2" fillId="0" borderId="0" xfId="27" applyFont="1" applyFill="1" applyBorder="1" applyAlignment="1" applyProtection="1">
      <alignment vertical="center"/>
      <protection hidden="1"/>
    </xf>
    <xf numFmtId="0" fontId="1" fillId="0" borderId="0" xfId="27" applyProtection="1">
      <protection hidden="1"/>
    </xf>
    <xf numFmtId="0" fontId="29" fillId="0" borderId="0" xfId="26" applyProtection="1">
      <protection hidden="1"/>
    </xf>
    <xf numFmtId="0" fontId="33" fillId="0" borderId="0" xfId="26" applyFont="1" applyAlignment="1" applyProtection="1">
      <alignment horizontal="center" vertical="center" wrapText="1"/>
      <protection hidden="1"/>
    </xf>
    <xf numFmtId="0" fontId="15" fillId="0" borderId="0" xfId="26" applyFont="1" applyAlignment="1" applyProtection="1">
      <alignment vertical="center"/>
      <protection hidden="1"/>
    </xf>
    <xf numFmtId="0" fontId="14" fillId="0" borderId="0" xfId="26" applyFont="1" applyBorder="1" applyAlignment="1" applyProtection="1">
      <alignment horizontal="center" vertical="center"/>
      <protection hidden="1"/>
    </xf>
    <xf numFmtId="0" fontId="15" fillId="0" borderId="0" xfId="26" applyFont="1" applyAlignment="1" applyProtection="1">
      <alignment horizontal="justify" vertical="center"/>
      <protection hidden="1"/>
    </xf>
    <xf numFmtId="0" fontId="29" fillId="0" borderId="0" xfId="26" applyAlignment="1" applyProtection="1">
      <alignment vertical="center"/>
      <protection hidden="1"/>
    </xf>
    <xf numFmtId="0" fontId="15" fillId="0" borderId="14" xfId="26" applyFont="1" applyBorder="1" applyAlignment="1" applyProtection="1">
      <alignment vertical="center" wrapText="1"/>
      <protection hidden="1"/>
    </xf>
    <xf numFmtId="0" fontId="15" fillId="0" borderId="15" xfId="26" applyFont="1" applyBorder="1" applyAlignment="1" applyProtection="1">
      <alignment vertical="center" wrapText="1"/>
      <protection hidden="1"/>
    </xf>
    <xf numFmtId="0" fontId="15" fillId="0" borderId="0" xfId="26" applyFont="1" applyAlignment="1" applyProtection="1">
      <alignment horizontal="center" vertical="center"/>
      <protection hidden="1"/>
    </xf>
    <xf numFmtId="0" fontId="29" fillId="0" borderId="0" xfId="26" applyBorder="1" applyProtection="1">
      <protection hidden="1"/>
    </xf>
    <xf numFmtId="0" fontId="15" fillId="0" borderId="3" xfId="26" applyFont="1" applyBorder="1" applyAlignment="1" applyProtection="1">
      <alignment vertical="center" wrapText="1"/>
      <protection hidden="1"/>
    </xf>
    <xf numFmtId="0" fontId="15" fillId="0" borderId="0" xfId="26" applyFont="1" applyProtection="1">
      <protection hidden="1"/>
    </xf>
    <xf numFmtId="0" fontId="15" fillId="0" borderId="0" xfId="26" applyFont="1" applyAlignment="1" applyProtection="1">
      <alignment vertical="center" wrapText="1"/>
      <protection hidden="1"/>
    </xf>
    <xf numFmtId="0" fontId="15" fillId="0" borderId="16" xfId="26" applyFont="1" applyBorder="1" applyAlignment="1" applyProtection="1">
      <alignment vertical="center"/>
      <protection hidden="1"/>
    </xf>
    <xf numFmtId="0" fontId="15" fillId="0" borderId="17" xfId="26" applyFont="1" applyBorder="1" applyAlignment="1" applyProtection="1">
      <alignment vertical="center"/>
      <protection hidden="1"/>
    </xf>
    <xf numFmtId="0" fontId="15" fillId="0" borderId="18" xfId="26" applyFont="1" applyBorder="1" applyAlignment="1" applyProtection="1">
      <alignment vertical="center"/>
      <protection hidden="1"/>
    </xf>
    <xf numFmtId="0" fontId="15" fillId="0" borderId="19" xfId="26" applyFont="1" applyBorder="1" applyAlignment="1" applyProtection="1">
      <alignment vertical="center"/>
      <protection hidden="1"/>
    </xf>
    <xf numFmtId="0" fontId="15" fillId="0" borderId="20" xfId="26" applyFont="1" applyBorder="1" applyAlignment="1" applyProtection="1">
      <alignment vertical="center"/>
      <protection hidden="1"/>
    </xf>
    <xf numFmtId="0" fontId="15" fillId="0" borderId="21" xfId="26" applyFont="1" applyBorder="1" applyAlignment="1" applyProtection="1">
      <alignment vertical="center"/>
      <protection hidden="1"/>
    </xf>
    <xf numFmtId="0" fontId="15" fillId="0" borderId="8" xfId="26" applyFont="1" applyBorder="1" applyAlignment="1" applyProtection="1">
      <alignment vertical="center"/>
      <protection hidden="1"/>
    </xf>
    <xf numFmtId="0" fontId="15" fillId="0" borderId="9" xfId="26" applyFont="1" applyBorder="1" applyAlignment="1" applyProtection="1">
      <alignment vertical="center"/>
      <protection hidden="1"/>
    </xf>
    <xf numFmtId="0" fontId="15" fillId="0" borderId="0" xfId="26" applyFont="1" applyBorder="1" applyAlignment="1" applyProtection="1">
      <alignment vertical="center"/>
      <protection hidden="1"/>
    </xf>
    <xf numFmtId="0" fontId="15" fillId="0" borderId="14" xfId="26" applyFont="1" applyBorder="1" applyAlignment="1" applyProtection="1">
      <alignment horizontal="left" vertical="center"/>
      <protection hidden="1"/>
    </xf>
    <xf numFmtId="0" fontId="15" fillId="0" borderId="15" xfId="26" applyFont="1" applyBorder="1" applyAlignment="1" applyProtection="1">
      <alignment horizontal="left" vertical="center"/>
      <protection hidden="1"/>
    </xf>
    <xf numFmtId="0" fontId="15" fillId="0" borderId="0" xfId="26" applyFont="1" applyBorder="1" applyAlignment="1" applyProtection="1">
      <alignment horizontal="left" vertical="center"/>
      <protection hidden="1"/>
    </xf>
    <xf numFmtId="0" fontId="15" fillId="0" borderId="0" xfId="26" applyFont="1" applyAlignment="1" applyProtection="1">
      <alignment horizontal="left" vertical="center"/>
      <protection hidden="1"/>
    </xf>
    <xf numFmtId="0" fontId="34" fillId="0" borderId="0" xfId="26" applyFont="1" applyAlignment="1" applyProtection="1">
      <alignment vertical="center"/>
      <protection hidden="1"/>
    </xf>
    <xf numFmtId="0" fontId="34" fillId="0" borderId="0" xfId="26" applyFont="1" applyProtection="1">
      <protection hidden="1"/>
    </xf>
    <xf numFmtId="0" fontId="35" fillId="0" borderId="0" xfId="26" applyFont="1" applyAlignment="1" applyProtection="1">
      <alignment horizontal="center" vertical="center"/>
      <protection hidden="1"/>
    </xf>
    <xf numFmtId="0" fontId="28" fillId="0" borderId="0" xfId="0" applyFont="1" applyFill="1" applyProtection="1">
      <protection hidden="1"/>
    </xf>
    <xf numFmtId="0" fontId="28" fillId="0" borderId="0" xfId="0" applyFont="1" applyProtection="1">
      <protection hidden="1"/>
    </xf>
    <xf numFmtId="0" fontId="14" fillId="0" borderId="0" xfId="0" applyFont="1" applyFill="1" applyBorder="1" applyAlignment="1" applyProtection="1">
      <alignment vertical="center"/>
      <protection hidden="1"/>
    </xf>
    <xf numFmtId="0" fontId="14" fillId="0" borderId="0" xfId="0" applyNumberFormat="1" applyFont="1" applyFill="1" applyBorder="1" applyAlignment="1" applyProtection="1">
      <alignment horizontal="center" vertical="center"/>
      <protection hidden="1"/>
    </xf>
    <xf numFmtId="0" fontId="14" fillId="0" borderId="0" xfId="0" applyNumberFormat="1" applyFont="1" applyFill="1" applyBorder="1" applyAlignment="1" applyProtection="1">
      <alignment horizontal="left" vertical="center"/>
      <protection hidden="1"/>
    </xf>
    <xf numFmtId="0" fontId="24"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0" fontId="28" fillId="0" borderId="0" xfId="30" applyFont="1" applyFill="1" applyBorder="1" applyAlignment="1" applyProtection="1">
      <alignment vertical="center"/>
      <protection hidden="1"/>
    </xf>
    <xf numFmtId="0" fontId="28" fillId="0" borderId="0" xfId="34" applyFont="1" applyFill="1" applyBorder="1" applyAlignment="1" applyProtection="1">
      <alignment horizontal="center" vertical="center" wrapText="1"/>
      <protection hidden="1"/>
    </xf>
    <xf numFmtId="165" fontId="24" fillId="0" borderId="0" xfId="34" applyNumberFormat="1" applyFont="1" applyFill="1" applyBorder="1" applyAlignment="1" applyProtection="1">
      <alignment horizontal="center" vertical="center" wrapText="1"/>
      <protection hidden="1"/>
    </xf>
    <xf numFmtId="165" fontId="28" fillId="0" borderId="0" xfId="34" applyNumberFormat="1" applyFont="1" applyFill="1" applyBorder="1" applyAlignment="1" applyProtection="1">
      <alignment horizontal="center" vertical="center" wrapText="1"/>
      <protection hidden="1"/>
    </xf>
    <xf numFmtId="10" fontId="28" fillId="0" borderId="0" xfId="0" applyNumberFormat="1" applyFont="1" applyFill="1" applyBorder="1" applyAlignment="1" applyProtection="1">
      <alignment horizontal="center" vertical="center"/>
      <protection hidden="1"/>
    </xf>
    <xf numFmtId="0" fontId="28" fillId="0" borderId="0" xfId="0" applyFont="1" applyFill="1" applyBorder="1" applyProtection="1">
      <protection hidden="1"/>
    </xf>
    <xf numFmtId="0" fontId="28" fillId="0" borderId="0" xfId="0" applyFont="1" applyFill="1" applyBorder="1" applyAlignment="1" applyProtection="1">
      <alignment horizontal="left" vertical="center"/>
      <protection hidden="1"/>
    </xf>
    <xf numFmtId="176" fontId="28" fillId="0" borderId="0" xfId="0" applyNumberFormat="1" applyFont="1" applyFill="1" applyBorder="1" applyAlignment="1" applyProtection="1">
      <alignment horizontal="center" vertical="center"/>
      <protection hidden="1"/>
    </xf>
    <xf numFmtId="2" fontId="28" fillId="0" borderId="0" xfId="0" applyNumberFormat="1" applyFont="1" applyFill="1" applyBorder="1" applyProtection="1">
      <protection hidden="1"/>
    </xf>
    <xf numFmtId="0" fontId="24" fillId="0" borderId="0" xfId="0" applyFont="1" applyFill="1" applyBorder="1" applyAlignment="1" applyProtection="1">
      <alignment horizontal="left" vertical="center" wrapText="1"/>
      <protection hidden="1"/>
    </xf>
    <xf numFmtId="0" fontId="24" fillId="0" borderId="0" xfId="0" applyFont="1" applyFill="1" applyBorder="1" applyAlignment="1" applyProtection="1">
      <alignment horizontal="center" vertical="center" wrapText="1"/>
      <protection hidden="1"/>
    </xf>
    <xf numFmtId="0" fontId="24" fillId="0" borderId="0" xfId="34" applyFont="1" applyFill="1" applyBorder="1" applyAlignment="1" applyProtection="1">
      <alignment horizontal="center" vertical="center" wrapText="1"/>
      <protection hidden="1"/>
    </xf>
    <xf numFmtId="0" fontId="28" fillId="0" borderId="0" xfId="34"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vertical="center" wrapText="1"/>
    </xf>
    <xf numFmtId="0" fontId="28" fillId="0" borderId="0" xfId="0" applyFont="1" applyFill="1" applyBorder="1" applyAlignment="1" applyProtection="1">
      <alignment horizontal="right"/>
      <protection hidden="1"/>
    </xf>
    <xf numFmtId="0" fontId="25" fillId="0" borderId="0" xfId="0" applyFont="1" applyFill="1" applyAlignment="1" applyProtection="1">
      <alignment vertical="center"/>
      <protection hidden="1"/>
    </xf>
    <xf numFmtId="0" fontId="25" fillId="0" borderId="0" xfId="0" applyNumberFormat="1" applyFont="1" applyFill="1" applyBorder="1" applyAlignment="1" applyProtection="1">
      <alignment vertical="center"/>
      <protection hidden="1"/>
    </xf>
    <xf numFmtId="2" fontId="25" fillId="0" borderId="0" xfId="0" applyNumberFormat="1" applyFont="1" applyFill="1" applyAlignment="1" applyProtection="1">
      <alignment vertical="center"/>
      <protection hidden="1"/>
    </xf>
    <xf numFmtId="0" fontId="25" fillId="0" borderId="0" xfId="30" applyFont="1" applyFill="1" applyBorder="1" applyAlignment="1" applyProtection="1">
      <alignment vertical="center" wrapText="1"/>
      <protection hidden="1"/>
    </xf>
    <xf numFmtId="0" fontId="25" fillId="0" borderId="0" xfId="0" applyFont="1" applyFill="1" applyBorder="1" applyAlignment="1" applyProtection="1">
      <alignment vertical="center"/>
      <protection hidden="1"/>
    </xf>
    <xf numFmtId="0" fontId="15" fillId="0" borderId="0" xfId="0" applyFont="1" applyFill="1" applyBorder="1" applyProtection="1">
      <protection hidden="1"/>
    </xf>
    <xf numFmtId="0" fontId="14" fillId="0" borderId="0" xfId="0" applyFont="1" applyFill="1" applyBorder="1" applyProtection="1">
      <protection hidden="1"/>
    </xf>
    <xf numFmtId="0" fontId="18" fillId="0" borderId="18" xfId="29" applyFont="1" applyBorder="1" applyAlignment="1" applyProtection="1">
      <alignment horizontal="center" vertical="center"/>
      <protection hidden="1"/>
    </xf>
    <xf numFmtId="0" fontId="0" fillId="0" borderId="0" xfId="0" applyAlignment="1">
      <alignment vertical="top"/>
    </xf>
    <xf numFmtId="0" fontId="3" fillId="0" borderId="4" xfId="29" applyFont="1" applyBorder="1" applyAlignment="1" applyProtection="1">
      <alignment vertical="center"/>
      <protection hidden="1"/>
    </xf>
    <xf numFmtId="0" fontId="16" fillId="0" borderId="4" xfId="29" applyFont="1" applyBorder="1" applyAlignment="1" applyProtection="1">
      <alignment vertical="center"/>
      <protection hidden="1"/>
    </xf>
    <xf numFmtId="0" fontId="41" fillId="0" borderId="0" xfId="0" applyFont="1" applyAlignment="1" applyProtection="1">
      <alignment horizontal="center" vertical="center" wrapText="1"/>
      <protection hidden="1"/>
    </xf>
    <xf numFmtId="0" fontId="0" fillId="0" borderId="0" xfId="0" applyBorder="1" applyProtection="1">
      <protection hidden="1"/>
    </xf>
    <xf numFmtId="0" fontId="0" fillId="0" borderId="0" xfId="0" applyBorder="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7" fillId="0" borderId="0" xfId="0" applyFont="1" applyBorder="1" applyProtection="1">
      <protection hidden="1"/>
    </xf>
    <xf numFmtId="0" fontId="14" fillId="0" borderId="0" xfId="0" applyFont="1" applyBorder="1" applyAlignment="1" applyProtection="1">
      <alignment horizontal="center" vertical="top"/>
      <protection hidden="1"/>
    </xf>
    <xf numFmtId="0" fontId="4" fillId="0" borderId="0" xfId="0" applyFont="1" applyAlignment="1" applyProtection="1">
      <alignment horizontal="justify" vertical="center"/>
      <protection hidden="1"/>
    </xf>
    <xf numFmtId="0" fontId="17" fillId="0" borderId="0" xfId="0" applyFont="1" applyBorder="1" applyAlignment="1" applyProtection="1">
      <alignment vertical="top" wrapText="1"/>
      <protection hidden="1"/>
    </xf>
    <xf numFmtId="165" fontId="5" fillId="0" borderId="0" xfId="0" quotePrefix="1" applyNumberFormat="1" applyFont="1" applyBorder="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Border="1" applyAlignment="1" applyProtection="1">
      <alignment horizontal="left" vertical="top" wrapText="1"/>
      <protection hidden="1"/>
    </xf>
    <xf numFmtId="0" fontId="18" fillId="0" borderId="0" xfId="0" applyFont="1" applyAlignment="1" applyProtection="1">
      <alignment horizontal="justify" vertical="center"/>
      <protection hidden="1"/>
    </xf>
    <xf numFmtId="0" fontId="4" fillId="0" borderId="0" xfId="0" applyFont="1" applyBorder="1" applyAlignment="1" applyProtection="1">
      <alignment horizontal="right" vertical="top" wrapText="1"/>
      <protection hidden="1"/>
    </xf>
    <xf numFmtId="0" fontId="4" fillId="0" borderId="0" xfId="0" applyFont="1" applyBorder="1" applyAlignment="1" applyProtection="1">
      <alignment horizontal="center" vertical="top" wrapText="1"/>
      <protection hidden="1"/>
    </xf>
    <xf numFmtId="0" fontId="15" fillId="0" borderId="0" xfId="0" applyFont="1" applyBorder="1" applyAlignment="1" applyProtection="1">
      <alignment vertical="top"/>
      <protection hidden="1"/>
    </xf>
    <xf numFmtId="0" fontId="4" fillId="0" borderId="0" xfId="0" applyFont="1" applyAlignment="1" applyProtection="1">
      <alignment horizontal="justify"/>
      <protection hidden="1"/>
    </xf>
    <xf numFmtId="0" fontId="4" fillId="0" borderId="0" xfId="0" applyFont="1" applyBorder="1" applyProtection="1">
      <protection hidden="1"/>
    </xf>
    <xf numFmtId="0" fontId="18" fillId="0" borderId="0" xfId="0" applyFont="1" applyBorder="1" applyAlignment="1" applyProtection="1">
      <alignment horizontal="center" vertical="top"/>
      <protection hidden="1"/>
    </xf>
    <xf numFmtId="0" fontId="15" fillId="0" borderId="0" xfId="30" applyFont="1" applyFill="1" applyBorder="1" applyAlignment="1" applyProtection="1">
      <alignment horizontal="left" vertical="center" indent="1"/>
      <protection hidden="1"/>
    </xf>
    <xf numFmtId="0" fontId="15" fillId="0" borderId="0" xfId="30" applyFont="1" applyFill="1" applyBorder="1" applyAlignment="1" applyProtection="1">
      <alignment horizontal="left" vertical="center"/>
      <protection hidden="1"/>
    </xf>
    <xf numFmtId="0" fontId="14" fillId="0" borderId="0" xfId="30" applyFont="1" applyFill="1" applyBorder="1" applyAlignment="1" applyProtection="1">
      <alignment horizontal="left" vertical="center"/>
      <protection hidden="1"/>
    </xf>
    <xf numFmtId="0" fontId="15" fillId="0" borderId="0" xfId="29" applyFont="1" applyFill="1" applyBorder="1" applyAlignment="1" applyProtection="1">
      <alignment vertical="center"/>
      <protection hidden="1"/>
    </xf>
    <xf numFmtId="0" fontId="14" fillId="0" borderId="0" xfId="32" applyFont="1" applyFill="1" applyBorder="1" applyAlignment="1" applyProtection="1">
      <alignment vertical="top"/>
      <protection hidden="1"/>
    </xf>
    <xf numFmtId="0" fontId="15" fillId="0" borderId="0" xfId="29" applyFont="1" applyFill="1" applyBorder="1" applyAlignment="1" applyProtection="1">
      <alignment vertical="top"/>
      <protection hidden="1"/>
    </xf>
    <xf numFmtId="0" fontId="14" fillId="0" borderId="0"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center" vertical="center" wrapText="1"/>
      <protection hidden="1"/>
    </xf>
    <xf numFmtId="168" fontId="14" fillId="0" borderId="0" xfId="7" applyNumberFormat="1" applyFont="1" applyFill="1" applyBorder="1" applyAlignment="1" applyProtection="1">
      <alignment horizontal="left" vertical="center" wrapText="1" indent="1"/>
      <protection hidden="1"/>
    </xf>
    <xf numFmtId="0" fontId="14" fillId="0" borderId="0" xfId="0" applyFont="1" applyFill="1" applyBorder="1" applyAlignment="1" applyProtection="1">
      <alignment vertical="center" wrapText="1"/>
      <protection hidden="1"/>
    </xf>
    <xf numFmtId="168" fontId="15" fillId="0" borderId="0" xfId="7" applyNumberFormat="1" applyFont="1" applyFill="1" applyBorder="1" applyAlignment="1" applyProtection="1">
      <alignment horizontal="right" vertical="center" wrapText="1" indent="1"/>
      <protection hidden="1"/>
    </xf>
    <xf numFmtId="0" fontId="15"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left" vertical="center"/>
      <protection hidden="1"/>
    </xf>
    <xf numFmtId="2" fontId="15" fillId="0" borderId="0" xfId="30" applyNumberFormat="1" applyFont="1" applyFill="1" applyBorder="1" applyAlignment="1" applyProtection="1">
      <alignment vertical="center"/>
      <protection hidden="1"/>
    </xf>
    <xf numFmtId="168" fontId="15" fillId="0" borderId="0" xfId="7" applyNumberFormat="1" applyFont="1" applyFill="1" applyBorder="1" applyAlignment="1" applyProtection="1">
      <alignment horizontal="left" vertical="center" wrapText="1"/>
      <protection hidden="1"/>
    </xf>
    <xf numFmtId="165" fontId="14" fillId="0" borderId="0" xfId="30" applyNumberFormat="1" applyFont="1" applyFill="1" applyBorder="1" applyAlignment="1" applyProtection="1">
      <alignment horizontal="center" vertical="center"/>
      <protection hidden="1"/>
    </xf>
    <xf numFmtId="168" fontId="14" fillId="0" borderId="0" xfId="7" applyNumberFormat="1" applyFont="1" applyFill="1" applyBorder="1" applyAlignment="1" applyProtection="1">
      <alignment horizontal="right" vertical="center" wrapText="1" indent="1"/>
      <protection hidden="1"/>
    </xf>
    <xf numFmtId="168" fontId="14" fillId="0" borderId="0" xfId="7" applyNumberFormat="1" applyFont="1" applyFill="1" applyBorder="1" applyAlignment="1" applyProtection="1">
      <alignment horizontal="left" vertical="center" wrapText="1"/>
      <protection hidden="1"/>
    </xf>
    <xf numFmtId="0" fontId="15" fillId="0" borderId="0" xfId="30" applyFont="1" applyFill="1" applyBorder="1" applyAlignment="1" applyProtection="1">
      <alignment horizontal="left" vertical="center" wrapText="1"/>
      <protection hidden="1"/>
    </xf>
    <xf numFmtId="0" fontId="15" fillId="0" borderId="0" xfId="30" applyFont="1" applyFill="1" applyBorder="1" applyAlignment="1" applyProtection="1">
      <alignment horizontal="right" vertical="center" wrapText="1"/>
      <protection hidden="1"/>
    </xf>
    <xf numFmtId="0" fontId="15" fillId="0" borderId="0" xfId="0" applyFont="1" applyFill="1" applyBorder="1" applyAlignment="1" applyProtection="1">
      <alignment horizontal="left" vertical="center" wrapText="1"/>
      <protection hidden="1"/>
    </xf>
    <xf numFmtId="168" fontId="15" fillId="0" borderId="0" xfId="7" applyNumberFormat="1" applyFont="1" applyFill="1" applyBorder="1" applyAlignment="1" applyProtection="1">
      <alignment horizontal="right" vertical="center" wrapText="1"/>
      <protection hidden="1"/>
    </xf>
    <xf numFmtId="0" fontId="42"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xf>
    <xf numFmtId="0" fontId="42" fillId="0" borderId="0" xfId="30" applyFont="1" applyBorder="1" applyAlignment="1" applyProtection="1">
      <alignment horizontal="left" vertical="center" indent="1"/>
      <protection hidden="1"/>
    </xf>
    <xf numFmtId="0" fontId="43" fillId="0" borderId="0" xfId="35" applyFont="1" applyAlignment="1" applyProtection="1">
      <alignment horizontal="center"/>
      <protection hidden="1"/>
    </xf>
    <xf numFmtId="0" fontId="43" fillId="0" borderId="0" xfId="35" applyFont="1" applyProtection="1">
      <protection hidden="1"/>
    </xf>
    <xf numFmtId="0" fontId="43" fillId="0" borderId="0" xfId="27" applyFont="1" applyFill="1" applyBorder="1" applyAlignment="1" applyProtection="1">
      <alignment horizontal="left" vertical="center"/>
      <protection hidden="1"/>
    </xf>
    <xf numFmtId="0" fontId="43" fillId="0" borderId="0" xfId="27" applyFont="1" applyProtection="1">
      <protection hidden="1"/>
    </xf>
    <xf numFmtId="0" fontId="43" fillId="0" borderId="0" xfId="27" applyFont="1" applyFill="1" applyBorder="1" applyAlignment="1" applyProtection="1">
      <alignment vertical="center"/>
      <protection hidden="1"/>
    </xf>
    <xf numFmtId="0" fontId="43" fillId="0" borderId="0" xfId="27" applyFont="1" applyFill="1" applyBorder="1" applyAlignment="1" applyProtection="1">
      <alignment horizontal="center" vertical="center"/>
      <protection hidden="1"/>
    </xf>
    <xf numFmtId="0" fontId="43" fillId="0" borderId="0" xfId="27" applyFont="1" applyAlignment="1" applyProtection="1">
      <alignment horizontal="left"/>
      <protection hidden="1"/>
    </xf>
    <xf numFmtId="0" fontId="43" fillId="0" borderId="0" xfId="27" applyFont="1" applyAlignment="1" applyProtection="1">
      <alignment horizontal="center"/>
      <protection hidden="1"/>
    </xf>
    <xf numFmtId="1" fontId="15" fillId="3" borderId="11" xfId="26" applyNumberFormat="1" applyFont="1" applyFill="1" applyBorder="1" applyAlignment="1" applyProtection="1">
      <alignment horizontal="center" vertical="center"/>
      <protection locked="0"/>
    </xf>
    <xf numFmtId="174" fontId="15" fillId="3" borderId="11" xfId="26" applyNumberFormat="1" applyFont="1" applyFill="1" applyBorder="1" applyAlignment="1" applyProtection="1">
      <alignment horizontal="center" vertical="center"/>
      <protection locked="0"/>
    </xf>
    <xf numFmtId="0" fontId="25" fillId="0" borderId="0" xfId="26" applyFont="1" applyAlignment="1" applyProtection="1">
      <alignment horizontal="center" vertical="center"/>
      <protection hidden="1"/>
    </xf>
    <xf numFmtId="0" fontId="44" fillId="0" borderId="0" xfId="26" applyFont="1" applyAlignment="1" applyProtection="1">
      <alignment vertical="center"/>
      <protection hidden="1"/>
    </xf>
    <xf numFmtId="0" fontId="29" fillId="0" borderId="0" xfId="26" applyFont="1" applyProtection="1">
      <protection hidden="1"/>
    </xf>
    <xf numFmtId="0" fontId="29" fillId="0" borderId="0" xfId="26" applyFont="1" applyAlignment="1" applyProtection="1">
      <alignment horizontal="center"/>
      <protection hidden="1"/>
    </xf>
    <xf numFmtId="0" fontId="42" fillId="0" borderId="0" xfId="0" applyFont="1" applyFill="1" applyProtection="1">
      <protection hidden="1"/>
    </xf>
    <xf numFmtId="0" fontId="42" fillId="0" borderId="0" xfId="0" applyFont="1" applyProtection="1">
      <protection hidden="1"/>
    </xf>
    <xf numFmtId="0" fontId="42" fillId="0" borderId="0" xfId="0" applyNumberFormat="1" applyFont="1" applyFill="1" applyBorder="1" applyAlignment="1" applyProtection="1">
      <alignment horizontal="left" vertical="center"/>
      <protection hidden="1"/>
    </xf>
    <xf numFmtId="0" fontId="42" fillId="0" borderId="0" xfId="0" applyNumberFormat="1" applyFont="1" applyFill="1" applyBorder="1" applyAlignment="1" applyProtection="1">
      <alignment horizontal="justify" vertical="center"/>
      <protection hidden="1"/>
    </xf>
    <xf numFmtId="0" fontId="42" fillId="0" borderId="0" xfId="0" applyNumberFormat="1" applyFont="1" applyFill="1" applyBorder="1" applyAlignment="1" applyProtection="1">
      <alignment horizontal="center" vertical="center"/>
      <protection hidden="1"/>
    </xf>
    <xf numFmtId="0" fontId="42" fillId="0" borderId="0" xfId="29" applyFont="1" applyFill="1" applyAlignment="1" applyProtection="1">
      <alignment vertical="top"/>
      <protection hidden="1"/>
    </xf>
    <xf numFmtId="0" fontId="42" fillId="0" borderId="0" xfId="30" applyFont="1" applyAlignment="1" applyProtection="1">
      <alignment horizontal="left" vertical="center"/>
      <protection hidden="1"/>
    </xf>
    <xf numFmtId="0" fontId="42" fillId="0" borderId="0" xfId="30" applyFont="1" applyAlignment="1" applyProtection="1">
      <alignment vertical="center"/>
      <protection hidden="1"/>
    </xf>
    <xf numFmtId="0" fontId="42" fillId="0" borderId="0" xfId="0" applyFont="1" applyFill="1" applyBorder="1" applyProtection="1">
      <protection hidden="1"/>
    </xf>
    <xf numFmtId="0" fontId="15" fillId="0" borderId="0" xfId="24" applyFont="1" applyAlignment="1" applyProtection="1">
      <alignment vertical="center"/>
    </xf>
    <xf numFmtId="0" fontId="15" fillId="0" borderId="0" xfId="24" applyFont="1" applyProtection="1"/>
    <xf numFmtId="0" fontId="15" fillId="0" borderId="0" xfId="24" applyFont="1" applyBorder="1" applyProtection="1"/>
    <xf numFmtId="0" fontId="28" fillId="0" borderId="0" xfId="24" applyFont="1" applyBorder="1" applyProtection="1"/>
    <xf numFmtId="0" fontId="28" fillId="0" borderId="0" xfId="24" applyFont="1" applyBorder="1" applyAlignment="1" applyProtection="1">
      <alignment horizontal="center" vertical="center"/>
    </xf>
    <xf numFmtId="0" fontId="28" fillId="0" borderId="0" xfId="24" applyFont="1" applyBorder="1" applyAlignment="1" applyProtection="1">
      <alignment horizontal="center"/>
    </xf>
    <xf numFmtId="4" fontId="14" fillId="0" borderId="0" xfId="24" applyNumberFormat="1" applyFont="1" applyBorder="1" applyAlignment="1" applyProtection="1">
      <alignment vertical="center"/>
    </xf>
    <xf numFmtId="0" fontId="14" fillId="0" borderId="0" xfId="24" applyFont="1" applyBorder="1" applyAlignment="1" applyProtection="1">
      <alignment horizontal="justify" vertical="center"/>
    </xf>
    <xf numFmtId="0" fontId="15" fillId="0" borderId="0" xfId="24" applyFont="1" applyBorder="1" applyAlignment="1" applyProtection="1">
      <alignment vertical="center"/>
    </xf>
    <xf numFmtId="0" fontId="28" fillId="0" borderId="0" xfId="24" applyFont="1" applyBorder="1" applyAlignment="1" applyProtection="1">
      <alignment vertical="center"/>
    </xf>
    <xf numFmtId="0" fontId="42" fillId="0" borderId="0" xfId="0" applyFont="1" applyProtection="1"/>
    <xf numFmtId="174" fontId="14" fillId="0" borderId="0" xfId="24" applyNumberFormat="1" applyFont="1" applyAlignment="1" applyProtection="1">
      <alignment vertical="center"/>
    </xf>
    <xf numFmtId="0" fontId="14" fillId="0" borderId="0" xfId="24" applyFont="1" applyAlignment="1" applyProtection="1">
      <alignment horizontal="right" vertical="center"/>
    </xf>
    <xf numFmtId="0" fontId="15" fillId="0" borderId="0" xfId="24" applyFont="1" applyAlignment="1" applyProtection="1">
      <alignment horizontal="left" vertical="center"/>
    </xf>
    <xf numFmtId="0" fontId="14" fillId="0" borderId="0" xfId="24" applyFont="1" applyAlignment="1" applyProtection="1">
      <alignment horizontal="left" vertical="center" indent="2"/>
    </xf>
    <xf numFmtId="0" fontId="14" fillId="0" borderId="0" xfId="24" applyFont="1" applyAlignment="1" applyProtection="1">
      <alignment horizontal="left" vertical="center" indent="1"/>
    </xf>
    <xf numFmtId="0" fontId="15" fillId="0" borderId="0" xfId="24" applyFont="1" applyAlignment="1" applyProtection="1">
      <alignment horizontal="left" vertical="center" indent="1"/>
    </xf>
    <xf numFmtId="0" fontId="0" fillId="0" borderId="0" xfId="0" applyAlignment="1">
      <alignment wrapText="1"/>
    </xf>
    <xf numFmtId="0" fontId="0" fillId="0" borderId="0" xfId="29" applyFont="1" applyAlignment="1" applyProtection="1">
      <alignment vertical="center"/>
      <protection hidden="1"/>
    </xf>
    <xf numFmtId="0" fontId="14" fillId="0" borderId="0" xfId="28" applyNumberFormat="1" applyFont="1" applyFill="1" applyBorder="1" applyAlignment="1" applyProtection="1">
      <alignment vertical="center"/>
      <protection hidden="1"/>
    </xf>
    <xf numFmtId="0" fontId="3" fillId="0" borderId="0" xfId="0" applyFont="1" applyBorder="1" applyAlignment="1" applyProtection="1">
      <protection hidden="1"/>
    </xf>
    <xf numFmtId="0" fontId="45" fillId="0" borderId="0" xfId="30" applyFont="1" applyBorder="1" applyAlignment="1" applyProtection="1">
      <alignment horizontal="justify" vertical="center" wrapText="1"/>
      <protection hidden="1"/>
    </xf>
    <xf numFmtId="0" fontId="15" fillId="0" borderId="0" xfId="30" applyFont="1" applyAlignment="1" applyProtection="1">
      <alignment horizontal="left" vertical="top"/>
      <protection hidden="1"/>
    </xf>
    <xf numFmtId="174" fontId="15" fillId="0" borderId="0" xfId="0" applyNumberFormat="1" applyFont="1" applyFill="1" applyBorder="1" applyAlignment="1" applyProtection="1">
      <alignment horizontal="left" vertical="center" indent="1"/>
      <protection hidden="1"/>
    </xf>
    <xf numFmtId="0" fontId="15" fillId="0" borderId="0" xfId="0" applyFont="1" applyBorder="1" applyAlignment="1" applyProtection="1">
      <alignment horizontal="left" vertical="center" wrapText="1"/>
      <protection hidden="1"/>
    </xf>
    <xf numFmtId="1" fontId="15" fillId="0" borderId="0" xfId="33" applyNumberFormat="1" applyFont="1" applyBorder="1" applyAlignment="1" applyProtection="1">
      <alignment vertical="center" wrapText="1"/>
      <protection hidden="1"/>
    </xf>
    <xf numFmtId="1" fontId="14" fillId="0" borderId="0" xfId="33" applyNumberFormat="1" applyFont="1" applyBorder="1" applyAlignment="1" applyProtection="1">
      <alignment horizontal="center" vertical="center" wrapText="1"/>
      <protection hidden="1"/>
    </xf>
    <xf numFmtId="0" fontId="14" fillId="0" borderId="0" xfId="33" applyFont="1" applyBorder="1" applyAlignment="1" applyProtection="1">
      <alignment horizontal="center" vertical="center" wrapText="1"/>
      <protection hidden="1"/>
    </xf>
    <xf numFmtId="0" fontId="32" fillId="0" borderId="0" xfId="33" applyProtection="1">
      <protection hidden="1"/>
    </xf>
    <xf numFmtId="4" fontId="14" fillId="0" borderId="0" xfId="33" applyNumberFormat="1" applyFont="1" applyBorder="1" applyAlignment="1" applyProtection="1">
      <alignment horizontal="center" vertical="center" wrapText="1"/>
      <protection hidden="1"/>
    </xf>
    <xf numFmtId="0" fontId="16" fillId="0" borderId="0" xfId="33" applyFont="1" applyProtection="1">
      <protection hidden="1"/>
    </xf>
    <xf numFmtId="4" fontId="14" fillId="0" borderId="4" xfId="33" applyNumberFormat="1" applyFont="1" applyBorder="1" applyAlignment="1" applyProtection="1">
      <alignment horizontal="center" vertical="center" wrapText="1"/>
      <protection hidden="1"/>
    </xf>
    <xf numFmtId="1" fontId="14" fillId="0" borderId="4" xfId="33" applyNumberFormat="1" applyFont="1" applyBorder="1" applyAlignment="1" applyProtection="1">
      <alignment vertical="center" wrapText="1"/>
      <protection hidden="1"/>
    </xf>
    <xf numFmtId="4" fontId="14" fillId="0" borderId="4" xfId="33" applyNumberFormat="1" applyFont="1" applyBorder="1" applyAlignment="1" applyProtection="1">
      <alignment horizontal="right" vertical="center" wrapText="1"/>
      <protection hidden="1"/>
    </xf>
    <xf numFmtId="4" fontId="14" fillId="0" borderId="14" xfId="33" applyNumberFormat="1" applyFont="1" applyBorder="1" applyAlignment="1" applyProtection="1">
      <alignment horizontal="right" vertical="center" wrapText="1"/>
      <protection hidden="1"/>
    </xf>
    <xf numFmtId="4" fontId="15" fillId="0" borderId="15" xfId="33" applyNumberFormat="1" applyFont="1" applyBorder="1" applyAlignment="1" applyProtection="1">
      <alignment horizontal="right" vertical="center" wrapText="1"/>
      <protection hidden="1"/>
    </xf>
    <xf numFmtId="0" fontId="16" fillId="0" borderId="0" xfId="33" applyFont="1" applyAlignment="1" applyProtection="1">
      <alignment vertical="center"/>
      <protection hidden="1"/>
    </xf>
    <xf numFmtId="1" fontId="15" fillId="0" borderId="4" xfId="33" applyNumberFormat="1" applyFont="1" applyBorder="1" applyAlignment="1" applyProtection="1">
      <alignment horizontal="center" vertical="center" wrapText="1"/>
      <protection hidden="1"/>
    </xf>
    <xf numFmtId="0" fontId="14" fillId="0" borderId="14" xfId="33" applyFont="1" applyBorder="1" applyAlignment="1" applyProtection="1">
      <alignment vertical="center" wrapText="1"/>
      <protection hidden="1"/>
    </xf>
    <xf numFmtId="0" fontId="14" fillId="0" borderId="15" xfId="33" applyFont="1" applyBorder="1" applyAlignment="1" applyProtection="1">
      <alignment vertical="center" wrapText="1"/>
      <protection hidden="1"/>
    </xf>
    <xf numFmtId="4" fontId="15" fillId="0" borderId="4" xfId="33" applyNumberFormat="1" applyFont="1" applyFill="1" applyBorder="1" applyAlignment="1" applyProtection="1">
      <alignment vertical="center" wrapText="1"/>
      <protection hidden="1"/>
    </xf>
    <xf numFmtId="4" fontId="14" fillId="0" borderId="14" xfId="33" applyNumberFormat="1" applyFont="1" applyBorder="1" applyAlignment="1" applyProtection="1">
      <alignment vertical="center" wrapText="1"/>
      <protection hidden="1"/>
    </xf>
    <xf numFmtId="4" fontId="15" fillId="0" borderId="15" xfId="33" applyNumberFormat="1" applyFont="1" applyBorder="1" applyAlignment="1" applyProtection="1">
      <alignment vertical="center" wrapText="1"/>
      <protection hidden="1"/>
    </xf>
    <xf numFmtId="3" fontId="16" fillId="0" borderId="0" xfId="33" applyNumberFormat="1" applyFont="1" applyProtection="1">
      <protection hidden="1"/>
    </xf>
    <xf numFmtId="4" fontId="15" fillId="0" borderId="4" xfId="33" applyNumberFormat="1" applyFont="1" applyFill="1" applyBorder="1" applyAlignment="1" applyProtection="1">
      <alignment horizontal="right" vertical="center" wrapText="1"/>
      <protection hidden="1"/>
    </xf>
    <xf numFmtId="4" fontId="15" fillId="0" borderId="4" xfId="33" applyNumberFormat="1" applyFont="1" applyBorder="1" applyAlignment="1" applyProtection="1">
      <alignment horizontal="right" vertical="center" wrapText="1"/>
      <protection hidden="1"/>
    </xf>
    <xf numFmtId="4" fontId="14" fillId="0" borderId="4" xfId="33" applyNumberFormat="1" applyFont="1" applyBorder="1" applyAlignment="1" applyProtection="1">
      <alignment vertical="center" wrapText="1"/>
      <protection hidden="1"/>
    </xf>
    <xf numFmtId="4" fontId="14" fillId="0" borderId="15" xfId="33" applyNumberFormat="1" applyFont="1" applyBorder="1" applyAlignment="1" applyProtection="1">
      <alignment vertical="center" wrapText="1"/>
      <protection hidden="1"/>
    </xf>
    <xf numFmtId="0" fontId="14" fillId="2" borderId="14" xfId="33" applyFont="1" applyFill="1" applyBorder="1" applyAlignment="1" applyProtection="1">
      <alignment vertical="center" wrapText="1"/>
      <protection hidden="1"/>
    </xf>
    <xf numFmtId="0" fontId="15" fillId="0" borderId="15" xfId="33" applyFont="1" applyBorder="1" applyAlignment="1" applyProtection="1">
      <alignment vertical="center" wrapText="1"/>
      <protection hidden="1"/>
    </xf>
    <xf numFmtId="4" fontId="15" fillId="0" borderId="4" xfId="33" applyNumberFormat="1" applyFont="1" applyBorder="1" applyAlignment="1" applyProtection="1">
      <alignment vertical="center" wrapText="1"/>
      <protection hidden="1"/>
    </xf>
    <xf numFmtId="4" fontId="15" fillId="0" borderId="14" xfId="33" applyNumberFormat="1" applyFont="1" applyBorder="1" applyAlignment="1" applyProtection="1">
      <alignment vertical="center" wrapText="1"/>
      <protection hidden="1"/>
    </xf>
    <xf numFmtId="2" fontId="16" fillId="0" borderId="0" xfId="33" applyNumberFormat="1" applyFont="1" applyProtection="1">
      <protection hidden="1"/>
    </xf>
    <xf numFmtId="175" fontId="16" fillId="0" borderId="0" xfId="33" applyNumberFormat="1" applyFont="1" applyProtection="1">
      <protection hidden="1"/>
    </xf>
    <xf numFmtId="0" fontId="15" fillId="0" borderId="15" xfId="33" applyFont="1" applyFill="1" applyBorder="1" applyAlignment="1" applyProtection="1">
      <alignment horizontal="center" vertical="center" wrapText="1"/>
      <protection hidden="1"/>
    </xf>
    <xf numFmtId="3" fontId="15" fillId="0" borderId="4" xfId="33" applyNumberFormat="1" applyFont="1" applyFill="1" applyBorder="1" applyAlignment="1" applyProtection="1">
      <alignment horizontal="right" vertical="center" wrapText="1"/>
      <protection hidden="1"/>
    </xf>
    <xf numFmtId="3" fontId="15" fillId="0" borderId="14" xfId="33" applyNumberFormat="1" applyFont="1" applyFill="1" applyBorder="1" applyAlignment="1" applyProtection="1">
      <alignment horizontal="right" vertical="center" wrapText="1"/>
      <protection hidden="1"/>
    </xf>
    <xf numFmtId="3" fontId="14" fillId="0" borderId="14" xfId="33" applyNumberFormat="1" applyFont="1" applyBorder="1" applyAlignment="1" applyProtection="1">
      <alignment horizontal="right" vertical="center" wrapText="1"/>
      <protection hidden="1"/>
    </xf>
    <xf numFmtId="4" fontId="14" fillId="0" borderId="15" xfId="16" applyNumberFormat="1" applyFont="1" applyBorder="1" applyAlignment="1" applyProtection="1">
      <alignment horizontal="right" vertical="center" wrapText="1"/>
      <protection hidden="1"/>
    </xf>
    <xf numFmtId="3" fontId="14" fillId="0" borderId="4" xfId="16" applyNumberFormat="1" applyFont="1" applyBorder="1" applyAlignment="1" applyProtection="1">
      <alignment horizontal="right" vertical="center" wrapText="1"/>
      <protection hidden="1"/>
    </xf>
    <xf numFmtId="4" fontId="14" fillId="0" borderId="14" xfId="16" applyNumberFormat="1" applyFont="1" applyBorder="1" applyAlignment="1" applyProtection="1">
      <alignment horizontal="right" vertical="center" wrapText="1"/>
      <protection hidden="1"/>
    </xf>
    <xf numFmtId="4" fontId="14" fillId="0" borderId="14" xfId="33" applyNumberFormat="1" applyFont="1" applyBorder="1" applyAlignment="1" applyProtection="1">
      <alignment horizontal="center" vertical="center" wrapText="1"/>
      <protection hidden="1"/>
    </xf>
    <xf numFmtId="4" fontId="14" fillId="0" borderId="15" xfId="33" applyNumberFormat="1" applyFont="1" applyBorder="1" applyAlignment="1" applyProtection="1">
      <alignment horizontal="right" vertical="center" wrapText="1"/>
      <protection hidden="1"/>
    </xf>
    <xf numFmtId="1" fontId="15" fillId="0" borderId="23" xfId="33" applyNumberFormat="1" applyFont="1" applyBorder="1" applyAlignment="1" applyProtection="1">
      <alignment horizontal="center" vertical="center" wrapText="1"/>
      <protection hidden="1"/>
    </xf>
    <xf numFmtId="0" fontId="14" fillId="0" borderId="10" xfId="33" applyFont="1" applyBorder="1" applyAlignment="1" applyProtection="1">
      <alignment vertical="center" wrapText="1"/>
      <protection hidden="1"/>
    </xf>
    <xf numFmtId="4" fontId="15" fillId="0" borderId="10" xfId="33" applyNumberFormat="1" applyFont="1" applyBorder="1" applyAlignment="1" applyProtection="1">
      <alignment vertical="center" wrapText="1"/>
      <protection hidden="1"/>
    </xf>
    <xf numFmtId="4" fontId="14" fillId="0" borderId="10" xfId="33" applyNumberFormat="1" applyFont="1" applyBorder="1" applyAlignment="1" applyProtection="1">
      <alignment vertical="center" wrapText="1"/>
      <protection hidden="1"/>
    </xf>
    <xf numFmtId="4" fontId="15" fillId="0" borderId="24" xfId="33" applyNumberFormat="1" applyFont="1" applyBorder="1" applyAlignment="1" applyProtection="1">
      <alignment vertical="center" wrapText="1"/>
      <protection hidden="1"/>
    </xf>
    <xf numFmtId="0" fontId="16" fillId="0" borderId="0" xfId="33" applyFont="1" applyBorder="1" applyProtection="1">
      <protection hidden="1"/>
    </xf>
    <xf numFmtId="1" fontId="14" fillId="0" borderId="6" xfId="33" applyNumberFormat="1" applyFont="1" applyBorder="1" applyAlignment="1" applyProtection="1">
      <alignment horizontal="center" vertical="center" wrapText="1"/>
      <protection hidden="1"/>
    </xf>
    <xf numFmtId="0" fontId="15" fillId="0" borderId="0" xfId="33" applyFont="1" applyFill="1" applyBorder="1" applyAlignment="1" applyProtection="1">
      <alignment horizontal="justify" vertical="center" wrapText="1"/>
      <protection hidden="1"/>
    </xf>
    <xf numFmtId="2" fontId="0" fillId="0" borderId="6" xfId="33" applyNumberFormat="1" applyFont="1" applyBorder="1" applyAlignment="1" applyProtection="1">
      <alignment horizontal="left" vertical="center" wrapText="1" indent="3"/>
      <protection hidden="1"/>
    </xf>
    <xf numFmtId="0" fontId="0" fillId="0" borderId="0" xfId="33" applyFont="1" applyFill="1" applyBorder="1" applyAlignment="1" applyProtection="1">
      <alignment vertical="center" wrapText="1"/>
      <protection hidden="1"/>
    </xf>
    <xf numFmtId="2" fontId="15" fillId="0" borderId="0" xfId="33" applyNumberFormat="1" applyFont="1" applyFill="1" applyBorder="1" applyAlignment="1" applyProtection="1">
      <alignment horizontal="left" vertical="center" wrapText="1"/>
      <protection hidden="1"/>
    </xf>
    <xf numFmtId="0" fontId="0" fillId="0" borderId="0" xfId="33" applyFont="1" applyFill="1" applyBorder="1" applyAlignment="1" applyProtection="1">
      <alignment horizontal="justify" vertical="center" wrapText="1"/>
      <protection hidden="1"/>
    </xf>
    <xf numFmtId="3" fontId="15" fillId="0" borderId="7" xfId="33" applyNumberFormat="1" applyFont="1" applyFill="1" applyBorder="1" applyAlignment="1" applyProtection="1">
      <alignment horizontal="right" vertical="center" wrapText="1"/>
      <protection hidden="1"/>
    </xf>
    <xf numFmtId="10" fontId="15" fillId="0" borderId="0" xfId="33" applyNumberFormat="1" applyFont="1" applyFill="1" applyBorder="1" applyAlignment="1" applyProtection="1">
      <alignment horizontal="left" vertical="center" wrapText="1"/>
      <protection hidden="1"/>
    </xf>
    <xf numFmtId="4" fontId="15" fillId="0" borderId="7" xfId="33" applyNumberFormat="1" applyFont="1" applyFill="1" applyBorder="1" applyAlignment="1" applyProtection="1">
      <alignment horizontal="right" vertical="center" wrapText="1"/>
      <protection hidden="1"/>
    </xf>
    <xf numFmtId="1" fontId="14" fillId="0" borderId="6" xfId="33" applyNumberFormat="1" applyFont="1" applyFill="1" applyBorder="1" applyAlignment="1" applyProtection="1">
      <alignment horizontal="center" vertical="top" wrapText="1"/>
      <protection hidden="1"/>
    </xf>
    <xf numFmtId="0" fontId="32" fillId="0" borderId="0" xfId="33" applyFill="1" applyProtection="1">
      <protection hidden="1"/>
    </xf>
    <xf numFmtId="1" fontId="15" fillId="0" borderId="6" xfId="33" applyNumberFormat="1" applyFont="1" applyBorder="1" applyAlignment="1" applyProtection="1">
      <alignment horizontal="left" vertical="center" wrapText="1" indent="3"/>
      <protection hidden="1"/>
    </xf>
    <xf numFmtId="0" fontId="15" fillId="0" borderId="0" xfId="33" applyFont="1" applyFill="1" applyBorder="1" applyAlignment="1" applyProtection="1">
      <alignment vertical="center" wrapText="1"/>
      <protection hidden="1"/>
    </xf>
    <xf numFmtId="10" fontId="14" fillId="5" borderId="0" xfId="33" applyNumberFormat="1" applyFont="1" applyFill="1" applyBorder="1" applyAlignment="1" applyProtection="1">
      <alignment vertical="center" wrapText="1"/>
      <protection locked="0" hidden="1"/>
    </xf>
    <xf numFmtId="1" fontId="0" fillId="0" borderId="6" xfId="33" applyNumberFormat="1" applyFont="1" applyBorder="1" applyAlignment="1" applyProtection="1">
      <alignment horizontal="left" vertical="center" wrapText="1" indent="3"/>
      <protection hidden="1"/>
    </xf>
    <xf numFmtId="2" fontId="14" fillId="0" borderId="0" xfId="33" applyNumberFormat="1" applyFont="1" applyFill="1" applyBorder="1" applyAlignment="1" applyProtection="1">
      <alignment vertical="center" wrapText="1"/>
      <protection hidden="1"/>
    </xf>
    <xf numFmtId="4" fontId="15" fillId="5" borderId="7" xfId="33" applyNumberFormat="1" applyFont="1" applyFill="1" applyBorder="1" applyAlignment="1" applyProtection="1">
      <alignment horizontal="right" vertical="center" wrapText="1"/>
      <protection locked="0" hidden="1"/>
    </xf>
    <xf numFmtId="3" fontId="15" fillId="5" borderId="7" xfId="33" applyNumberFormat="1" applyFont="1" applyFill="1" applyBorder="1" applyAlignment="1" applyProtection="1">
      <alignment horizontal="right" vertical="center" wrapText="1"/>
      <protection locked="0" hidden="1"/>
    </xf>
    <xf numFmtId="4" fontId="15" fillId="0" borderId="7" xfId="33" applyNumberFormat="1" applyFont="1" applyFill="1" applyBorder="1" applyAlignment="1" applyProtection="1">
      <alignment horizontal="justify" vertical="center" wrapText="1"/>
      <protection hidden="1"/>
    </xf>
    <xf numFmtId="1" fontId="0" fillId="0" borderId="0" xfId="33" applyNumberFormat="1" applyFont="1" applyAlignment="1" applyProtection="1">
      <alignment vertical="center" wrapText="1"/>
      <protection hidden="1"/>
    </xf>
    <xf numFmtId="1" fontId="15" fillId="0" borderId="0" xfId="33" applyNumberFormat="1" applyFont="1" applyAlignment="1" applyProtection="1">
      <alignment vertical="center" wrapText="1"/>
      <protection hidden="1"/>
    </xf>
    <xf numFmtId="4" fontId="15" fillId="0" borderId="0" xfId="33" applyNumberFormat="1" applyFont="1" applyAlignment="1" applyProtection="1">
      <alignment vertical="center" wrapText="1"/>
      <protection hidden="1"/>
    </xf>
    <xf numFmtId="9" fontId="0" fillId="0" borderId="6" xfId="33" applyNumberFormat="1" applyFont="1" applyBorder="1" applyAlignment="1" applyProtection="1">
      <alignment horizontal="left" vertical="center" wrapText="1" indent="3"/>
      <protection hidden="1"/>
    </xf>
    <xf numFmtId="0" fontId="0" fillId="0" borderId="11" xfId="0" applyBorder="1" applyAlignment="1">
      <alignment horizontal="center"/>
    </xf>
    <xf numFmtId="0" fontId="0" fillId="0" borderId="11" xfId="0" applyBorder="1" applyAlignment="1">
      <alignment horizontal="center" vertical="top"/>
    </xf>
    <xf numFmtId="9"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16" fillId="0" borderId="12" xfId="0" applyFont="1" applyBorder="1" applyAlignment="1">
      <alignment vertical="top"/>
    </xf>
    <xf numFmtId="0" fontId="0" fillId="0" borderId="12" xfId="0" applyBorder="1"/>
    <xf numFmtId="0" fontId="16" fillId="0" borderId="12" xfId="0" applyFont="1" applyBorder="1" applyAlignment="1">
      <alignment vertical="top" wrapText="1"/>
    </xf>
    <xf numFmtId="0" fontId="0" fillId="0" borderId="0" xfId="0" applyNumberFormat="1"/>
    <xf numFmtId="0" fontId="0" fillId="0" borderId="13" xfId="0" applyBorder="1" applyAlignment="1">
      <alignment horizontal="center" vertical="top"/>
    </xf>
    <xf numFmtId="0" fontId="0" fillId="0" borderId="13" xfId="0" applyBorder="1" applyAlignment="1">
      <alignment vertical="top" wrapText="1"/>
    </xf>
    <xf numFmtId="0" fontId="16" fillId="0" borderId="13" xfId="0" applyFont="1" applyBorder="1" applyAlignment="1">
      <alignment vertical="top" wrapText="1"/>
    </xf>
    <xf numFmtId="0" fontId="0" fillId="0" borderId="0" xfId="0" applyAlignment="1">
      <alignment vertical="top" wrapText="1"/>
    </xf>
    <xf numFmtId="0" fontId="15" fillId="0" borderId="4" xfId="30" applyFont="1" applyBorder="1" applyAlignment="1" applyProtection="1">
      <alignment vertical="center"/>
      <protection hidden="1"/>
    </xf>
    <xf numFmtId="0" fontId="14" fillId="0" borderId="0" xfId="30" applyFont="1" applyFill="1" applyBorder="1" applyAlignment="1" applyProtection="1">
      <alignment vertical="center" wrapText="1"/>
      <protection hidden="1"/>
    </xf>
    <xf numFmtId="0" fontId="24" fillId="6" borderId="0" xfId="0" applyFont="1" applyFill="1" applyAlignment="1" applyProtection="1">
      <alignment vertical="center"/>
      <protection hidden="1"/>
    </xf>
    <xf numFmtId="0" fontId="0" fillId="0" borderId="0" xfId="29" applyFont="1" applyFill="1" applyAlignment="1" applyProtection="1">
      <alignment vertical="top"/>
      <protection hidden="1"/>
    </xf>
    <xf numFmtId="0" fontId="14" fillId="0" borderId="0" xfId="28" applyNumberFormat="1" applyFont="1" applyFill="1" applyBorder="1" applyAlignment="1" applyProtection="1">
      <alignment vertical="center" wrapText="1"/>
      <protection hidden="1"/>
    </xf>
    <xf numFmtId="0" fontId="15" fillId="0" borderId="0" xfId="0" applyFont="1" applyBorder="1" applyAlignment="1" applyProtection="1">
      <alignment vertical="center"/>
    </xf>
    <xf numFmtId="0" fontId="28" fillId="0" borderId="0" xfId="0" applyFont="1" applyBorder="1" applyProtection="1"/>
    <xf numFmtId="0" fontId="28" fillId="0" borderId="0" xfId="0" applyFont="1" applyProtection="1"/>
    <xf numFmtId="0" fontId="15" fillId="0" borderId="0" xfId="0" applyFont="1" applyFill="1" applyBorder="1" applyAlignment="1" applyProtection="1">
      <alignment vertical="center"/>
    </xf>
    <xf numFmtId="0" fontId="14" fillId="0" borderId="0" xfId="0" applyFont="1" applyAlignment="1" applyProtection="1">
      <alignment horizontal="left" vertical="center"/>
    </xf>
    <xf numFmtId="0" fontId="28" fillId="0" borderId="0" xfId="0" applyFont="1" applyAlignment="1" applyProtection="1">
      <alignment horizontal="center"/>
    </xf>
    <xf numFmtId="0" fontId="15" fillId="0" borderId="0" xfId="0" applyFont="1" applyProtection="1"/>
    <xf numFmtId="0" fontId="15" fillId="0" borderId="0" xfId="0" applyFont="1" applyBorder="1" applyProtection="1"/>
    <xf numFmtId="0" fontId="15" fillId="0" borderId="0" xfId="0" applyFont="1" applyFill="1" applyBorder="1" applyAlignment="1" applyProtection="1">
      <alignment horizontal="center"/>
    </xf>
    <xf numFmtId="0" fontId="15" fillId="4" borderId="0" xfId="0" applyFont="1" applyFill="1" applyBorder="1" applyAlignment="1" applyProtection="1">
      <alignment horizontal="left" vertical="center"/>
    </xf>
    <xf numFmtId="0" fontId="15" fillId="4" borderId="0" xfId="0" applyFont="1" applyFill="1" applyBorder="1" applyProtection="1"/>
    <xf numFmtId="0" fontId="15" fillId="0" borderId="0" xfId="0" applyFont="1" applyFill="1" applyBorder="1" applyProtection="1"/>
    <xf numFmtId="1" fontId="15" fillId="4" borderId="0" xfId="0" applyNumberFormat="1" applyFont="1" applyFill="1" applyBorder="1" applyProtection="1"/>
    <xf numFmtId="2" fontId="15" fillId="0" borderId="0" xfId="0" applyNumberFormat="1" applyFont="1" applyBorder="1" applyProtection="1"/>
    <xf numFmtId="0" fontId="15" fillId="0" borderId="0" xfId="0" applyFont="1" applyBorder="1" applyAlignment="1" applyProtection="1">
      <alignment horizontal="left" vertical="center"/>
    </xf>
    <xf numFmtId="10" fontId="15" fillId="0" borderId="0" xfId="0" applyNumberFormat="1" applyFont="1" applyFill="1" applyBorder="1" applyAlignment="1" applyProtection="1">
      <alignment horizontal="center" vertical="center"/>
    </xf>
    <xf numFmtId="10" fontId="15" fillId="0" borderId="0" xfId="0" applyNumberFormat="1" applyFont="1" applyBorder="1" applyAlignment="1" applyProtection="1">
      <alignment horizontal="center" vertical="center"/>
    </xf>
    <xf numFmtId="1" fontId="15" fillId="0" borderId="0" xfId="0" applyNumberFormat="1" applyFont="1" applyBorder="1" applyAlignment="1" applyProtection="1">
      <alignment vertical="center"/>
    </xf>
    <xf numFmtId="0" fontId="15" fillId="0" borderId="0" xfId="0" applyFont="1" applyFill="1" applyBorder="1" applyAlignment="1" applyProtection="1">
      <alignment horizontal="left" vertical="center"/>
    </xf>
    <xf numFmtId="1" fontId="15" fillId="0" borderId="0" xfId="0" applyNumberFormat="1" applyFont="1" applyBorder="1" applyProtection="1"/>
    <xf numFmtId="0" fontId="14" fillId="0" borderId="0" xfId="0" applyFont="1" applyBorder="1" applyAlignment="1" applyProtection="1">
      <alignment horizontal="left" vertical="center"/>
    </xf>
    <xf numFmtId="10" fontId="14" fillId="0" borderId="0" xfId="0" applyNumberFormat="1" applyFont="1" applyFill="1" applyBorder="1" applyAlignment="1" applyProtection="1">
      <alignment horizontal="center" vertical="center"/>
    </xf>
    <xf numFmtId="2" fontId="15" fillId="0" borderId="0" xfId="0" applyNumberFormat="1" applyFont="1" applyBorder="1" applyAlignment="1" applyProtection="1">
      <alignment horizontal="center" vertical="center"/>
    </xf>
    <xf numFmtId="2" fontId="15"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2" fontId="14" fillId="0" borderId="0" xfId="0" applyNumberFormat="1" applyFont="1" applyFill="1" applyBorder="1" applyAlignment="1" applyProtection="1">
      <alignment horizontal="center" vertical="center"/>
    </xf>
    <xf numFmtId="176" fontId="15" fillId="0" borderId="0" xfId="0" applyNumberFormat="1" applyFont="1" applyFill="1" applyBorder="1" applyAlignment="1" applyProtection="1">
      <alignment horizontal="center"/>
    </xf>
    <xf numFmtId="15" fontId="15" fillId="0" borderId="0" xfId="0" applyNumberFormat="1" applyFont="1" applyBorder="1" applyProtection="1"/>
    <xf numFmtId="0" fontId="0" fillId="0" borderId="0" xfId="0" applyBorder="1" applyProtection="1"/>
    <xf numFmtId="0" fontId="42" fillId="0" borderId="0" xfId="30" applyFont="1" applyFill="1" applyBorder="1" applyAlignment="1" applyProtection="1">
      <alignment horizontal="left" vertical="center" indent="1"/>
      <protection hidden="1"/>
    </xf>
    <xf numFmtId="0" fontId="0" fillId="0" borderId="0" xfId="0" applyFont="1" applyAlignment="1" applyProtection="1">
      <alignment horizontal="right" vertical="center"/>
    </xf>
    <xf numFmtId="0" fontId="5" fillId="0" borderId="4" xfId="0" applyFont="1" applyBorder="1" applyAlignment="1" applyProtection="1">
      <alignment horizontal="center" vertical="center"/>
    </xf>
    <xf numFmtId="0" fontId="5" fillId="0" borderId="4" xfId="0" applyFont="1" applyBorder="1" applyAlignment="1" applyProtection="1">
      <alignment vertical="center"/>
    </xf>
    <xf numFmtId="0" fontId="5" fillId="0" borderId="4" xfId="0" applyFont="1" applyBorder="1" applyAlignment="1" applyProtection="1">
      <alignment vertical="center" wrapText="1"/>
    </xf>
    <xf numFmtId="0" fontId="15" fillId="0" borderId="0" xfId="0" applyFont="1" applyFill="1" applyBorder="1" applyAlignment="1" applyProtection="1">
      <alignment horizontal="center" vertical="center"/>
    </xf>
    <xf numFmtId="0" fontId="28" fillId="0" borderId="0" xfId="30" applyFont="1" applyFill="1" applyBorder="1" applyAlignment="1" applyProtection="1">
      <alignment horizontal="left" vertical="center"/>
      <protection hidden="1"/>
    </xf>
    <xf numFmtId="0" fontId="15" fillId="0" borderId="0" xfId="29" applyFont="1" applyFill="1" applyAlignment="1" applyProtection="1">
      <alignment horizontal="left" vertical="top"/>
      <protection hidden="1"/>
    </xf>
    <xf numFmtId="0" fontId="42" fillId="0" borderId="0" xfId="29" applyFont="1" applyFill="1" applyAlignment="1" applyProtection="1">
      <alignment horizontal="left" vertical="top"/>
      <protection hidden="1"/>
    </xf>
    <xf numFmtId="0" fontId="14" fillId="0" borderId="0" xfId="28" applyNumberFormat="1" applyFont="1" applyFill="1" applyBorder="1" applyAlignment="1" applyProtection="1">
      <alignment horizontal="justify" vertical="center"/>
      <protection hidden="1"/>
    </xf>
    <xf numFmtId="0" fontId="14" fillId="0" borderId="0" xfId="30" applyFont="1" applyFill="1" applyBorder="1" applyAlignment="1" applyProtection="1">
      <alignment horizontal="center" vertical="center"/>
      <protection hidden="1"/>
    </xf>
    <xf numFmtId="0" fontId="15" fillId="0" borderId="0" xfId="29" applyFont="1" applyFill="1" applyBorder="1" applyAlignment="1" applyProtection="1">
      <alignment horizontal="left" vertical="top"/>
      <protection hidden="1"/>
    </xf>
    <xf numFmtId="0" fontId="15" fillId="0" borderId="5" xfId="30" applyFont="1" applyBorder="1" applyAlignment="1" applyProtection="1">
      <alignment vertical="center"/>
      <protection hidden="1"/>
    </xf>
    <xf numFmtId="0" fontId="45" fillId="0" borderId="0" xfId="30" applyFont="1" applyBorder="1" applyAlignment="1" applyProtection="1">
      <alignment horizontal="center" vertical="center" wrapText="1"/>
      <protection hidden="1"/>
    </xf>
    <xf numFmtId="2" fontId="15" fillId="0" borderId="0" xfId="30" applyNumberFormat="1" applyFont="1" applyFill="1" applyBorder="1" applyAlignment="1" applyProtection="1">
      <alignment horizontal="right" vertical="center"/>
      <protection hidden="1"/>
    </xf>
    <xf numFmtId="0" fontId="15" fillId="0" borderId="0" xfId="0" applyFont="1" applyBorder="1" applyAlignment="1" applyProtection="1">
      <alignment vertical="center" wrapText="1"/>
      <protection hidden="1"/>
    </xf>
    <xf numFmtId="0" fontId="15" fillId="0" borderId="0" xfId="30" applyFont="1" applyBorder="1" applyAlignment="1" applyProtection="1">
      <alignment vertical="center" wrapText="1"/>
      <protection hidden="1"/>
    </xf>
    <xf numFmtId="0" fontId="0" fillId="0" borderId="4" xfId="0" applyFont="1" applyBorder="1" applyAlignment="1">
      <alignment horizontal="center" vertical="top" wrapText="1"/>
    </xf>
    <xf numFmtId="0" fontId="42" fillId="0" borderId="0" xfId="30" applyFont="1" applyFill="1" applyAlignment="1" applyProtection="1">
      <alignment horizontal="center" vertical="center"/>
      <protection hidden="1"/>
    </xf>
    <xf numFmtId="0" fontId="42" fillId="0" borderId="0" xfId="30" applyFont="1" applyFill="1" applyBorder="1" applyAlignment="1" applyProtection="1">
      <alignment horizontal="center" vertical="center"/>
      <protection hidden="1"/>
    </xf>
    <xf numFmtId="0" fontId="24" fillId="0" borderId="0" xfId="30" applyFont="1" applyFill="1" applyBorder="1" applyAlignment="1" applyProtection="1">
      <alignment horizontal="center" vertical="center"/>
      <protection hidden="1"/>
    </xf>
    <xf numFmtId="0" fontId="28" fillId="0" borderId="0" xfId="30"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wrapText="1"/>
      <protection hidden="1"/>
    </xf>
    <xf numFmtId="0" fontId="42" fillId="0" borderId="0" xfId="0" applyNumberFormat="1" applyFont="1" applyFill="1" applyBorder="1" applyAlignment="1" applyProtection="1">
      <alignment horizontal="center" vertical="top"/>
    </xf>
    <xf numFmtId="0" fontId="15" fillId="0" borderId="4" xfId="30" applyFont="1" applyBorder="1" applyAlignment="1" applyProtection="1">
      <alignment horizontal="center" vertical="top" wrapText="1"/>
      <protection hidden="1"/>
    </xf>
    <xf numFmtId="0" fontId="46" fillId="0" borderId="4" xfId="0" applyFont="1" applyBorder="1" applyAlignment="1">
      <alignment horizontal="center" vertical="top"/>
    </xf>
    <xf numFmtId="2" fontId="4" fillId="3" borderId="4" xfId="30" applyNumberFormat="1" applyFont="1" applyFill="1" applyBorder="1" applyAlignment="1" applyProtection="1">
      <alignment horizontal="center" vertical="top"/>
      <protection locked="0" hidden="1"/>
    </xf>
    <xf numFmtId="2" fontId="4" fillId="3" borderId="3" xfId="30" applyNumberFormat="1" applyFont="1" applyFill="1" applyBorder="1" applyAlignment="1" applyProtection="1">
      <alignment horizontal="center" vertical="top"/>
      <protection locked="0" hidden="1"/>
    </xf>
    <xf numFmtId="0" fontId="25" fillId="0" borderId="4" xfId="0" applyFont="1" applyFill="1" applyBorder="1" applyAlignment="1" applyProtection="1">
      <alignment vertical="center"/>
      <protection hidden="1"/>
    </xf>
    <xf numFmtId="0" fontId="42" fillId="0" borderId="0" xfId="30" applyFont="1" applyFill="1" applyBorder="1" applyAlignment="1" applyProtection="1">
      <alignment horizontal="center" vertical="top"/>
      <protection hidden="1"/>
    </xf>
    <xf numFmtId="0" fontId="15" fillId="0" borderId="0" xfId="0" applyFont="1" applyFill="1" applyBorder="1" applyAlignment="1" applyProtection="1">
      <alignment horizontal="center" vertical="center"/>
      <protection hidden="1"/>
    </xf>
    <xf numFmtId="0" fontId="0" fillId="0" borderId="0" xfId="0" applyNumberFormat="1" applyFont="1" applyFill="1" applyBorder="1" applyAlignment="1" applyProtection="1">
      <alignment horizontal="right" vertical="center"/>
    </xf>
    <xf numFmtId="174" fontId="0" fillId="0" borderId="0" xfId="0" applyNumberFormat="1" applyFont="1" applyFill="1" applyBorder="1" applyAlignment="1" applyProtection="1">
      <alignment horizontal="left" vertical="center"/>
      <protection hidden="1"/>
    </xf>
    <xf numFmtId="0" fontId="14" fillId="0" borderId="0" xfId="0" applyFont="1" applyAlignment="1" applyProtection="1">
      <alignment horizontal="left" vertical="top"/>
    </xf>
    <xf numFmtId="0" fontId="28" fillId="0" borderId="0" xfId="0" applyFont="1" applyAlignment="1" applyProtection="1">
      <alignment horizontal="center" vertical="top"/>
    </xf>
    <xf numFmtId="0" fontId="28" fillId="0" borderId="0" xfId="0" applyFont="1" applyAlignment="1" applyProtection="1">
      <alignment vertical="top"/>
    </xf>
    <xf numFmtId="0" fontId="15" fillId="0" borderId="0" xfId="0" applyFont="1" applyAlignment="1" applyProtection="1">
      <alignment vertical="top"/>
    </xf>
    <xf numFmtId="0" fontId="15" fillId="0" borderId="0" xfId="0" applyFont="1" applyBorder="1" applyAlignment="1" applyProtection="1">
      <alignment horizontal="left" vertical="top"/>
    </xf>
    <xf numFmtId="10" fontId="15" fillId="0" borderId="0" xfId="0" applyNumberFormat="1" applyFont="1" applyFill="1" applyBorder="1" applyAlignment="1" applyProtection="1">
      <alignment horizontal="center" vertical="top"/>
    </xf>
    <xf numFmtId="0" fontId="15" fillId="0" borderId="0" xfId="0" applyFont="1" applyBorder="1" applyAlignment="1" applyProtection="1">
      <alignment vertical="top"/>
    </xf>
    <xf numFmtId="0" fontId="28" fillId="0" borderId="0" xfId="0" applyFont="1" applyBorder="1" applyAlignment="1" applyProtection="1">
      <alignment vertical="top"/>
    </xf>
    <xf numFmtId="0" fontId="42" fillId="0" borderId="0" xfId="0" applyFont="1" applyAlignment="1" applyProtection="1">
      <alignment vertical="top"/>
    </xf>
    <xf numFmtId="0" fontId="14" fillId="0" borderId="0" xfId="0" applyFont="1" applyAlignment="1" applyProtection="1">
      <alignment horizontal="right" vertical="center"/>
    </xf>
    <xf numFmtId="0" fontId="47" fillId="0" borderId="0" xfId="0" applyFont="1"/>
    <xf numFmtId="0" fontId="14" fillId="0" borderId="5" xfId="0" applyNumberFormat="1" applyFont="1" applyFill="1" applyBorder="1" applyAlignment="1" applyProtection="1">
      <alignment horizontal="left" vertical="top"/>
    </xf>
    <xf numFmtId="0" fontId="42" fillId="0" borderId="0" xfId="0" applyNumberFormat="1" applyFont="1" applyFill="1" applyBorder="1" applyAlignment="1" applyProtection="1">
      <alignment horizontal="left" vertical="top"/>
    </xf>
    <xf numFmtId="0" fontId="14" fillId="0" borderId="0" xfId="30" applyFont="1" applyFill="1" applyAlignment="1" applyProtection="1">
      <alignment horizontal="left" vertical="top"/>
      <protection hidden="1"/>
    </xf>
    <xf numFmtId="0" fontId="14" fillId="0" borderId="0" xfId="30" applyFont="1" applyFill="1" applyAlignment="1" applyProtection="1">
      <alignment horizontal="left" vertical="center"/>
      <protection hidden="1"/>
    </xf>
    <xf numFmtId="0" fontId="38" fillId="0" borderId="0" xfId="0" applyFont="1" applyAlignment="1" applyProtection="1"/>
    <xf numFmtId="0" fontId="28" fillId="0" borderId="0" xfId="0" applyFont="1" applyAlignment="1" applyProtection="1"/>
    <xf numFmtId="0" fontId="15" fillId="0" borderId="0" xfId="0" applyFont="1" applyAlignment="1" applyProtection="1"/>
    <xf numFmtId="0" fontId="15" fillId="0" borderId="0" xfId="0" applyFont="1" applyBorder="1" applyAlignment="1" applyProtection="1"/>
    <xf numFmtId="0" fontId="28" fillId="0" borderId="0" xfId="0" applyFont="1" applyBorder="1" applyAlignment="1" applyProtection="1"/>
    <xf numFmtId="0" fontId="42" fillId="0" borderId="0" xfId="0" applyFont="1" applyAlignment="1" applyProtection="1"/>
    <xf numFmtId="0" fontId="24" fillId="0" borderId="0" xfId="0" applyNumberFormat="1"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0" fontId="0" fillId="0" borderId="16" xfId="26" applyFont="1" applyBorder="1" applyAlignment="1" applyProtection="1">
      <alignment vertical="center"/>
      <protection hidden="1"/>
    </xf>
    <xf numFmtId="0" fontId="0" fillId="0" borderId="18" xfId="26" applyFont="1" applyBorder="1" applyAlignment="1" applyProtection="1">
      <alignment vertical="center"/>
      <protection hidden="1"/>
    </xf>
    <xf numFmtId="0" fontId="16" fillId="0" borderId="0" xfId="39" applyFont="1" applyProtection="1"/>
    <xf numFmtId="0" fontId="15" fillId="0" borderId="0" xfId="39" applyFont="1" applyFill="1" applyAlignment="1" applyProtection="1">
      <alignment vertical="center"/>
    </xf>
    <xf numFmtId="0" fontId="15" fillId="0" borderId="0" xfId="39" applyFont="1" applyAlignment="1" applyProtection="1">
      <alignment vertical="center"/>
    </xf>
    <xf numFmtId="0" fontId="15" fillId="0" borderId="0" xfId="39" applyFont="1" applyAlignment="1" applyProtection="1">
      <alignment horizontal="left" vertical="center"/>
    </xf>
    <xf numFmtId="0" fontId="15" fillId="0" borderId="0" xfId="39" applyFont="1" applyFill="1" applyAlignment="1" applyProtection="1">
      <alignment horizontal="left" vertical="center"/>
    </xf>
    <xf numFmtId="0" fontId="14" fillId="0" borderId="0" xfId="39" applyFont="1" applyAlignment="1" applyProtection="1">
      <alignment horizontal="right" vertical="center"/>
    </xf>
    <xf numFmtId="0" fontId="14" fillId="0" borderId="0" xfId="39" applyFont="1" applyFill="1" applyAlignment="1" applyProtection="1">
      <alignment horizontal="left" vertical="center" wrapText="1" indent="1"/>
    </xf>
    <xf numFmtId="0" fontId="14" fillId="0" borderId="0" xfId="39" applyFont="1" applyAlignment="1" applyProtection="1">
      <alignment horizontal="left" vertical="center"/>
    </xf>
    <xf numFmtId="174" fontId="14" fillId="0" borderId="0" xfId="39" applyNumberFormat="1" applyFont="1" applyFill="1" applyAlignment="1" applyProtection="1">
      <alignment horizontal="left" vertical="center" indent="1"/>
    </xf>
    <xf numFmtId="0" fontId="15" fillId="0" borderId="0" xfId="39" applyFont="1" applyAlignment="1" applyProtection="1">
      <alignment horizontal="right" vertical="center"/>
    </xf>
    <xf numFmtId="0" fontId="15" fillId="3" borderId="4" xfId="39" applyFont="1" applyFill="1" applyBorder="1" applyAlignment="1" applyProtection="1">
      <alignment horizontal="left" vertical="center" wrapText="1"/>
      <protection locked="0"/>
    </xf>
    <xf numFmtId="0" fontId="15" fillId="0" borderId="4" xfId="39" applyFont="1" applyBorder="1" applyAlignment="1" applyProtection="1">
      <alignment horizontal="center" vertical="top" wrapText="1"/>
    </xf>
    <xf numFmtId="0" fontId="15" fillId="0" borderId="0" xfId="39" applyFont="1" applyBorder="1" applyAlignment="1" applyProtection="1">
      <alignment vertical="center" wrapText="1"/>
    </xf>
    <xf numFmtId="0" fontId="15" fillId="0" borderId="12" xfId="39" applyFont="1" applyFill="1" applyBorder="1" applyAlignment="1" applyProtection="1">
      <alignment horizontal="center" vertical="center" wrapText="1"/>
      <protection locked="0"/>
    </xf>
    <xf numFmtId="0" fontId="15" fillId="0" borderId="12" xfId="39" applyFont="1" applyBorder="1" applyAlignment="1" applyProtection="1">
      <alignment horizontal="center" vertical="center" wrapText="1"/>
    </xf>
    <xf numFmtId="0" fontId="15" fillId="3" borderId="30" xfId="39" applyFont="1" applyFill="1" applyBorder="1" applyAlignment="1" applyProtection="1">
      <alignment horizontal="left" vertical="center" wrapText="1"/>
      <protection locked="0"/>
    </xf>
    <xf numFmtId="0" fontId="16" fillId="0" borderId="0" xfId="39" applyFont="1" applyProtection="1">
      <protection locked="0"/>
    </xf>
    <xf numFmtId="0" fontId="15" fillId="0" borderId="31" xfId="39" applyFont="1" applyFill="1" applyBorder="1" applyAlignment="1" applyProtection="1">
      <alignment horizontal="left" vertical="center" wrapText="1"/>
    </xf>
    <xf numFmtId="0" fontId="15" fillId="3" borderId="32" xfId="39" applyFont="1" applyFill="1" applyBorder="1" applyAlignment="1" applyProtection="1">
      <alignment horizontal="left" vertical="center" wrapText="1"/>
      <protection locked="0"/>
    </xf>
    <xf numFmtId="0" fontId="15" fillId="0" borderId="13" xfId="39" applyFont="1" applyBorder="1" applyAlignment="1" applyProtection="1">
      <alignment horizontal="center" vertical="center" wrapText="1"/>
    </xf>
    <xf numFmtId="0" fontId="15" fillId="3" borderId="1" xfId="39" applyFont="1" applyFill="1" applyBorder="1" applyAlignment="1" applyProtection="1">
      <alignment horizontal="left" vertical="center" wrapText="1"/>
      <protection locked="0"/>
    </xf>
    <xf numFmtId="0" fontId="15" fillId="0" borderId="4" xfId="39" applyFont="1" applyBorder="1" applyAlignment="1" applyProtection="1">
      <alignment horizontal="left" vertical="center" wrapText="1" indent="2"/>
    </xf>
    <xf numFmtId="0" fontId="15" fillId="0" borderId="12" xfId="39" applyFont="1" applyBorder="1" applyAlignment="1" applyProtection="1">
      <alignment horizontal="left" vertical="center" wrapText="1" indent="2"/>
    </xf>
    <xf numFmtId="0" fontId="15" fillId="0" borderId="11" xfId="39" applyFont="1" applyBorder="1" applyAlignment="1" applyProtection="1">
      <alignment horizontal="left" vertical="center" wrapText="1" indent="2"/>
    </xf>
    <xf numFmtId="0" fontId="15" fillId="0" borderId="13" xfId="39" applyFont="1" applyBorder="1" applyAlignment="1" applyProtection="1">
      <alignment horizontal="left" vertical="center" wrapText="1" indent="2"/>
    </xf>
    <xf numFmtId="0" fontId="15" fillId="3" borderId="33" xfId="39" applyFont="1" applyFill="1" applyBorder="1" applyAlignment="1" applyProtection="1">
      <alignment horizontal="left" vertical="center" wrapText="1"/>
      <protection locked="0"/>
    </xf>
    <xf numFmtId="0" fontId="15" fillId="0" borderId="17" xfId="39" applyFont="1" applyBorder="1" applyAlignment="1" applyProtection="1">
      <alignment vertical="center" wrapText="1"/>
    </xf>
    <xf numFmtId="0" fontId="15" fillId="0" borderId="4" xfId="39" applyFont="1" applyFill="1" applyBorder="1" applyAlignment="1" applyProtection="1">
      <alignment vertical="center" wrapText="1"/>
    </xf>
    <xf numFmtId="0" fontId="15" fillId="0" borderId="4" xfId="39" applyFont="1" applyBorder="1" applyAlignment="1" applyProtection="1">
      <alignment horizontal="left" vertical="top" wrapText="1" indent="2"/>
    </xf>
    <xf numFmtId="0" fontId="5" fillId="0" borderId="0" xfId="39" applyFont="1" applyAlignment="1" applyProtection="1">
      <alignment horizontal="center" vertical="top"/>
    </xf>
    <xf numFmtId="0" fontId="48" fillId="0" borderId="0" xfId="39" applyFont="1" applyBorder="1" applyAlignment="1" applyProtection="1">
      <alignment horizontal="left"/>
    </xf>
    <xf numFmtId="0" fontId="15" fillId="3" borderId="4" xfId="39" applyFont="1" applyFill="1" applyBorder="1" applyAlignment="1" applyProtection="1">
      <alignment horizontal="left" vertical="center"/>
      <protection locked="0"/>
    </xf>
    <xf numFmtId="0" fontId="15" fillId="0" borderId="15" xfId="39" applyFont="1" applyBorder="1" applyAlignment="1" applyProtection="1">
      <alignment vertical="top" wrapText="1"/>
    </xf>
    <xf numFmtId="0" fontId="15" fillId="0" borderId="3" xfId="39" applyFont="1" applyBorder="1" applyAlignment="1" applyProtection="1">
      <alignment vertical="top" wrapText="1"/>
    </xf>
    <xf numFmtId="0" fontId="15" fillId="0" borderId="14" xfId="39" applyFont="1" applyBorder="1" applyAlignment="1" applyProtection="1">
      <alignment vertical="top" wrapText="1"/>
    </xf>
    <xf numFmtId="0" fontId="15" fillId="0" borderId="7" xfId="39" applyFont="1" applyBorder="1" applyAlignment="1" applyProtection="1">
      <alignment vertical="center"/>
    </xf>
    <xf numFmtId="0" fontId="49" fillId="0" borderId="0" xfId="39" applyFont="1" applyAlignment="1" applyProtection="1">
      <alignment horizontal="left" vertical="top" wrapText="1"/>
    </xf>
    <xf numFmtId="0" fontId="36" fillId="0" borderId="0" xfId="39" applyFont="1" applyAlignment="1" applyProtection="1">
      <alignment horizontal="center" vertical="top"/>
    </xf>
    <xf numFmtId="0" fontId="15" fillId="0" borderId="0" xfId="39" applyFont="1" applyAlignment="1" applyProtection="1">
      <alignment horizontal="justify" vertical="center"/>
    </xf>
    <xf numFmtId="0" fontId="15" fillId="0" borderId="0" xfId="30" applyFont="1" applyFill="1" applyBorder="1" applyAlignment="1" applyProtection="1">
      <alignment horizontal="left" vertical="center" indent="1"/>
    </xf>
    <xf numFmtId="0" fontId="14" fillId="0" borderId="0" xfId="30" applyFont="1" applyFill="1" applyAlignment="1" applyProtection="1">
      <alignment vertical="center"/>
    </xf>
    <xf numFmtId="0" fontId="14" fillId="0" borderId="0" xfId="25" applyNumberFormat="1" applyFont="1" applyFill="1" applyBorder="1" applyAlignment="1" applyProtection="1">
      <alignment horizontal="left" vertical="center" indent="1"/>
    </xf>
    <xf numFmtId="0" fontId="14" fillId="0" borderId="0" xfId="39" applyFont="1" applyAlignment="1" applyProtection="1">
      <alignment vertical="center"/>
    </xf>
    <xf numFmtId="0" fontId="14" fillId="0" borderId="5" xfId="39" applyFont="1" applyBorder="1" applyAlignment="1" applyProtection="1">
      <alignment horizontal="right"/>
    </xf>
    <xf numFmtId="0" fontId="15" fillId="0" borderId="5" xfId="39" applyFont="1" applyBorder="1" applyAlignment="1" applyProtection="1">
      <alignment vertical="center"/>
    </xf>
    <xf numFmtId="0" fontId="14" fillId="0" borderId="5" xfId="39" applyFont="1" applyBorder="1" applyAlignment="1" applyProtection="1">
      <alignment vertical="center"/>
    </xf>
    <xf numFmtId="0" fontId="28" fillId="0" borderId="0" xfId="24" applyFont="1" applyFill="1" applyBorder="1" applyProtection="1"/>
    <xf numFmtId="0" fontId="28" fillId="0" borderId="0" xfId="24" applyFont="1" applyFill="1" applyBorder="1" applyAlignment="1" applyProtection="1">
      <alignment horizontal="center" vertical="center"/>
    </xf>
    <xf numFmtId="0" fontId="28" fillId="0" borderId="0" xfId="24" applyFont="1" applyFill="1" applyAlignment="1" applyProtection="1">
      <alignment vertical="center"/>
    </xf>
    <xf numFmtId="0" fontId="0" fillId="0" borderId="0" xfId="0" applyFont="1" applyAlignment="1" applyProtection="1">
      <alignment vertical="top" wrapText="1"/>
    </xf>
    <xf numFmtId="0" fontId="14" fillId="0" borderId="0" xfId="0" applyNumberFormat="1" applyFont="1" applyFill="1" applyBorder="1" applyAlignment="1" applyProtection="1">
      <alignment horizontal="left" vertical="center" wrapText="1"/>
    </xf>
    <xf numFmtId="0" fontId="0" fillId="0" borderId="0" xfId="0" applyFont="1" applyAlignment="1" applyProtection="1">
      <alignment horizontal="center" vertical="top"/>
    </xf>
    <xf numFmtId="0" fontId="0" fillId="0" borderId="0" xfId="0" applyAlignment="1" applyProtection="1">
      <alignment horizontal="center" vertical="top"/>
    </xf>
    <xf numFmtId="0" fontId="28" fillId="0" borderId="0" xfId="0" applyFont="1" applyAlignment="1" applyProtection="1">
      <alignment wrapText="1"/>
    </xf>
    <xf numFmtId="0" fontId="0" fillId="0" borderId="0" xfId="26" applyFont="1" applyAlignment="1" applyProtection="1">
      <alignment vertical="center"/>
      <protection hidden="1"/>
    </xf>
    <xf numFmtId="0" fontId="14" fillId="0" borderId="0" xfId="0" applyNumberFormat="1" applyFont="1" applyFill="1" applyBorder="1" applyAlignment="1" applyProtection="1">
      <alignment horizontal="left" vertical="center" wrapText="1"/>
    </xf>
    <xf numFmtId="0" fontId="0" fillId="0" borderId="0" xfId="0" applyFont="1" applyProtection="1"/>
    <xf numFmtId="0" fontId="0"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xf>
    <xf numFmtId="0" fontId="0" fillId="4" borderId="0" xfId="0" applyFont="1" applyFill="1" applyBorder="1" applyAlignment="1" applyProtection="1">
      <alignment horizontal="left" vertical="center"/>
    </xf>
    <xf numFmtId="0" fontId="0" fillId="4" borderId="0" xfId="0" applyFont="1" applyFill="1" applyBorder="1" applyProtection="1"/>
    <xf numFmtId="0" fontId="0" fillId="0" borderId="0" xfId="0" applyFont="1" applyBorder="1" applyAlignment="1" applyProtection="1">
      <alignment vertical="center"/>
    </xf>
    <xf numFmtId="0" fontId="0" fillId="0" borderId="0" xfId="0" applyFont="1" applyFill="1" applyBorder="1" applyProtection="1"/>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top"/>
    </xf>
    <xf numFmtId="0" fontId="0" fillId="0" borderId="0" xfId="0" applyFont="1" applyFill="1" applyBorder="1" applyAlignment="1" applyProtection="1">
      <alignment horizontal="center" vertical="center"/>
    </xf>
    <xf numFmtId="1" fontId="0" fillId="4" borderId="0" xfId="0" applyNumberFormat="1" applyFont="1" applyFill="1" applyBorder="1" applyProtection="1"/>
    <xf numFmtId="2" fontId="0" fillId="0" borderId="0" xfId="0" applyNumberFormat="1" applyFont="1" applyBorder="1" applyProtection="1"/>
    <xf numFmtId="0" fontId="0" fillId="0" borderId="0" xfId="0" applyFont="1" applyAlignment="1" applyProtection="1">
      <alignment vertical="top"/>
    </xf>
    <xf numFmtId="0" fontId="0" fillId="0" borderId="0" xfId="0" applyFont="1" applyBorder="1" applyAlignment="1" applyProtection="1">
      <alignment horizontal="left" vertical="top"/>
    </xf>
    <xf numFmtId="10" fontId="0" fillId="0" borderId="0" xfId="0" applyNumberFormat="1" applyFont="1" applyFill="1" applyBorder="1" applyAlignment="1" applyProtection="1">
      <alignment horizontal="center" vertical="top"/>
    </xf>
    <xf numFmtId="0" fontId="0" fillId="0" borderId="0" xfId="0" applyFont="1" applyBorder="1" applyAlignment="1" applyProtection="1">
      <alignment vertical="top"/>
    </xf>
    <xf numFmtId="0" fontId="0" fillId="0" borderId="0" xfId="0" applyFont="1" applyBorder="1" applyAlignment="1" applyProtection="1">
      <alignment horizontal="left" vertical="center"/>
    </xf>
    <xf numFmtId="10" fontId="0" fillId="0" borderId="0" xfId="0" applyNumberFormat="1" applyFont="1" applyBorder="1" applyAlignment="1" applyProtection="1">
      <alignment horizontal="center" vertical="center"/>
    </xf>
    <xf numFmtId="10" fontId="0" fillId="0" borderId="0" xfId="0" applyNumberFormat="1" applyFont="1" applyFill="1" applyBorder="1" applyAlignment="1" applyProtection="1">
      <alignment horizontal="center" vertical="center"/>
    </xf>
    <xf numFmtId="1" fontId="0" fillId="0" borderId="0" xfId="0" applyNumberFormat="1" applyFont="1" applyBorder="1" applyAlignment="1" applyProtection="1">
      <alignment vertical="center"/>
    </xf>
    <xf numFmtId="0" fontId="0" fillId="0" borderId="0" xfId="0" applyFont="1" applyFill="1" applyBorder="1" applyAlignment="1" applyProtection="1">
      <alignment horizontal="left" vertical="center"/>
    </xf>
    <xf numFmtId="1" fontId="0" fillId="0" borderId="0" xfId="0" applyNumberFormat="1" applyFont="1" applyBorder="1" applyProtection="1"/>
    <xf numFmtId="2" fontId="0" fillId="0" borderId="0" xfId="0" applyNumberFormat="1" applyFont="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horizontal="center"/>
    </xf>
    <xf numFmtId="15" fontId="0" fillId="0" borderId="0" xfId="0" applyNumberFormat="1" applyFont="1" applyBorder="1" applyProtection="1"/>
    <xf numFmtId="0" fontId="0" fillId="0" borderId="0" xfId="0" applyFont="1" applyAlignment="1" applyProtection="1"/>
    <xf numFmtId="0" fontId="0" fillId="0" borderId="0" xfId="0" applyFont="1" applyBorder="1" applyAlignment="1" applyProtection="1"/>
    <xf numFmtId="0" fontId="0" fillId="0" borderId="0" xfId="0" applyNumberFormat="1" applyFont="1" applyFill="1" applyBorder="1" applyAlignment="1" applyProtection="1">
      <alignment horizontal="center" vertical="top"/>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left" vertical="center" indent="1"/>
      <protection hidden="1"/>
    </xf>
    <xf numFmtId="0" fontId="0" fillId="0" borderId="0" xfId="30" applyFont="1" applyFill="1" applyBorder="1" applyAlignment="1" applyProtection="1">
      <alignment horizontal="left" vertical="center" indent="1"/>
      <protection hidden="1"/>
    </xf>
    <xf numFmtId="0" fontId="0" fillId="0" borderId="0" xfId="30" applyFont="1" applyFill="1" applyAlignment="1" applyProtection="1">
      <alignment horizontal="center" vertical="center"/>
      <protection hidden="1"/>
    </xf>
    <xf numFmtId="0" fontId="0" fillId="0" borderId="0" xfId="30" applyFont="1" applyFill="1" applyBorder="1" applyAlignment="1" applyProtection="1">
      <alignment horizontal="center" vertical="center"/>
      <protection hidden="1"/>
    </xf>
    <xf numFmtId="0" fontId="0" fillId="0" borderId="0" xfId="30" applyFont="1" applyFill="1" applyBorder="1" applyAlignment="1" applyProtection="1">
      <alignment horizontal="center" vertical="top"/>
      <protection hidden="1"/>
    </xf>
    <xf numFmtId="0" fontId="0"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vertical="top"/>
    </xf>
    <xf numFmtId="0" fontId="24" fillId="0" borderId="0" xfId="0" applyFont="1" applyProtection="1"/>
    <xf numFmtId="0" fontId="24" fillId="0" borderId="0" xfId="0" applyFont="1" applyAlignment="1" applyProtection="1"/>
    <xf numFmtId="0" fontId="15" fillId="0" borderId="0" xfId="39" applyFont="1" applyAlignment="1" applyProtection="1">
      <alignment horizontal="center" vertical="center"/>
    </xf>
    <xf numFmtId="0" fontId="15" fillId="0" borderId="4" xfId="39" applyFont="1" applyBorder="1" applyAlignment="1" applyProtection="1">
      <alignment horizontal="center" vertical="center"/>
    </xf>
    <xf numFmtId="0" fontId="15" fillId="0" borderId="4" xfId="39" applyFont="1" applyBorder="1" applyAlignment="1" applyProtection="1">
      <alignment vertical="center"/>
    </xf>
    <xf numFmtId="0" fontId="15" fillId="0" borderId="4" xfId="39" applyFont="1" applyFill="1" applyBorder="1" applyAlignment="1" applyProtection="1">
      <alignment vertical="center"/>
    </xf>
    <xf numFmtId="0" fontId="16" fillId="0" borderId="4" xfId="39" applyFont="1" applyBorder="1" applyProtection="1"/>
    <xf numFmtId="0" fontId="5" fillId="0" borderId="4" xfId="39" applyFont="1" applyBorder="1" applyAlignment="1" applyProtection="1">
      <alignment horizontal="center" vertical="top"/>
    </xf>
    <xf numFmtId="0" fontId="36" fillId="0" borderId="4" xfId="39" applyFont="1" applyBorder="1" applyAlignment="1" applyProtection="1">
      <alignment horizontal="center" vertical="top"/>
    </xf>
    <xf numFmtId="0" fontId="49" fillId="0" borderId="4" xfId="39" applyFont="1" applyBorder="1" applyAlignment="1" applyProtection="1">
      <alignment horizontal="left" vertical="top" wrapText="1"/>
    </xf>
    <xf numFmtId="0" fontId="15" fillId="0" borderId="4" xfId="39" applyFont="1" applyBorder="1" applyAlignment="1" applyProtection="1">
      <alignment vertical="top" wrapText="1"/>
    </xf>
    <xf numFmtId="0" fontId="48" fillId="0" borderId="4" xfId="39" applyFont="1" applyBorder="1" applyAlignment="1" applyProtection="1">
      <alignment horizontal="center"/>
    </xf>
    <xf numFmtId="0" fontId="48" fillId="0" borderId="4" xfId="39" applyFont="1" applyBorder="1" applyAlignment="1" applyProtection="1">
      <alignment horizontal="left"/>
    </xf>
    <xf numFmtId="0" fontId="5" fillId="0" borderId="4" xfId="39" applyFont="1" applyBorder="1" applyAlignment="1" applyProtection="1">
      <alignment horizontal="center" vertical="top" wrapText="1"/>
    </xf>
    <xf numFmtId="0" fontId="5" fillId="0" borderId="4" xfId="39" applyFont="1" applyBorder="1" applyAlignment="1" applyProtection="1">
      <alignment vertical="top" wrapText="1"/>
    </xf>
    <xf numFmtId="0" fontId="5" fillId="0" borderId="4" xfId="39" applyFont="1" applyBorder="1" applyAlignment="1" applyProtection="1">
      <alignment horizontal="left" vertical="top" wrapText="1"/>
    </xf>
    <xf numFmtId="0" fontId="15" fillId="0" borderId="4" xfId="39" applyFont="1" applyFill="1" applyBorder="1" applyAlignment="1" applyProtection="1">
      <alignment horizontal="left" vertical="center" wrapText="1"/>
    </xf>
    <xf numFmtId="0" fontId="17" fillId="0" borderId="4" xfId="0" applyNumberFormat="1" applyFont="1" applyFill="1" applyBorder="1" applyAlignment="1" applyProtection="1">
      <alignment horizontal="center" vertical="top"/>
    </xf>
    <xf numFmtId="0" fontId="16" fillId="0" borderId="0" xfId="39" applyFont="1" applyAlignment="1" applyProtection="1">
      <alignment horizontal="center"/>
    </xf>
    <xf numFmtId="0" fontId="14" fillId="0" borderId="0" xfId="30" applyFont="1" applyFill="1" applyAlignment="1" applyProtection="1">
      <alignment horizontal="left" vertical="center"/>
    </xf>
    <xf numFmtId="0" fontId="14" fillId="0" borderId="5" xfId="24" applyFont="1" applyBorder="1" applyAlignment="1" applyProtection="1">
      <alignment vertical="center"/>
    </xf>
    <xf numFmtId="0" fontId="15" fillId="0" borderId="5" xfId="24" applyFont="1" applyBorder="1" applyAlignment="1" applyProtection="1">
      <alignment vertical="center"/>
    </xf>
    <xf numFmtId="0" fontId="14" fillId="0" borderId="5" xfId="24" applyFont="1" applyBorder="1" applyAlignment="1" applyProtection="1">
      <alignment horizontal="right" vertical="center"/>
    </xf>
    <xf numFmtId="0" fontId="14" fillId="0" borderId="0" xfId="24" applyFont="1" applyAlignment="1" applyProtection="1">
      <alignment horizontal="center" vertical="center"/>
    </xf>
    <xf numFmtId="0" fontId="15" fillId="3" borderId="0" xfId="24" applyFont="1" applyFill="1" applyAlignment="1" applyProtection="1">
      <alignment vertical="center"/>
      <protection locked="0"/>
    </xf>
    <xf numFmtId="174" fontId="15" fillId="0" borderId="0" xfId="24" applyNumberFormat="1" applyFont="1" applyFill="1" applyAlignment="1" applyProtection="1">
      <alignment vertical="center"/>
    </xf>
    <xf numFmtId="174" fontId="15" fillId="0" borderId="0" xfId="24" applyNumberFormat="1" applyFont="1" applyFill="1" applyAlignment="1" applyProtection="1">
      <alignment horizontal="left" vertical="center"/>
    </xf>
    <xf numFmtId="0" fontId="15" fillId="0" borderId="0" xfId="25" applyNumberFormat="1" applyFont="1" applyFill="1" applyBorder="1" applyAlignment="1" applyProtection="1">
      <alignment horizontal="left" vertical="center"/>
    </xf>
    <xf numFmtId="0" fontId="14" fillId="0" borderId="0" xfId="25" applyNumberFormat="1" applyFont="1" applyFill="1" applyBorder="1" applyAlignment="1" applyProtection="1">
      <alignment horizontal="left" vertical="center"/>
    </xf>
    <xf numFmtId="0" fontId="15" fillId="0" borderId="0" xfId="24" applyFont="1" applyAlignment="1" applyProtection="1">
      <alignment horizontal="justify" vertical="center"/>
    </xf>
    <xf numFmtId="0" fontId="15" fillId="0" borderId="0" xfId="31" applyFont="1" applyBorder="1" applyAlignment="1" applyProtection="1">
      <alignment horizontal="left" vertical="center"/>
    </xf>
    <xf numFmtId="0" fontId="15" fillId="0" borderId="0" xfId="24" applyFont="1" applyAlignment="1" applyProtection="1">
      <alignment vertical="top"/>
    </xf>
    <xf numFmtId="165" fontId="15" fillId="0" borderId="0" xfId="24" applyNumberFormat="1" applyFont="1" applyAlignment="1" applyProtection="1">
      <alignment horizontal="center" vertical="top"/>
    </xf>
    <xf numFmtId="0" fontId="15" fillId="0" borderId="0" xfId="24" applyNumberFormat="1" applyFont="1" applyBorder="1" applyAlignment="1" applyProtection="1">
      <alignment horizontal="justify"/>
    </xf>
    <xf numFmtId="0" fontId="15" fillId="0" borderId="0" xfId="24" quotePrefix="1" applyNumberFormat="1" applyFont="1" applyBorder="1" applyAlignment="1" applyProtection="1">
      <alignment horizontal="justify"/>
    </xf>
    <xf numFmtId="0" fontId="15" fillId="0" borderId="0" xfId="40" applyFont="1" applyAlignment="1" applyProtection="1">
      <alignment horizontal="center" vertical="top" wrapText="1"/>
      <protection hidden="1"/>
    </xf>
    <xf numFmtId="0" fontId="15" fillId="0" borderId="0" xfId="40" applyFont="1" applyFill="1" applyAlignment="1" applyProtection="1">
      <alignment horizontal="left" vertical="top"/>
      <protection hidden="1"/>
    </xf>
    <xf numFmtId="0" fontId="15" fillId="0" borderId="0" xfId="40" applyFont="1" applyFill="1" applyAlignment="1" applyProtection="1">
      <alignment horizontal="left" vertical="top" wrapText="1"/>
      <protection hidden="1"/>
    </xf>
    <xf numFmtId="0" fontId="15" fillId="0" borderId="0" xfId="40" applyFont="1" applyAlignment="1" applyProtection="1">
      <alignment horizontal="left" vertical="top" wrapText="1"/>
      <protection hidden="1"/>
    </xf>
    <xf numFmtId="165" fontId="15" fillId="0" borderId="0" xfId="40" applyNumberFormat="1" applyFont="1" applyAlignment="1" applyProtection="1">
      <alignment horizontal="center" vertical="top"/>
      <protection hidden="1"/>
    </xf>
    <xf numFmtId="0" fontId="15" fillId="0" borderId="0" xfId="24" applyFont="1" applyFill="1" applyAlignment="1" applyProtection="1">
      <alignment vertical="center"/>
    </xf>
    <xf numFmtId="0" fontId="15" fillId="0" borderId="0" xfId="24" applyFont="1" applyFill="1" applyProtection="1"/>
    <xf numFmtId="0" fontId="15" fillId="0" borderId="0" xfId="24" applyFont="1" applyFill="1" applyBorder="1" applyProtection="1"/>
    <xf numFmtId="0" fontId="15" fillId="0" borderId="0" xfId="40" applyFont="1" applyAlignment="1" applyProtection="1">
      <alignment horizontal="center" vertical="top"/>
      <protection hidden="1"/>
    </xf>
    <xf numFmtId="0" fontId="15" fillId="0" borderId="0" xfId="0" applyFont="1" applyAlignment="1" applyProtection="1">
      <alignment vertical="center"/>
    </xf>
    <xf numFmtId="0" fontId="15" fillId="0" borderId="0" xfId="0" applyFont="1" applyBorder="1" applyAlignment="1" applyProtection="1">
      <alignment horizontal="center" vertical="center" wrapText="1"/>
    </xf>
    <xf numFmtId="0" fontId="15" fillId="0" borderId="0" xfId="0" applyFont="1" applyAlignment="1" applyProtection="1">
      <alignment horizontal="justify" vertical="center"/>
    </xf>
    <xf numFmtId="165" fontId="15" fillId="0" borderId="0" xfId="0" applyNumberFormat="1" applyFont="1" applyAlignment="1" applyProtection="1">
      <alignment horizontal="center" vertical="center"/>
    </xf>
    <xf numFmtId="0" fontId="15" fillId="0" borderId="0" xfId="0" applyFont="1" applyAlignment="1" applyProtection="1">
      <alignment horizontal="right" vertical="center"/>
    </xf>
    <xf numFmtId="0" fontId="0" fillId="0" borderId="0" xfId="40" applyFont="1" applyAlignment="1" applyProtection="1">
      <alignment horizontal="center" vertical="top" wrapText="1"/>
      <protection hidden="1"/>
    </xf>
    <xf numFmtId="0" fontId="22" fillId="0" borderId="6" xfId="29" applyFont="1" applyBorder="1" applyAlignment="1" applyProtection="1">
      <alignment horizontal="right" vertical="center"/>
      <protection hidden="1"/>
    </xf>
    <xf numFmtId="0" fontId="22" fillId="0" borderId="0" xfId="29" applyFont="1" applyBorder="1" applyAlignment="1" applyProtection="1">
      <alignment horizontal="right" vertical="center"/>
      <protection hidden="1"/>
    </xf>
    <xf numFmtId="0" fontId="20" fillId="0" borderId="6" xfId="29" applyFont="1" applyBorder="1" applyAlignment="1" applyProtection="1">
      <alignment horizontal="right" vertical="center"/>
      <protection hidden="1"/>
    </xf>
    <xf numFmtId="0" fontId="20" fillId="0" borderId="0" xfId="29" applyFont="1" applyBorder="1" applyAlignment="1" applyProtection="1">
      <alignment horizontal="right" vertical="center"/>
      <protection hidden="1"/>
    </xf>
    <xf numFmtId="0" fontId="23" fillId="0" borderId="4" xfId="29" applyFont="1" applyBorder="1" applyAlignment="1" applyProtection="1">
      <alignment horizontal="center" vertical="center"/>
      <protection hidden="1"/>
    </xf>
    <xf numFmtId="0" fontId="16" fillId="0" borderId="4" xfId="29" applyFont="1" applyBorder="1" applyAlignment="1" applyProtection="1">
      <alignment horizontal="center" vertical="center"/>
      <protection hidden="1"/>
    </xf>
    <xf numFmtId="0" fontId="40" fillId="0" borderId="11" xfId="29" applyFont="1" applyBorder="1" applyAlignment="1" applyProtection="1">
      <alignment horizontal="center" vertical="center" textRotation="90"/>
      <protection hidden="1"/>
    </xf>
    <xf numFmtId="0" fontId="40" fillId="0" borderId="12" xfId="29" applyFont="1" applyBorder="1" applyAlignment="1" applyProtection="1">
      <alignment horizontal="center" vertical="center" textRotation="90"/>
      <protection hidden="1"/>
    </xf>
    <xf numFmtId="0" fontId="40" fillId="0" borderId="13" xfId="29" applyFont="1" applyBorder="1" applyAlignment="1" applyProtection="1">
      <alignment horizontal="center" vertical="center" textRotation="90"/>
      <protection hidden="1"/>
    </xf>
    <xf numFmtId="0" fontId="22" fillId="0" borderId="8" xfId="29" applyFont="1" applyBorder="1" applyAlignment="1" applyProtection="1">
      <alignment horizontal="right" vertical="center"/>
      <protection hidden="1"/>
    </xf>
    <xf numFmtId="0" fontId="22" fillId="0" borderId="5" xfId="29" applyFont="1" applyBorder="1" applyAlignment="1" applyProtection="1">
      <alignment horizontal="right" vertical="center"/>
      <protection hidden="1"/>
    </xf>
    <xf numFmtId="0" fontId="20" fillId="0" borderId="23" xfId="29" applyFont="1" applyBorder="1" applyAlignment="1" applyProtection="1">
      <alignment horizontal="right" vertical="center"/>
      <protection hidden="1"/>
    </xf>
    <xf numFmtId="0" fontId="20" fillId="0" borderId="10" xfId="29" applyFont="1" applyBorder="1" applyAlignment="1" applyProtection="1">
      <alignment horizontal="right" vertical="center"/>
      <protection hidden="1"/>
    </xf>
    <xf numFmtId="0" fontId="18" fillId="0" borderId="22" xfId="29" applyFont="1" applyBorder="1" applyAlignment="1" applyProtection="1">
      <alignment horizontal="justify" vertical="center"/>
      <protection hidden="1"/>
    </xf>
    <xf numFmtId="0" fontId="18" fillId="0" borderId="19" xfId="29" applyFont="1" applyBorder="1" applyAlignment="1" applyProtection="1">
      <alignment horizontal="justify" vertical="center"/>
      <protection hidden="1"/>
    </xf>
    <xf numFmtId="0" fontId="1" fillId="0" borderId="6" xfId="29" applyBorder="1"/>
    <xf numFmtId="0" fontId="1" fillId="0" borderId="0" xfId="29" applyBorder="1"/>
    <xf numFmtId="0" fontId="1" fillId="0" borderId="7" xfId="29" applyBorder="1"/>
    <xf numFmtId="0" fontId="5" fillId="0" borderId="14" xfId="29" applyFont="1" applyFill="1" applyBorder="1" applyAlignment="1" applyProtection="1">
      <alignment horizontal="center" vertical="center"/>
      <protection hidden="1"/>
    </xf>
    <xf numFmtId="0" fontId="5" fillId="0" borderId="3" xfId="29" applyFont="1" applyFill="1" applyBorder="1" applyAlignment="1" applyProtection="1">
      <alignment horizontal="center" vertical="center"/>
      <protection hidden="1"/>
    </xf>
    <xf numFmtId="0" fontId="5" fillId="0" borderId="15" xfId="29" applyFont="1" applyFill="1" applyBorder="1" applyAlignment="1" applyProtection="1">
      <alignment horizontal="center" vertical="center"/>
      <protection hidden="1"/>
    </xf>
    <xf numFmtId="0" fontId="39" fillId="8" borderId="16" xfId="29" applyFont="1" applyFill="1" applyBorder="1" applyAlignment="1" applyProtection="1">
      <alignment horizontal="center" vertical="center" wrapText="1"/>
      <protection hidden="1"/>
    </xf>
    <xf numFmtId="0" fontId="39" fillId="8" borderId="25" xfId="29" applyFont="1" applyFill="1" applyBorder="1" applyAlignment="1" applyProtection="1">
      <alignment horizontal="center" vertical="center" wrapText="1"/>
      <protection hidden="1"/>
    </xf>
    <xf numFmtId="0" fontId="39" fillId="8" borderId="17" xfId="29" applyFont="1" applyFill="1" applyBorder="1" applyAlignment="1" applyProtection="1">
      <alignment horizontal="center" vertical="center" wrapText="1"/>
      <protection hidden="1"/>
    </xf>
    <xf numFmtId="0" fontId="19" fillId="9" borderId="18" xfId="29" applyFont="1" applyFill="1" applyBorder="1" applyAlignment="1" applyProtection="1">
      <alignment horizontal="center" vertical="center"/>
      <protection hidden="1"/>
    </xf>
    <xf numFmtId="0" fontId="19" fillId="9" borderId="22" xfId="29" applyFont="1" applyFill="1" applyBorder="1" applyAlignment="1" applyProtection="1">
      <alignment horizontal="center" vertical="center"/>
      <protection hidden="1"/>
    </xf>
    <xf numFmtId="0" fontId="19" fillId="9" borderId="19" xfId="29" applyFont="1" applyFill="1" applyBorder="1" applyAlignment="1" applyProtection="1">
      <alignment horizontal="center" vertical="center"/>
      <protection hidden="1"/>
    </xf>
    <xf numFmtId="0" fontId="36" fillId="0" borderId="26" xfId="0" applyFont="1" applyBorder="1" applyAlignment="1" applyProtection="1">
      <alignment horizontal="center" vertical="top"/>
      <protection hidden="1"/>
    </xf>
    <xf numFmtId="0" fontId="18" fillId="0" borderId="22" xfId="0" applyFont="1" applyBorder="1" applyAlignment="1" applyProtection="1">
      <alignment horizontal="center" vertical="center"/>
      <protection hidden="1"/>
    </xf>
    <xf numFmtId="0" fontId="18" fillId="0" borderId="0" xfId="0" applyFont="1" applyAlignment="1" applyProtection="1">
      <alignment horizontal="left" vertical="top"/>
      <protection hidden="1"/>
    </xf>
    <xf numFmtId="0" fontId="27" fillId="6" borderId="0" xfId="0" applyFont="1" applyFill="1" applyAlignment="1" applyProtection="1">
      <alignment horizontal="center" vertical="top" wrapText="1"/>
      <protection hidden="1"/>
    </xf>
    <xf numFmtId="0" fontId="36" fillId="0" borderId="0" xfId="0" applyFont="1" applyBorder="1" applyAlignment="1" applyProtection="1">
      <alignment horizontal="center" vertical="top"/>
      <protection hidden="1"/>
    </xf>
    <xf numFmtId="0" fontId="0" fillId="0" borderId="4" xfId="26" applyFont="1" applyBorder="1" applyAlignment="1" applyProtection="1">
      <alignment horizontal="left" vertical="center" wrapText="1"/>
      <protection hidden="1"/>
    </xf>
    <xf numFmtId="0" fontId="15" fillId="0" borderId="4" xfId="26" applyFont="1" applyBorder="1" applyAlignment="1" applyProtection="1">
      <alignment horizontal="left" vertical="center" wrapText="1"/>
      <protection hidden="1"/>
    </xf>
    <xf numFmtId="0" fontId="0" fillId="3" borderId="4" xfId="26" applyFont="1" applyFill="1" applyBorder="1" applyAlignment="1" applyProtection="1">
      <alignment horizontal="center" vertical="center"/>
      <protection locked="0"/>
    </xf>
    <xf numFmtId="0" fontId="33" fillId="8" borderId="5" xfId="26" applyFont="1" applyFill="1" applyBorder="1" applyAlignment="1" applyProtection="1">
      <alignment horizontal="center" vertical="center" wrapText="1"/>
      <protection hidden="1"/>
    </xf>
    <xf numFmtId="0" fontId="14" fillId="9" borderId="0" xfId="26" applyFont="1" applyFill="1" applyBorder="1" applyAlignment="1" applyProtection="1">
      <alignment horizontal="center" vertical="center"/>
      <protection hidden="1"/>
    </xf>
    <xf numFmtId="0" fontId="24" fillId="6" borderId="0" xfId="26" applyFont="1" applyFill="1" applyBorder="1" applyAlignment="1" applyProtection="1">
      <alignment horizontal="center" vertical="center"/>
      <protection hidden="1"/>
    </xf>
    <xf numFmtId="0" fontId="4" fillId="3" borderId="4" xfId="26" applyFont="1" applyFill="1" applyBorder="1" applyAlignment="1" applyProtection="1">
      <alignment horizontal="center" vertical="center"/>
      <protection locked="0"/>
    </xf>
    <xf numFmtId="0" fontId="15" fillId="3" borderId="14" xfId="26" applyFont="1" applyFill="1" applyBorder="1" applyAlignment="1" applyProtection="1">
      <alignment horizontal="center" vertical="center" wrapText="1"/>
      <protection locked="0"/>
    </xf>
    <xf numFmtId="0" fontId="15" fillId="3" borderId="3" xfId="26" applyFont="1" applyFill="1" applyBorder="1" applyAlignment="1" applyProtection="1">
      <alignment horizontal="center" vertical="center" wrapText="1"/>
      <protection locked="0"/>
    </xf>
    <xf numFmtId="0" fontId="15" fillId="3" borderId="15" xfId="26" applyFont="1" applyFill="1" applyBorder="1" applyAlignment="1" applyProtection="1">
      <alignment horizontal="center" vertical="center" wrapText="1"/>
      <protection locked="0"/>
    </xf>
    <xf numFmtId="0" fontId="0" fillId="3" borderId="4" xfId="26" applyFont="1" applyFill="1" applyBorder="1" applyAlignment="1" applyProtection="1">
      <alignment horizontal="left" vertical="center"/>
      <protection locked="0"/>
    </xf>
    <xf numFmtId="0" fontId="15" fillId="3" borderId="4" xfId="26" applyFont="1" applyFill="1" applyBorder="1" applyAlignment="1" applyProtection="1">
      <alignment horizontal="left" vertical="center"/>
      <protection locked="0"/>
    </xf>
    <xf numFmtId="0" fontId="0" fillId="3" borderId="16" xfId="26" applyFont="1" applyFill="1" applyBorder="1" applyAlignment="1" applyProtection="1">
      <alignment horizontal="left" vertical="center"/>
      <protection locked="0"/>
    </xf>
    <xf numFmtId="0" fontId="15" fillId="3" borderId="25" xfId="26" applyFont="1" applyFill="1" applyBorder="1" applyAlignment="1" applyProtection="1">
      <alignment horizontal="left" vertical="center"/>
      <protection locked="0"/>
    </xf>
    <xf numFmtId="0" fontId="15" fillId="3" borderId="17" xfId="26" applyFont="1" applyFill="1" applyBorder="1" applyAlignment="1" applyProtection="1">
      <alignment horizontal="left" vertical="center"/>
      <protection locked="0"/>
    </xf>
    <xf numFmtId="0" fontId="0" fillId="3" borderId="14" xfId="26" applyFont="1" applyFill="1" applyBorder="1" applyAlignment="1" applyProtection="1">
      <alignment horizontal="left" vertical="center"/>
      <protection locked="0"/>
    </xf>
    <xf numFmtId="0" fontId="0" fillId="3" borderId="3" xfId="26" applyFont="1" applyFill="1" applyBorder="1" applyAlignment="1" applyProtection="1">
      <alignment horizontal="left" vertical="center"/>
      <protection locked="0"/>
    </xf>
    <xf numFmtId="0" fontId="0" fillId="3" borderId="15" xfId="26" applyFont="1" applyFill="1" applyBorder="1" applyAlignment="1" applyProtection="1">
      <alignment horizontal="left" vertical="center"/>
      <protection locked="0"/>
    </xf>
    <xf numFmtId="0" fontId="15" fillId="0" borderId="0" xfId="30" applyFont="1" applyFill="1" applyAlignment="1" applyProtection="1">
      <alignment horizontal="left" vertical="center"/>
    </xf>
    <xf numFmtId="0" fontId="5" fillId="8" borderId="0" xfId="39" applyFont="1" applyFill="1" applyBorder="1" applyAlignment="1" applyProtection="1">
      <alignment horizontal="center" vertical="top" wrapText="1"/>
    </xf>
    <xf numFmtId="0" fontId="27" fillId="6" borderId="0" xfId="0" applyFont="1" applyFill="1" applyAlignment="1" applyProtection="1">
      <alignment horizontal="center" vertical="center" wrapText="1"/>
    </xf>
    <xf numFmtId="0" fontId="14" fillId="0" borderId="0" xfId="39" applyFont="1" applyAlignment="1" applyProtection="1">
      <alignment horizontal="justify" vertical="center" wrapText="1"/>
    </xf>
    <xf numFmtId="0" fontId="15" fillId="0" borderId="0" xfId="30" applyFont="1" applyFill="1" applyAlignment="1" applyProtection="1">
      <alignment horizontal="left" vertical="center" wrapText="1"/>
    </xf>
    <xf numFmtId="0" fontId="15" fillId="0" borderId="14" xfId="39" applyFont="1" applyBorder="1" applyAlignment="1" applyProtection="1">
      <alignment horizontal="left" vertical="center"/>
    </xf>
    <xf numFmtId="0" fontId="15" fillId="0" borderId="3" xfId="39" applyFont="1" applyBorder="1" applyAlignment="1" applyProtection="1">
      <alignment horizontal="left" vertical="center"/>
    </xf>
    <xf numFmtId="0" fontId="15" fillId="0" borderId="15" xfId="39" applyFont="1" applyBorder="1" applyAlignment="1" applyProtection="1">
      <alignment horizontal="left" vertical="center"/>
    </xf>
    <xf numFmtId="0" fontId="15" fillId="0" borderId="4" xfId="39" applyFont="1" applyBorder="1" applyAlignment="1" applyProtection="1">
      <alignment horizontal="left" vertical="top" wrapText="1"/>
    </xf>
    <xf numFmtId="0" fontId="49" fillId="0" borderId="4" xfId="39" applyFont="1" applyBorder="1" applyAlignment="1" applyProtection="1">
      <alignment horizontal="left" vertical="top" wrapText="1"/>
    </xf>
    <xf numFmtId="0" fontId="48" fillId="0" borderId="4" xfId="39" applyFont="1" applyBorder="1" applyAlignment="1" applyProtection="1">
      <alignment horizontal="left"/>
    </xf>
    <xf numFmtId="0" fontId="0" fillId="0" borderId="11" xfId="39" applyFont="1" applyBorder="1" applyAlignment="1" applyProtection="1">
      <alignment horizontal="center" vertical="center" wrapText="1"/>
    </xf>
    <xf numFmtId="0" fontId="15" fillId="0" borderId="12" xfId="39" applyFont="1" applyBorder="1" applyAlignment="1" applyProtection="1">
      <alignment horizontal="center" vertical="center" wrapText="1"/>
    </xf>
    <xf numFmtId="0" fontId="15" fillId="0" borderId="13" xfId="39" applyFont="1" applyBorder="1" applyAlignment="1" applyProtection="1">
      <alignment horizontal="center" vertical="center" wrapText="1"/>
    </xf>
    <xf numFmtId="0" fontId="15" fillId="3" borderId="11" xfId="39" applyFont="1" applyFill="1" applyBorder="1" applyAlignment="1" applyProtection="1">
      <alignment horizontal="center" vertical="center" wrapText="1"/>
      <protection locked="0"/>
    </xf>
    <xf numFmtId="0" fontId="15" fillId="3" borderId="12" xfId="39" applyFont="1" applyFill="1" applyBorder="1" applyAlignment="1" applyProtection="1">
      <alignment horizontal="center" vertical="center" wrapText="1"/>
      <protection locked="0"/>
    </xf>
    <xf numFmtId="0" fontId="15" fillId="3" borderId="13" xfId="39" applyFont="1" applyFill="1" applyBorder="1" applyAlignment="1" applyProtection="1">
      <alignment horizontal="center" vertical="center" wrapText="1"/>
      <protection locked="0"/>
    </xf>
    <xf numFmtId="0" fontId="15" fillId="0" borderId="14" xfId="39" applyFont="1" applyBorder="1" applyAlignment="1" applyProtection="1">
      <alignment horizontal="center" vertical="center" wrapText="1"/>
    </xf>
    <xf numFmtId="0" fontId="15" fillId="0" borderId="3" xfId="39" applyFont="1" applyBorder="1" applyAlignment="1" applyProtection="1">
      <alignment horizontal="center" vertical="center" wrapText="1"/>
    </xf>
    <xf numFmtId="0" fontId="15" fillId="0" borderId="15" xfId="39" applyFont="1" applyBorder="1" applyAlignment="1" applyProtection="1">
      <alignment horizontal="center" vertical="center" wrapText="1"/>
    </xf>
    <xf numFmtId="0" fontId="5" fillId="0" borderId="5" xfId="39" applyFont="1" applyBorder="1" applyAlignment="1" applyProtection="1">
      <alignment horizontal="left" vertical="top" wrapText="1"/>
    </xf>
    <xf numFmtId="0" fontId="14" fillId="0" borderId="5" xfId="39" applyFont="1" applyBorder="1" applyAlignment="1" applyProtection="1">
      <alignment vertical="center" wrapText="1"/>
    </xf>
    <xf numFmtId="0" fontId="15" fillId="0" borderId="30" xfId="39" applyFont="1" applyBorder="1" applyAlignment="1" applyProtection="1">
      <alignment horizontal="left" vertical="center" wrapText="1"/>
    </xf>
    <xf numFmtId="0" fontId="15" fillId="0" borderId="4" xfId="39" applyFont="1" applyBorder="1" applyAlignment="1" applyProtection="1">
      <alignment vertical="top" wrapText="1"/>
    </xf>
    <xf numFmtId="0" fontId="4" fillId="0" borderId="14" xfId="39" applyFont="1" applyBorder="1" applyAlignment="1" applyProtection="1">
      <alignment horizontal="left" vertical="top" wrapText="1"/>
    </xf>
    <xf numFmtId="0" fontId="4" fillId="0" borderId="3" xfId="39" applyFont="1" applyBorder="1" applyAlignment="1" applyProtection="1">
      <alignment horizontal="left" vertical="top" wrapText="1"/>
    </xf>
    <xf numFmtId="0" fontId="4" fillId="0" borderId="15" xfId="39" applyFont="1" applyBorder="1" applyAlignment="1" applyProtection="1">
      <alignment horizontal="left" vertical="top" wrapText="1"/>
    </xf>
    <xf numFmtId="0" fontId="15" fillId="0" borderId="4" xfId="39" applyFont="1" applyBorder="1" applyAlignment="1" applyProtection="1">
      <alignment horizontal="center" vertical="center" wrapText="1"/>
    </xf>
    <xf numFmtId="0" fontId="5" fillId="0" borderId="14" xfId="39" applyFont="1" applyBorder="1" applyAlignment="1" applyProtection="1">
      <alignment horizontal="left" vertical="top" wrapText="1"/>
    </xf>
    <xf numFmtId="0" fontId="5" fillId="0" borderId="3" xfId="39" applyFont="1" applyBorder="1" applyAlignment="1" applyProtection="1">
      <alignment horizontal="left" vertical="top" wrapText="1"/>
    </xf>
    <xf numFmtId="0" fontId="5" fillId="0" borderId="15" xfId="39" applyFont="1" applyBorder="1" applyAlignment="1" applyProtection="1">
      <alignment horizontal="left" vertical="top" wrapText="1"/>
    </xf>
    <xf numFmtId="0" fontId="0" fillId="0" borderId="12" xfId="39" applyFont="1" applyBorder="1" applyAlignment="1" applyProtection="1">
      <alignment horizontal="center" vertical="center" wrapText="1"/>
    </xf>
    <xf numFmtId="0" fontId="0" fillId="0" borderId="13" xfId="39" applyFont="1" applyBorder="1" applyAlignment="1" applyProtection="1">
      <alignment horizontal="center" vertical="center" wrapText="1"/>
    </xf>
    <xf numFmtId="0" fontId="17" fillId="0" borderId="4" xfId="34" applyNumberFormat="1" applyFont="1" applyFill="1" applyBorder="1" applyAlignment="1" applyProtection="1">
      <alignment horizontal="left" vertical="top" wrapText="1"/>
    </xf>
    <xf numFmtId="0" fontId="0" fillId="0" borderId="0" xfId="0" applyFont="1" applyBorder="1" applyAlignment="1">
      <alignment horizontal="justify" vertical="top" wrapText="1"/>
    </xf>
    <xf numFmtId="0" fontId="0" fillId="0" borderId="0" xfId="0" applyFont="1" applyBorder="1" applyAlignment="1" applyProtection="1">
      <alignment horizontal="center" vertical="top"/>
    </xf>
    <xf numFmtId="0" fontId="0" fillId="0" borderId="0" xfId="0" applyFont="1" applyBorder="1" applyAlignment="1" applyProtection="1">
      <alignment horizontal="center" vertical="center"/>
    </xf>
    <xf numFmtId="0" fontId="0" fillId="0" borderId="0" xfId="30" applyFont="1" applyFill="1" applyAlignment="1" applyProtection="1">
      <alignment horizontal="left" vertical="center"/>
      <protection hidden="1"/>
    </xf>
    <xf numFmtId="0" fontId="24" fillId="0" borderId="0" xfId="0" applyFont="1" applyFill="1" applyBorder="1" applyAlignment="1" applyProtection="1">
      <alignment horizontal="center" vertical="center"/>
    </xf>
    <xf numFmtId="0" fontId="14" fillId="8" borderId="0" xfId="0" applyNumberFormat="1" applyFont="1" applyFill="1" applyBorder="1" applyAlignment="1" applyProtection="1">
      <alignment horizontal="center" vertical="top" wrapText="1"/>
    </xf>
    <xf numFmtId="0" fontId="24" fillId="6" borderId="0" xfId="0" applyFont="1" applyFill="1" applyAlignment="1" applyProtection="1">
      <alignment horizontal="center" vertical="center"/>
    </xf>
    <xf numFmtId="0" fontId="14"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justify" vertical="center" wrapText="1"/>
    </xf>
    <xf numFmtId="0" fontId="14" fillId="0" borderId="0" xfId="0" applyFont="1" applyFill="1" applyBorder="1" applyAlignment="1" applyProtection="1">
      <alignment horizontal="center" vertical="center"/>
    </xf>
    <xf numFmtId="0" fontId="0" fillId="0" borderId="0" xfId="39" applyFont="1" applyAlignment="1" applyProtection="1">
      <alignment horizontal="justify" vertical="center" wrapText="1"/>
    </xf>
    <xf numFmtId="0" fontId="15" fillId="0" borderId="0" xfId="39" applyFont="1" applyAlignment="1" applyProtection="1">
      <alignment horizontal="justify" vertical="center" wrapText="1"/>
    </xf>
    <xf numFmtId="0" fontId="15" fillId="0" borderId="32" xfId="39" applyFont="1" applyBorder="1" applyAlignment="1" applyProtection="1">
      <alignment horizontal="left" vertical="center" wrapText="1"/>
    </xf>
    <xf numFmtId="0" fontId="15" fillId="0" borderId="31" xfId="39" applyFont="1" applyBorder="1" applyAlignment="1" applyProtection="1">
      <alignment horizontal="left" vertical="center" wrapText="1"/>
    </xf>
    <xf numFmtId="0" fontId="15" fillId="0" borderId="29" xfId="39" applyFont="1" applyBorder="1" applyAlignment="1" applyProtection="1">
      <alignment horizontal="left" vertical="center" wrapText="1"/>
      <protection locked="0"/>
    </xf>
    <xf numFmtId="0" fontId="15" fillId="0" borderId="28" xfId="39" applyFont="1" applyBorder="1" applyAlignment="1" applyProtection="1">
      <alignment horizontal="left" vertical="center" wrapText="1"/>
      <protection locked="0"/>
    </xf>
    <xf numFmtId="0" fontId="15" fillId="0" borderId="27" xfId="39" applyFont="1" applyBorder="1" applyAlignment="1" applyProtection="1">
      <alignment horizontal="left" vertical="center" wrapText="1"/>
      <protection locked="0"/>
    </xf>
    <xf numFmtId="0" fontId="15" fillId="0" borderId="1" xfId="39" applyFont="1" applyBorder="1" applyAlignment="1" applyProtection="1">
      <alignment horizontal="left" vertical="center" wrapText="1"/>
    </xf>
    <xf numFmtId="0" fontId="15" fillId="0" borderId="16" xfId="39" applyFont="1" applyBorder="1" applyAlignment="1" applyProtection="1">
      <alignment horizontal="left" vertical="center"/>
    </xf>
    <xf numFmtId="0" fontId="15" fillId="0" borderId="25" xfId="39" applyFont="1" applyBorder="1" applyAlignment="1" applyProtection="1">
      <alignment horizontal="left" vertical="center"/>
    </xf>
    <xf numFmtId="0" fontId="15" fillId="0" borderId="17" xfId="39" applyFont="1" applyBorder="1" applyAlignment="1" applyProtection="1">
      <alignment horizontal="left" vertical="center"/>
    </xf>
    <xf numFmtId="0" fontId="0" fillId="0" borderId="4" xfId="39" applyFont="1" applyBorder="1" applyAlignment="1" applyProtection="1">
      <alignment horizontal="left" vertical="center" wrapText="1"/>
    </xf>
    <xf numFmtId="0" fontId="15" fillId="0" borderId="4" xfId="39" applyFont="1" applyBorder="1" applyAlignment="1" applyProtection="1">
      <alignment horizontal="left" vertical="center" wrapText="1"/>
    </xf>
    <xf numFmtId="0" fontId="15" fillId="3" borderId="11" xfId="39" applyFont="1" applyFill="1" applyBorder="1" applyAlignment="1" applyProtection="1">
      <alignment horizontal="left" vertical="top" wrapText="1"/>
      <protection locked="0"/>
    </xf>
    <xf numFmtId="0" fontId="15" fillId="3" borderId="13" xfId="39" applyFont="1" applyFill="1" applyBorder="1" applyAlignment="1" applyProtection="1">
      <alignment horizontal="left" vertical="top" wrapText="1"/>
      <protection locked="0"/>
    </xf>
    <xf numFmtId="0" fontId="0" fillId="0" borderId="8" xfId="39" applyFont="1" applyBorder="1" applyAlignment="1" applyProtection="1">
      <alignment horizontal="justify" vertical="top" wrapText="1"/>
    </xf>
    <xf numFmtId="0" fontId="15" fillId="0" borderId="5" xfId="39" applyFont="1" applyBorder="1" applyAlignment="1" applyProtection="1">
      <alignment horizontal="justify" vertical="top" wrapText="1"/>
    </xf>
    <xf numFmtId="0" fontId="15" fillId="0" borderId="9" xfId="39" applyFont="1" applyBorder="1" applyAlignment="1" applyProtection="1">
      <alignment horizontal="justify" vertical="top" wrapText="1"/>
    </xf>
    <xf numFmtId="0" fontId="15" fillId="0" borderId="11" xfId="39" applyFont="1" applyBorder="1" applyAlignment="1" applyProtection="1">
      <alignment horizontal="left" vertical="center" wrapText="1"/>
    </xf>
    <xf numFmtId="0" fontId="15" fillId="0" borderId="0" xfId="39" applyFont="1" applyAlignment="1" applyProtection="1">
      <alignment vertical="top" wrapText="1"/>
    </xf>
    <xf numFmtId="0" fontId="15" fillId="0" borderId="0" xfId="39" applyFont="1" applyAlignment="1" applyProtection="1">
      <alignment horizontal="left" vertical="top" wrapText="1"/>
    </xf>
    <xf numFmtId="0" fontId="49" fillId="0" borderId="0" xfId="39" applyFont="1" applyAlignment="1" applyProtection="1">
      <alignment horizontal="left" vertical="top" wrapText="1"/>
    </xf>
    <xf numFmtId="0" fontId="48" fillId="0" borderId="0" xfId="39" applyFont="1" applyBorder="1" applyAlignment="1" applyProtection="1">
      <alignment horizontal="left"/>
    </xf>
    <xf numFmtId="0" fontId="48" fillId="0" borderId="10" xfId="39" applyFont="1" applyBorder="1" applyAlignment="1" applyProtection="1">
      <alignment horizontal="left"/>
    </xf>
    <xf numFmtId="0" fontId="4" fillId="0" borderId="5" xfId="39" applyFont="1" applyBorder="1" applyAlignment="1" applyProtection="1">
      <alignment horizontal="left" vertical="top" wrapText="1"/>
    </xf>
    <xf numFmtId="0" fontId="0" fillId="0" borderId="4" xfId="39" applyFont="1" applyBorder="1" applyAlignment="1" applyProtection="1">
      <alignment horizontal="left" vertical="top" wrapText="1"/>
    </xf>
    <xf numFmtId="0" fontId="33" fillId="8" borderId="0" xfId="39" applyFont="1" applyFill="1" applyAlignment="1" applyProtection="1">
      <alignment horizontal="center" vertical="justify" wrapText="1"/>
    </xf>
    <xf numFmtId="0" fontId="14" fillId="0" borderId="0" xfId="39" applyFont="1" applyAlignment="1" applyProtection="1">
      <alignment horizontal="center" vertical="justify" wrapText="1"/>
    </xf>
    <xf numFmtId="0" fontId="0" fillId="0" borderId="0" xfId="0" applyAlignment="1" applyProtection="1">
      <alignment horizontal="left" vertical="top" wrapText="1"/>
    </xf>
    <xf numFmtId="0" fontId="0" fillId="0" borderId="0" xfId="0" applyNumberFormat="1" applyFill="1" applyBorder="1" applyAlignment="1" applyProtection="1">
      <alignment horizontal="left" vertical="center" wrapText="1"/>
    </xf>
    <xf numFmtId="0" fontId="0" fillId="0" borderId="0" xfId="0" applyFont="1" applyAlignment="1" applyProtection="1">
      <alignment horizontal="left" vertical="top" wrapText="1"/>
    </xf>
    <xf numFmtId="0" fontId="15" fillId="0" borderId="0" xfId="30" applyFont="1" applyFill="1" applyAlignment="1" applyProtection="1">
      <alignment horizontal="left" vertical="center"/>
      <protection hidden="1"/>
    </xf>
    <xf numFmtId="0" fontId="15" fillId="0" borderId="0" xfId="0" applyFont="1" applyBorder="1" applyAlignment="1" applyProtection="1">
      <alignment horizontal="center" vertical="center"/>
    </xf>
    <xf numFmtId="0" fontId="0" fillId="0" borderId="0" xfId="0" applyNumberFormat="1" applyFont="1" applyFill="1" applyBorder="1" applyAlignment="1" applyProtection="1">
      <alignment horizontal="justify" vertical="center" wrapText="1"/>
    </xf>
    <xf numFmtId="0" fontId="15" fillId="0" borderId="0" xfId="0" applyFont="1" applyBorder="1" applyAlignment="1" applyProtection="1">
      <alignment horizontal="center" vertical="top"/>
    </xf>
    <xf numFmtId="0" fontId="24" fillId="6" borderId="0" xfId="0" applyFont="1" applyFill="1" applyAlignment="1" applyProtection="1">
      <alignment horizontal="center" vertical="center"/>
      <protection hidden="1"/>
    </xf>
    <xf numFmtId="0" fontId="45" fillId="0" borderId="0" xfId="30" applyFont="1" applyBorder="1" applyAlignment="1" applyProtection="1">
      <alignment horizontal="center" vertical="center" wrapText="1"/>
      <protection hidden="1"/>
    </xf>
    <xf numFmtId="0" fontId="15" fillId="0" borderId="0" xfId="0" applyFont="1" applyBorder="1" applyAlignment="1" applyProtection="1">
      <alignment vertical="center" wrapText="1"/>
      <protection hidden="1"/>
    </xf>
    <xf numFmtId="0" fontId="14" fillId="0" borderId="0" xfId="30" applyFont="1" applyFill="1" applyBorder="1" applyAlignment="1" applyProtection="1">
      <alignment horizontal="center" vertical="center" wrapText="1"/>
      <protection hidden="1"/>
    </xf>
    <xf numFmtId="0" fontId="14" fillId="0" borderId="0" xfId="28" applyNumberFormat="1" applyFont="1" applyFill="1" applyBorder="1" applyAlignment="1" applyProtection="1">
      <alignment horizontal="justify" vertical="center"/>
      <protection hidden="1"/>
    </xf>
    <xf numFmtId="0" fontId="15" fillId="0" borderId="0" xfId="29" applyFont="1" applyFill="1" applyAlignment="1" applyProtection="1">
      <alignment horizontal="left" vertical="top"/>
      <protection hidden="1"/>
    </xf>
    <xf numFmtId="0" fontId="42" fillId="0" borderId="0" xfId="29" applyFont="1" applyFill="1" applyAlignment="1" applyProtection="1">
      <alignment horizontal="left" vertical="top"/>
      <protection hidden="1"/>
    </xf>
    <xf numFmtId="0" fontId="0" fillId="0" borderId="5" xfId="30" applyFont="1" applyBorder="1" applyAlignment="1" applyProtection="1">
      <alignment horizontal="left" vertical="center" wrapText="1"/>
      <protection hidden="1"/>
    </xf>
    <xf numFmtId="0" fontId="5" fillId="0" borderId="14" xfId="30" applyFont="1" applyBorder="1" applyAlignment="1" applyProtection="1">
      <alignment horizontal="center" vertical="center" wrapText="1"/>
      <protection hidden="1"/>
    </xf>
    <xf numFmtId="0" fontId="5" fillId="0" borderId="3" xfId="30" applyFont="1" applyBorder="1" applyAlignment="1" applyProtection="1">
      <alignment horizontal="center" vertical="center" wrapText="1"/>
      <protection hidden="1"/>
    </xf>
    <xf numFmtId="0" fontId="5" fillId="0" borderId="15" xfId="30" applyFont="1" applyBorder="1" applyAlignment="1" applyProtection="1">
      <alignment horizontal="center" vertical="center" wrapText="1"/>
      <protection hidden="1"/>
    </xf>
    <xf numFmtId="2" fontId="4" fillId="3" borderId="14" xfId="30" applyNumberFormat="1" applyFont="1" applyFill="1" applyBorder="1" applyAlignment="1" applyProtection="1">
      <alignment horizontal="center" vertical="top"/>
      <protection locked="0" hidden="1"/>
    </xf>
    <xf numFmtId="2" fontId="4" fillId="3" borderId="3" xfId="30" applyNumberFormat="1" applyFont="1" applyFill="1" applyBorder="1" applyAlignment="1" applyProtection="1">
      <alignment horizontal="center" vertical="top"/>
      <protection locked="0" hidden="1"/>
    </xf>
    <xf numFmtId="2" fontId="4" fillId="3" borderId="15" xfId="30" applyNumberFormat="1" applyFont="1" applyFill="1" applyBorder="1" applyAlignment="1" applyProtection="1">
      <alignment horizontal="center" vertical="top"/>
      <protection locked="0" hidden="1"/>
    </xf>
    <xf numFmtId="0" fontId="14" fillId="0" borderId="0" xfId="30" applyFont="1" applyFill="1" applyBorder="1" applyAlignment="1" applyProtection="1">
      <alignment horizontal="center" vertical="center"/>
      <protection hidden="1"/>
    </xf>
    <xf numFmtId="0" fontId="15" fillId="0" borderId="0" xfId="30" applyFont="1" applyBorder="1" applyAlignment="1" applyProtection="1">
      <alignment vertical="center" wrapText="1"/>
      <protection hidden="1"/>
    </xf>
    <xf numFmtId="0" fontId="14" fillId="0" borderId="0" xfId="0" applyFont="1" applyFill="1" applyBorder="1" applyAlignment="1" applyProtection="1">
      <alignment horizontal="center" vertical="center"/>
      <protection hidden="1"/>
    </xf>
    <xf numFmtId="2" fontId="15" fillId="0" borderId="0" xfId="30" applyNumberFormat="1" applyFont="1" applyFill="1" applyBorder="1" applyAlignment="1" applyProtection="1">
      <alignment horizontal="right" vertical="center"/>
      <protection hidden="1"/>
    </xf>
    <xf numFmtId="167" fontId="14" fillId="0" borderId="0" xfId="0" applyNumberFormat="1" applyFont="1" applyFill="1" applyBorder="1" applyAlignment="1" applyProtection="1">
      <alignment horizontal="center" vertical="center" wrapText="1"/>
      <protection hidden="1"/>
    </xf>
    <xf numFmtId="0" fontId="15" fillId="0" borderId="0" xfId="29" applyFont="1" applyFill="1" applyBorder="1" applyAlignment="1" applyProtection="1">
      <alignment horizontal="left" vertical="top"/>
      <protection hidden="1"/>
    </xf>
    <xf numFmtId="167" fontId="24" fillId="0" borderId="0" xfId="0" applyNumberFormat="1" applyFont="1" applyFill="1" applyBorder="1" applyAlignment="1" applyProtection="1">
      <alignment horizontal="center" vertical="center" wrapText="1"/>
      <protection hidden="1"/>
    </xf>
    <xf numFmtId="0" fontId="15" fillId="0" borderId="0" xfId="40" applyFont="1" applyFill="1" applyAlignment="1" applyProtection="1">
      <alignment horizontal="justify" vertical="top" wrapText="1"/>
      <protection hidden="1"/>
    </xf>
    <xf numFmtId="0" fontId="0" fillId="0" borderId="0" xfId="40" applyFont="1" applyFill="1" applyAlignment="1" applyProtection="1">
      <alignment horizontal="left" vertical="top"/>
      <protection hidden="1"/>
    </xf>
    <xf numFmtId="0" fontId="15" fillId="0" borderId="0" xfId="40" applyFont="1" applyFill="1" applyAlignment="1" applyProtection="1">
      <alignment horizontal="left" vertical="top"/>
      <protection hidden="1"/>
    </xf>
    <xf numFmtId="0" fontId="15" fillId="0" borderId="0" xfId="40" applyFont="1" applyFill="1" applyAlignment="1" applyProtection="1">
      <alignment horizontal="left" vertical="top" wrapText="1"/>
      <protection hidden="1"/>
    </xf>
    <xf numFmtId="0" fontId="49" fillId="0" borderId="0" xfId="24" applyFont="1" applyAlignment="1" applyProtection="1">
      <alignment horizontal="center" vertical="center"/>
    </xf>
    <xf numFmtId="0" fontId="15" fillId="8" borderId="0" xfId="24" applyFont="1" applyFill="1" applyAlignment="1" applyProtection="1">
      <alignment horizontal="justify" vertical="top"/>
    </xf>
    <xf numFmtId="0" fontId="15" fillId="0" borderId="0" xfId="39" applyFont="1" applyProtection="1">
      <protection hidden="1"/>
    </xf>
    <xf numFmtId="0" fontId="15" fillId="0" borderId="0" xfId="40" applyFont="1" applyFill="1" applyAlignment="1" applyProtection="1">
      <alignment horizontal="justify" vertical="top"/>
      <protection hidden="1"/>
    </xf>
    <xf numFmtId="0" fontId="15" fillId="0" borderId="0" xfId="24" applyFont="1" applyFill="1" applyAlignment="1" applyProtection="1">
      <alignment horizontal="justify" vertical="top"/>
    </xf>
    <xf numFmtId="0" fontId="15" fillId="0" borderId="0" xfId="24" applyFont="1" applyFill="1" applyAlignment="1" applyProtection="1">
      <alignment horizontal="left" vertical="top" wrapText="1"/>
    </xf>
    <xf numFmtId="0" fontId="15" fillId="0" borderId="0" xfId="40" applyFont="1" applyAlignment="1" applyProtection="1">
      <alignment horizontal="justify" vertical="top" wrapText="1"/>
      <protection hidden="1"/>
    </xf>
    <xf numFmtId="0" fontId="14" fillId="0" borderId="0" xfId="24" applyFont="1" applyAlignment="1" applyProtection="1">
      <alignment horizontal="justify" vertical="top"/>
    </xf>
    <xf numFmtId="0" fontId="15" fillId="7" borderId="0" xfId="24" applyFont="1" applyFill="1" applyAlignment="1" applyProtection="1">
      <alignment horizontal="left" vertical="top" wrapText="1"/>
      <protection locked="0"/>
    </xf>
    <xf numFmtId="0" fontId="15" fillId="0" borderId="0" xfId="40" applyFont="1" applyFill="1" applyAlignment="1" applyProtection="1">
      <alignment vertical="top" wrapText="1"/>
      <protection hidden="1"/>
    </xf>
    <xf numFmtId="0" fontId="15" fillId="0" borderId="0" xfId="41" applyFont="1" applyFill="1" applyAlignment="1" applyProtection="1">
      <alignment vertical="top" wrapText="1"/>
      <protection hidden="1"/>
    </xf>
    <xf numFmtId="0" fontId="15" fillId="0" borderId="0" xfId="40" applyNumberFormat="1" applyFont="1" applyAlignment="1" applyProtection="1">
      <alignment horizontal="justify" vertical="top" wrapText="1"/>
      <protection hidden="1"/>
    </xf>
    <xf numFmtId="0" fontId="36" fillId="0" borderId="0" xfId="24" quotePrefix="1" applyFont="1" applyAlignment="1" applyProtection="1">
      <alignment horizontal="center" vertical="center"/>
    </xf>
    <xf numFmtId="174" fontId="14" fillId="0" borderId="0" xfId="24" applyNumberFormat="1" applyFont="1" applyAlignment="1" applyProtection="1">
      <alignment horizontal="left" vertical="center" indent="1"/>
    </xf>
    <xf numFmtId="0" fontId="15" fillId="0" borderId="0" xfId="42" applyFont="1" applyBorder="1" applyAlignment="1" applyProtection="1">
      <alignment horizontal="justify" vertical="top" wrapText="1"/>
      <protection hidden="1"/>
    </xf>
    <xf numFmtId="0" fontId="14" fillId="0" borderId="0" xfId="40" applyFont="1" applyFill="1" applyAlignment="1" applyProtection="1">
      <alignment horizontal="left" vertical="top" wrapText="1"/>
      <protection hidden="1"/>
    </xf>
    <xf numFmtId="0" fontId="15" fillId="0" borderId="0" xfId="0" applyFont="1" applyAlignment="1">
      <alignment horizontal="left" vertical="top" wrapText="1"/>
    </xf>
    <xf numFmtId="0" fontId="15" fillId="0" borderId="0" xfId="0" applyFont="1" applyAlignment="1">
      <alignment horizontal="left" wrapText="1"/>
    </xf>
    <xf numFmtId="1" fontId="14" fillId="0" borderId="0" xfId="33" applyNumberFormat="1" applyFont="1" applyBorder="1" applyAlignment="1" applyProtection="1">
      <alignment horizontal="center" vertical="center" wrapText="1"/>
      <protection hidden="1"/>
    </xf>
    <xf numFmtId="0" fontId="14" fillId="0" borderId="0" xfId="33" applyFont="1" applyBorder="1" applyAlignment="1" applyProtection="1">
      <alignment horizontal="center" vertical="center" wrapText="1"/>
      <protection hidden="1"/>
    </xf>
    <xf numFmtId="4" fontId="14" fillId="0" borderId="0" xfId="33" applyNumberFormat="1" applyFont="1" applyBorder="1" applyAlignment="1" applyProtection="1">
      <alignment horizontal="right" vertical="center" wrapText="1"/>
      <protection hidden="1"/>
    </xf>
    <xf numFmtId="1" fontId="14" fillId="0" borderId="4" xfId="33" applyNumberFormat="1" applyFont="1" applyBorder="1" applyAlignment="1" applyProtection="1">
      <alignment horizontal="center" vertical="center" wrapText="1"/>
      <protection hidden="1"/>
    </xf>
    <xf numFmtId="4" fontId="14" fillId="0" borderId="4" xfId="33" applyNumberFormat="1" applyFont="1" applyBorder="1" applyAlignment="1" applyProtection="1">
      <alignment horizontal="center" vertical="center" wrapText="1"/>
      <protection hidden="1"/>
    </xf>
    <xf numFmtId="0" fontId="15" fillId="0" borderId="0" xfId="33" applyFont="1" applyFill="1" applyBorder="1" applyAlignment="1" applyProtection="1">
      <alignment horizontal="justify" vertical="center" wrapText="1"/>
      <protection hidden="1"/>
    </xf>
    <xf numFmtId="0" fontId="15" fillId="0" borderId="0" xfId="33" applyFont="1" applyFill="1" applyBorder="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4" fillId="0" borderId="14" xfId="33" applyNumberFormat="1" applyFont="1" applyBorder="1" applyAlignment="1" applyProtection="1">
      <alignment horizontal="center" vertical="center" wrapText="1"/>
      <protection hidden="1"/>
    </xf>
    <xf numFmtId="1" fontId="14" fillId="0" borderId="15" xfId="33" applyNumberFormat="1" applyFont="1" applyBorder="1" applyAlignment="1" applyProtection="1">
      <alignment horizontal="center" vertical="center" wrapText="1"/>
      <protection hidden="1"/>
    </xf>
    <xf numFmtId="4" fontId="14" fillId="0" borderId="14" xfId="33" applyNumberFormat="1" applyFont="1" applyBorder="1" applyAlignment="1" applyProtection="1">
      <alignment horizontal="right" vertical="center" wrapText="1"/>
      <protection hidden="1"/>
    </xf>
    <xf numFmtId="4" fontId="15" fillId="0" borderId="15" xfId="33" applyNumberFormat="1" applyFont="1" applyBorder="1" applyAlignment="1" applyProtection="1">
      <alignment horizontal="right" vertical="center" wrapText="1"/>
      <protection hidden="1"/>
    </xf>
    <xf numFmtId="0" fontId="15" fillId="0" borderId="7" xfId="33" applyFont="1" applyFill="1" applyBorder="1" applyAlignment="1" applyProtection="1">
      <alignment horizontal="justify" vertical="center" wrapText="1"/>
      <protection hidden="1"/>
    </xf>
    <xf numFmtId="1" fontId="21" fillId="0" borderId="4" xfId="33" applyNumberFormat="1" applyFont="1" applyFill="1" applyBorder="1" applyAlignment="1" applyProtection="1">
      <alignment horizontal="justify" vertical="center" wrapText="1"/>
      <protection hidden="1"/>
    </xf>
    <xf numFmtId="4" fontId="14" fillId="0" borderId="14" xfId="33" applyNumberFormat="1" applyFont="1" applyBorder="1" applyAlignment="1" applyProtection="1">
      <alignment horizontal="center" vertical="center" wrapText="1"/>
      <protection hidden="1"/>
    </xf>
    <xf numFmtId="4" fontId="14" fillId="0" borderId="3" xfId="33" applyNumberFormat="1" applyFont="1" applyBorder="1" applyAlignment="1" applyProtection="1">
      <alignment horizontal="center" vertical="center" wrapText="1"/>
      <protection hidden="1"/>
    </xf>
    <xf numFmtId="0" fontId="16" fillId="0" borderId="0" xfId="33" applyFont="1" applyAlignment="1" applyProtection="1">
      <alignment horizontal="left"/>
      <protection hidden="1"/>
    </xf>
    <xf numFmtId="0" fontId="16" fillId="0" borderId="7" xfId="33" applyFont="1" applyBorder="1" applyAlignment="1" applyProtection="1">
      <alignment horizontal="left"/>
      <protection hidden="1"/>
    </xf>
    <xf numFmtId="1" fontId="15" fillId="0" borderId="0" xfId="33" applyNumberFormat="1" applyFont="1" applyFill="1" applyBorder="1" applyAlignment="1" applyProtection="1">
      <alignment horizontal="justify" vertical="top" wrapText="1"/>
      <protection hidden="1"/>
    </xf>
    <xf numFmtId="0" fontId="15" fillId="0" borderId="0" xfId="33" applyFont="1" applyFill="1" applyBorder="1" applyAlignment="1" applyProtection="1">
      <alignment horizontal="justify" vertical="top" wrapText="1"/>
      <protection hidden="1"/>
    </xf>
    <xf numFmtId="0" fontId="15" fillId="0" borderId="7" xfId="33" applyFont="1" applyFill="1" applyBorder="1" applyAlignment="1" applyProtection="1">
      <alignment horizontal="justify" vertical="top" wrapText="1"/>
      <protection hidden="1"/>
    </xf>
    <xf numFmtId="2" fontId="31" fillId="0" borderId="0" xfId="27" applyNumberFormat="1" applyFont="1" applyFill="1" applyBorder="1" applyAlignment="1" applyProtection="1">
      <alignment horizontal="left" vertical="center"/>
      <protection hidden="1"/>
    </xf>
    <xf numFmtId="0" fontId="0" fillId="0" borderId="0" xfId="40" applyFont="1" applyFill="1" applyAlignment="1" applyProtection="1">
      <alignment horizontal="justify" vertical="top" wrapText="1"/>
      <protection hidden="1"/>
    </xf>
  </cellXfs>
  <cellStyles count="4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textový odkaz" xfId="20" xr:uid="{00000000-0005-0000-0000-000013000000}"/>
    <cellStyle name="no dec" xfId="21" xr:uid="{00000000-0005-0000-0000-000014000000}"/>
    <cellStyle name="Normal" xfId="0" builtinId="0"/>
    <cellStyle name="Normal - Style1" xfId="22" xr:uid="{00000000-0005-0000-0000-000016000000}"/>
    <cellStyle name="Normal 2" xfId="23" xr:uid="{00000000-0005-0000-0000-000017000000}"/>
    <cellStyle name="Normal 3" xfId="39" xr:uid="{00000000-0005-0000-0000-000018000000}"/>
    <cellStyle name="Normal 3 2" xfId="41" xr:uid="{00000000-0005-0000-0000-000019000000}"/>
    <cellStyle name="Normal 3 3" xfId="42" xr:uid="{00000000-0005-0000-0000-00001A000000}"/>
    <cellStyle name="Normal_Annexures TW 04" xfId="24" xr:uid="{00000000-0005-0000-0000-00001B000000}"/>
    <cellStyle name="Normal_Annexures TW 04 2" xfId="40" xr:uid="{00000000-0005-0000-0000-00001C000000}"/>
    <cellStyle name="Normal_Attach 3(JV)" xfId="25" xr:uid="{00000000-0005-0000-0000-00001D000000}"/>
    <cellStyle name="Normal_Attacments TW 04" xfId="26" xr:uid="{00000000-0005-0000-0000-00001E000000}"/>
    <cellStyle name="Normal_Entertainment Form" xfId="27" xr:uid="{00000000-0005-0000-0000-00001F000000}"/>
    <cellStyle name="Normal_pgcil-tivim-pricesched" xfId="28" xr:uid="{00000000-0005-0000-0000-000020000000}"/>
    <cellStyle name="Normal_Price_Schedules for Insulator Package Rev-01" xfId="29" xr:uid="{00000000-0005-0000-0000-000021000000}"/>
    <cellStyle name="Normal_PRICE-SCHE Bihar-Rev-2-corrections" xfId="30" xr:uid="{00000000-0005-0000-0000-000022000000}"/>
    <cellStyle name="Normal_PRICE-SCHE Bihar-Rev-2-corrections_Annexures TW 04" xfId="31" xr:uid="{00000000-0005-0000-0000-000023000000}"/>
    <cellStyle name="Normal_PRICE-SCHE Bihar-Rev-2-corrections_Price_Schedules for Insulator Package Rev-01" xfId="32" xr:uid="{00000000-0005-0000-0000-000024000000}"/>
    <cellStyle name="Normal_QUOTED CORRECTED 2" xfId="33" xr:uid="{00000000-0005-0000-0000-000025000000}"/>
    <cellStyle name="Normal_Sch-1" xfId="34" xr:uid="{00000000-0005-0000-0000-000026000000}"/>
    <cellStyle name="Normal_Sheet1" xfId="35" xr:uid="{00000000-0005-0000-0000-000027000000}"/>
    <cellStyle name="Popis" xfId="36" xr:uid="{00000000-0005-0000-0000-000028000000}"/>
    <cellStyle name="Sledovaný hypertextový odkaz" xfId="37" xr:uid="{00000000-0005-0000-0000-000029000000}"/>
    <cellStyle name="Standard_BS14" xfId="38" xr:uid="{00000000-0005-0000-0000-00002A000000}"/>
  </cellStyles>
  <dxfs count="9">
    <dxf>
      <font>
        <strike/>
      </font>
    </dxf>
    <dxf>
      <font>
        <strike/>
      </font>
    </dxf>
    <dxf>
      <font>
        <strike/>
        <condense val="0"/>
        <extend val="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0000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ctrlProps/ctrlProp1.xml><?xml version="1.0" encoding="utf-8"?>
<formControlPr xmlns="http://schemas.microsoft.com/office/spreadsheetml/2009/9/main" objectType="Radio" firstButton="1" fmlaLink="$H$52"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2'!A1"/></Relationships>
</file>

<file path=xl/drawings/_rels/drawing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161910" name="Picture 1">
          <a:extLst>
            <a:ext uri="{FF2B5EF4-FFF2-40B4-BE49-F238E27FC236}">
              <a16:creationId xmlns:a16="http://schemas.microsoft.com/office/drawing/2014/main" id="{00000000-0008-0000-0100-0000B6BA1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0" y="3362325"/>
          <a:ext cx="619125" cy="733425"/>
        </a:xfrm>
        <a:prstGeom prst="rect">
          <a:avLst/>
        </a:prstGeom>
        <a:noFill/>
        <a:ln w="9525">
          <a:noFill/>
          <a:miter lim="800000"/>
          <a:headEnd/>
          <a:tailEnd/>
        </a:ln>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161912" name="AutoShape 6">
          <a:extLst>
            <a:ext uri="{FF2B5EF4-FFF2-40B4-BE49-F238E27FC236}">
              <a16:creationId xmlns:a16="http://schemas.microsoft.com/office/drawing/2014/main" id="{00000000-0008-0000-0100-0000B8BA11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161913" name="AutoShape 7">
          <a:extLst>
            <a:ext uri="{FF2B5EF4-FFF2-40B4-BE49-F238E27FC236}">
              <a16:creationId xmlns:a16="http://schemas.microsoft.com/office/drawing/2014/main" id="{00000000-0008-0000-0100-0000B9BA11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161914" name="AutoShape 8">
          <a:extLst>
            <a:ext uri="{FF2B5EF4-FFF2-40B4-BE49-F238E27FC236}">
              <a16:creationId xmlns:a16="http://schemas.microsoft.com/office/drawing/2014/main" id="{00000000-0008-0000-0100-0000BABA11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161915" name="AutoShape 9">
          <a:extLst>
            <a:ext uri="{FF2B5EF4-FFF2-40B4-BE49-F238E27FC236}">
              <a16:creationId xmlns:a16="http://schemas.microsoft.com/office/drawing/2014/main" id="{00000000-0008-0000-0100-0000BBBA11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267777" name="Group 1">
          <a:hlinkClick xmlns:r="http://schemas.openxmlformats.org/officeDocument/2006/relationships" r:id="rId1" tooltip="Click to Proceed"/>
          <a:extLst>
            <a:ext uri="{FF2B5EF4-FFF2-40B4-BE49-F238E27FC236}">
              <a16:creationId xmlns:a16="http://schemas.microsoft.com/office/drawing/2014/main" id="{00000000-0008-0000-0200-000041581300}"/>
            </a:ext>
          </a:extLst>
        </xdr:cNvPr>
        <xdr:cNvGrpSpPr>
          <a:grpSpLocks/>
        </xdr:cNvGrpSpPr>
      </xdr:nvGrpSpPr>
      <xdr:grpSpPr bwMode="auto">
        <a:xfrm>
          <a:off x="7105650" y="57150"/>
          <a:ext cx="1209675" cy="771525"/>
          <a:chOff x="804" y="5"/>
          <a:chExt cx="116" cy="73"/>
        </a:xfrm>
      </xdr:grpSpPr>
      <xdr:sp macro="" textlink="">
        <xdr:nvSpPr>
          <xdr:cNvPr id="1267779" name="AutoShape 2">
            <a:extLst>
              <a:ext uri="{FF2B5EF4-FFF2-40B4-BE49-F238E27FC236}">
                <a16:creationId xmlns:a16="http://schemas.microsoft.com/office/drawing/2014/main" id="{00000000-0008-0000-0200-0000435813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27</xdr:row>
      <xdr:rowOff>0</xdr:rowOff>
    </xdr:from>
    <xdr:to>
      <xdr:col>2</xdr:col>
      <xdr:colOff>4981575</xdr:colOff>
      <xdr:row>27</xdr:row>
      <xdr:rowOff>0</xdr:rowOff>
    </xdr:to>
    <xdr:pic>
      <xdr:nvPicPr>
        <xdr:cNvPr id="1267778" name="Picture 4">
          <a:extLst>
            <a:ext uri="{FF2B5EF4-FFF2-40B4-BE49-F238E27FC236}">
              <a16:creationId xmlns:a16="http://schemas.microsoft.com/office/drawing/2014/main" id="{00000000-0008-0000-0200-0000425813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2592705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1271852" name="Group 6">
          <a:hlinkClick xmlns:r="http://schemas.openxmlformats.org/officeDocument/2006/relationships" r:id="rId1" tooltip="Click for Sch-1"/>
          <a:extLst>
            <a:ext uri="{FF2B5EF4-FFF2-40B4-BE49-F238E27FC236}">
              <a16:creationId xmlns:a16="http://schemas.microsoft.com/office/drawing/2014/main" id="{00000000-0008-0000-0300-00002C681300}"/>
            </a:ext>
          </a:extLst>
        </xdr:cNvPr>
        <xdr:cNvGrpSpPr>
          <a:grpSpLocks/>
        </xdr:cNvGrpSpPr>
      </xdr:nvGrpSpPr>
      <xdr:grpSpPr bwMode="auto">
        <a:xfrm>
          <a:off x="7583365" y="47625"/>
          <a:ext cx="1267558" cy="857250"/>
          <a:chOff x="804" y="5"/>
          <a:chExt cx="116" cy="73"/>
        </a:xfrm>
      </xdr:grpSpPr>
      <xdr:sp macro="" textlink="">
        <xdr:nvSpPr>
          <xdr:cNvPr id="1271853" name="AutoShape 2">
            <a:extLst>
              <a:ext uri="{FF2B5EF4-FFF2-40B4-BE49-F238E27FC236}">
                <a16:creationId xmlns:a16="http://schemas.microsoft.com/office/drawing/2014/main" id="{00000000-0008-0000-0300-00002D6813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6</xdr:col>
      <xdr:colOff>1362075</xdr:colOff>
      <xdr:row>2</xdr:row>
      <xdr:rowOff>266700</xdr:rowOff>
    </xdr:to>
    <xdr:grpSp>
      <xdr:nvGrpSpPr>
        <xdr:cNvPr id="1219737" name="Group 38">
          <a:hlinkClick xmlns:r="http://schemas.openxmlformats.org/officeDocument/2006/relationships" r:id="rId1" tooltip="Click for Sch-2"/>
          <a:extLst>
            <a:ext uri="{FF2B5EF4-FFF2-40B4-BE49-F238E27FC236}">
              <a16:creationId xmlns:a16="http://schemas.microsoft.com/office/drawing/2014/main" id="{00000000-0008-0000-0600-0000999C1200}"/>
            </a:ext>
          </a:extLst>
        </xdr:cNvPr>
        <xdr:cNvGrpSpPr>
          <a:grpSpLocks/>
        </xdr:cNvGrpSpPr>
      </xdr:nvGrpSpPr>
      <xdr:grpSpPr bwMode="auto">
        <a:xfrm>
          <a:off x="7305675" y="28575"/>
          <a:ext cx="1114425" cy="657225"/>
          <a:chOff x="804" y="5"/>
          <a:chExt cx="116" cy="73"/>
        </a:xfrm>
      </xdr:grpSpPr>
      <xdr:sp macro="" textlink="">
        <xdr:nvSpPr>
          <xdr:cNvPr id="1219738" name="AutoShape 39">
            <a:extLst>
              <a:ext uri="{FF2B5EF4-FFF2-40B4-BE49-F238E27FC236}">
                <a16:creationId xmlns:a16="http://schemas.microsoft.com/office/drawing/2014/main" id="{00000000-0008-0000-0600-00009A9C12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600-0000280C0000}"/>
              </a:ext>
            </a:extLst>
          </xdr:cNvPr>
          <xdr:cNvSpPr txBox="1">
            <a:spLocks noChangeArrowheads="1"/>
          </xdr:cNvSpPr>
        </xdr:nvSpPr>
        <xdr:spPr bwMode="auto">
          <a:xfrm>
            <a:off x="10563225" y="1681535315641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1123950</xdr:colOff>
          <xdr:row>54</xdr:row>
          <xdr:rowOff>19050</xdr:rowOff>
        </xdr:from>
        <xdr:to>
          <xdr:col>2</xdr:col>
          <xdr:colOff>752475</xdr:colOff>
          <xdr:row>54</xdr:row>
          <xdr:rowOff>228600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7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54</xdr:row>
          <xdr:rowOff>19050</xdr:rowOff>
        </xdr:from>
        <xdr:to>
          <xdr:col>3</xdr:col>
          <xdr:colOff>923925</xdr:colOff>
          <xdr:row>54</xdr:row>
          <xdr:rowOff>228600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7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6</xdr:col>
      <xdr:colOff>1362075</xdr:colOff>
      <xdr:row>2</xdr:row>
      <xdr:rowOff>266700</xdr:rowOff>
    </xdr:to>
    <xdr:grpSp>
      <xdr:nvGrpSpPr>
        <xdr:cNvPr id="2" name="Group 38">
          <a:hlinkClick xmlns:r="http://schemas.openxmlformats.org/officeDocument/2006/relationships" r:id="rId1" tooltip="Click for Sch-2"/>
          <a:extLst>
            <a:ext uri="{FF2B5EF4-FFF2-40B4-BE49-F238E27FC236}">
              <a16:creationId xmlns:a16="http://schemas.microsoft.com/office/drawing/2014/main" id="{00000000-0008-0000-0800-000002000000}"/>
            </a:ext>
          </a:extLst>
        </xdr:cNvPr>
        <xdr:cNvGrpSpPr>
          <a:grpSpLocks/>
        </xdr:cNvGrpSpPr>
      </xdr:nvGrpSpPr>
      <xdr:grpSpPr bwMode="auto">
        <a:xfrm>
          <a:off x="6580133" y="28575"/>
          <a:ext cx="1114425" cy="658539"/>
          <a:chOff x="804" y="5"/>
          <a:chExt cx="116" cy="73"/>
        </a:xfrm>
      </xdr:grpSpPr>
      <xdr:sp macro="" textlink="">
        <xdr:nvSpPr>
          <xdr:cNvPr id="3" name="AutoShape 39">
            <a:extLst>
              <a:ext uri="{FF2B5EF4-FFF2-40B4-BE49-F238E27FC236}">
                <a16:creationId xmlns:a16="http://schemas.microsoft.com/office/drawing/2014/main" id="{00000000-0008-0000-0800-0000030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800-000004000000}"/>
              </a:ext>
            </a:extLst>
          </xdr:cNvPr>
          <xdr:cNvSpPr txBox="1">
            <a:spLocks noChangeArrowheads="1"/>
          </xdr:cNvSpPr>
        </xdr:nvSpPr>
        <xdr:spPr bwMode="auto">
          <a:xfrm>
            <a:off x="10563225" y="1681535315641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9</xdr:col>
      <xdr:colOff>0</xdr:colOff>
      <xdr:row>2</xdr:row>
      <xdr:rowOff>276225</xdr:rowOff>
    </xdr:to>
    <xdr:grpSp>
      <xdr:nvGrpSpPr>
        <xdr:cNvPr id="1140016" name="Group 5">
          <a:hlinkClick xmlns:r="http://schemas.openxmlformats.org/officeDocument/2006/relationships" r:id="rId1" tooltip="Click For Bid Form 2nd Envelope"/>
          <a:extLst>
            <a:ext uri="{FF2B5EF4-FFF2-40B4-BE49-F238E27FC236}">
              <a16:creationId xmlns:a16="http://schemas.microsoft.com/office/drawing/2014/main" id="{00000000-0008-0000-0900-000030651100}"/>
            </a:ext>
          </a:extLst>
        </xdr:cNvPr>
        <xdr:cNvGrpSpPr>
          <a:grpSpLocks/>
        </xdr:cNvGrpSpPr>
      </xdr:nvGrpSpPr>
      <xdr:grpSpPr bwMode="auto">
        <a:xfrm>
          <a:off x="7086600" y="76200"/>
          <a:ext cx="1352550" cy="657225"/>
          <a:chOff x="762" y="2"/>
          <a:chExt cx="116" cy="73"/>
        </a:xfrm>
      </xdr:grpSpPr>
      <xdr:sp macro="" textlink="">
        <xdr:nvSpPr>
          <xdr:cNvPr id="1140017" name="AutoShape 2">
            <a:extLst>
              <a:ext uri="{FF2B5EF4-FFF2-40B4-BE49-F238E27FC236}">
                <a16:creationId xmlns:a16="http://schemas.microsoft.com/office/drawing/2014/main" id="{00000000-0008-0000-0900-000031651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79" y="18"/>
            <a:ext cx="99"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293322" name="Group 10">
          <a:hlinkClick xmlns:r="http://schemas.openxmlformats.org/officeDocument/2006/relationships" r:id="rId1" tooltip="Back to Cover Page"/>
          <a:extLst>
            <a:ext uri="{FF2B5EF4-FFF2-40B4-BE49-F238E27FC236}">
              <a16:creationId xmlns:a16="http://schemas.microsoft.com/office/drawing/2014/main" id="{00000000-0008-0000-0A00-00000ABC1300}"/>
            </a:ext>
          </a:extLst>
        </xdr:cNvPr>
        <xdr:cNvGrpSpPr>
          <a:grpSpLocks/>
        </xdr:cNvGrpSpPr>
      </xdr:nvGrpSpPr>
      <xdr:grpSpPr bwMode="auto">
        <a:xfrm>
          <a:off x="7600950" y="104775"/>
          <a:ext cx="1119188" cy="728663"/>
          <a:chOff x="744" y="11"/>
          <a:chExt cx="113" cy="74"/>
        </a:xfrm>
      </xdr:grpSpPr>
      <xdr:sp macro="" textlink="">
        <xdr:nvSpPr>
          <xdr:cNvPr id="1293323" name="AutoShape 7">
            <a:extLst>
              <a:ext uri="{FF2B5EF4-FFF2-40B4-BE49-F238E27FC236}">
                <a16:creationId xmlns:a16="http://schemas.microsoft.com/office/drawing/2014/main" id="{00000000-0008-0000-0A00-00000BBC13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0A00-000008400000}"/>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194\Desktop\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Users\60002881\Desktop\4.1-First%20Env-Bid%20Form-Attach-TW01-Nagaland_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44c\Users\60002881\Desktop\4.1-First%20Env-Bid%20Form-Attach-TW01-Nagaland_re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G2%20data\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5"/>
      <sheetName val="Attach 6"/>
      <sheetName val="Attach 7"/>
      <sheetName val="Attach_8"/>
      <sheetName val="Attach_9"/>
      <sheetName val="Attach 4B"/>
      <sheetName val="Attach_ 11"/>
      <sheetName val="Attach_ 12"/>
      <sheetName val="Attach_13"/>
      <sheetName val="Attach_ 16"/>
      <sheetName val="Attach  17"/>
      <sheetName val="Attach_ 18"/>
      <sheetName val="Attach  19"/>
      <sheetName val="Attach 20"/>
      <sheetName val="Attach 14"/>
      <sheetName val="Attach 14-IP"/>
      <sheetName val="Attach 21"/>
      <sheetName val="Attach-21"/>
      <sheetName val="Bid Form 1st Envelope "/>
      <sheetName val="N to W"/>
      <sheetName val="Sheet1"/>
      <sheetName val="Sheet2"/>
    </sheetNames>
    <sheetDataSet>
      <sheetData sheetId="0"/>
      <sheetData sheetId="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sheetData sheetId="5">
        <row r="61">
          <cell r="E61" t="str">
            <v>08-TS(vOL-II),Sec-III,Survey(Part-I).pdf</v>
          </cell>
          <cell r="G61" t="str">
            <v>new.pdf</v>
          </cell>
          <cell r="I61" t="str">
            <v>KRA.pdf</v>
          </cell>
        </row>
        <row r="243">
          <cell r="G243" t="str">
            <v>KRA.pdf</v>
          </cell>
          <cell r="I243" t="str">
            <v>new.pdf</v>
          </cell>
        </row>
        <row r="330">
          <cell r="H330" t="str">
            <v>new.pdf</v>
          </cell>
        </row>
        <row r="399">
          <cell r="H399" t="str">
            <v>KRA.pdf</v>
          </cell>
        </row>
        <row r="486">
          <cell r="D486" t="str">
            <v>kunal.pdf</v>
          </cell>
          <cell r="F486" t="str">
            <v>Case_Studies.pdf</v>
          </cell>
          <cell r="I486" t="str">
            <v>KRA.pdf</v>
          </cell>
        </row>
        <row r="541">
          <cell r="E541" t="str">
            <v>kunal.pdf</v>
          </cell>
          <cell r="G541" t="str">
            <v>new.pdf</v>
          </cell>
          <cell r="I541" t="str">
            <v>KRA.pdf</v>
          </cell>
        </row>
        <row r="637">
          <cell r="D637" t="str">
            <v>Case_Studies.pdf</v>
          </cell>
          <cell r="G637" t="str">
            <v>KRA.pdf</v>
          </cell>
          <cell r="I637" t="str">
            <v>office order.pdf</v>
          </cell>
        </row>
        <row r="765">
          <cell r="J765" t="str">
            <v>Case_Studies.pdf</v>
          </cell>
          <cell r="K765" t="str">
            <v>KRA.pdf</v>
          </cell>
          <cell r="L765" t="str">
            <v>office order.pdf</v>
          </cell>
        </row>
        <row r="768">
          <cell r="J768" t="str">
            <v>Case_Studies.pdf</v>
          </cell>
          <cell r="K768" t="str">
            <v>KRA.pdf</v>
          </cell>
          <cell r="L768" t="str">
            <v>office order.pdf</v>
          </cell>
        </row>
        <row r="771">
          <cell r="J771" t="str">
            <v>KRA.pdf</v>
          </cell>
          <cell r="K771" t="str">
            <v>office order.pdf</v>
          </cell>
          <cell r="L771" t="str">
            <v>Case_Studies.pdf</v>
          </cell>
        </row>
        <row r="774">
          <cell r="J774" t="str">
            <v>Case_Studies.pdf</v>
          </cell>
          <cell r="K774" t="str">
            <v>new.pdf</v>
          </cell>
          <cell r="L774" t="str">
            <v>office order.pdf</v>
          </cell>
        </row>
        <row r="777">
          <cell r="J777" t="str">
            <v>Case_Studies.pdf</v>
          </cell>
          <cell r="K777" t="str">
            <v>new.pdf</v>
          </cell>
          <cell r="L777" t="str">
            <v>office order.pdf</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5"/>
      <sheetName val="Attach 6"/>
      <sheetName val="Attach 7"/>
      <sheetName val="Attach_8"/>
      <sheetName val="Attach_9"/>
      <sheetName val="Attach 4B"/>
      <sheetName val="Attach_ 11"/>
      <sheetName val="Attach_ 12"/>
      <sheetName val="Attach_13"/>
      <sheetName val="Attach_ 16"/>
      <sheetName val="Attach  17"/>
      <sheetName val="Attach_ 18"/>
      <sheetName val="Attach  19"/>
      <sheetName val="Attach 20"/>
      <sheetName val="Attach 14"/>
      <sheetName val="Attach 14-IP"/>
      <sheetName val="Attach 21"/>
      <sheetName val="Attach-21"/>
      <sheetName val="Bid Form 1st Envelope "/>
      <sheetName val="N to W"/>
      <sheetName val="Sheet1"/>
      <sheetName val="Sheet2"/>
    </sheetNames>
    <sheetDataSet>
      <sheetData sheetId="0"/>
      <sheetData sheetId="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sheetData sheetId="5">
        <row r="61">
          <cell r="E61" t="str">
            <v>08-TS(vOL-II),Sec-III,Survey(Part-I).pdf</v>
          </cell>
          <cell r="G61" t="str">
            <v>new.pdf</v>
          </cell>
          <cell r="I61" t="str">
            <v>KRA.pdf</v>
          </cell>
        </row>
        <row r="243">
          <cell r="G243" t="str">
            <v>KRA.pdf</v>
          </cell>
          <cell r="I243" t="str">
            <v>new.pdf</v>
          </cell>
        </row>
        <row r="330">
          <cell r="H330" t="str">
            <v>new.pdf</v>
          </cell>
        </row>
        <row r="399">
          <cell r="H399" t="str">
            <v>KRA.pdf</v>
          </cell>
        </row>
        <row r="486">
          <cell r="D486" t="str">
            <v>kunal.pdf</v>
          </cell>
          <cell r="F486" t="str">
            <v>Case_Studies.pdf</v>
          </cell>
          <cell r="I486" t="str">
            <v>KRA.pdf</v>
          </cell>
        </row>
        <row r="541">
          <cell r="E541" t="str">
            <v>kunal.pdf</v>
          </cell>
          <cell r="G541" t="str">
            <v>new.pdf</v>
          </cell>
          <cell r="I541" t="str">
            <v>KRA.pdf</v>
          </cell>
        </row>
        <row r="637">
          <cell r="D637" t="str">
            <v>Case_Studies.pdf</v>
          </cell>
          <cell r="G637" t="str">
            <v>KRA.pdf</v>
          </cell>
          <cell r="I637" t="str">
            <v>office order.pdf</v>
          </cell>
        </row>
        <row r="765">
          <cell r="J765" t="str">
            <v>Case_Studies.pdf</v>
          </cell>
          <cell r="K765" t="str">
            <v>KRA.pdf</v>
          </cell>
          <cell r="L765" t="str">
            <v>office order.pdf</v>
          </cell>
        </row>
        <row r="768">
          <cell r="J768" t="str">
            <v>Case_Studies.pdf</v>
          </cell>
          <cell r="K768" t="str">
            <v>KRA.pdf</v>
          </cell>
          <cell r="L768" t="str">
            <v>office order.pdf</v>
          </cell>
        </row>
        <row r="771">
          <cell r="J771" t="str">
            <v>KRA.pdf</v>
          </cell>
          <cell r="K771" t="str">
            <v>office order.pdf</v>
          </cell>
          <cell r="L771" t="str">
            <v>Case_Studies.pdf</v>
          </cell>
        </row>
        <row r="774">
          <cell r="J774" t="str">
            <v>Case_Studies.pdf</v>
          </cell>
          <cell r="K774" t="str">
            <v>new.pdf</v>
          </cell>
          <cell r="L774" t="str">
            <v>office order.pdf</v>
          </cell>
        </row>
        <row r="777">
          <cell r="J777" t="str">
            <v>Case_Studies.pdf</v>
          </cell>
          <cell r="K777" t="str">
            <v>new.pdf</v>
          </cell>
          <cell r="L777" t="str">
            <v>office order.pdf</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A98C7E9-B545-49D2-9E78-B5142270023F}" protected="1">
  <header guid="{3A98C7E9-B545-49D2-9E78-B5142270023F}" dateTime="2021-12-03T16:34:33" maxSheetId="18" userName="Samrat Jain {Samrat Jain}" r:id="rId1">
    <sheetIdMap count="17">
      <sheetId val="1"/>
      <sheetId val="2"/>
      <sheetId val="3"/>
      <sheetId val="4"/>
      <sheetId val="5"/>
      <sheetId val="6"/>
      <sheetId val="7"/>
      <sheetId val="8"/>
      <sheetId val="9"/>
      <sheetId val="10"/>
      <sheetId val="11"/>
      <sheetId val="12"/>
      <sheetId val="13"/>
      <sheetId val="14"/>
      <sheetId val="15"/>
      <sheetId val="16"/>
      <sheetId val="1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printerSettings" Target="../printerSettings/printerSettings24.bin"/><Relationship Id="rId18" Type="http://schemas.openxmlformats.org/officeDocument/2006/relationships/printerSettings" Target="../printerSettings/printerSettings29.bin"/><Relationship Id="rId3" Type="http://schemas.openxmlformats.org/officeDocument/2006/relationships/printerSettings" Target="../printerSettings/printerSettings14.bin"/><Relationship Id="rId21" Type="http://schemas.openxmlformats.org/officeDocument/2006/relationships/drawing" Target="../drawings/drawing1.xml"/><Relationship Id="rId7" Type="http://schemas.openxmlformats.org/officeDocument/2006/relationships/printerSettings" Target="../printerSettings/printerSettings18.bin"/><Relationship Id="rId12" Type="http://schemas.openxmlformats.org/officeDocument/2006/relationships/printerSettings" Target="../printerSettings/printerSettings23.bin"/><Relationship Id="rId17" Type="http://schemas.openxmlformats.org/officeDocument/2006/relationships/printerSettings" Target="../printerSettings/printerSettings28.bin"/><Relationship Id="rId2" Type="http://schemas.openxmlformats.org/officeDocument/2006/relationships/printerSettings" Target="../printerSettings/printerSettings13.bin"/><Relationship Id="rId16" Type="http://schemas.openxmlformats.org/officeDocument/2006/relationships/printerSettings" Target="../printerSettings/printerSettings27.bin"/><Relationship Id="rId20" Type="http://schemas.openxmlformats.org/officeDocument/2006/relationships/printerSettings" Target="../printerSettings/printerSettings31.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5" Type="http://schemas.openxmlformats.org/officeDocument/2006/relationships/printerSettings" Target="../printerSettings/printerSettings26.bin"/><Relationship Id="rId10" Type="http://schemas.openxmlformats.org/officeDocument/2006/relationships/printerSettings" Target="../printerSettings/printerSettings21.bin"/><Relationship Id="rId19" Type="http://schemas.openxmlformats.org/officeDocument/2006/relationships/printerSettings" Target="../printerSettings/printerSettings30.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 Id="rId14" Type="http://schemas.openxmlformats.org/officeDocument/2006/relationships/printerSettings" Target="../printerSettings/printerSettings2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9.bin"/><Relationship Id="rId13" Type="http://schemas.openxmlformats.org/officeDocument/2006/relationships/printerSettings" Target="../printerSettings/printerSettings44.bin"/><Relationship Id="rId18" Type="http://schemas.openxmlformats.org/officeDocument/2006/relationships/drawing" Target="../drawings/drawing2.xml"/><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12" Type="http://schemas.openxmlformats.org/officeDocument/2006/relationships/printerSettings" Target="../printerSettings/printerSettings43.bin"/><Relationship Id="rId17" Type="http://schemas.openxmlformats.org/officeDocument/2006/relationships/printerSettings" Target="../printerSettings/printerSettings48.bin"/><Relationship Id="rId2" Type="http://schemas.openxmlformats.org/officeDocument/2006/relationships/printerSettings" Target="../printerSettings/printerSettings33.bin"/><Relationship Id="rId16" Type="http://schemas.openxmlformats.org/officeDocument/2006/relationships/printerSettings" Target="../printerSettings/printerSettings47.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11" Type="http://schemas.openxmlformats.org/officeDocument/2006/relationships/printerSettings" Target="../printerSettings/printerSettings42.bin"/><Relationship Id="rId5" Type="http://schemas.openxmlformats.org/officeDocument/2006/relationships/printerSettings" Target="../printerSettings/printerSettings36.bin"/><Relationship Id="rId15" Type="http://schemas.openxmlformats.org/officeDocument/2006/relationships/printerSettings" Target="../printerSettings/printerSettings46.bin"/><Relationship Id="rId10" Type="http://schemas.openxmlformats.org/officeDocument/2006/relationships/printerSettings" Target="../printerSettings/printerSettings41.bin"/><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 Id="rId14" Type="http://schemas.openxmlformats.org/officeDocument/2006/relationships/printerSettings" Target="../printerSettings/printerSettings4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18" Type="http://schemas.openxmlformats.org/officeDocument/2006/relationships/printerSettings" Target="../printerSettings/printerSettings66.bin"/><Relationship Id="rId3" Type="http://schemas.openxmlformats.org/officeDocument/2006/relationships/printerSettings" Target="../printerSettings/printerSettings51.bin"/><Relationship Id="rId21" Type="http://schemas.openxmlformats.org/officeDocument/2006/relationships/drawing" Target="../drawings/drawing3.xml"/><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printerSettings" Target="../printerSettings/printerSettings65.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20" Type="http://schemas.openxmlformats.org/officeDocument/2006/relationships/printerSettings" Target="../printerSettings/printerSettings68.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19" Type="http://schemas.openxmlformats.org/officeDocument/2006/relationships/printerSettings" Target="../printerSettings/printerSettings67.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5.bin"/><Relationship Id="rId13" Type="http://schemas.openxmlformats.org/officeDocument/2006/relationships/printerSettings" Target="../printerSettings/printerSettings90.bin"/><Relationship Id="rId18" Type="http://schemas.openxmlformats.org/officeDocument/2006/relationships/printerSettings" Target="../printerSettings/printerSettings95.bin"/><Relationship Id="rId3" Type="http://schemas.openxmlformats.org/officeDocument/2006/relationships/printerSettings" Target="../printerSettings/printerSettings80.bin"/><Relationship Id="rId21" Type="http://schemas.openxmlformats.org/officeDocument/2006/relationships/drawing" Target="../drawings/drawing4.xml"/><Relationship Id="rId7" Type="http://schemas.openxmlformats.org/officeDocument/2006/relationships/printerSettings" Target="../printerSettings/printerSettings84.bin"/><Relationship Id="rId12" Type="http://schemas.openxmlformats.org/officeDocument/2006/relationships/printerSettings" Target="../printerSettings/printerSettings89.bin"/><Relationship Id="rId17" Type="http://schemas.openxmlformats.org/officeDocument/2006/relationships/printerSettings" Target="../printerSettings/printerSettings94.bin"/><Relationship Id="rId2" Type="http://schemas.openxmlformats.org/officeDocument/2006/relationships/printerSettings" Target="../printerSettings/printerSettings79.bin"/><Relationship Id="rId16" Type="http://schemas.openxmlformats.org/officeDocument/2006/relationships/printerSettings" Target="../printerSettings/printerSettings93.bin"/><Relationship Id="rId20" Type="http://schemas.openxmlformats.org/officeDocument/2006/relationships/printerSettings" Target="../printerSettings/printerSettings97.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11" Type="http://schemas.openxmlformats.org/officeDocument/2006/relationships/printerSettings" Target="../printerSettings/printerSettings88.bin"/><Relationship Id="rId5" Type="http://schemas.openxmlformats.org/officeDocument/2006/relationships/printerSettings" Target="../printerSettings/printerSettings82.bin"/><Relationship Id="rId15" Type="http://schemas.openxmlformats.org/officeDocument/2006/relationships/printerSettings" Target="../printerSettings/printerSettings92.bin"/><Relationship Id="rId10" Type="http://schemas.openxmlformats.org/officeDocument/2006/relationships/printerSettings" Target="../printerSettings/printerSettings87.bin"/><Relationship Id="rId19" Type="http://schemas.openxmlformats.org/officeDocument/2006/relationships/printerSettings" Target="../printerSettings/printerSettings96.bin"/><Relationship Id="rId4" Type="http://schemas.openxmlformats.org/officeDocument/2006/relationships/printerSettings" Target="../printerSettings/printerSettings81.bin"/><Relationship Id="rId9" Type="http://schemas.openxmlformats.org/officeDocument/2006/relationships/printerSettings" Target="../printerSettings/printerSettings86.bin"/><Relationship Id="rId14" Type="http://schemas.openxmlformats.org/officeDocument/2006/relationships/printerSettings" Target="../printerSettings/printerSettings91.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100.bin"/><Relationship Id="rId7" Type="http://schemas.openxmlformats.org/officeDocument/2006/relationships/vmlDrawing" Target="../drawings/vmlDrawing1.v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drawing" Target="../drawings/drawing5.xml"/><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 Id="rId9"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drawing" Target="../drawings/drawing6.xml"/><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5.bin"/><Relationship Id="rId13" Type="http://schemas.openxmlformats.org/officeDocument/2006/relationships/printerSettings" Target="../printerSettings/printerSettings120.bin"/><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12" Type="http://schemas.openxmlformats.org/officeDocument/2006/relationships/printerSettings" Target="../printerSettings/printerSettings119.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11" Type="http://schemas.openxmlformats.org/officeDocument/2006/relationships/printerSettings" Target="../printerSettings/printerSettings118.bin"/><Relationship Id="rId5" Type="http://schemas.openxmlformats.org/officeDocument/2006/relationships/printerSettings" Target="../printerSettings/printerSettings112.bin"/><Relationship Id="rId10" Type="http://schemas.openxmlformats.org/officeDocument/2006/relationships/printerSettings" Target="../printerSettings/printerSettings117.bin"/><Relationship Id="rId4" Type="http://schemas.openxmlformats.org/officeDocument/2006/relationships/printerSettings" Target="../printerSettings/printerSettings111.bin"/><Relationship Id="rId9" Type="http://schemas.openxmlformats.org/officeDocument/2006/relationships/printerSettings" Target="../printerSettings/printerSettings116.bin"/><Relationship Id="rId1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21" Type="http://schemas.openxmlformats.org/officeDocument/2006/relationships/drawing" Target="../drawings/drawing8.xml"/><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5.bin"/><Relationship Id="rId13" Type="http://schemas.openxmlformats.org/officeDocument/2006/relationships/printerSettings" Target="../printerSettings/printerSettings170.bin"/><Relationship Id="rId3" Type="http://schemas.openxmlformats.org/officeDocument/2006/relationships/printerSettings" Target="../printerSettings/printerSettings160.bin"/><Relationship Id="rId7" Type="http://schemas.openxmlformats.org/officeDocument/2006/relationships/printerSettings" Target="../printerSettings/printerSettings164.bin"/><Relationship Id="rId12" Type="http://schemas.openxmlformats.org/officeDocument/2006/relationships/printerSettings" Target="../printerSettings/printerSettings169.bin"/><Relationship Id="rId17" Type="http://schemas.openxmlformats.org/officeDocument/2006/relationships/printerSettings" Target="../printerSettings/printerSettings174.bin"/><Relationship Id="rId2" Type="http://schemas.openxmlformats.org/officeDocument/2006/relationships/printerSettings" Target="../printerSettings/printerSettings159.bin"/><Relationship Id="rId16" Type="http://schemas.openxmlformats.org/officeDocument/2006/relationships/printerSettings" Target="../printerSettings/printerSettings173.bin"/><Relationship Id="rId1" Type="http://schemas.openxmlformats.org/officeDocument/2006/relationships/printerSettings" Target="../printerSettings/printerSettings158.bin"/><Relationship Id="rId6" Type="http://schemas.openxmlformats.org/officeDocument/2006/relationships/printerSettings" Target="../printerSettings/printerSettings163.bin"/><Relationship Id="rId11" Type="http://schemas.openxmlformats.org/officeDocument/2006/relationships/printerSettings" Target="../printerSettings/printerSettings168.bin"/><Relationship Id="rId5" Type="http://schemas.openxmlformats.org/officeDocument/2006/relationships/printerSettings" Target="../printerSettings/printerSettings162.bin"/><Relationship Id="rId15" Type="http://schemas.openxmlformats.org/officeDocument/2006/relationships/printerSettings" Target="../printerSettings/printerSettings172.bin"/><Relationship Id="rId10" Type="http://schemas.openxmlformats.org/officeDocument/2006/relationships/printerSettings" Target="../printerSettings/printerSettings167.bin"/><Relationship Id="rId4" Type="http://schemas.openxmlformats.org/officeDocument/2006/relationships/printerSettings" Target="../printerSettings/printerSettings161.bin"/><Relationship Id="rId9" Type="http://schemas.openxmlformats.org/officeDocument/2006/relationships/printerSettings" Target="../printerSettings/printerSettings166.bin"/><Relationship Id="rId14" Type="http://schemas.openxmlformats.org/officeDocument/2006/relationships/printerSettings" Target="../printerSettings/printerSettings17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2.bin"/><Relationship Id="rId13" Type="http://schemas.openxmlformats.org/officeDocument/2006/relationships/printerSettings" Target="../printerSettings/printerSettings187.bin"/><Relationship Id="rId18" Type="http://schemas.openxmlformats.org/officeDocument/2006/relationships/printerSettings" Target="../printerSettings/printerSettings192.bin"/><Relationship Id="rId3" Type="http://schemas.openxmlformats.org/officeDocument/2006/relationships/printerSettings" Target="../printerSettings/printerSettings177.bin"/><Relationship Id="rId7" Type="http://schemas.openxmlformats.org/officeDocument/2006/relationships/printerSettings" Target="../printerSettings/printerSettings181.bin"/><Relationship Id="rId12" Type="http://schemas.openxmlformats.org/officeDocument/2006/relationships/printerSettings" Target="../printerSettings/printerSettings186.bin"/><Relationship Id="rId17" Type="http://schemas.openxmlformats.org/officeDocument/2006/relationships/printerSettings" Target="../printerSettings/printerSettings191.bin"/><Relationship Id="rId2" Type="http://schemas.openxmlformats.org/officeDocument/2006/relationships/printerSettings" Target="../printerSettings/printerSettings176.bin"/><Relationship Id="rId16" Type="http://schemas.openxmlformats.org/officeDocument/2006/relationships/printerSettings" Target="../printerSettings/printerSettings190.bin"/><Relationship Id="rId20" Type="http://schemas.openxmlformats.org/officeDocument/2006/relationships/printerSettings" Target="../printerSettings/printerSettings194.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11" Type="http://schemas.openxmlformats.org/officeDocument/2006/relationships/printerSettings" Target="../printerSettings/printerSettings185.bin"/><Relationship Id="rId5" Type="http://schemas.openxmlformats.org/officeDocument/2006/relationships/printerSettings" Target="../printerSettings/printerSettings179.bin"/><Relationship Id="rId15" Type="http://schemas.openxmlformats.org/officeDocument/2006/relationships/printerSettings" Target="../printerSettings/printerSettings189.bin"/><Relationship Id="rId10" Type="http://schemas.openxmlformats.org/officeDocument/2006/relationships/printerSettings" Target="../printerSettings/printerSettings184.bin"/><Relationship Id="rId19" Type="http://schemas.openxmlformats.org/officeDocument/2006/relationships/printerSettings" Target="../printerSettings/printerSettings193.bin"/><Relationship Id="rId4" Type="http://schemas.openxmlformats.org/officeDocument/2006/relationships/printerSettings" Target="../printerSettings/printerSettings178.bin"/><Relationship Id="rId9" Type="http://schemas.openxmlformats.org/officeDocument/2006/relationships/printerSettings" Target="../printerSettings/printerSettings183.bin"/><Relationship Id="rId14" Type="http://schemas.openxmlformats.org/officeDocument/2006/relationships/printerSettings" Target="../printerSettings/printerSettings1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B5"/>
  <sheetViews>
    <sheetView zoomScale="80" zoomScaleNormal="80" workbookViewId="0">
      <selection activeCell="B16" sqref="B16"/>
    </sheetView>
  </sheetViews>
  <sheetFormatPr defaultRowHeight="16.5"/>
  <cols>
    <col min="1" max="1" width="18" customWidth="1"/>
    <col min="2" max="2" width="71.875" customWidth="1"/>
  </cols>
  <sheetData>
    <row r="1" spans="1:2" ht="71.25" customHeight="1">
      <c r="A1" s="105" t="s">
        <v>272</v>
      </c>
      <c r="B1" s="281" t="s">
        <v>390</v>
      </c>
    </row>
    <row r="2" spans="1:2">
      <c r="B2" s="194"/>
    </row>
    <row r="3" spans="1:2">
      <c r="A3" t="s">
        <v>177</v>
      </c>
    </row>
    <row r="5" spans="1:2">
      <c r="A5" t="s">
        <v>178</v>
      </c>
      <c r="B5" s="359" t="s">
        <v>391</v>
      </c>
    </row>
  </sheetData>
  <sheetProtection password="CBD2" sheet="1" selectLockedCells="1" selectUnlockedCells="1"/>
  <customSheetViews>
    <customSheetView guid="{D83EC6A1-2B65-4792-A424-DCAF5D1C1202}" scale="80" state="hidden">
      <selection activeCell="B16" sqref="B16"/>
      <pageMargins left="0.75" right="0.75" top="1" bottom="1" header="0.5" footer="0.5"/>
      <pageSetup orientation="portrait" r:id="rId1"/>
      <headerFooter alignWithMargins="0"/>
    </customSheetView>
    <customSheetView guid="{2CA6ED7D-094C-426D-8B69-D7AF90E61D9D}" scale="80" state="hidden">
      <selection activeCell="B12" sqref="B12"/>
      <pageMargins left="0.75" right="0.75" top="1" bottom="1" header="0.5" footer="0.5"/>
      <pageSetup orientation="portrait" r:id="rId2"/>
      <headerFooter alignWithMargins="0"/>
    </customSheetView>
    <customSheetView guid="{996AFBE6-B482-42C1-8052-EFE8998821C2}" scale="80" state="hidden">
      <selection activeCell="B5" sqref="B5"/>
      <pageMargins left="0.75" right="0.75" top="1" bottom="1" header="0.5" footer="0.5"/>
      <pageSetup orientation="portrait" r:id="rId3"/>
      <headerFooter alignWithMargins="0"/>
    </customSheetView>
    <customSheetView guid="{B95AE71C-5BDA-4E26-8FE3-DB001AA67062}" scale="80" state="hidden">
      <selection activeCell="B1" sqref="B1"/>
      <pageMargins left="0.75" right="0.75" top="1" bottom="1" header="0.5" footer="0.5"/>
      <pageSetup orientation="portrait" r:id="rId4"/>
      <headerFooter alignWithMargins="0"/>
    </customSheetView>
    <customSheetView guid="{2CE5BBB8-7D2C-4EA1-98DE-92BEDF0C8A97}" scale="80" state="hidden">
      <selection activeCell="B1" sqref="B1"/>
      <pageMargins left="0.75" right="0.75" top="1" bottom="1" header="0.5" footer="0.5"/>
      <pageSetup orientation="portrait" r:id="rId5"/>
      <headerFooter alignWithMargins="0"/>
    </customSheetView>
    <customSheetView guid="{75ADC1CB-B2FC-4413-A994-9BBA99DCA57A}" state="hidden">
      <selection activeCell="B10" sqref="B10"/>
      <pageMargins left="0.75" right="0.75" top="1" bottom="1" header="0.5" footer="0.5"/>
      <pageSetup orientation="portrait" r:id="rId6"/>
      <headerFooter alignWithMargins="0"/>
    </customSheetView>
    <customSheetView guid="{611D8B62-9C40-451B-ABB4-92F111B2BF43}" state="hidden">
      <selection activeCell="B5" sqref="B5"/>
      <pageMargins left="0.75" right="0.75" top="1" bottom="1" header="0.5" footer="0.5"/>
      <headerFooter alignWithMargins="0"/>
    </customSheetView>
    <customSheetView guid="{27A45B7A-04F2-4516-B80B-5ED0825D4ED3}" state="hidden">
      <selection activeCell="B5" sqref="B5"/>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091A6405-72DB-46E0-B81A-EC53A5C58396}" state="hidden">
      <selection activeCell="B2" sqref="B2"/>
      <pageMargins left="0.75" right="0.75" top="1" bottom="1" header="0.5" footer="0.5"/>
      <headerFooter alignWithMargins="0"/>
    </customSheetView>
    <customSheetView guid="{3AF5D368-0F40-4903-B06B-A4E8DE0BBD2F}" state="hidden">
      <selection activeCell="B5" sqref="B5"/>
      <pageMargins left="0.75" right="0.75" top="1" bottom="1" header="0.5" footer="0.5"/>
      <headerFooter alignWithMargins="0"/>
    </customSheetView>
    <customSheetView guid="{38BADFEC-005D-4348-A1C4-C10C151F5DFC}" state="hidden">
      <selection activeCell="B13" sqref="B13"/>
      <pageMargins left="0.75" right="0.75" top="1" bottom="1" header="0.5" footer="0.5"/>
      <headerFooter alignWithMargins="0"/>
    </customSheetView>
    <customSheetView guid="{693AE0F1-9847-4E6A-B08E-BAB67D33B621}" state="hidden">
      <selection activeCell="B17" sqref="B17"/>
      <pageMargins left="0.75" right="0.75" top="1" bottom="1" header="0.5" footer="0.5"/>
      <headerFooter alignWithMargins="0"/>
    </customSheetView>
    <customSheetView guid="{DECF7153-B692-414F-BA42-AEEFA09CA6EC}" state="hidden">
      <selection activeCell="B13" sqref="B13"/>
      <pageMargins left="0.75" right="0.75" top="1" bottom="1" header="0.5" footer="0.5"/>
      <pageSetup orientation="portrait" r:id="rId7"/>
      <headerFooter alignWithMargins="0"/>
    </customSheetView>
    <customSheetView guid="{89820FCD-8AFD-42C4-B05F-5701FCC12354}" state="hidden">
      <selection activeCell="B10" sqref="B10"/>
      <pageMargins left="0.75" right="0.75" top="1" bottom="1" header="0.5" footer="0.5"/>
      <pageSetup orientation="portrait" r:id="rId8"/>
      <headerFooter alignWithMargins="0"/>
    </customSheetView>
    <customSheetView guid="{B7DA3930-F502-4F10-B6E9-DF93489BC550}" scale="80" state="hidden">
      <selection activeCell="B1" sqref="B1"/>
      <pageMargins left="0.75" right="0.75" top="1" bottom="1" header="0.5" footer="0.5"/>
      <pageSetup orientation="portrait" r:id="rId9"/>
      <headerFooter alignWithMargins="0"/>
    </customSheetView>
    <customSheetView guid="{85C5F000-3F2E-4A34-B83F-6CE80CF74968}" scale="80" state="hidden">
      <selection activeCell="B11" sqref="B11"/>
      <pageMargins left="0.75" right="0.75" top="1" bottom="1" header="0.5" footer="0.5"/>
      <pageSetup orientation="portrait" r:id="rId10"/>
      <headerFooter alignWithMargins="0"/>
    </customSheetView>
  </customSheetViews>
  <phoneticPr fontId="26" type="noConversion"/>
  <pageMargins left="0.75" right="0.7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tabSelected="1" view="pageBreakPreview" zoomScale="160" zoomScaleNormal="100" zoomScaleSheetLayoutView="160" workbookViewId="0">
      <selection activeCell="I7" sqref="I7"/>
    </sheetView>
  </sheetViews>
  <sheetFormatPr defaultColWidth="8" defaultRowHeight="13.5"/>
  <cols>
    <col min="1" max="1" width="8.625" style="21" customWidth="1"/>
    <col min="2" max="2" width="11.125" style="21" customWidth="1"/>
    <col min="3" max="4" width="38.625" style="21" customWidth="1"/>
    <col min="5" max="5" width="11.25" style="21" customWidth="1"/>
    <col min="6" max="6" width="8.625" style="15" customWidth="1"/>
    <col min="7" max="9" width="8" style="15" customWidth="1"/>
    <col min="10" max="16384" width="8" style="6"/>
  </cols>
  <sheetData>
    <row r="1" spans="1:10" ht="30.75" customHeight="1">
      <c r="A1" s="107"/>
      <c r="B1" s="537"/>
      <c r="C1" s="538"/>
      <c r="D1" s="538"/>
      <c r="E1" s="539"/>
      <c r="F1" s="106"/>
      <c r="G1" s="3"/>
      <c r="H1" s="4"/>
      <c r="I1" s="4"/>
      <c r="J1" s="5"/>
    </row>
    <row r="2" spans="1:10" ht="57.75" customHeight="1">
      <c r="A2" s="525" t="s">
        <v>394</v>
      </c>
      <c r="B2" s="540" t="str">
        <f>Basic!B1</f>
        <v>Engagement of Transaction Advisor (TA) For Asset Monetization of POWERGRID Assets as per framework provided under National Monetization Pipeline (NMP).</v>
      </c>
      <c r="C2" s="541"/>
      <c r="D2" s="541"/>
      <c r="E2" s="542"/>
      <c r="F2" s="525" t="s">
        <v>394</v>
      </c>
      <c r="G2" s="3"/>
      <c r="H2" s="4"/>
      <c r="I2" s="4"/>
      <c r="J2" s="5"/>
    </row>
    <row r="3" spans="1:10" ht="23.25" customHeight="1">
      <c r="A3" s="526"/>
      <c r="B3" s="543" t="str">
        <f>Basic!B5</f>
        <v>5006002805/CONSULTANCY TAKEN/DOM/A04-CC CS -5</v>
      </c>
      <c r="C3" s="544"/>
      <c r="D3" s="544"/>
      <c r="E3" s="545"/>
      <c r="F3" s="526"/>
      <c r="G3" s="3"/>
      <c r="H3" s="4"/>
      <c r="I3" s="4"/>
      <c r="J3" s="5"/>
    </row>
    <row r="4" spans="1:10" ht="39.950000000000003" customHeight="1">
      <c r="A4" s="526"/>
      <c r="B4" s="104">
        <v>1</v>
      </c>
      <c r="C4" s="532" t="s">
        <v>395</v>
      </c>
      <c r="D4" s="532"/>
      <c r="E4" s="533"/>
      <c r="F4" s="526"/>
      <c r="G4" s="10"/>
      <c r="H4" s="10"/>
      <c r="I4" s="4"/>
      <c r="J4" s="5"/>
    </row>
    <row r="5" spans="1:10" ht="30" customHeight="1">
      <c r="A5" s="526"/>
      <c r="B5" s="104">
        <v>2</v>
      </c>
      <c r="C5" s="532" t="s">
        <v>416</v>
      </c>
      <c r="D5" s="532"/>
      <c r="E5" s="533"/>
      <c r="F5" s="526"/>
      <c r="G5" s="3"/>
      <c r="H5" s="4"/>
      <c r="I5" s="4"/>
      <c r="J5" s="5"/>
    </row>
    <row r="6" spans="1:10" s="15" customFormat="1" ht="30" customHeight="1">
      <c r="A6" s="526"/>
      <c r="B6" s="104">
        <v>3</v>
      </c>
      <c r="C6" s="532" t="s">
        <v>427</v>
      </c>
      <c r="D6" s="532"/>
      <c r="E6" s="533"/>
      <c r="F6" s="526"/>
      <c r="G6" s="3"/>
      <c r="H6" s="4"/>
      <c r="I6" s="4"/>
      <c r="J6" s="4"/>
    </row>
    <row r="7" spans="1:10" ht="27" customHeight="1">
      <c r="A7" s="526"/>
      <c r="B7" s="104">
        <v>4</v>
      </c>
      <c r="C7" s="532" t="s">
        <v>171</v>
      </c>
      <c r="D7" s="532"/>
      <c r="E7" s="533"/>
      <c r="F7" s="526"/>
      <c r="G7" s="3"/>
      <c r="H7" s="4"/>
      <c r="I7" s="4"/>
      <c r="J7" s="5"/>
    </row>
    <row r="8" spans="1:10" ht="9.75" customHeight="1">
      <c r="A8" s="526"/>
      <c r="B8" s="8"/>
      <c r="C8" s="7"/>
      <c r="D8" s="7"/>
      <c r="E8" s="9"/>
      <c r="F8" s="526"/>
      <c r="G8" s="3"/>
      <c r="H8" s="4"/>
      <c r="I8" s="4"/>
      <c r="J8" s="5"/>
    </row>
    <row r="9" spans="1:10" ht="23.25" customHeight="1">
      <c r="A9" s="526"/>
      <c r="B9" s="534"/>
      <c r="C9" s="535"/>
      <c r="D9" s="535"/>
      <c r="E9" s="536"/>
      <c r="F9" s="526"/>
      <c r="G9" s="3"/>
      <c r="H9" s="4"/>
      <c r="I9" s="4"/>
      <c r="J9" s="5"/>
    </row>
    <row r="10" spans="1:10" ht="10.5" customHeight="1">
      <c r="A10" s="526"/>
      <c r="B10" s="11"/>
      <c r="C10" s="12"/>
      <c r="D10" s="12"/>
      <c r="E10" s="13"/>
      <c r="F10" s="526"/>
      <c r="G10" s="3"/>
      <c r="H10" s="4"/>
      <c r="I10" s="4"/>
      <c r="J10" s="5"/>
    </row>
    <row r="11" spans="1:10" ht="24" customHeight="1">
      <c r="A11" s="526"/>
      <c r="B11" s="530" t="s">
        <v>205</v>
      </c>
      <c r="C11" s="531"/>
      <c r="D11" s="531"/>
      <c r="E11" s="14"/>
      <c r="F11" s="526"/>
    </row>
    <row r="12" spans="1:10" ht="15.95" customHeight="1">
      <c r="A12" s="527"/>
      <c r="B12" s="519" t="s">
        <v>206</v>
      </c>
      <c r="C12" s="520"/>
      <c r="D12" s="520"/>
      <c r="E12" s="16"/>
      <c r="F12" s="527"/>
      <c r="G12" s="3"/>
      <c r="H12" s="4"/>
      <c r="I12" s="4"/>
      <c r="J12" s="5"/>
    </row>
    <row r="13" spans="1:10" ht="24" customHeight="1">
      <c r="A13" s="524"/>
      <c r="B13" s="521" t="s">
        <v>207</v>
      </c>
      <c r="C13" s="522"/>
      <c r="D13" s="522"/>
      <c r="E13" s="14"/>
      <c r="F13" s="523"/>
      <c r="G13" s="17"/>
      <c r="H13" s="17"/>
      <c r="I13" s="17"/>
      <c r="J13" s="17"/>
    </row>
    <row r="14" spans="1:10" ht="15.95" customHeight="1">
      <c r="A14" s="524"/>
      <c r="B14" s="528" t="s">
        <v>208</v>
      </c>
      <c r="C14" s="529"/>
      <c r="D14" s="529"/>
      <c r="E14" s="18"/>
      <c r="F14" s="523"/>
      <c r="G14" s="17"/>
      <c r="H14" s="17"/>
      <c r="I14" s="17"/>
      <c r="J14" s="17"/>
    </row>
    <row r="15" spans="1:10" ht="15.75">
      <c r="A15" s="19"/>
      <c r="B15" s="20"/>
      <c r="C15" s="20"/>
      <c r="D15" s="20"/>
      <c r="E15" s="20"/>
      <c r="F15" s="4"/>
      <c r="G15" s="4"/>
      <c r="H15" s="4"/>
      <c r="I15" s="4"/>
      <c r="J15" s="5"/>
    </row>
    <row r="16" spans="1:10" ht="15.75">
      <c r="A16" s="19"/>
      <c r="B16" s="7"/>
      <c r="C16" s="7"/>
      <c r="D16" s="7"/>
      <c r="E16" s="7"/>
      <c r="F16" s="4"/>
      <c r="G16" s="4"/>
      <c r="H16" s="4"/>
      <c r="I16" s="4"/>
      <c r="J16" s="5"/>
    </row>
    <row r="17" spans="1:10" ht="15.75">
      <c r="A17" s="19"/>
      <c r="B17" s="19"/>
      <c r="C17" s="19"/>
      <c r="D17" s="19"/>
      <c r="E17" s="19"/>
      <c r="F17" s="4"/>
      <c r="G17" s="4"/>
      <c r="H17" s="4"/>
      <c r="I17" s="4"/>
      <c r="J17" s="5"/>
    </row>
  </sheetData>
  <sheetProtection password="CBD2" sheet="1" selectLockedCells="1"/>
  <customSheetViews>
    <customSheetView guid="{D83EC6A1-2B65-4792-A424-DCAF5D1C1202}" scale="160" showPageBreaks="1" showGridLines="0" view="pageBreakPreview">
      <selection activeCell="I7" sqref="I7"/>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CA6ED7D-094C-426D-8B69-D7AF90E61D9D}" showGridLines="0" hiddenRows="1" state="hidden">
      <selection activeCell="B3" sqref="B3:E3"/>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996AFBE6-B482-42C1-8052-EFE8998821C2}" showGridLines="0" hiddenRows="1" state="hidden">
      <selection activeCell="B2" sqref="B2:E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95AE71C-5BDA-4E26-8FE3-DB001AA67062}"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2CE5BBB8-7D2C-4EA1-98DE-92BEDF0C8A97}"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75ADC1CB-B2FC-4413-A994-9BBA99DCA5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611D8B62-9C40-451B-ABB4-92F111B2BF43}"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27A45B7A-04F2-4516-B80B-5ED0825D4ED3}"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091A6405-72DB-46E0-B81A-EC53A5C58396}" showGridLines="0" hiddenRows="1">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3AF5D368-0F40-4903-B06B-A4E8DE0BBD2F}"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38BADFEC-005D-4348-A1C4-C10C151F5DFC}" showGridLines="0" hiddenRows="1">
      <selection activeCell="B5" sqref="B5"/>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693AE0F1-9847-4E6A-B08E-BAB67D33B621}" showGridLines="0" hiddenRows="1" topLeftCell="A14">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DECF7153-B692-414F-BA42-AEEFA09CA6EC}" showGridLines="0" hiddenRows="1">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89820FCD-8AFD-42C4-B05F-5701FCC12354}"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B7DA3930-F502-4F10-B6E9-DF93489BC550}" showGridLines="0" hiddenRows="1">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85C5F000-3F2E-4A34-B83F-6CE80CF74968}" showGridLines="0" hiddenRows="1" state="hidden">
      <selection activeCell="B3" sqref="B3:E3"/>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2" type="noConversion"/>
  <printOptions horizontalCentered="1"/>
  <pageMargins left="0.15748031496063" right="0.23622047244094499" top="0.78" bottom="0.98425196850393704" header="0.35433070866141703" footer="0.511811023622047"/>
  <pageSetup paperSize="9" orientation="landscape" r:id="rId20"/>
  <headerFooter alignWithMargins="0"/>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11"/>
  <sheetViews>
    <sheetView showGridLines="0" view="pageBreakPreview" zoomScaleNormal="100" zoomScaleSheetLayoutView="100" workbookViewId="0">
      <selection activeCell="C9" sqref="C9"/>
    </sheetView>
  </sheetViews>
  <sheetFormatPr defaultColWidth="9" defaultRowHeight="16.5"/>
  <cols>
    <col min="1" max="1" width="9" style="110"/>
    <col min="2" max="2" width="9" style="111"/>
    <col min="3" max="3" width="72.625" style="111" customWidth="1"/>
    <col min="4" max="4" width="66.125" style="124" customWidth="1"/>
    <col min="5" max="16384" width="9" style="109"/>
  </cols>
  <sheetData>
    <row r="1" spans="1:11" ht="45" customHeight="1">
      <c r="A1" s="549" t="s">
        <v>374</v>
      </c>
      <c r="B1" s="549"/>
      <c r="C1" s="549"/>
      <c r="D1" s="108"/>
      <c r="E1" s="197"/>
      <c r="F1" s="197"/>
      <c r="G1" s="197"/>
      <c r="H1" s="197"/>
      <c r="I1" s="197"/>
      <c r="J1" s="197"/>
      <c r="K1" s="197"/>
    </row>
    <row r="2" spans="1:11" ht="18" customHeight="1">
      <c r="C2" s="112"/>
      <c r="D2" s="113"/>
      <c r="E2" s="114"/>
      <c r="F2" s="114"/>
      <c r="G2" s="114"/>
      <c r="H2" s="114"/>
      <c r="I2" s="114"/>
      <c r="J2" s="114"/>
      <c r="K2" s="114"/>
    </row>
    <row r="3" spans="1:11" ht="18" customHeight="1">
      <c r="A3" s="115" t="s">
        <v>188</v>
      </c>
      <c r="B3" s="112" t="s">
        <v>179</v>
      </c>
      <c r="C3" s="112"/>
      <c r="D3" s="116"/>
      <c r="E3" s="117"/>
      <c r="F3" s="117"/>
      <c r="G3" s="117"/>
      <c r="H3" s="117"/>
      <c r="I3" s="117"/>
      <c r="J3" s="117"/>
      <c r="K3" s="117"/>
    </row>
    <row r="4" spans="1:11" ht="18" customHeight="1">
      <c r="B4" s="118" t="s">
        <v>202</v>
      </c>
      <c r="C4" s="119" t="s">
        <v>181</v>
      </c>
      <c r="D4" s="116"/>
      <c r="E4" s="117"/>
      <c r="F4" s="117"/>
      <c r="G4" s="117"/>
      <c r="H4" s="117"/>
      <c r="I4" s="117"/>
      <c r="J4" s="117"/>
      <c r="K4" s="117"/>
    </row>
    <row r="5" spans="1:11" ht="38.1" customHeight="1">
      <c r="B5" s="118" t="s">
        <v>203</v>
      </c>
      <c r="C5" s="119" t="s">
        <v>227</v>
      </c>
      <c r="D5" s="116"/>
      <c r="E5" s="117"/>
      <c r="F5" s="117"/>
      <c r="G5" s="117"/>
      <c r="H5" s="117"/>
      <c r="I5" s="117"/>
      <c r="J5" s="117"/>
      <c r="K5" s="117"/>
    </row>
    <row r="6" spans="1:11" ht="18" customHeight="1">
      <c r="B6" s="118" t="s">
        <v>223</v>
      </c>
      <c r="C6" s="119" t="s">
        <v>53</v>
      </c>
      <c r="D6" s="116"/>
      <c r="E6" s="117"/>
      <c r="F6" s="117"/>
      <c r="G6" s="117"/>
      <c r="H6" s="117"/>
      <c r="I6" s="117"/>
      <c r="J6" s="117"/>
      <c r="K6" s="117"/>
    </row>
    <row r="7" spans="1:11" ht="18" customHeight="1">
      <c r="B7" s="118" t="s">
        <v>224</v>
      </c>
      <c r="C7" s="119" t="s">
        <v>228</v>
      </c>
      <c r="D7" s="116"/>
      <c r="E7" s="117"/>
      <c r="F7" s="117"/>
      <c r="G7" s="117"/>
      <c r="H7" s="117"/>
      <c r="I7" s="117"/>
      <c r="J7" s="117"/>
      <c r="K7" s="117"/>
    </row>
    <row r="8" spans="1:11" ht="18" customHeight="1">
      <c r="B8" s="118" t="s">
        <v>229</v>
      </c>
      <c r="C8" s="119" t="s">
        <v>230</v>
      </c>
      <c r="D8" s="116"/>
      <c r="E8" s="117"/>
      <c r="F8" s="117"/>
      <c r="G8" s="117"/>
      <c r="H8" s="117"/>
      <c r="I8" s="117"/>
      <c r="J8" s="117"/>
      <c r="K8" s="117"/>
    </row>
    <row r="9" spans="1:11" ht="18" customHeight="1">
      <c r="B9" s="118" t="s">
        <v>231</v>
      </c>
      <c r="C9" s="119" t="s">
        <v>232</v>
      </c>
      <c r="D9" s="116"/>
      <c r="E9" s="117"/>
      <c r="F9" s="117"/>
      <c r="G9" s="117"/>
      <c r="H9" s="117"/>
      <c r="I9" s="117"/>
      <c r="J9" s="117"/>
      <c r="K9" s="117"/>
    </row>
    <row r="10" spans="1:11" ht="18" customHeight="1">
      <c r="B10" s="118"/>
      <c r="C10" s="119"/>
      <c r="D10" s="116"/>
      <c r="E10" s="117"/>
      <c r="F10" s="117"/>
      <c r="G10" s="117"/>
      <c r="H10" s="117"/>
      <c r="I10" s="117"/>
      <c r="J10" s="117"/>
      <c r="K10" s="117"/>
    </row>
    <row r="11" spans="1:11" ht="18" customHeight="1">
      <c r="A11" s="115" t="s">
        <v>189</v>
      </c>
      <c r="B11" s="112" t="s">
        <v>180</v>
      </c>
      <c r="C11" s="112"/>
      <c r="D11" s="116"/>
      <c r="E11" s="117"/>
      <c r="F11" s="117"/>
      <c r="G11" s="117"/>
      <c r="H11" s="117"/>
      <c r="I11" s="117"/>
      <c r="J11" s="117"/>
      <c r="K11" s="117"/>
    </row>
    <row r="12" spans="1:11" ht="18" customHeight="1">
      <c r="B12" s="122"/>
      <c r="C12" s="119"/>
      <c r="D12" s="116"/>
      <c r="E12" s="117"/>
      <c r="F12" s="117"/>
      <c r="G12" s="117"/>
      <c r="H12" s="117"/>
      <c r="I12" s="117"/>
      <c r="J12" s="117"/>
      <c r="K12" s="117"/>
    </row>
    <row r="13" spans="1:11" ht="18" customHeight="1">
      <c r="B13" s="548" t="s">
        <v>283</v>
      </c>
      <c r="C13" s="548"/>
      <c r="D13" s="121"/>
      <c r="E13" s="117"/>
      <c r="F13" s="117"/>
      <c r="G13" s="117"/>
      <c r="H13" s="117"/>
      <c r="I13" s="117"/>
      <c r="J13" s="117"/>
      <c r="K13" s="117"/>
    </row>
    <row r="14" spans="1:11" ht="18" customHeight="1">
      <c r="B14" s="123" t="s">
        <v>182</v>
      </c>
      <c r="C14" s="119" t="s">
        <v>284</v>
      </c>
      <c r="D14" s="116"/>
      <c r="E14" s="117"/>
      <c r="F14" s="117"/>
      <c r="G14" s="117"/>
      <c r="H14" s="117"/>
      <c r="I14" s="117"/>
      <c r="J14" s="117"/>
      <c r="K14" s="117"/>
    </row>
    <row r="15" spans="1:11" ht="18" customHeight="1">
      <c r="B15" s="123" t="s">
        <v>182</v>
      </c>
      <c r="C15" s="119" t="s">
        <v>1</v>
      </c>
      <c r="D15" s="116"/>
      <c r="E15" s="117"/>
      <c r="F15" s="117"/>
      <c r="G15" s="117"/>
      <c r="H15" s="117"/>
      <c r="I15" s="117"/>
      <c r="J15" s="117"/>
      <c r="K15" s="117"/>
    </row>
    <row r="16" spans="1:11" ht="26.25" customHeight="1">
      <c r="B16" s="123"/>
      <c r="C16" s="119"/>
      <c r="D16" s="116"/>
      <c r="E16" s="117"/>
      <c r="F16" s="117"/>
      <c r="G16" s="117"/>
      <c r="H16" s="117"/>
      <c r="I16" s="117"/>
      <c r="J16" s="117"/>
      <c r="K16" s="117"/>
    </row>
    <row r="17" spans="1:11" ht="18" hidden="1" customHeight="1">
      <c r="B17" s="548" t="s">
        <v>184</v>
      </c>
      <c r="C17" s="548"/>
    </row>
    <row r="18" spans="1:11" ht="18" hidden="1" customHeight="1">
      <c r="B18" s="123" t="s">
        <v>182</v>
      </c>
      <c r="C18" s="125" t="s">
        <v>183</v>
      </c>
    </row>
    <row r="19" spans="1:11" ht="18" hidden="1" customHeight="1">
      <c r="B19" s="123" t="s">
        <v>182</v>
      </c>
      <c r="C19" s="125" t="s">
        <v>185</v>
      </c>
    </row>
    <row r="20" spans="1:11" ht="18" customHeight="1">
      <c r="B20" s="548" t="s">
        <v>363</v>
      </c>
      <c r="C20" s="548"/>
    </row>
    <row r="21" spans="1:11" ht="18" customHeight="1">
      <c r="B21" s="123" t="s">
        <v>182</v>
      </c>
      <c r="C21" s="119" t="s">
        <v>285</v>
      </c>
      <c r="D21" s="116"/>
      <c r="E21" s="117"/>
      <c r="F21" s="117"/>
      <c r="G21" s="117"/>
      <c r="H21" s="117"/>
      <c r="I21" s="117"/>
      <c r="J21" s="117"/>
      <c r="K21" s="117"/>
    </row>
    <row r="22" spans="1:11" ht="18" customHeight="1">
      <c r="B22" s="123" t="s">
        <v>182</v>
      </c>
      <c r="C22" s="119" t="s">
        <v>186</v>
      </c>
      <c r="D22" s="116"/>
      <c r="E22" s="117"/>
      <c r="F22" s="117"/>
      <c r="G22" s="117"/>
      <c r="H22" s="117"/>
      <c r="I22" s="117"/>
      <c r="J22" s="117"/>
      <c r="K22" s="117"/>
    </row>
    <row r="23" spans="1:11" ht="18" customHeight="1">
      <c r="A23" s="111"/>
      <c r="C23" s="126"/>
    </row>
    <row r="24" spans="1:11" ht="18" customHeight="1">
      <c r="A24" s="550"/>
      <c r="B24" s="550"/>
      <c r="C24" s="550"/>
      <c r="D24" s="120"/>
    </row>
    <row r="25" spans="1:11" ht="18" customHeight="1">
      <c r="A25" s="546" t="s">
        <v>54</v>
      </c>
      <c r="B25" s="546"/>
      <c r="C25" s="546"/>
      <c r="D25" s="120"/>
    </row>
    <row r="26" spans="1:11" ht="36" customHeight="1">
      <c r="A26" s="547" t="s">
        <v>187</v>
      </c>
      <c r="B26" s="547"/>
      <c r="C26" s="547"/>
    </row>
    <row r="27" spans="1:11" ht="18" customHeight="1">
      <c r="B27" s="127"/>
      <c r="C27" s="127"/>
    </row>
    <row r="28" spans="1:11" ht="18" customHeight="1">
      <c r="C28" s="125"/>
    </row>
    <row r="29" spans="1:11" ht="18" customHeight="1">
      <c r="C29" s="126"/>
    </row>
    <row r="30" spans="1:11" ht="18" customHeight="1">
      <c r="C30" s="125"/>
    </row>
    <row r="31" spans="1:11" ht="18" customHeight="1">
      <c r="B31" s="126"/>
      <c r="C31" s="126"/>
    </row>
    <row r="32" spans="1:11" ht="18" customHeight="1">
      <c r="B32" s="126"/>
      <c r="C32" s="126"/>
    </row>
    <row r="33" spans="2:3" ht="18" customHeight="1">
      <c r="B33" s="126"/>
      <c r="C33" s="126"/>
    </row>
    <row r="34" spans="2:3" ht="18" customHeight="1">
      <c r="B34" s="126"/>
      <c r="C34" s="126"/>
    </row>
    <row r="35" spans="2:3" ht="18" customHeight="1">
      <c r="B35" s="126"/>
      <c r="C35" s="126"/>
    </row>
    <row r="36" spans="2:3" ht="18" customHeight="1">
      <c r="B36" s="126"/>
      <c r="C36" s="126"/>
    </row>
    <row r="37" spans="2:3" ht="18" customHeight="1"/>
    <row r="38" spans="2:3" ht="18" customHeight="1"/>
    <row r="39" spans="2:3" ht="18" customHeight="1"/>
    <row r="40" spans="2:3" ht="18" customHeight="1"/>
    <row r="41" spans="2:3" ht="18" customHeight="1"/>
    <row r="42" spans="2:3" ht="18" customHeight="1"/>
    <row r="43" spans="2:3" ht="18" customHeight="1"/>
    <row r="44" spans="2:3" ht="18" customHeight="1"/>
    <row r="45" spans="2:3" ht="18" customHeight="1"/>
    <row r="46" spans="2:3" ht="18" customHeight="1"/>
    <row r="47" spans="2:3" ht="18" customHeight="1"/>
    <row r="48" spans="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sheetData>
  <sheetProtection password="EE0B" sheet="1" objects="1" scenarios="1" selectLockedCells="1" selectUnlockedCells="1"/>
  <customSheetViews>
    <customSheetView guid="{D83EC6A1-2B65-4792-A424-DCAF5D1C1202}" showPageBreaks="1" showGridLines="0" printArea="1" hiddenRows="1" view="pageBreakPreview">
      <selection activeCell="C9" sqref="C9"/>
      <pageMargins left="0.75" right="0.75" top="0.55000000000000004" bottom="0.47" header="0.32" footer="0.25"/>
      <pageSetup orientation="portrait" r:id="rId1"/>
      <headerFooter alignWithMargins="0">
        <oddFooter>&amp;RPage &amp;P of &amp;N</oddFooter>
      </headerFooter>
    </customSheetView>
    <customSheetView guid="{2CA6ED7D-094C-426D-8B69-D7AF90E61D9D}" showPageBreaks="1" showGridLines="0" printArea="1" hiddenRows="1" view="pageBreakPreview" topLeftCell="A7">
      <selection activeCell="C9" sqref="C9"/>
      <pageMargins left="0.75" right="0.75" top="0.55000000000000004" bottom="0.47" header="0.32" footer="0.25"/>
      <pageSetup orientation="portrait" r:id="rId2"/>
      <headerFooter alignWithMargins="0">
        <oddFooter>&amp;RPage &amp;P of &amp;N</oddFooter>
      </headerFooter>
    </customSheetView>
    <customSheetView guid="{996AFBE6-B482-42C1-8052-EFE8998821C2}" showGridLines="0" hiddenRows="1">
      <selection activeCell="B21" sqref="B21"/>
      <pageMargins left="0.75" right="0.75" top="0.55000000000000004" bottom="0.47" header="0.32" footer="0.25"/>
      <pageSetup orientation="portrait" r:id="rId3"/>
      <headerFooter alignWithMargins="0">
        <oddFooter>&amp;RPage &amp;P of &amp;N</oddFooter>
      </headerFooter>
    </customSheetView>
    <customSheetView guid="{B95AE71C-5BDA-4E26-8FE3-DB001AA67062}" showGridLines="0">
      <selection activeCell="C61" sqref="C61"/>
      <pageMargins left="0.75" right="0.75" top="0.55000000000000004" bottom="0.47" header="0.32" footer="0.25"/>
      <pageSetup orientation="portrait" r:id="rId4"/>
      <headerFooter alignWithMargins="0">
        <oddFooter>&amp;RPage &amp;P of &amp;N</oddFooter>
      </headerFooter>
    </customSheetView>
    <customSheetView guid="{2CE5BBB8-7D2C-4EA1-98DE-92BEDF0C8A97}" showGridLines="0">
      <selection activeCell="C61" sqref="C61"/>
      <pageMargins left="0.75" right="0.75" top="0.55000000000000004" bottom="0.47" header="0.32" footer="0.25"/>
      <pageSetup orientation="portrait" r:id="rId5"/>
      <headerFooter alignWithMargins="0">
        <oddFooter>&amp;RPage &amp;P of &amp;N</oddFooter>
      </headerFooter>
    </customSheetView>
    <customSheetView guid="{75ADC1CB-B2FC-4413-A994-9BBA99DCA57A}" showGridLines="0">
      <selection activeCell="C61" sqref="C61"/>
      <pageMargins left="0.75" right="0.75" top="0.55000000000000004" bottom="0.47" header="0.32" footer="0.25"/>
      <pageSetup orientation="portrait" r:id="rId6"/>
      <headerFooter alignWithMargins="0">
        <oddFooter>&amp;RPage &amp;P of &amp;N</oddFooter>
      </headerFooter>
    </customSheetView>
    <customSheetView guid="{611D8B62-9C40-451B-ABB4-92F111B2BF43}" showGridLines="0">
      <selection activeCell="B12" sqref="B12:C12"/>
      <pageMargins left="0.75" right="0.75" top="0.55000000000000004" bottom="0.47" header="0.32" footer="0.25"/>
      <pageSetup orientation="portrait" r:id="rId7"/>
      <headerFooter alignWithMargins="0">
        <oddFooter>&amp;RPage &amp;P of &amp;N</oddFooter>
      </headerFooter>
    </customSheetView>
    <customSheetView guid="{27A45B7A-04F2-4516-B80B-5ED0825D4ED3}" showGridLines="0">
      <selection activeCell="B12" sqref="B12:C12"/>
      <pageMargins left="0.75" right="0.75" top="0.55000000000000004" bottom="0.47" header="0.32" footer="0.25"/>
      <pageSetup orientation="portrait" r:id="rId8"/>
      <headerFooter alignWithMargins="0">
        <oddFooter>&amp;RPage &amp;P of &amp;N</oddFooter>
      </headerFooter>
    </customSheetView>
    <customSheetView guid="{091A6405-72DB-46E0-B81A-EC53A5C58396}" showGridLines="0" topLeftCell="A49">
      <selection activeCell="B12" sqref="B12:C12"/>
      <pageMargins left="0.75" right="0.75" top="0.55000000000000004" bottom="0.47" header="0.32" footer="0.25"/>
      <pageSetup orientation="portrait" r:id="rId9"/>
      <headerFooter alignWithMargins="0">
        <oddFooter>&amp;RPage &amp;P of &amp;N</oddFooter>
      </headerFooter>
    </customSheetView>
    <customSheetView guid="{3AF5D368-0F40-4903-B06B-A4E8DE0BBD2F}" showGridLines="0">
      <selection activeCell="B12" sqref="B12:C12"/>
      <pageMargins left="0.75" right="0.75" top="0.55000000000000004" bottom="0.47" header="0.32" footer="0.25"/>
      <pageSetup orientation="portrait" r:id="rId10"/>
      <headerFooter alignWithMargins="0">
        <oddFooter>&amp;RPage &amp;P of &amp;N</oddFooter>
      </headerFooter>
    </customSheetView>
    <customSheetView guid="{38BADFEC-005D-4348-A1C4-C10C151F5DFC}" showGridLines="0">
      <selection activeCell="D63" sqref="D63"/>
      <pageMargins left="0.75" right="0.75" top="0.55000000000000004" bottom="0.47" header="0.32" footer="0.25"/>
      <pageSetup orientation="portrait" r:id="rId11"/>
      <headerFooter alignWithMargins="0">
        <oddFooter>&amp;RPage &amp;P of &amp;N</oddFooter>
      </headerFooter>
    </customSheetView>
    <customSheetView guid="{693AE0F1-9847-4E6A-B08E-BAB67D33B621}" showGridLines="0">
      <selection activeCell="D63" sqref="D63"/>
      <pageMargins left="0.75" right="0.75" top="0.55000000000000004" bottom="0.47" header="0.32" footer="0.25"/>
      <pageSetup orientation="portrait" r:id="rId12"/>
      <headerFooter alignWithMargins="0">
        <oddFooter>&amp;RPage &amp;P of &amp;N</oddFooter>
      </headerFooter>
    </customSheetView>
    <customSheetView guid="{DECF7153-B692-414F-BA42-AEEFA09CA6EC}" showGridLines="0">
      <selection activeCell="D63" sqref="D63"/>
      <pageMargins left="0.75" right="0.75" top="0.55000000000000004" bottom="0.47" header="0.32" footer="0.25"/>
      <pageSetup orientation="portrait" r:id="rId13"/>
      <headerFooter alignWithMargins="0">
        <oddFooter>&amp;RPage &amp;P of &amp;N</oddFooter>
      </headerFooter>
    </customSheetView>
    <customSheetView guid="{89820FCD-8AFD-42C4-B05F-5701FCC12354}" showGridLines="0">
      <selection activeCell="C61" sqref="C61"/>
      <pageMargins left="0.75" right="0.75" top="0.55000000000000004" bottom="0.47" header="0.32" footer="0.25"/>
      <pageSetup orientation="portrait" r:id="rId14"/>
      <headerFooter alignWithMargins="0">
        <oddFooter>&amp;RPage &amp;P of &amp;N</oddFooter>
      </headerFooter>
    </customSheetView>
    <customSheetView guid="{B7DA3930-F502-4F10-B6E9-DF93489BC550}" showGridLines="0">
      <selection activeCell="C61" sqref="C61"/>
      <pageMargins left="0.75" right="0.75" top="0.55000000000000004" bottom="0.47" header="0.32" footer="0.25"/>
      <pageSetup orientation="portrait" r:id="rId15"/>
      <headerFooter alignWithMargins="0">
        <oddFooter>&amp;RPage &amp;P of &amp;N</oddFooter>
      </headerFooter>
    </customSheetView>
    <customSheetView guid="{85C5F000-3F2E-4A34-B83F-6CE80CF74968}" scale="60" showPageBreaks="1" showGridLines="0" printArea="1" hiddenRows="1" view="pageBreakPreview">
      <selection activeCell="C9" sqref="C9"/>
      <pageMargins left="0.75" right="0.75" top="0.55000000000000004" bottom="0.47" header="0.32" footer="0.25"/>
      <pageSetup orientation="portrait" r:id="rId16"/>
      <headerFooter alignWithMargins="0">
        <oddFooter>&amp;RPage &amp;P of &amp;N</oddFooter>
      </headerFooter>
    </customSheetView>
  </customSheetViews>
  <mergeCells count="7">
    <mergeCell ref="A25:C25"/>
    <mergeCell ref="A26:C26"/>
    <mergeCell ref="B17:C17"/>
    <mergeCell ref="A1:C1"/>
    <mergeCell ref="B13:C13"/>
    <mergeCell ref="B20:C20"/>
    <mergeCell ref="A24:C24"/>
  </mergeCells>
  <phoneticPr fontId="26" type="noConversion"/>
  <pageMargins left="0.75" right="0.75" top="0.55000000000000004" bottom="0.47" header="0.32" footer="0.25"/>
  <pageSetup orientation="portrait" r:id="rId17"/>
  <headerFooter alignWithMargins="0">
    <oddFooter>&amp;RPage &amp;P of &amp;N</oddFooter>
  </headerFooter>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1"/>
  <sheetViews>
    <sheetView showGridLines="0" view="pageBreakPreview" topLeftCell="B1" zoomScale="130" zoomScaleSheetLayoutView="130" workbookViewId="0">
      <selection activeCell="D9" sqref="D9:G9"/>
    </sheetView>
  </sheetViews>
  <sheetFormatPr defaultColWidth="8" defaultRowHeight="16.5"/>
  <cols>
    <col min="1" max="1" width="8" style="45" customWidth="1"/>
    <col min="2" max="2" width="28.875" style="47" customWidth="1"/>
    <col min="3" max="3" width="10.25" style="47" customWidth="1"/>
    <col min="4" max="5" width="5.625" style="47" customWidth="1"/>
    <col min="6" max="6" width="5.625" style="56" customWidth="1"/>
    <col min="7" max="7" width="34.125" style="56" customWidth="1"/>
    <col min="8" max="9" width="10.375" style="56" customWidth="1"/>
    <col min="10" max="10" width="10.375" style="56" hidden="1" customWidth="1"/>
    <col min="11" max="11" width="10.375" style="56" customWidth="1"/>
    <col min="12" max="12" width="10.375" style="56" hidden="1" customWidth="1"/>
    <col min="13" max="25" width="10.375" style="56" customWidth="1"/>
    <col min="26" max="26" width="8" style="45" customWidth="1"/>
    <col min="27" max="27" width="13.375" style="45" customWidth="1"/>
    <col min="28" max="16384" width="8" style="45"/>
  </cols>
  <sheetData>
    <row r="1" spans="1:29" s="50" customFormat="1" ht="52.5" customHeight="1">
      <c r="B1" s="554" t="str">
        <f>Cover!$B$2</f>
        <v>Engagement of Transaction Advisor (TA) For Asset Monetization of POWERGRID Assets as per framework provided under National Monetization Pipeline (NMP).</v>
      </c>
      <c r="C1" s="554"/>
      <c r="D1" s="554"/>
      <c r="E1" s="554"/>
      <c r="F1" s="554"/>
      <c r="G1" s="554"/>
      <c r="H1" s="46"/>
      <c r="I1" s="46"/>
      <c r="J1" s="46"/>
      <c r="K1" s="46"/>
      <c r="L1" s="46"/>
      <c r="M1" s="46"/>
      <c r="N1" s="46"/>
      <c r="O1" s="46"/>
      <c r="P1" s="46"/>
      <c r="Q1" s="46"/>
      <c r="R1" s="46"/>
      <c r="S1" s="46"/>
      <c r="T1" s="46"/>
      <c r="U1" s="46"/>
      <c r="V1" s="46"/>
      <c r="W1" s="46"/>
      <c r="X1" s="46"/>
      <c r="Y1" s="46"/>
      <c r="AA1" s="71"/>
      <c r="AB1" s="71"/>
      <c r="AC1" s="71"/>
    </row>
    <row r="2" spans="1:29" ht="20.100000000000001" customHeight="1">
      <c r="B2" s="555" t="str">
        <f>Cover!B3</f>
        <v>5006002805/CONSULTANCY TAKEN/DOM/A04-CC CS -5</v>
      </c>
      <c r="C2" s="555"/>
      <c r="D2" s="555"/>
      <c r="E2" s="555"/>
      <c r="F2" s="555"/>
      <c r="G2" s="555"/>
      <c r="H2" s="47"/>
      <c r="I2" s="47"/>
      <c r="J2" s="47"/>
      <c r="K2" s="47"/>
      <c r="L2" s="47"/>
      <c r="M2" s="47"/>
      <c r="N2" s="47"/>
      <c r="O2" s="47"/>
      <c r="P2" s="47"/>
      <c r="Q2" s="47"/>
      <c r="R2" s="47"/>
      <c r="S2" s="47"/>
      <c r="T2" s="47"/>
      <c r="U2" s="47"/>
      <c r="V2" s="47"/>
      <c r="W2" s="47"/>
      <c r="X2" s="47"/>
      <c r="Y2" s="47"/>
      <c r="AA2" s="166" t="s">
        <v>163</v>
      </c>
      <c r="AB2" s="167">
        <v>1</v>
      </c>
      <c r="AC2" s="72"/>
    </row>
    <row r="3" spans="1:29" ht="12" customHeight="1">
      <c r="B3" s="48"/>
      <c r="C3" s="48"/>
      <c r="D3" s="48"/>
      <c r="E3" s="48"/>
      <c r="F3" s="47"/>
      <c r="G3" s="47"/>
      <c r="H3" s="47"/>
      <c r="I3" s="47"/>
      <c r="J3" s="428" t="s">
        <v>364</v>
      </c>
      <c r="K3" s="47"/>
      <c r="L3" s="47"/>
      <c r="M3" s="47"/>
      <c r="N3" s="47"/>
      <c r="O3" s="47"/>
      <c r="P3" s="47"/>
      <c r="Q3" s="47"/>
      <c r="R3" s="47"/>
      <c r="S3" s="47"/>
      <c r="T3" s="47"/>
      <c r="U3" s="47"/>
      <c r="V3" s="47"/>
      <c r="W3" s="47"/>
      <c r="X3" s="47"/>
      <c r="Y3" s="47"/>
      <c r="AA3" s="166" t="s">
        <v>164</v>
      </c>
      <c r="AB3" s="167" t="s">
        <v>233</v>
      </c>
      <c r="AC3" s="72"/>
    </row>
    <row r="4" spans="1:29" ht="20.100000000000001" customHeight="1">
      <c r="B4" s="556" t="s">
        <v>165</v>
      </c>
      <c r="C4" s="556"/>
      <c r="D4" s="556"/>
      <c r="E4" s="556"/>
      <c r="F4" s="556"/>
      <c r="G4" s="556"/>
      <c r="H4" s="47"/>
      <c r="I4" s="47"/>
      <c r="J4" s="428" t="s">
        <v>365</v>
      </c>
      <c r="K4" s="47"/>
      <c r="L4" s="47"/>
      <c r="M4" s="47"/>
      <c r="N4" s="47"/>
      <c r="O4" s="47"/>
      <c r="P4" s="47"/>
      <c r="Q4" s="47"/>
      <c r="R4" s="47"/>
      <c r="S4" s="47"/>
      <c r="T4" s="47"/>
      <c r="U4" s="47"/>
      <c r="V4" s="47"/>
      <c r="W4" s="47"/>
      <c r="X4" s="47"/>
      <c r="Y4" s="47"/>
      <c r="AA4" s="166"/>
      <c r="AB4" s="167"/>
      <c r="AC4" s="72"/>
    </row>
    <row r="5" spans="1:29" ht="12" customHeight="1">
      <c r="B5" s="49"/>
      <c r="C5" s="49"/>
      <c r="F5" s="47"/>
      <c r="G5" s="47"/>
      <c r="H5" s="47"/>
      <c r="I5" s="47"/>
      <c r="J5" s="47"/>
      <c r="K5" s="47"/>
      <c r="L5" s="47"/>
      <c r="M5" s="47"/>
      <c r="N5" s="47"/>
      <c r="O5" s="47"/>
      <c r="P5" s="47"/>
      <c r="Q5" s="47"/>
      <c r="R5" s="47"/>
      <c r="S5" s="47"/>
      <c r="T5" s="47"/>
      <c r="U5" s="47"/>
      <c r="V5" s="47"/>
      <c r="W5" s="47"/>
      <c r="X5" s="47"/>
      <c r="Y5" s="47"/>
      <c r="AA5" s="72"/>
      <c r="AB5" s="72"/>
      <c r="AC5" s="72"/>
    </row>
    <row r="6" spans="1:29" s="50" customFormat="1" ht="43.5" hidden="1" customHeight="1">
      <c r="B6" s="51" t="s">
        <v>166</v>
      </c>
      <c r="C6" s="52"/>
      <c r="D6" s="557" t="s">
        <v>163</v>
      </c>
      <c r="E6" s="557"/>
      <c r="F6" s="557"/>
      <c r="G6" s="557"/>
      <c r="H6" s="53"/>
      <c r="I6" s="53"/>
      <c r="J6" s="53"/>
      <c r="K6" s="53"/>
      <c r="L6" s="53"/>
      <c r="M6" s="53"/>
      <c r="N6" s="53"/>
      <c r="O6" s="53"/>
      <c r="P6" s="53"/>
      <c r="Q6" s="53"/>
      <c r="R6" s="53"/>
      <c r="S6" s="53"/>
      <c r="U6" s="53"/>
      <c r="V6" s="53"/>
      <c r="W6" s="53"/>
      <c r="X6" s="53"/>
      <c r="Y6" s="53"/>
      <c r="AA6" s="73">
        <f>IF(D6= "Sole Bidder", 0, D7)</f>
        <v>0</v>
      </c>
      <c r="AB6" s="71"/>
      <c r="AC6" s="71"/>
    </row>
    <row r="7" spans="1:29" ht="50.1" hidden="1" customHeight="1">
      <c r="A7" s="54"/>
      <c r="B7" s="51" t="str">
        <f>IF(D6= "JV (Joint Venture)", "Total Nos. of  Partners in the JV [excluding the Lead Partner]", "")</f>
        <v/>
      </c>
      <c r="C7" s="55"/>
      <c r="D7" s="558"/>
      <c r="E7" s="559"/>
      <c r="F7" s="559"/>
      <c r="G7" s="560"/>
      <c r="AA7" s="72"/>
      <c r="AB7" s="72"/>
      <c r="AC7" s="72"/>
    </row>
    <row r="8" spans="1:29" ht="15" customHeight="1">
      <c r="B8" s="57"/>
      <c r="C8" s="57"/>
      <c r="D8" s="53"/>
      <c r="L8" s="56">
        <f>IF(AND(D6="JV (Joint Venture)",D7=1),1,0)</f>
        <v>0</v>
      </c>
    </row>
    <row r="9" spans="1:29" ht="20.100000000000001" customHeight="1">
      <c r="B9" s="372" t="s">
        <v>286</v>
      </c>
      <c r="C9" s="59"/>
      <c r="D9" s="563"/>
      <c r="E9" s="564"/>
      <c r="F9" s="564"/>
      <c r="G9" s="565"/>
    </row>
    <row r="10" spans="1:29" ht="20.100000000000001" customHeight="1">
      <c r="B10" s="373" t="s">
        <v>287</v>
      </c>
      <c r="C10" s="61"/>
      <c r="D10" s="563"/>
      <c r="E10" s="564"/>
      <c r="F10" s="564"/>
      <c r="G10" s="565"/>
    </row>
    <row r="11" spans="1:29" ht="20.100000000000001" customHeight="1">
      <c r="B11" s="62"/>
      <c r="C11" s="63"/>
      <c r="D11" s="566"/>
      <c r="E11" s="567"/>
      <c r="F11" s="567"/>
      <c r="G11" s="568"/>
    </row>
    <row r="12" spans="1:29" ht="20.100000000000001" customHeight="1">
      <c r="B12" s="64"/>
      <c r="C12" s="65"/>
      <c r="D12" s="563"/>
      <c r="E12" s="564"/>
      <c r="F12" s="564"/>
      <c r="G12" s="565"/>
    </row>
    <row r="13" spans="1:29" ht="20.100000000000001" customHeight="1">
      <c r="B13" s="66"/>
      <c r="C13" s="66"/>
      <c r="D13" s="66"/>
      <c r="E13" s="66"/>
      <c r="F13" s="66"/>
      <c r="G13" s="66"/>
    </row>
    <row r="14" spans="1:29" ht="42.75" customHeight="1">
      <c r="B14" s="551" t="s">
        <v>366</v>
      </c>
      <c r="C14" s="552"/>
      <c r="D14" s="553"/>
      <c r="E14" s="553"/>
      <c r="F14" s="553"/>
      <c r="G14" s="553"/>
    </row>
    <row r="15" spans="1:29" ht="20.100000000000001" customHeight="1"/>
    <row r="16" spans="1:29" ht="20.100000000000001" hidden="1" customHeight="1">
      <c r="B16" s="58" t="str">
        <f>IF(D7=1, "Name of other Partner","Name of other Partner - 1")</f>
        <v>Name of other Partner - 1</v>
      </c>
      <c r="C16" s="59"/>
      <c r="D16" s="563"/>
      <c r="E16" s="564"/>
      <c r="F16" s="564"/>
      <c r="G16" s="565"/>
    </row>
    <row r="17" spans="2:25" ht="20.100000000000001" hidden="1" customHeight="1">
      <c r="B17" s="60" t="str">
        <f>IF(D7=1, "Address of other Partner","Address of other Partner - 1")</f>
        <v>Address of other Partner - 1</v>
      </c>
      <c r="C17" s="61"/>
      <c r="D17" s="563"/>
      <c r="E17" s="564"/>
      <c r="F17" s="564"/>
      <c r="G17" s="565"/>
    </row>
    <row r="18" spans="2:25" ht="20.100000000000001" hidden="1" customHeight="1">
      <c r="B18" s="62"/>
      <c r="C18" s="63"/>
      <c r="D18" s="563"/>
      <c r="E18" s="564"/>
      <c r="F18" s="564"/>
      <c r="G18" s="565"/>
    </row>
    <row r="19" spans="2:25" ht="20.100000000000001" hidden="1" customHeight="1">
      <c r="B19" s="64"/>
      <c r="C19" s="65"/>
      <c r="D19" s="563"/>
      <c r="E19" s="564"/>
      <c r="F19" s="564"/>
      <c r="G19" s="565"/>
    </row>
    <row r="20" spans="2:25" ht="20.100000000000001" hidden="1" customHeight="1"/>
    <row r="21" spans="2:25" ht="20.100000000000001" hidden="1" customHeight="1">
      <c r="B21" s="58" t="s">
        <v>234</v>
      </c>
      <c r="C21" s="59"/>
      <c r="D21" s="563" t="s">
        <v>236</v>
      </c>
      <c r="E21" s="564"/>
      <c r="F21" s="564"/>
      <c r="G21" s="565"/>
    </row>
    <row r="22" spans="2:25" ht="20.100000000000001" hidden="1" customHeight="1">
      <c r="B22" s="60" t="s">
        <v>235</v>
      </c>
      <c r="C22" s="61"/>
      <c r="D22" s="563" t="s">
        <v>236</v>
      </c>
      <c r="E22" s="564"/>
      <c r="F22" s="564"/>
      <c r="G22" s="565"/>
    </row>
    <row r="23" spans="2:25" ht="20.100000000000001" hidden="1" customHeight="1">
      <c r="B23" s="62"/>
      <c r="C23" s="63"/>
      <c r="D23" s="563" t="s">
        <v>236</v>
      </c>
      <c r="E23" s="564"/>
      <c r="F23" s="564"/>
      <c r="G23" s="565"/>
    </row>
    <row r="24" spans="2:25" ht="20.100000000000001" hidden="1" customHeight="1">
      <c r="B24" s="64"/>
      <c r="C24" s="65"/>
      <c r="D24" s="563" t="s">
        <v>236</v>
      </c>
      <c r="E24" s="564"/>
      <c r="F24" s="564"/>
      <c r="G24" s="565"/>
    </row>
    <row r="25" spans="2:25" ht="20.100000000000001" hidden="1" customHeight="1">
      <c r="B25" s="66"/>
      <c r="C25" s="66"/>
    </row>
    <row r="26" spans="2:25" ht="21" customHeight="1">
      <c r="B26" s="67" t="s">
        <v>167</v>
      </c>
      <c r="C26" s="68"/>
      <c r="D26" s="563"/>
      <c r="E26" s="564"/>
      <c r="F26" s="564"/>
      <c r="G26" s="565"/>
    </row>
    <row r="27" spans="2:25" ht="21" customHeight="1">
      <c r="B27" s="67" t="s">
        <v>168</v>
      </c>
      <c r="C27" s="68"/>
      <c r="D27" s="563"/>
      <c r="E27" s="564"/>
      <c r="F27" s="564"/>
      <c r="G27" s="565"/>
    </row>
    <row r="28" spans="2:25" ht="21" customHeight="1">
      <c r="B28" s="69"/>
      <c r="C28" s="69"/>
      <c r="D28" s="70"/>
    </row>
    <row r="29" spans="2:25" s="50" customFormat="1" ht="21" customHeight="1">
      <c r="B29" s="67" t="s">
        <v>169</v>
      </c>
      <c r="C29" s="68"/>
      <c r="D29" s="162"/>
      <c r="E29" s="163"/>
      <c r="F29" s="162"/>
      <c r="G29" s="164" t="str">
        <f>IF(D29&gt;H29, "Invalid Date !", "")</f>
        <v/>
      </c>
      <c r="H29" s="165">
        <f>IF(E29="Feb",29,IF(OR(E29="Apr", E29="Jun", E29="Sep", E29="Nov"),30,31))</f>
        <v>31</v>
      </c>
      <c r="I29" s="47"/>
      <c r="J29" s="47"/>
      <c r="K29" s="47"/>
      <c r="L29" s="47"/>
      <c r="M29" s="47"/>
      <c r="N29" s="47"/>
      <c r="O29" s="47"/>
      <c r="P29" s="47"/>
      <c r="Q29" s="47"/>
      <c r="R29" s="47"/>
      <c r="S29" s="47"/>
      <c r="T29" s="47"/>
      <c r="U29" s="47"/>
      <c r="V29" s="47"/>
      <c r="W29" s="47"/>
      <c r="X29" s="47"/>
      <c r="Y29" s="47"/>
    </row>
    <row r="30" spans="2:25" ht="21" customHeight="1">
      <c r="B30" s="67" t="s">
        <v>170</v>
      </c>
      <c r="C30" s="68"/>
      <c r="D30" s="561"/>
      <c r="E30" s="562"/>
      <c r="F30" s="562"/>
      <c r="G30" s="562"/>
    </row>
    <row r="31" spans="2:25">
      <c r="E31" s="56"/>
    </row>
  </sheetData>
  <sheetProtection password="CBD2" sheet="1" selectLockedCells="1"/>
  <dataConsolidate/>
  <customSheetViews>
    <customSheetView guid="{D83EC6A1-2B65-4792-A424-DCAF5D1C1202}" scale="130" showPageBreaks="1" showGridLines="0" printArea="1" hiddenRows="1" hiddenColumns="1" view="pageBreakPreview" topLeftCell="B1">
      <selection activeCell="D9" sqref="D9:G9"/>
      <pageMargins left="0.75" right="0.75" top="0.69" bottom="0.7" header="0.4" footer="0.37"/>
      <pageSetup orientation="portrait" r:id="rId1"/>
      <headerFooter alignWithMargins="0"/>
    </customSheetView>
    <customSheetView guid="{2CA6ED7D-094C-426D-8B69-D7AF90E61D9D}" showPageBreaks="1" showGridLines="0" printArea="1" hiddenRows="1" hiddenColumns="1" view="pageBreakPreview">
      <selection activeCell="D29" sqref="D29:F29"/>
      <pageMargins left="0.75" right="0.75" top="0.69" bottom="0.7" header="0.4" footer="0.37"/>
      <pageSetup orientation="portrait" r:id="rId2"/>
      <headerFooter alignWithMargins="0"/>
    </customSheetView>
    <customSheetView guid="{996AFBE6-B482-42C1-8052-EFE8998821C2}" showPageBreaks="1" showGridLines="0" printArea="1" hiddenRows="1" hiddenColumns="1" view="pageBreakPreview" topLeftCell="A5">
      <selection activeCell="D30" sqref="D30:G30"/>
      <pageMargins left="0.75" right="0.75" top="0.69" bottom="0.7" header="0.4" footer="0.37"/>
      <pageSetup orientation="portrait" r:id="rId3"/>
      <headerFooter alignWithMargins="0"/>
    </customSheetView>
    <customSheetView guid="{B95AE71C-5BDA-4E26-8FE3-DB001AA67062}" showGridLines="0" hiddenColumns="1">
      <selection activeCell="D6" sqref="D6:G6"/>
      <pageMargins left="0.75" right="0.75" top="0.69" bottom="0.7" header="0.4" footer="0.37"/>
      <pageSetup orientation="portrait" r:id="rId4"/>
      <headerFooter alignWithMargins="0"/>
    </customSheetView>
    <customSheetView guid="{2CE5BBB8-7D2C-4EA1-98DE-92BEDF0C8A97}" showGridLines="0" hiddenColumns="1">
      <selection activeCell="D6" sqref="D6:G6"/>
      <pageMargins left="0.75" right="0.75" top="0.69" bottom="0.7" header="0.4" footer="0.37"/>
      <pageSetup orientation="portrait" r:id="rId5"/>
      <headerFooter alignWithMargins="0"/>
    </customSheetView>
    <customSheetView guid="{75ADC1CB-B2FC-4413-A994-9BBA99DCA57A}" showPageBreaks="1" showGridLines="0" printArea="1" hiddenColumns="1" view="pageBreakPreview">
      <selection activeCell="D7" sqref="D7:G7"/>
      <pageMargins left="0.75" right="0.75" top="0.69" bottom="0.7" header="0.4" footer="0.37"/>
      <pageSetup orientation="portrait" r:id="rId6"/>
      <headerFooter alignWithMargins="0"/>
    </customSheetView>
    <customSheetView guid="{611D8B62-9C40-451B-ABB4-92F111B2BF43}" showGridLines="0" hiddenColumns="1">
      <selection activeCell="D7" sqref="D7:G7"/>
      <pageMargins left="0.75" right="0.75" top="0.69" bottom="0.7" header="0.4" footer="0.37"/>
      <pageSetup orientation="portrait" r:id="rId7"/>
      <headerFooter alignWithMargins="0"/>
    </customSheetView>
    <customSheetView guid="{27A45B7A-04F2-4516-B80B-5ED0825D4ED3}" showGridLines="0" hiddenColumns="1">
      <selection activeCell="D6" sqref="D6:G6"/>
      <pageMargins left="0.75" right="0.75" top="0.69" bottom="0.7" header="0.4" footer="0.37"/>
      <pageSetup orientation="portrait" r:id="rId8"/>
      <headerFooter alignWithMargins="0"/>
    </customSheetView>
    <customSheetView guid="{14D7F02E-BCCA-4517-ABC7-537FF4AEB67A}" showGridLines="0">
      <selection activeCell="D10" sqref="D10:G10"/>
      <pageMargins left="0.75" right="0.75" top="0.69" bottom="0.7" header="0.4" footer="0.37"/>
      <pageSetup orientation="portrait" r:id="rId9"/>
      <headerFooter alignWithMargins="0"/>
    </customSheetView>
    <customSheetView guid="{01ACF2E1-8E61-4459-ABC1-B6C183DEED61}" showGridLines="0" showRuler="0">
      <selection activeCell="D28" sqref="D28"/>
      <pageMargins left="0.75" right="0.75" top="0.69" bottom="0.7" header="0.4" footer="0.37"/>
      <pageSetup orientation="portrait" r:id="rId10"/>
      <headerFooter alignWithMargins="0"/>
    </customSheetView>
    <customSheetView guid="{4F65FF32-EC61-4022-A399-2986D7B6B8B3}" showGridLines="0" showRuler="0">
      <selection activeCell="D6" sqref="D6"/>
      <pageMargins left="0.75" right="0.75" top="0.69" bottom="0.7" header="0.4" footer="0.37"/>
      <pageSetup orientation="portrait" r:id="rId11"/>
      <headerFooter alignWithMargins="0"/>
    </customSheetView>
    <customSheetView guid="{091A6405-72DB-46E0-B81A-EC53A5C58396}" showGridLines="0" hiddenColumns="1" topLeftCell="A25">
      <selection activeCell="D27" sqref="D27"/>
      <pageMargins left="0.75" right="0.75" top="0.69" bottom="0.7" header="0.4" footer="0.37"/>
      <pageSetup orientation="portrait" r:id="rId12"/>
      <headerFooter alignWithMargins="0"/>
    </customSheetView>
    <customSheetView guid="{3AF5D368-0F40-4903-B06B-A4E8DE0BBD2F}" showGridLines="0" hiddenColumns="1">
      <selection activeCell="D7" sqref="D7:G7"/>
      <pageMargins left="0.75" right="0.75" top="0.69" bottom="0.7" header="0.4" footer="0.37"/>
      <pageSetup orientation="portrait" r:id="rId13"/>
      <headerFooter alignWithMargins="0"/>
    </customSheetView>
    <customSheetView guid="{38BADFEC-005D-4348-A1C4-C10C151F5DFC}" scale="60" showPageBreaks="1" showGridLines="0" printArea="1" hiddenColumns="1" view="pageBreakPreview">
      <selection activeCell="D19" sqref="D19:G19"/>
      <pageMargins left="0.75" right="0.75" top="0.69" bottom="0.7" header="0.4" footer="0.37"/>
      <pageSetup orientation="portrait" r:id="rId14"/>
      <headerFooter alignWithMargins="0"/>
    </customSheetView>
    <customSheetView guid="{693AE0F1-9847-4E6A-B08E-BAB67D33B621}" scale="60" showPageBreaks="1" showGridLines="0" printArea="1" hiddenColumns="1" view="pageBreakPreview">
      <selection activeCell="D6" sqref="D6:G6"/>
      <pageMargins left="0.75" right="0.75" top="0.69" bottom="0.7" header="0.4" footer="0.37"/>
      <pageSetup orientation="portrait" r:id="rId15"/>
      <headerFooter alignWithMargins="0"/>
    </customSheetView>
    <customSheetView guid="{DECF7153-B692-414F-BA42-AEEFA09CA6EC}" showPageBreaks="1" showGridLines="0" printArea="1" hiddenColumns="1" view="pageBreakPreview" topLeftCell="A13">
      <selection activeCell="D6" sqref="D6:G6"/>
      <pageMargins left="0.75" right="0.75" top="0.69" bottom="0.7" header="0.4" footer="0.37"/>
      <pageSetup orientation="portrait" r:id="rId16"/>
      <headerFooter alignWithMargins="0"/>
    </customSheetView>
    <customSheetView guid="{89820FCD-8AFD-42C4-B05F-5701FCC12354}" showPageBreaks="1" showGridLines="0" printArea="1" hiddenColumns="1" view="pageBreakPreview">
      <selection activeCell="D7" sqref="D7:G7"/>
      <pageMargins left="0.75" right="0.75" top="0.69" bottom="0.7" header="0.4" footer="0.37"/>
      <pageSetup orientation="portrait" r:id="rId17"/>
      <headerFooter alignWithMargins="0"/>
    </customSheetView>
    <customSheetView guid="{B7DA3930-F502-4F10-B6E9-DF93489BC550}" showGridLines="0" hiddenColumns="1">
      <selection activeCell="D6" sqref="D6:G6"/>
      <pageMargins left="0.75" right="0.75" top="0.69" bottom="0.7" header="0.4" footer="0.37"/>
      <pageSetup orientation="portrait" r:id="rId18"/>
      <headerFooter alignWithMargins="0"/>
    </customSheetView>
    <customSheetView guid="{85C5F000-3F2E-4A34-B83F-6CE80CF74968}" showPageBreaks="1" showGridLines="0" printArea="1" hiddenRows="1" hiddenColumns="1" view="pageBreakPreview" topLeftCell="A11">
      <selection activeCell="D30" sqref="D30:G30"/>
      <pageMargins left="0.75" right="0.75" top="0.69" bottom="0.7" header="0.4" footer="0.37"/>
      <pageSetup orientation="portrait" r:id="rId19"/>
      <headerFooter alignWithMargins="0"/>
    </customSheetView>
  </customSheetViews>
  <mergeCells count="22">
    <mergeCell ref="D30:G30"/>
    <mergeCell ref="D9:G9"/>
    <mergeCell ref="D10:G10"/>
    <mergeCell ref="D11:G11"/>
    <mergeCell ref="D12:G12"/>
    <mergeCell ref="D19:G19"/>
    <mergeCell ref="D23:G23"/>
    <mergeCell ref="D24:G24"/>
    <mergeCell ref="D16:G16"/>
    <mergeCell ref="D17:G17"/>
    <mergeCell ref="D26:G26"/>
    <mergeCell ref="D27:G27"/>
    <mergeCell ref="D18:G18"/>
    <mergeCell ref="D21:G21"/>
    <mergeCell ref="D22:G22"/>
    <mergeCell ref="B14:C14"/>
    <mergeCell ref="D14:G14"/>
    <mergeCell ref="B1:G1"/>
    <mergeCell ref="B2:G2"/>
    <mergeCell ref="B4:G4"/>
    <mergeCell ref="D6:G6"/>
    <mergeCell ref="D7:G7"/>
  </mergeCells>
  <phoneticPr fontId="30" type="noConversion"/>
  <conditionalFormatting sqref="B21:C24">
    <cfRule type="expression" dxfId="8" priority="3" stopIfTrue="1">
      <formula>$AA$6&lt;2</formula>
    </cfRule>
  </conditionalFormatting>
  <conditionalFormatting sqref="B16:C19">
    <cfRule type="expression" dxfId="7" priority="4" stopIfTrue="1">
      <formula>$AA$6&lt;1</formula>
    </cfRule>
  </conditionalFormatting>
  <conditionalFormatting sqref="D8">
    <cfRule type="expression" dxfId="6" priority="5" stopIfTrue="1">
      <formula>$AA$6=0</formula>
    </cfRule>
  </conditionalFormatting>
  <conditionalFormatting sqref="B7:G7">
    <cfRule type="expression" dxfId="5" priority="6" stopIfTrue="1">
      <formula>$D$6="Sole Bidder"</formula>
    </cfRule>
  </conditionalFormatting>
  <conditionalFormatting sqref="D16:G24">
    <cfRule type="expression" dxfId="4" priority="2" stopIfTrue="1">
      <formula>$D$6="Sole Bidder"</formula>
    </cfRule>
  </conditionalFormatting>
  <conditionalFormatting sqref="D21:G24">
    <cfRule type="expression" dxfId="3" priority="1" stopIfTrue="1">
      <formula>$L$8=1</formula>
    </cfRule>
  </conditionalFormatting>
  <dataValidations count="6">
    <dataValidation type="list" allowBlank="1" showInputMessage="1" showErrorMessage="1" sqref="D29" xr:uid="{00000000-0002-0000-0300-000000000000}">
      <formula1>"1,2,3,4,5,6,7,8,9,10,11,12,13,14,15,16,17,18,19,20,21,22,23,24,25,26,27,28,29,30,31"</formula1>
    </dataValidation>
    <dataValidation type="list" allowBlank="1" showInputMessage="1" showErrorMessage="1" sqref="E29" xr:uid="{00000000-0002-0000-0300-000001000000}">
      <formula1>"Jan,Feb,Mar,Apr,May,Jun,Jul,Aug,Sep,Oct,Nov,Dec"</formula1>
    </dataValidation>
    <dataValidation type="whole" allowBlank="1" showInputMessage="1" showErrorMessage="1" sqref="F29" xr:uid="{00000000-0002-0000-0300-000002000000}">
      <formula1>2015</formula1>
      <formula2>2099</formula2>
    </dataValidation>
    <dataValidation type="list" allowBlank="1" showInputMessage="1" showErrorMessage="1" sqref="D7:G7" xr:uid="{00000000-0002-0000-0300-000003000000}">
      <formula1>$AB$2:$AB$3</formula1>
    </dataValidation>
    <dataValidation type="list" allowBlank="1" showInputMessage="1" showErrorMessage="1" sqref="D6:G6" xr:uid="{00000000-0002-0000-0300-000004000000}">
      <formula1>$AA$2:$AA$3</formula1>
    </dataValidation>
    <dataValidation type="list" allowBlank="1" showInputMessage="1" showErrorMessage="1" sqref="D14:G14" xr:uid="{00000000-0002-0000-0300-000005000000}">
      <formula1>$J$3:$J$4</formula1>
    </dataValidation>
  </dataValidations>
  <pageMargins left="0.75" right="0.75" top="0.69" bottom="0.7" header="0.4" footer="0.37"/>
  <pageSetup orientation="portrait" r:id="rId20"/>
  <headerFooter alignWithMargins="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C1:C6"/>
  <sheetViews>
    <sheetView topLeftCell="B1" workbookViewId="0">
      <selection activeCell="C3" sqref="C3"/>
    </sheetView>
  </sheetViews>
  <sheetFormatPr defaultRowHeight="16.5"/>
  <cols>
    <col min="3" max="3" width="75.125" customWidth="1"/>
  </cols>
  <sheetData>
    <row r="1" spans="3:3">
      <c r="C1" s="194"/>
    </row>
    <row r="3" spans="3:3" ht="99">
      <c r="C3" s="194" t="s">
        <v>282</v>
      </c>
    </row>
    <row r="6" spans="3:3">
      <c r="C6" s="194"/>
    </row>
  </sheetData>
  <customSheetViews>
    <customSheetView guid="{D83EC6A1-2B65-4792-A424-DCAF5D1C1202}" state="hidden" topLeftCell="B1">
      <selection activeCell="C3" sqref="C3"/>
      <pageMargins left="0.7" right="0.7" top="0.75" bottom="0.75" header="0.3" footer="0.3"/>
      <pageSetup paperSize="9" orientation="portrait" horizontalDpi="1200" r:id="rId1"/>
    </customSheetView>
    <customSheetView guid="{2CA6ED7D-094C-426D-8B69-D7AF90E61D9D}" state="hidden" topLeftCell="B1">
      <selection activeCell="C3" sqref="C3"/>
      <pageMargins left="0.7" right="0.7" top="0.75" bottom="0.75" header="0.3" footer="0.3"/>
      <pageSetup paperSize="9" orientation="portrait" horizontalDpi="1200" r:id="rId2"/>
    </customSheetView>
    <customSheetView guid="{996AFBE6-B482-42C1-8052-EFE8998821C2}" state="hidden" topLeftCell="B1">
      <selection activeCell="C3" sqref="C3"/>
      <pageMargins left="0.7" right="0.7" top="0.75" bottom="0.75" header="0.3" footer="0.3"/>
      <pageSetup paperSize="9" orientation="portrait" horizontalDpi="1200" r:id="rId3"/>
    </customSheetView>
    <customSheetView guid="{B95AE71C-5BDA-4E26-8FE3-DB001AA67062}" state="hidden" topLeftCell="B1">
      <selection activeCell="C3" sqref="C3"/>
      <pageMargins left="0.7" right="0.7" top="0.75" bottom="0.75" header="0.3" footer="0.3"/>
      <pageSetup paperSize="9" orientation="portrait" horizontalDpi="1200" verticalDpi="0" r:id="rId4"/>
    </customSheetView>
    <customSheetView guid="{B7DA3930-F502-4F10-B6E9-DF93489BC550}" state="hidden" topLeftCell="B1">
      <selection activeCell="C3" sqref="C3"/>
      <pageMargins left="0.7" right="0.7" top="0.75" bottom="0.75" header="0.3" footer="0.3"/>
      <pageSetup paperSize="9" orientation="portrait" horizontalDpi="1200" verticalDpi="0" r:id="rId5"/>
    </customSheetView>
    <customSheetView guid="{85C5F000-3F2E-4A34-B83F-6CE80CF74968}" state="hidden" topLeftCell="B1">
      <selection activeCell="C3" sqref="C3"/>
      <pageMargins left="0.7" right="0.7" top="0.75" bottom="0.75" header="0.3" footer="0.3"/>
      <pageSetup paperSize="9" orientation="portrait" horizontalDpi="1200" r:id="rId6"/>
    </customSheetView>
  </customSheetViews>
  <pageMargins left="0.7" right="0.7" top="0.75" bottom="0.75" header="0.3" footer="0.3"/>
  <pageSetup paperSize="9" orientation="portrait" horizontalDpi="12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D2F2-D391-4829-8246-3DCB18F6FB1A}">
  <sheetPr>
    <tabColor indexed="24"/>
    <pageSetUpPr fitToPage="1"/>
  </sheetPr>
  <dimension ref="A1:AB98"/>
  <sheetViews>
    <sheetView showGridLines="0" view="pageBreakPreview" zoomScale="90" zoomScaleSheetLayoutView="90" workbookViewId="0">
      <selection activeCell="B27" sqref="B27:B36"/>
    </sheetView>
  </sheetViews>
  <sheetFormatPr defaultColWidth="9" defaultRowHeight="16.5"/>
  <cols>
    <col min="1" max="1" width="11.125" style="471" customWidth="1"/>
    <col min="2" max="2" width="28.75" style="376" customWidth="1"/>
    <col min="3" max="3" width="21.875" style="376" customWidth="1"/>
    <col min="4" max="4" width="19.875" style="376" customWidth="1"/>
    <col min="5" max="5" width="48.125" style="375" customWidth="1"/>
    <col min="6" max="6" width="35.875" style="374" customWidth="1"/>
    <col min="7" max="7" width="0" style="374" hidden="1" customWidth="1"/>
    <col min="8" max="8" width="8" style="374" hidden="1" customWidth="1"/>
    <col min="9" max="9" width="33.875" style="374" hidden="1" customWidth="1"/>
    <col min="10" max="10" width="0" style="374" hidden="1" customWidth="1"/>
    <col min="11" max="16384" width="9" style="374"/>
  </cols>
  <sheetData>
    <row r="1" spans="1:6" ht="15">
      <c r="A1" s="590" t="str">
        <f>Cover!B3</f>
        <v>5006002805/CONSULTANCY TAKEN/DOM/A04-CC CS -5</v>
      </c>
      <c r="B1" s="590"/>
      <c r="C1" s="590"/>
      <c r="D1" s="590"/>
      <c r="E1" s="417"/>
      <c r="F1" s="417" t="s">
        <v>343</v>
      </c>
    </row>
    <row r="2" spans="1:6" ht="25.5" customHeight="1"/>
    <row r="3" spans="1:6" ht="39.75" customHeight="1">
      <c r="A3" s="570" t="str">
        <f>Cover!$B$2</f>
        <v>Engagement of Transaction Advisor (TA) For Asset Monetization of POWERGRID Assets as per framework provided under National Monetization Pipeline (NMP).</v>
      </c>
      <c r="B3" s="570"/>
      <c r="C3" s="570"/>
      <c r="D3" s="570"/>
      <c r="E3" s="570"/>
      <c r="F3" s="570"/>
    </row>
    <row r="4" spans="1:6" ht="23.45" customHeight="1">
      <c r="A4" s="571" t="s">
        <v>417</v>
      </c>
      <c r="B4" s="571"/>
      <c r="C4" s="571"/>
      <c r="D4" s="571"/>
      <c r="E4" s="571"/>
      <c r="F4" s="571"/>
    </row>
    <row r="5" spans="1:6" ht="20.100000000000001" customHeight="1">
      <c r="A5" s="381" t="str">
        <f>"Bidder’s Name and Address (" &amp; MID('Names of Bidder'!B9,9, 20) &amp; ") :"</f>
        <v>Bidder’s Name and Address (the Consultant) :</v>
      </c>
      <c r="E5" s="415" t="str">
        <f>'[2]Attach 3(JV)'!E7</f>
        <v>To:</v>
      </c>
    </row>
    <row r="6" spans="1:6" ht="19.5" customHeight="1">
      <c r="A6" s="572" t="str">
        <f>IF('Names of Bidder'!D9="", "", IF('Names of Bidder'!D6= "JV (Joint Venture)", "JV of " &amp; Y8, ""))</f>
        <v/>
      </c>
      <c r="B6" s="572"/>
      <c r="C6" s="572"/>
      <c r="D6" s="572"/>
      <c r="E6" s="413" t="str">
        <f>'[2]Attach 3(JV)'!E8</f>
        <v>Contract Services</v>
      </c>
    </row>
    <row r="7" spans="1:6" ht="20.100000000000001" customHeight="1">
      <c r="A7" s="488" t="s">
        <v>210</v>
      </c>
      <c r="B7" s="569">
        <f>'Names of Bidder'!D9</f>
        <v>0</v>
      </c>
      <c r="C7" s="569"/>
      <c r="D7" s="569"/>
      <c r="E7" s="413" t="str">
        <f>'[2]Attach 3(JV)'!E9</f>
        <v>Power Grid Corporation of India Ltd.,</v>
      </c>
    </row>
    <row r="8" spans="1:6" ht="20.100000000000001" customHeight="1">
      <c r="A8" s="488" t="s">
        <v>212</v>
      </c>
      <c r="B8" s="569">
        <f>'Names of Bidder'!D10</f>
        <v>0</v>
      </c>
      <c r="C8" s="569"/>
      <c r="D8" s="569"/>
      <c r="E8" s="413" t="str">
        <f>'[2]Attach 3(JV)'!E10</f>
        <v>"Saudamini", Plot No. 2, Sector 29</v>
      </c>
    </row>
    <row r="9" spans="1:6" ht="17.25" customHeight="1">
      <c r="B9" s="569">
        <f>'Names of Bidder'!D11</f>
        <v>0</v>
      </c>
      <c r="C9" s="569"/>
      <c r="D9" s="569"/>
      <c r="E9" s="413" t="str">
        <f>'[2]Attach 3(JV)'!E11</f>
        <v>Gurgaon (Haryana) - 122001</v>
      </c>
    </row>
    <row r="10" spans="1:6" ht="9.75" customHeight="1">
      <c r="B10" s="569">
        <f>'Names of Bidder'!D12</f>
        <v>0</v>
      </c>
      <c r="C10" s="569"/>
      <c r="D10" s="569"/>
      <c r="E10" s="413"/>
    </row>
    <row r="11" spans="1:6" ht="6.75" customHeight="1">
      <c r="B11" s="573"/>
      <c r="C11" s="573"/>
      <c r="D11" s="573"/>
    </row>
    <row r="12" spans="1:6" ht="27" customHeight="1">
      <c r="A12" s="574" t="s">
        <v>4</v>
      </c>
      <c r="B12" s="575"/>
      <c r="C12" s="575"/>
      <c r="D12" s="575"/>
      <c r="E12" s="575"/>
      <c r="F12" s="576"/>
    </row>
    <row r="13" spans="1:6" ht="8.25" hidden="1" customHeight="1">
      <c r="A13" s="472"/>
      <c r="B13" s="473"/>
      <c r="C13" s="473"/>
      <c r="D13" s="473"/>
      <c r="E13" s="474"/>
      <c r="F13" s="475"/>
    </row>
    <row r="14" spans="1:6" ht="56.25" hidden="1" customHeight="1">
      <c r="A14" s="476" t="s">
        <v>188</v>
      </c>
      <c r="B14" s="577" t="s">
        <v>318</v>
      </c>
      <c r="C14" s="577"/>
      <c r="D14" s="577"/>
      <c r="E14" s="577"/>
      <c r="F14" s="475"/>
    </row>
    <row r="15" spans="1:6" ht="16.5" hidden="1" customHeight="1">
      <c r="A15" s="477"/>
      <c r="B15" s="578" t="s">
        <v>317</v>
      </c>
      <c r="C15" s="578"/>
      <c r="D15" s="578"/>
      <c r="E15" s="578"/>
      <c r="F15" s="475"/>
    </row>
    <row r="16" spans="1:6" ht="6.75" hidden="1" customHeight="1">
      <c r="A16" s="477"/>
      <c r="B16" s="478"/>
      <c r="C16" s="478"/>
      <c r="D16" s="478"/>
      <c r="E16" s="478"/>
      <c r="F16" s="475"/>
    </row>
    <row r="17" spans="1:9" ht="18" hidden="1" customHeight="1">
      <c r="A17" s="472"/>
      <c r="B17" s="479" t="s">
        <v>316</v>
      </c>
      <c r="C17" s="479"/>
      <c r="D17" s="479"/>
      <c r="E17" s="405"/>
      <c r="F17" s="475"/>
    </row>
    <row r="18" spans="1:9" ht="18" hidden="1" customHeight="1">
      <c r="A18" s="472"/>
      <c r="B18" s="479" t="s">
        <v>315</v>
      </c>
      <c r="C18" s="479"/>
      <c r="D18" s="479"/>
      <c r="E18" s="405"/>
      <c r="F18" s="475"/>
    </row>
    <row r="19" spans="1:9" ht="18" hidden="1" customHeight="1">
      <c r="A19" s="579"/>
      <c r="B19" s="579"/>
      <c r="C19" s="579"/>
      <c r="D19" s="579"/>
      <c r="E19" s="579"/>
      <c r="F19" s="475"/>
    </row>
    <row r="20" spans="1:9" ht="6.75" hidden="1" customHeight="1">
      <c r="A20" s="480"/>
      <c r="B20" s="481"/>
      <c r="C20" s="481"/>
      <c r="D20" s="481"/>
      <c r="E20" s="481"/>
      <c r="F20" s="475"/>
    </row>
    <row r="21" spans="1:9" ht="42.75" hidden="1" customHeight="1">
      <c r="A21" s="472"/>
      <c r="B21" s="592" t="s">
        <v>314</v>
      </c>
      <c r="C21" s="592"/>
      <c r="D21" s="592"/>
      <c r="E21" s="592"/>
      <c r="F21" s="475"/>
    </row>
    <row r="22" spans="1:9" ht="23.25" customHeight="1">
      <c r="A22" s="593" t="s">
        <v>418</v>
      </c>
      <c r="B22" s="594"/>
      <c r="C22" s="594"/>
      <c r="D22" s="594"/>
      <c r="E22" s="594"/>
      <c r="F22" s="595"/>
    </row>
    <row r="23" spans="1:9" ht="18.95" customHeight="1">
      <c r="A23" s="596"/>
      <c r="B23" s="596"/>
      <c r="C23" s="596"/>
      <c r="D23" s="596"/>
      <c r="E23" s="596"/>
      <c r="F23" s="596"/>
    </row>
    <row r="24" spans="1:9" ht="18.95" customHeight="1">
      <c r="A24" s="597" t="s">
        <v>396</v>
      </c>
      <c r="B24" s="598"/>
      <c r="C24" s="598"/>
      <c r="D24" s="598"/>
      <c r="E24" s="598"/>
      <c r="F24" s="599"/>
    </row>
    <row r="25" spans="1:9" ht="18.95" customHeight="1">
      <c r="A25" s="589" t="s">
        <v>397</v>
      </c>
      <c r="B25" s="589"/>
      <c r="C25" s="589"/>
      <c r="D25" s="589"/>
      <c r="E25" s="589"/>
    </row>
    <row r="26" spans="1:9" ht="96" customHeight="1">
      <c r="A26" s="482" t="s">
        <v>204</v>
      </c>
      <c r="B26" s="483" t="s">
        <v>398</v>
      </c>
      <c r="C26" s="483" t="s">
        <v>399</v>
      </c>
      <c r="D26" s="484" t="s">
        <v>400</v>
      </c>
      <c r="E26" s="484" t="s">
        <v>401</v>
      </c>
      <c r="F26" s="484" t="s">
        <v>402</v>
      </c>
      <c r="I26" s="374" t="s">
        <v>403</v>
      </c>
    </row>
    <row r="27" spans="1:9" ht="46.5" customHeight="1">
      <c r="A27" s="580" t="s">
        <v>404</v>
      </c>
      <c r="B27" s="583"/>
      <c r="C27" s="583"/>
      <c r="D27" s="583"/>
      <c r="E27" s="384"/>
      <c r="F27" s="384"/>
      <c r="I27" s="374" t="s">
        <v>405</v>
      </c>
    </row>
    <row r="28" spans="1:9" ht="46.5" customHeight="1">
      <c r="A28" s="600"/>
      <c r="B28" s="584"/>
      <c r="C28" s="584"/>
      <c r="D28" s="584"/>
      <c r="E28" s="384"/>
      <c r="F28" s="384"/>
      <c r="I28" s="374" t="s">
        <v>406</v>
      </c>
    </row>
    <row r="29" spans="1:9" ht="46.5" customHeight="1">
      <c r="A29" s="600"/>
      <c r="B29" s="584"/>
      <c r="C29" s="584"/>
      <c r="D29" s="584"/>
      <c r="E29" s="384"/>
      <c r="F29" s="384"/>
      <c r="I29" s="374" t="s">
        <v>407</v>
      </c>
    </row>
    <row r="30" spans="1:9" ht="46.5" customHeight="1">
      <c r="A30" s="600"/>
      <c r="B30" s="584"/>
      <c r="C30" s="584"/>
      <c r="D30" s="584"/>
      <c r="E30" s="384"/>
      <c r="F30" s="384"/>
    </row>
    <row r="31" spans="1:9" ht="46.5" customHeight="1">
      <c r="A31" s="600"/>
      <c r="B31" s="584"/>
      <c r="C31" s="584"/>
      <c r="D31" s="584"/>
      <c r="E31" s="384"/>
      <c r="F31" s="384"/>
    </row>
    <row r="32" spans="1:9" ht="46.5" customHeight="1">
      <c r="A32" s="600"/>
      <c r="B32" s="584"/>
      <c r="C32" s="584"/>
      <c r="D32" s="584"/>
      <c r="E32" s="384"/>
      <c r="F32" s="384"/>
    </row>
    <row r="33" spans="1:8" ht="46.5" customHeight="1">
      <c r="A33" s="600"/>
      <c r="B33" s="584"/>
      <c r="C33" s="584"/>
      <c r="D33" s="584"/>
      <c r="E33" s="384"/>
      <c r="F33" s="384"/>
    </row>
    <row r="34" spans="1:8" ht="46.5" customHeight="1">
      <c r="A34" s="600"/>
      <c r="B34" s="584"/>
      <c r="C34" s="584"/>
      <c r="D34" s="584"/>
      <c r="E34" s="384"/>
      <c r="F34" s="384"/>
    </row>
    <row r="35" spans="1:8" ht="46.5" customHeight="1">
      <c r="A35" s="600"/>
      <c r="B35" s="584"/>
      <c r="C35" s="584"/>
      <c r="D35" s="584"/>
      <c r="E35" s="384"/>
      <c r="F35" s="384"/>
    </row>
    <row r="36" spans="1:8" ht="46.5" customHeight="1">
      <c r="A36" s="601"/>
      <c r="B36" s="585"/>
      <c r="C36" s="585"/>
      <c r="D36" s="585"/>
      <c r="E36" s="384"/>
      <c r="F36" s="384"/>
    </row>
    <row r="37" spans="1:8" ht="17.100000000000001" customHeight="1">
      <c r="A37" s="586"/>
      <c r="B37" s="587"/>
      <c r="C37" s="587"/>
      <c r="D37" s="587"/>
      <c r="E37" s="587"/>
      <c r="F37" s="588"/>
    </row>
    <row r="38" spans="1:8" ht="17.100000000000001" customHeight="1">
      <c r="A38" s="589" t="s">
        <v>408</v>
      </c>
      <c r="B38" s="589"/>
      <c r="C38" s="589"/>
      <c r="D38" s="589"/>
      <c r="E38" s="589"/>
    </row>
    <row r="39" spans="1:8" ht="68.25" customHeight="1">
      <c r="A39" s="482" t="s">
        <v>204</v>
      </c>
      <c r="B39" s="483" t="s">
        <v>409</v>
      </c>
      <c r="C39" s="483" t="s">
        <v>399</v>
      </c>
      <c r="D39" s="484" t="s">
        <v>400</v>
      </c>
      <c r="E39" s="484" t="s">
        <v>410</v>
      </c>
      <c r="F39" s="484" t="s">
        <v>402</v>
      </c>
    </row>
    <row r="40" spans="1:8" ht="17.100000000000001" customHeight="1">
      <c r="A40" s="580" t="s">
        <v>411</v>
      </c>
      <c r="B40" s="583"/>
      <c r="C40" s="583"/>
      <c r="D40" s="583"/>
      <c r="E40" s="384"/>
      <c r="F40" s="384"/>
    </row>
    <row r="41" spans="1:8" ht="17.100000000000001" customHeight="1">
      <c r="A41" s="581"/>
      <c r="B41" s="584"/>
      <c r="C41" s="584"/>
      <c r="D41" s="584"/>
      <c r="E41" s="384"/>
      <c r="F41" s="384"/>
    </row>
    <row r="42" spans="1:8" ht="17.100000000000001" customHeight="1">
      <c r="A42" s="581"/>
      <c r="B42" s="584"/>
      <c r="C42" s="584"/>
      <c r="D42" s="584"/>
      <c r="E42" s="384"/>
      <c r="F42" s="384"/>
    </row>
    <row r="43" spans="1:8" ht="17.100000000000001" customHeight="1">
      <c r="A43" s="581"/>
      <c r="B43" s="584"/>
      <c r="C43" s="584"/>
      <c r="D43" s="584"/>
      <c r="E43" s="384"/>
      <c r="F43" s="384"/>
    </row>
    <row r="44" spans="1:8" ht="17.100000000000001" customHeight="1">
      <c r="A44" s="581"/>
      <c r="B44" s="584"/>
      <c r="C44" s="584"/>
      <c r="D44" s="584"/>
      <c r="E44" s="384"/>
      <c r="F44" s="384"/>
    </row>
    <row r="45" spans="1:8" ht="17.100000000000001" customHeight="1">
      <c r="A45" s="581"/>
      <c r="B45" s="584"/>
      <c r="C45" s="584"/>
      <c r="D45" s="584"/>
      <c r="E45" s="384"/>
      <c r="F45" s="384"/>
    </row>
    <row r="46" spans="1:8" ht="17.100000000000001" customHeight="1">
      <c r="A46" s="581"/>
      <c r="B46" s="584"/>
      <c r="C46" s="584"/>
      <c r="D46" s="584"/>
      <c r="E46" s="384"/>
      <c r="F46" s="384"/>
    </row>
    <row r="47" spans="1:8" ht="17.100000000000001" customHeight="1">
      <c r="A47" s="581"/>
      <c r="B47" s="584"/>
      <c r="C47" s="584"/>
      <c r="D47" s="584"/>
      <c r="E47" s="384"/>
      <c r="F47" s="384"/>
    </row>
    <row r="48" spans="1:8" ht="17.100000000000001" customHeight="1">
      <c r="A48" s="581"/>
      <c r="B48" s="584"/>
      <c r="C48" s="584"/>
      <c r="D48" s="584"/>
      <c r="E48" s="384"/>
      <c r="F48" s="384"/>
      <c r="H48" s="390">
        <v>1</v>
      </c>
    </row>
    <row r="49" spans="1:28" ht="17.100000000000001" customHeight="1">
      <c r="A49" s="582"/>
      <c r="B49" s="585"/>
      <c r="C49" s="585"/>
      <c r="D49" s="585"/>
      <c r="E49" s="384"/>
      <c r="F49" s="384"/>
      <c r="Z49" s="386"/>
      <c r="AA49" s="386"/>
      <c r="AB49" s="386"/>
    </row>
    <row r="50" spans="1:28" ht="17.100000000000001" customHeight="1">
      <c r="A50" s="388"/>
      <c r="B50" s="591"/>
      <c r="C50" s="591"/>
      <c r="D50" s="591"/>
      <c r="E50" s="485"/>
      <c r="F50" s="475"/>
      <c r="Z50" s="386"/>
      <c r="AA50" s="386"/>
      <c r="AB50" s="386"/>
    </row>
    <row r="51" spans="1:28" ht="18.95" customHeight="1">
      <c r="A51" s="580" t="s">
        <v>412</v>
      </c>
      <c r="B51" s="583"/>
      <c r="C51" s="583"/>
      <c r="D51" s="583"/>
      <c r="E51" s="384"/>
      <c r="F51" s="384"/>
      <c r="Z51" s="386"/>
      <c r="AA51" s="386"/>
      <c r="AB51" s="386"/>
    </row>
    <row r="52" spans="1:28" ht="18" customHeight="1">
      <c r="A52" s="581"/>
      <c r="B52" s="584"/>
      <c r="C52" s="584"/>
      <c r="D52" s="584"/>
      <c r="E52" s="384"/>
      <c r="F52" s="384"/>
    </row>
    <row r="53" spans="1:28" ht="19.5" customHeight="1">
      <c r="A53" s="581"/>
      <c r="B53" s="584"/>
      <c r="C53" s="584"/>
      <c r="D53" s="584"/>
      <c r="E53" s="384"/>
      <c r="F53" s="384"/>
    </row>
    <row r="54" spans="1:28" ht="22.5" customHeight="1">
      <c r="A54" s="581"/>
      <c r="B54" s="584"/>
      <c r="C54" s="584"/>
      <c r="D54" s="584"/>
      <c r="E54" s="384"/>
      <c r="F54" s="384"/>
    </row>
    <row r="55" spans="1:28" ht="22.5" customHeight="1">
      <c r="A55" s="581"/>
      <c r="B55" s="584"/>
      <c r="C55" s="584"/>
      <c r="D55" s="584"/>
      <c r="E55" s="384"/>
      <c r="F55" s="384"/>
    </row>
    <row r="56" spans="1:28" ht="21" customHeight="1">
      <c r="A56" s="581"/>
      <c r="B56" s="584"/>
      <c r="C56" s="584"/>
      <c r="D56" s="584"/>
      <c r="E56" s="384"/>
      <c r="F56" s="384"/>
    </row>
    <row r="57" spans="1:28" ht="24.95" customHeight="1">
      <c r="A57" s="581"/>
      <c r="B57" s="584"/>
      <c r="C57" s="584"/>
      <c r="D57" s="584"/>
      <c r="E57" s="384"/>
      <c r="F57" s="384"/>
    </row>
    <row r="58" spans="1:28" ht="34.5" customHeight="1">
      <c r="A58" s="581"/>
      <c r="B58" s="584"/>
      <c r="C58" s="584"/>
      <c r="D58" s="584"/>
      <c r="E58" s="384"/>
      <c r="F58" s="384"/>
    </row>
    <row r="59" spans="1:28" ht="24.95" customHeight="1">
      <c r="A59" s="581"/>
      <c r="B59" s="584"/>
      <c r="C59" s="584"/>
      <c r="D59" s="584"/>
      <c r="E59" s="384"/>
      <c r="F59" s="384"/>
    </row>
    <row r="60" spans="1:28" ht="25.5" customHeight="1">
      <c r="A60" s="582"/>
      <c r="B60" s="585"/>
      <c r="C60" s="585"/>
      <c r="D60" s="585"/>
      <c r="E60" s="384"/>
      <c r="F60" s="384"/>
    </row>
    <row r="61" spans="1:28" s="376" customFormat="1" ht="24" customHeight="1">
      <c r="A61" s="471"/>
      <c r="E61" s="375"/>
      <c r="F61" s="374"/>
      <c r="G61" s="374"/>
      <c r="H61" s="374"/>
      <c r="I61" s="374"/>
      <c r="J61" s="374"/>
      <c r="K61" s="374"/>
      <c r="L61" s="374"/>
      <c r="M61" s="374"/>
      <c r="N61" s="374"/>
      <c r="O61" s="374"/>
      <c r="P61" s="374"/>
      <c r="Q61" s="374"/>
      <c r="R61" s="374"/>
      <c r="S61" s="374"/>
      <c r="T61" s="374"/>
      <c r="U61" s="374"/>
      <c r="V61" s="374"/>
      <c r="W61" s="374"/>
      <c r="X61" s="374"/>
      <c r="Y61" s="374"/>
      <c r="Z61" s="374"/>
      <c r="AA61" s="374"/>
      <c r="AB61" s="374"/>
    </row>
    <row r="62" spans="1:28" s="376" customFormat="1" ht="20.100000000000001" customHeight="1">
      <c r="A62" s="580" t="s">
        <v>413</v>
      </c>
      <c r="B62" s="583"/>
      <c r="C62" s="583"/>
      <c r="D62" s="583"/>
      <c r="E62" s="384"/>
      <c r="F62" s="384"/>
      <c r="G62" s="374"/>
      <c r="H62" s="374"/>
      <c r="I62" s="374"/>
      <c r="J62" s="374"/>
      <c r="K62" s="374"/>
      <c r="L62" s="374"/>
      <c r="M62" s="374"/>
      <c r="N62" s="374"/>
      <c r="O62" s="374"/>
      <c r="P62" s="374"/>
      <c r="Q62" s="374"/>
      <c r="R62" s="374"/>
      <c r="S62" s="374"/>
      <c r="T62" s="374"/>
      <c r="U62" s="374"/>
      <c r="V62" s="374"/>
      <c r="W62" s="374"/>
      <c r="X62" s="374"/>
      <c r="Y62" s="374"/>
      <c r="Z62" s="374"/>
      <c r="AA62" s="374"/>
      <c r="AB62" s="374"/>
    </row>
    <row r="63" spans="1:28" s="376" customFormat="1" ht="20.100000000000001" customHeight="1">
      <c r="A63" s="581"/>
      <c r="B63" s="584"/>
      <c r="C63" s="584"/>
      <c r="D63" s="584"/>
      <c r="E63" s="384"/>
      <c r="F63" s="384"/>
      <c r="G63" s="374"/>
      <c r="H63" s="374"/>
      <c r="I63" s="374"/>
      <c r="J63" s="374"/>
      <c r="K63" s="374"/>
      <c r="L63" s="374"/>
      <c r="M63" s="374"/>
      <c r="N63" s="374"/>
      <c r="O63" s="374"/>
      <c r="P63" s="374"/>
      <c r="Q63" s="374"/>
      <c r="R63" s="374"/>
      <c r="S63" s="374"/>
      <c r="T63" s="374"/>
      <c r="U63" s="374"/>
      <c r="V63" s="374"/>
      <c r="W63" s="374"/>
      <c r="X63" s="374"/>
      <c r="Y63" s="374"/>
      <c r="Z63" s="374"/>
      <c r="AA63" s="374"/>
      <c r="AB63" s="374"/>
    </row>
    <row r="64" spans="1:28" s="376" customFormat="1" ht="20.100000000000001" customHeight="1">
      <c r="A64" s="581"/>
      <c r="B64" s="584"/>
      <c r="C64" s="584"/>
      <c r="D64" s="584"/>
      <c r="E64" s="384"/>
      <c r="F64" s="384"/>
      <c r="G64" s="374"/>
      <c r="H64" s="374"/>
      <c r="I64" s="374"/>
      <c r="J64" s="374"/>
      <c r="K64" s="374"/>
      <c r="L64" s="374"/>
      <c r="M64" s="374"/>
      <c r="N64" s="374"/>
      <c r="O64" s="374"/>
      <c r="P64" s="374"/>
      <c r="Q64" s="374"/>
      <c r="R64" s="374"/>
      <c r="S64" s="374"/>
      <c r="T64" s="374"/>
      <c r="U64" s="374"/>
      <c r="V64" s="374"/>
      <c r="W64" s="374"/>
      <c r="X64" s="374"/>
      <c r="Y64" s="374"/>
      <c r="Z64" s="374"/>
      <c r="AA64" s="374"/>
      <c r="AB64" s="374"/>
    </row>
    <row r="65" spans="1:28" s="376" customFormat="1" ht="20.100000000000001" customHeight="1">
      <c r="A65" s="581"/>
      <c r="B65" s="584"/>
      <c r="C65" s="584"/>
      <c r="D65" s="584"/>
      <c r="E65" s="384"/>
      <c r="F65" s="384"/>
      <c r="G65" s="374"/>
      <c r="H65" s="374"/>
      <c r="I65" s="374"/>
      <c r="J65" s="374"/>
      <c r="K65" s="374"/>
      <c r="L65" s="374"/>
      <c r="M65" s="374"/>
      <c r="N65" s="374"/>
      <c r="O65" s="374"/>
      <c r="P65" s="374"/>
      <c r="Q65" s="374"/>
      <c r="R65" s="374"/>
      <c r="S65" s="374"/>
      <c r="T65" s="374"/>
      <c r="U65" s="374"/>
      <c r="V65" s="374"/>
      <c r="W65" s="374"/>
      <c r="X65" s="374"/>
      <c r="Y65" s="374"/>
      <c r="Z65" s="374"/>
      <c r="AA65" s="374"/>
      <c r="AB65" s="374"/>
    </row>
    <row r="66" spans="1:28" s="376" customFormat="1" ht="20.100000000000001" customHeight="1">
      <c r="A66" s="581"/>
      <c r="B66" s="584"/>
      <c r="C66" s="584"/>
      <c r="D66" s="584"/>
      <c r="E66" s="384"/>
      <c r="F66" s="384"/>
      <c r="G66" s="374"/>
      <c r="H66" s="374"/>
      <c r="I66" s="374"/>
      <c r="J66" s="374"/>
      <c r="K66" s="374"/>
      <c r="L66" s="374"/>
      <c r="M66" s="374"/>
      <c r="N66" s="374"/>
      <c r="O66" s="374"/>
      <c r="P66" s="374"/>
      <c r="Q66" s="374"/>
      <c r="R66" s="374"/>
      <c r="S66" s="374"/>
      <c r="T66" s="374"/>
      <c r="U66" s="374"/>
      <c r="V66" s="374"/>
      <c r="W66" s="374"/>
      <c r="X66" s="374"/>
      <c r="Y66" s="374"/>
      <c r="Z66" s="374"/>
      <c r="AA66" s="374"/>
      <c r="AB66" s="374"/>
    </row>
    <row r="67" spans="1:28" s="376" customFormat="1" ht="20.100000000000001" customHeight="1">
      <c r="A67" s="581"/>
      <c r="B67" s="584"/>
      <c r="C67" s="584"/>
      <c r="D67" s="584"/>
      <c r="E67" s="384"/>
      <c r="F67" s="384"/>
      <c r="G67" s="374"/>
      <c r="H67" s="374"/>
      <c r="I67" s="374"/>
      <c r="J67" s="374"/>
      <c r="K67" s="374"/>
      <c r="L67" s="374"/>
      <c r="M67" s="374"/>
      <c r="N67" s="374"/>
      <c r="O67" s="374"/>
      <c r="P67" s="374"/>
      <c r="Q67" s="374"/>
      <c r="R67" s="374"/>
      <c r="S67" s="374"/>
      <c r="T67" s="374"/>
      <c r="U67" s="374"/>
      <c r="V67" s="374"/>
      <c r="W67" s="374"/>
      <c r="X67" s="374"/>
      <c r="Y67" s="374"/>
      <c r="Z67" s="374"/>
      <c r="AA67" s="374"/>
      <c r="AB67" s="374"/>
    </row>
    <row r="68" spans="1:28" s="376" customFormat="1" ht="20.100000000000001" customHeight="1">
      <c r="A68" s="581"/>
      <c r="B68" s="584"/>
      <c r="C68" s="584"/>
      <c r="D68" s="584"/>
      <c r="E68" s="384"/>
      <c r="F68" s="384"/>
      <c r="G68" s="374"/>
      <c r="H68" s="374"/>
      <c r="I68" s="374"/>
      <c r="J68" s="374"/>
      <c r="K68" s="374"/>
      <c r="L68" s="374"/>
      <c r="M68" s="374"/>
      <c r="N68" s="374"/>
      <c r="O68" s="374"/>
      <c r="P68" s="374"/>
      <c r="Q68" s="374"/>
      <c r="R68" s="374"/>
      <c r="S68" s="374"/>
      <c r="T68" s="374"/>
      <c r="U68" s="374"/>
      <c r="V68" s="374"/>
      <c r="W68" s="374"/>
      <c r="X68" s="374"/>
      <c r="Y68" s="374"/>
      <c r="Z68" s="374"/>
      <c r="AA68" s="374"/>
      <c r="AB68" s="374"/>
    </row>
    <row r="69" spans="1:28" s="376" customFormat="1" ht="20.100000000000001" customHeight="1">
      <c r="A69" s="581"/>
      <c r="B69" s="584"/>
      <c r="C69" s="584"/>
      <c r="D69" s="584"/>
      <c r="E69" s="384"/>
      <c r="F69" s="384"/>
      <c r="G69" s="374"/>
      <c r="H69" s="374"/>
      <c r="I69" s="374"/>
      <c r="J69" s="374"/>
      <c r="K69" s="374"/>
      <c r="L69" s="374"/>
      <c r="M69" s="374"/>
      <c r="N69" s="374"/>
      <c r="O69" s="374"/>
      <c r="P69" s="374"/>
      <c r="Q69" s="374"/>
      <c r="R69" s="374"/>
      <c r="S69" s="374"/>
      <c r="T69" s="374"/>
      <c r="U69" s="374"/>
      <c r="V69" s="374"/>
      <c r="W69" s="374"/>
      <c r="X69" s="374"/>
      <c r="Y69" s="374"/>
      <c r="Z69" s="374"/>
      <c r="AA69" s="374"/>
      <c r="AB69" s="374"/>
    </row>
    <row r="70" spans="1:28" s="376" customFormat="1" ht="20.100000000000001" customHeight="1">
      <c r="A70" s="581"/>
      <c r="B70" s="584"/>
      <c r="C70" s="584"/>
      <c r="D70" s="584"/>
      <c r="E70" s="384"/>
      <c r="F70" s="384"/>
      <c r="G70" s="374"/>
      <c r="H70" s="374"/>
      <c r="I70" s="374"/>
      <c r="J70" s="374"/>
      <c r="K70" s="374"/>
      <c r="L70" s="374"/>
      <c r="M70" s="374"/>
      <c r="N70" s="374"/>
      <c r="O70" s="374"/>
      <c r="P70" s="374"/>
      <c r="Q70" s="374"/>
      <c r="R70" s="374"/>
      <c r="S70" s="374"/>
      <c r="T70" s="374"/>
      <c r="U70" s="374"/>
      <c r="V70" s="374"/>
      <c r="W70" s="374"/>
      <c r="X70" s="374"/>
      <c r="Y70" s="374"/>
      <c r="Z70" s="374"/>
      <c r="AA70" s="374"/>
      <c r="AB70" s="374"/>
    </row>
    <row r="71" spans="1:28" s="376" customFormat="1" ht="20.100000000000001" customHeight="1">
      <c r="A71" s="582"/>
      <c r="B71" s="585"/>
      <c r="C71" s="585"/>
      <c r="D71" s="585"/>
      <c r="E71" s="384"/>
      <c r="F71" s="384"/>
      <c r="G71" s="374"/>
      <c r="H71" s="374"/>
      <c r="I71" s="374"/>
      <c r="J71" s="374"/>
      <c r="K71" s="374"/>
      <c r="L71" s="374"/>
      <c r="M71" s="374"/>
      <c r="N71" s="374"/>
      <c r="O71" s="374"/>
      <c r="P71" s="374"/>
      <c r="Q71" s="374"/>
      <c r="R71" s="374"/>
      <c r="S71" s="374"/>
      <c r="T71" s="374"/>
      <c r="U71" s="374"/>
      <c r="V71" s="374"/>
      <c r="W71" s="374"/>
      <c r="X71" s="374"/>
      <c r="Y71" s="374"/>
      <c r="Z71" s="374"/>
      <c r="AA71" s="374"/>
      <c r="AB71" s="374"/>
    </row>
    <row r="72" spans="1:28" s="376" customFormat="1" ht="20.100000000000001" customHeight="1">
      <c r="A72" s="471"/>
      <c r="E72" s="375"/>
      <c r="F72" s="374"/>
      <c r="G72" s="374"/>
      <c r="H72" s="374"/>
      <c r="I72" s="374"/>
      <c r="J72" s="374"/>
      <c r="K72" s="374"/>
      <c r="L72" s="374"/>
      <c r="M72" s="374"/>
      <c r="N72" s="374"/>
      <c r="O72" s="374"/>
      <c r="P72" s="374"/>
      <c r="Q72" s="374"/>
      <c r="R72" s="374"/>
      <c r="S72" s="374"/>
      <c r="T72" s="374"/>
      <c r="U72" s="374"/>
      <c r="V72" s="374"/>
      <c r="W72" s="374"/>
      <c r="X72" s="374"/>
      <c r="Y72" s="374"/>
      <c r="Z72" s="374"/>
      <c r="AA72" s="374"/>
      <c r="AB72" s="374"/>
    </row>
    <row r="73" spans="1:28" s="376" customFormat="1" ht="20.100000000000001" customHeight="1">
      <c r="A73" s="580" t="s">
        <v>414</v>
      </c>
      <c r="B73" s="583"/>
      <c r="C73" s="583"/>
      <c r="D73" s="583"/>
      <c r="E73" s="384"/>
      <c r="F73" s="384"/>
      <c r="G73" s="374"/>
      <c r="H73" s="374"/>
      <c r="I73" s="374"/>
      <c r="J73" s="374"/>
      <c r="K73" s="374"/>
      <c r="L73" s="374"/>
      <c r="M73" s="374"/>
      <c r="N73" s="374"/>
      <c r="O73" s="374"/>
      <c r="P73" s="374"/>
      <c r="Q73" s="374"/>
      <c r="R73" s="374"/>
      <c r="S73" s="374"/>
      <c r="T73" s="374"/>
      <c r="U73" s="374"/>
      <c r="V73" s="374"/>
      <c r="W73" s="374"/>
      <c r="X73" s="374"/>
      <c r="Y73" s="374"/>
      <c r="Z73" s="374"/>
      <c r="AA73" s="374"/>
      <c r="AB73" s="374"/>
    </row>
    <row r="74" spans="1:28" s="376" customFormat="1" ht="20.100000000000001" customHeight="1">
      <c r="A74" s="581"/>
      <c r="B74" s="584"/>
      <c r="C74" s="584"/>
      <c r="D74" s="584"/>
      <c r="E74" s="384"/>
      <c r="F74" s="384"/>
      <c r="G74" s="374"/>
      <c r="H74" s="374"/>
      <c r="I74" s="374"/>
      <c r="J74" s="374"/>
      <c r="K74" s="374"/>
      <c r="L74" s="374"/>
      <c r="M74" s="374"/>
      <c r="N74" s="374"/>
      <c r="O74" s="374"/>
      <c r="P74" s="374"/>
      <c r="Q74" s="374"/>
      <c r="R74" s="374"/>
      <c r="S74" s="374"/>
      <c r="T74" s="374"/>
      <c r="U74" s="374"/>
      <c r="V74" s="374"/>
      <c r="W74" s="374"/>
      <c r="X74" s="374"/>
      <c r="Y74" s="374"/>
      <c r="Z74" s="374"/>
      <c r="AA74" s="374"/>
      <c r="AB74" s="374"/>
    </row>
    <row r="75" spans="1:28" s="376" customFormat="1" ht="20.100000000000001" customHeight="1">
      <c r="A75" s="581"/>
      <c r="B75" s="584"/>
      <c r="C75" s="584"/>
      <c r="D75" s="584"/>
      <c r="E75" s="384"/>
      <c r="F75" s="384"/>
      <c r="G75" s="374"/>
      <c r="H75" s="374"/>
      <c r="I75" s="374"/>
      <c r="J75" s="374"/>
      <c r="K75" s="374"/>
      <c r="L75" s="374"/>
      <c r="M75" s="374"/>
      <c r="N75" s="374"/>
      <c r="O75" s="374"/>
      <c r="P75" s="374"/>
      <c r="Q75" s="374"/>
      <c r="R75" s="374"/>
      <c r="S75" s="374"/>
      <c r="T75" s="374"/>
      <c r="U75" s="374"/>
      <c r="V75" s="374"/>
      <c r="W75" s="374"/>
      <c r="X75" s="374"/>
      <c r="Y75" s="374"/>
      <c r="Z75" s="374"/>
      <c r="AA75" s="374"/>
      <c r="AB75" s="374"/>
    </row>
    <row r="76" spans="1:28" s="376" customFormat="1" ht="20.100000000000001" customHeight="1">
      <c r="A76" s="581"/>
      <c r="B76" s="584"/>
      <c r="C76" s="584"/>
      <c r="D76" s="584"/>
      <c r="E76" s="384"/>
      <c r="F76" s="384"/>
      <c r="G76" s="374"/>
      <c r="H76" s="374"/>
      <c r="I76" s="374"/>
      <c r="J76" s="374"/>
      <c r="K76" s="374"/>
      <c r="L76" s="374"/>
      <c r="M76" s="374"/>
      <c r="N76" s="374"/>
      <c r="O76" s="374"/>
      <c r="P76" s="374"/>
      <c r="Q76" s="374"/>
      <c r="R76" s="374"/>
      <c r="S76" s="374"/>
      <c r="T76" s="374"/>
      <c r="U76" s="374"/>
      <c r="V76" s="374"/>
      <c r="W76" s="374"/>
      <c r="X76" s="374"/>
      <c r="Y76" s="374"/>
      <c r="Z76" s="374"/>
      <c r="AA76" s="374"/>
      <c r="AB76" s="374"/>
    </row>
    <row r="77" spans="1:28" s="376" customFormat="1" ht="20.100000000000001" customHeight="1">
      <c r="A77" s="581"/>
      <c r="B77" s="584"/>
      <c r="C77" s="584"/>
      <c r="D77" s="584"/>
      <c r="E77" s="384"/>
      <c r="F77" s="384"/>
      <c r="G77" s="374"/>
      <c r="H77" s="374"/>
      <c r="I77" s="374"/>
      <c r="J77" s="374"/>
      <c r="K77" s="374"/>
      <c r="L77" s="374"/>
      <c r="M77" s="374"/>
      <c r="N77" s="374"/>
      <c r="O77" s="374"/>
      <c r="P77" s="374"/>
      <c r="Q77" s="374"/>
      <c r="R77" s="374"/>
      <c r="S77" s="374"/>
      <c r="T77" s="374"/>
      <c r="U77" s="374"/>
      <c r="V77" s="374"/>
      <c r="W77" s="374"/>
      <c r="X77" s="374"/>
      <c r="Y77" s="374"/>
      <c r="Z77" s="374"/>
      <c r="AA77" s="374"/>
      <c r="AB77" s="374"/>
    </row>
    <row r="78" spans="1:28" s="376" customFormat="1" ht="20.100000000000001" customHeight="1">
      <c r="A78" s="581"/>
      <c r="B78" s="584"/>
      <c r="C78" s="584"/>
      <c r="D78" s="584"/>
      <c r="E78" s="384"/>
      <c r="F78" s="384"/>
      <c r="G78" s="374"/>
      <c r="H78" s="374"/>
      <c r="I78" s="374"/>
      <c r="J78" s="374"/>
      <c r="K78" s="374"/>
      <c r="L78" s="374"/>
      <c r="M78" s="374"/>
      <c r="N78" s="374"/>
      <c r="O78" s="374"/>
      <c r="P78" s="374"/>
      <c r="Q78" s="374"/>
      <c r="R78" s="374"/>
      <c r="S78" s="374"/>
      <c r="T78" s="374"/>
      <c r="U78" s="374"/>
      <c r="V78" s="374"/>
      <c r="W78" s="374"/>
      <c r="X78" s="374"/>
      <c r="Y78" s="374"/>
      <c r="Z78" s="374"/>
      <c r="AA78" s="374"/>
      <c r="AB78" s="374"/>
    </row>
    <row r="79" spans="1:28" s="376" customFormat="1" ht="20.100000000000001" customHeight="1">
      <c r="A79" s="581"/>
      <c r="B79" s="584"/>
      <c r="C79" s="584"/>
      <c r="D79" s="584"/>
      <c r="E79" s="384"/>
      <c r="F79" s="384"/>
      <c r="G79" s="374"/>
      <c r="H79" s="374"/>
      <c r="I79" s="374"/>
      <c r="J79" s="374"/>
      <c r="K79" s="374"/>
      <c r="L79" s="374"/>
      <c r="M79" s="374"/>
      <c r="N79" s="374"/>
      <c r="O79" s="374"/>
      <c r="P79" s="374"/>
      <c r="Q79" s="374"/>
      <c r="R79" s="374"/>
      <c r="S79" s="374"/>
      <c r="T79" s="374"/>
      <c r="U79" s="374"/>
      <c r="V79" s="374"/>
      <c r="W79" s="374"/>
      <c r="X79" s="374"/>
      <c r="Y79" s="374"/>
      <c r="Z79" s="374"/>
      <c r="AA79" s="374"/>
      <c r="AB79" s="374"/>
    </row>
    <row r="80" spans="1:28" s="376" customFormat="1" ht="46.5" customHeight="1">
      <c r="A80" s="581"/>
      <c r="B80" s="584"/>
      <c r="C80" s="584"/>
      <c r="D80" s="584"/>
      <c r="E80" s="384"/>
      <c r="F80" s="384"/>
      <c r="G80" s="374"/>
      <c r="H80" s="374"/>
      <c r="I80" s="374"/>
      <c r="J80" s="374"/>
      <c r="K80" s="374"/>
      <c r="L80" s="374"/>
      <c r="M80" s="374"/>
      <c r="N80" s="374"/>
      <c r="O80" s="374"/>
      <c r="P80" s="374"/>
      <c r="Q80" s="374"/>
      <c r="R80" s="374"/>
      <c r="S80" s="374"/>
      <c r="T80" s="374"/>
      <c r="U80" s="374"/>
      <c r="V80" s="374"/>
      <c r="W80" s="374"/>
      <c r="X80" s="374"/>
      <c r="Y80" s="374"/>
      <c r="Z80" s="374"/>
      <c r="AA80" s="374"/>
      <c r="AB80" s="374"/>
    </row>
    <row r="81" spans="1:28" s="376" customFormat="1" ht="20.100000000000001" customHeight="1">
      <c r="A81" s="581"/>
      <c r="B81" s="584"/>
      <c r="C81" s="584"/>
      <c r="D81" s="584"/>
      <c r="E81" s="384"/>
      <c r="F81" s="384"/>
      <c r="G81" s="374"/>
      <c r="H81" s="374"/>
      <c r="I81" s="374"/>
      <c r="J81" s="374"/>
      <c r="K81" s="374"/>
      <c r="L81" s="374"/>
      <c r="M81" s="374"/>
      <c r="N81" s="374"/>
      <c r="O81" s="374"/>
      <c r="P81" s="374"/>
      <c r="Q81" s="374"/>
      <c r="R81" s="374"/>
      <c r="S81" s="374"/>
      <c r="T81" s="374"/>
      <c r="U81" s="374"/>
      <c r="V81" s="374"/>
      <c r="W81" s="374"/>
      <c r="X81" s="374"/>
      <c r="Y81" s="374"/>
      <c r="Z81" s="374"/>
      <c r="AA81" s="374"/>
      <c r="AB81" s="374"/>
    </row>
    <row r="82" spans="1:28" s="376" customFormat="1" ht="20.100000000000001" customHeight="1">
      <c r="A82" s="582"/>
      <c r="B82" s="585"/>
      <c r="C82" s="585"/>
      <c r="D82" s="585"/>
      <c r="E82" s="384"/>
      <c r="F82" s="384"/>
      <c r="G82" s="374"/>
      <c r="H82" s="374"/>
      <c r="I82" s="374"/>
      <c r="J82" s="374"/>
      <c r="K82" s="374"/>
      <c r="L82" s="374"/>
      <c r="M82" s="374"/>
      <c r="N82" s="374"/>
      <c r="O82" s="374"/>
      <c r="P82" s="374"/>
      <c r="Q82" s="374"/>
      <c r="R82" s="374"/>
      <c r="S82" s="374"/>
      <c r="T82" s="374"/>
      <c r="U82" s="374"/>
      <c r="V82" s="374"/>
      <c r="W82" s="374"/>
      <c r="X82" s="374"/>
      <c r="Y82" s="374"/>
      <c r="Z82" s="374"/>
      <c r="AA82" s="374"/>
      <c r="AB82" s="374"/>
    </row>
    <row r="83" spans="1:28" s="376" customFormat="1" ht="56.1" customHeight="1">
      <c r="A83" s="486">
        <v>3</v>
      </c>
      <c r="B83" s="602" t="s">
        <v>415</v>
      </c>
      <c r="C83" s="602"/>
      <c r="D83" s="602"/>
      <c r="E83" s="602"/>
      <c r="F83" s="602"/>
      <c r="G83" s="374"/>
      <c r="H83" s="374"/>
      <c r="I83" s="374"/>
      <c r="J83" s="374"/>
      <c r="K83" s="374"/>
      <c r="L83" s="374"/>
      <c r="M83" s="374"/>
      <c r="N83" s="374"/>
      <c r="O83" s="374"/>
      <c r="P83" s="374"/>
      <c r="Q83" s="374"/>
      <c r="R83" s="374"/>
      <c r="S83" s="374"/>
      <c r="T83" s="374"/>
      <c r="U83" s="374"/>
      <c r="V83" s="374"/>
      <c r="W83" s="374"/>
      <c r="X83" s="374"/>
      <c r="Y83" s="374"/>
      <c r="Z83" s="374"/>
      <c r="AA83" s="374"/>
      <c r="AB83" s="374"/>
    </row>
    <row r="84" spans="1:28" s="376" customFormat="1" ht="20.100000000000001" customHeight="1">
      <c r="A84" s="471"/>
      <c r="E84" s="375"/>
      <c r="F84" s="374"/>
      <c r="G84" s="374"/>
      <c r="H84" s="374"/>
      <c r="I84" s="374"/>
      <c r="J84" s="374"/>
      <c r="K84" s="374"/>
      <c r="L84" s="374"/>
      <c r="M84" s="374"/>
      <c r="N84" s="374"/>
      <c r="O84" s="374"/>
      <c r="P84" s="374"/>
      <c r="Q84" s="374"/>
      <c r="R84" s="374"/>
      <c r="S84" s="374"/>
      <c r="T84" s="374"/>
      <c r="U84" s="374"/>
      <c r="V84" s="374"/>
      <c r="W84" s="374"/>
      <c r="X84" s="374"/>
      <c r="Y84" s="374"/>
      <c r="Z84" s="374"/>
      <c r="AA84" s="374"/>
      <c r="AB84" s="374"/>
    </row>
    <row r="85" spans="1:28" s="376" customFormat="1" ht="20.100000000000001" customHeight="1">
      <c r="A85" s="471"/>
      <c r="E85" s="375"/>
      <c r="F85" s="374"/>
      <c r="G85" s="374"/>
      <c r="H85" s="374"/>
      <c r="I85" s="374"/>
      <c r="J85" s="374"/>
      <c r="K85" s="374"/>
      <c r="L85" s="374"/>
      <c r="M85" s="374"/>
      <c r="N85" s="374"/>
      <c r="O85" s="374"/>
      <c r="P85" s="374"/>
      <c r="Q85" s="374"/>
      <c r="R85" s="374"/>
      <c r="S85" s="374"/>
      <c r="T85" s="374"/>
      <c r="U85" s="374"/>
      <c r="V85" s="374"/>
      <c r="W85" s="374"/>
      <c r="X85" s="374"/>
      <c r="Y85" s="374"/>
      <c r="Z85" s="374"/>
      <c r="AA85" s="374"/>
      <c r="AB85" s="374"/>
    </row>
    <row r="86" spans="1:28" s="376" customFormat="1" ht="20.100000000000001" customHeight="1">
      <c r="A86" s="381" t="s">
        <v>7</v>
      </c>
      <c r="B86" s="382" t="str">
        <f>'Names of Bidder'!D29&amp;"-"&amp; 'Names of Bidder'!E29&amp;"-" &amp;'Names of Bidder'!F29</f>
        <v>--</v>
      </c>
      <c r="D86" s="379"/>
      <c r="E86" s="379" t="s">
        <v>11</v>
      </c>
      <c r="F86" s="380" t="str">
        <f>IF('Names of Bidder'!D26=0, "", 'Names of Bidder'!D26)</f>
        <v/>
      </c>
      <c r="G86" s="374"/>
      <c r="H86" s="374"/>
      <c r="I86" s="374"/>
      <c r="J86" s="374"/>
      <c r="K86" s="374"/>
      <c r="L86" s="374"/>
      <c r="M86" s="374"/>
      <c r="N86" s="374"/>
      <c r="O86" s="374"/>
      <c r="P86" s="374"/>
      <c r="Q86" s="374"/>
      <c r="R86" s="374"/>
      <c r="S86" s="374"/>
      <c r="T86" s="374"/>
      <c r="U86" s="374"/>
      <c r="V86" s="374"/>
      <c r="W86" s="374"/>
      <c r="X86" s="374"/>
      <c r="Y86" s="374"/>
      <c r="Z86" s="374"/>
      <c r="AA86" s="374"/>
      <c r="AB86" s="374"/>
    </row>
    <row r="87" spans="1:28" s="376" customFormat="1" ht="20.100000000000001" customHeight="1">
      <c r="A87" s="381" t="s">
        <v>291</v>
      </c>
      <c r="B87" s="380" t="str">
        <f>IF('Names of Bidder'!D30=0, "", 'Names of Bidder'!D30)</f>
        <v/>
      </c>
      <c r="D87" s="379"/>
      <c r="E87" s="379" t="s">
        <v>12</v>
      </c>
      <c r="F87" s="380" t="str">
        <f>IF('Names of Bidder'!D27=0, "", 'Names of Bidder'!D27)</f>
        <v/>
      </c>
      <c r="G87" s="374"/>
      <c r="H87" s="374"/>
      <c r="I87" s="374"/>
      <c r="J87" s="374"/>
      <c r="K87" s="374"/>
      <c r="L87" s="374"/>
      <c r="M87" s="374"/>
      <c r="N87" s="374"/>
      <c r="O87" s="374"/>
      <c r="P87" s="374"/>
      <c r="Q87" s="374"/>
      <c r="R87" s="374"/>
      <c r="S87" s="374"/>
      <c r="T87" s="374"/>
      <c r="U87" s="374"/>
      <c r="V87" s="374"/>
      <c r="W87" s="374"/>
      <c r="X87" s="374"/>
      <c r="Y87" s="374"/>
      <c r="Z87" s="374"/>
      <c r="AA87" s="374"/>
      <c r="AB87" s="374"/>
    </row>
    <row r="94" spans="1:28" ht="62.25" customHeight="1">
      <c r="A94" s="487"/>
      <c r="B94" s="374"/>
      <c r="C94" s="374"/>
      <c r="D94" s="374"/>
      <c r="E94" s="374"/>
    </row>
    <row r="96" spans="1:28" ht="57" customHeight="1">
      <c r="A96" s="487"/>
      <c r="B96" s="374"/>
      <c r="C96" s="374"/>
      <c r="D96" s="374"/>
      <c r="E96" s="374"/>
    </row>
    <row r="98" spans="1:5" ht="40.5" customHeight="1">
      <c r="A98" s="487"/>
      <c r="B98" s="374"/>
      <c r="C98" s="374"/>
      <c r="D98" s="374"/>
      <c r="E98" s="374"/>
    </row>
  </sheetData>
  <sheetProtection password="CBD2" sheet="1" formatColumns="0" formatRows="0" selectLockedCells="1"/>
  <customSheetViews>
    <customSheetView guid="{D83EC6A1-2B65-4792-A424-DCAF5D1C1202}" scale="90" showPageBreaks="1" showGridLines="0" fitToPage="1" printArea="1" hiddenRows="1" hiddenColumns="1" view="pageBreakPreview">
      <selection activeCell="B27" sqref="B27:B36"/>
      <pageMargins left="0.75" right="0.63" top="0.57999999999999996" bottom="0.6" header="0.34" footer="0.35"/>
      <pageSetup paperSize="9" scale="54" fitToHeight="0" orientation="portrait" horizontalDpi="4294967295" verticalDpi="4294967295" r:id="rId1"/>
      <headerFooter alignWithMargins="0">
        <oddFooter>&amp;R&amp;"Book Antiqua,Bold"&amp;8 Page &amp;P of &amp;N</oddFooter>
      </headerFooter>
    </customSheetView>
  </customSheetViews>
  <mergeCells count="42">
    <mergeCell ref="A73:A82"/>
    <mergeCell ref="B73:B82"/>
    <mergeCell ref="C73:C82"/>
    <mergeCell ref="D73:D82"/>
    <mergeCell ref="B83:F83"/>
    <mergeCell ref="A1:D1"/>
    <mergeCell ref="B50:D50"/>
    <mergeCell ref="A51:A60"/>
    <mergeCell ref="B51:B60"/>
    <mergeCell ref="C51:C60"/>
    <mergeCell ref="D51:D60"/>
    <mergeCell ref="B21:E21"/>
    <mergeCell ref="A22:F22"/>
    <mergeCell ref="A23:F23"/>
    <mergeCell ref="A24:F24"/>
    <mergeCell ref="A25:E25"/>
    <mergeCell ref="A27:A36"/>
    <mergeCell ref="B27:B36"/>
    <mergeCell ref="C27:C36"/>
    <mergeCell ref="D27:D36"/>
    <mergeCell ref="B10:D10"/>
    <mergeCell ref="A62:A71"/>
    <mergeCell ref="B62:B71"/>
    <mergeCell ref="C62:C71"/>
    <mergeCell ref="D62:D71"/>
    <mergeCell ref="A37:F37"/>
    <mergeCell ref="A38:E38"/>
    <mergeCell ref="A40:A49"/>
    <mergeCell ref="B40:B49"/>
    <mergeCell ref="C40:C49"/>
    <mergeCell ref="D40:D49"/>
    <mergeCell ref="B11:D11"/>
    <mergeCell ref="A12:F12"/>
    <mergeCell ref="B14:E14"/>
    <mergeCell ref="B15:E15"/>
    <mergeCell ref="A19:E19"/>
    <mergeCell ref="B9:D9"/>
    <mergeCell ref="A3:F3"/>
    <mergeCell ref="A4:F4"/>
    <mergeCell ref="A6:D6"/>
    <mergeCell ref="B7:D7"/>
    <mergeCell ref="B8:D8"/>
  </mergeCells>
  <dataValidations disablePrompts="1" count="2">
    <dataValidation type="list" allowBlank="1" showInputMessage="1" showErrorMessage="1" sqref="E40:E49 E27:E36 E51:E60 E62:E71 E73:E83" xr:uid="{DF2F93AB-026D-43F9-8284-48F11D37DF08}">
      <formula1>$I$26:$I$29</formula1>
    </dataValidation>
    <dataValidation type="list" allowBlank="1" showInputMessage="1" showErrorMessage="1" sqref="E17:E18" xr:uid="{49838DDC-6E7B-4B55-971A-4C64B0FE0DFD}">
      <formula1>"Yes, No"</formula1>
    </dataValidation>
  </dataValidations>
  <pageMargins left="0.75" right="0.63" top="0.57999999999999996" bottom="0.6" header="0.34" footer="0.35"/>
  <pageSetup paperSize="9" scale="54" fitToHeight="0" orientation="portrait" horizontalDpi="4294967295" verticalDpi="4294967295" r:id="rId2"/>
  <headerFooter alignWithMargins="0">
    <oddFooter>&amp;R&amp;"Book Antiqua,Bold"&amp;8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12"/>
  </sheetPr>
  <dimension ref="A1:AN118"/>
  <sheetViews>
    <sheetView view="pageBreakPreview" zoomScale="175" zoomScaleNormal="90" zoomScaleSheetLayoutView="175" workbookViewId="0">
      <selection activeCell="P3" sqref="P3"/>
    </sheetView>
  </sheetViews>
  <sheetFormatPr defaultColWidth="9" defaultRowHeight="16.5"/>
  <cols>
    <col min="1" max="1" width="8.375" style="460" customWidth="1"/>
    <col min="2" max="2" width="12.125" style="460" customWidth="1"/>
    <col min="3" max="3" width="19.875" style="459" customWidth="1"/>
    <col min="4" max="4" width="11" style="459" customWidth="1"/>
    <col min="5" max="5" width="15.75" style="461" customWidth="1"/>
    <col min="6" max="6" width="25.5" style="460" customWidth="1"/>
    <col min="7" max="7" width="19.75" style="291" hidden="1" customWidth="1"/>
    <col min="8" max="8" width="15" style="292" hidden="1" customWidth="1"/>
    <col min="9" max="9" width="8.375" style="289" hidden="1" customWidth="1"/>
    <col min="10" max="10" width="12.25" style="289" hidden="1" customWidth="1"/>
    <col min="11" max="11" width="9.5" style="289" hidden="1" customWidth="1"/>
    <col min="12" max="12" width="9" style="289" hidden="1" customWidth="1"/>
    <col min="13" max="13" width="63.875" style="430" hidden="1" customWidth="1"/>
    <col min="14" max="14" width="24.125" style="431" hidden="1" customWidth="1"/>
    <col min="15" max="15" width="11.125" style="432" customWidth="1"/>
    <col min="16" max="16" width="12.75" style="432" customWidth="1"/>
    <col min="17" max="17" width="11.375" style="433" customWidth="1"/>
    <col min="18" max="18" width="10.375" style="431" customWidth="1"/>
    <col min="19" max="19" width="17.75" style="431" hidden="1" customWidth="1"/>
    <col min="20" max="20" width="10.5" style="431" hidden="1" customWidth="1"/>
    <col min="21" max="21" width="12.375" style="431" hidden="1" customWidth="1"/>
    <col min="22" max="23" width="9" style="436" hidden="1" customWidth="1"/>
    <col min="24" max="24" width="10.875" style="431" hidden="1" customWidth="1"/>
    <col min="25" max="25" width="18.75" style="431" hidden="1" customWidth="1"/>
    <col min="26" max="26" width="9" style="431" customWidth="1"/>
    <col min="27" max="35" width="9" style="288" customWidth="1"/>
    <col min="36" max="38" width="9" style="289" customWidth="1"/>
    <col min="39" max="40" width="9" style="289"/>
    <col min="41" max="16384" width="9" style="430"/>
  </cols>
  <sheetData>
    <row r="1" spans="1:40">
      <c r="A1" s="26" t="str">
        <f>Cover!B3</f>
        <v>5006002805/CONSULTANCY TAKEN/DOM/A04-CC CS -5</v>
      </c>
      <c r="B1" s="26"/>
      <c r="C1" s="360"/>
      <c r="D1" s="360"/>
      <c r="E1" s="26"/>
      <c r="F1" s="2" t="s">
        <v>351</v>
      </c>
      <c r="S1" s="434" t="s">
        <v>159</v>
      </c>
      <c r="T1" s="435" t="e">
        <f>SUMIF(#REF!, "Direct",#REF!)</f>
        <v>#REF!</v>
      </c>
      <c r="Y1" s="435" t="str">
        <f>'Names of Bidder'!D6</f>
        <v>Sole Bidder</v>
      </c>
      <c r="Z1" s="437" t="s">
        <v>160</v>
      </c>
    </row>
    <row r="2" spans="1:40">
      <c r="A2" s="438"/>
      <c r="B2" s="438"/>
      <c r="C2" s="439"/>
      <c r="D2" s="439"/>
      <c r="E2" s="438"/>
      <c r="F2" s="438"/>
      <c r="P2" s="440"/>
      <c r="S2" s="434" t="s">
        <v>161</v>
      </c>
      <c r="T2" s="441" t="e">
        <f>#REF!-T1</f>
        <v>#REF!</v>
      </c>
      <c r="U2" s="442"/>
      <c r="Y2" s="435">
        <f>'Names of Bidder'!AA6</f>
        <v>0</v>
      </c>
    </row>
    <row r="3" spans="1:40" s="443" customFormat="1" ht="48" customHeight="1">
      <c r="A3" s="608" t="str">
        <f>Basic!B1</f>
        <v>Engagement of Transaction Advisor (TA) For Asset Monetization of POWERGRID Assets as per framework provided under National Monetization Pipeline (NMP).</v>
      </c>
      <c r="B3" s="608"/>
      <c r="C3" s="608"/>
      <c r="D3" s="608"/>
      <c r="E3" s="608"/>
      <c r="F3" s="608"/>
      <c r="G3" s="349"/>
      <c r="H3" s="350"/>
      <c r="I3" s="351"/>
      <c r="J3" s="351"/>
      <c r="K3" s="351"/>
      <c r="L3" s="351"/>
      <c r="N3" s="444"/>
      <c r="O3" s="445"/>
      <c r="P3" s="445"/>
      <c r="Q3" s="445"/>
      <c r="R3" s="446"/>
      <c r="S3" s="444"/>
      <c r="T3" s="446"/>
      <c r="U3" s="446"/>
      <c r="V3" s="604"/>
      <c r="W3" s="604"/>
      <c r="X3" s="446"/>
      <c r="Y3" s="446"/>
      <c r="Z3" s="446"/>
      <c r="AA3" s="356"/>
      <c r="AB3" s="356"/>
      <c r="AC3" s="356"/>
      <c r="AD3" s="356"/>
      <c r="AE3" s="356"/>
      <c r="AF3" s="356"/>
      <c r="AG3" s="356"/>
      <c r="AH3" s="356"/>
      <c r="AI3" s="356"/>
      <c r="AJ3" s="351"/>
      <c r="AK3" s="351"/>
      <c r="AL3" s="351"/>
      <c r="AM3" s="351"/>
      <c r="AN3" s="351"/>
    </row>
    <row r="4" spans="1:40">
      <c r="A4" s="609" t="s">
        <v>393</v>
      </c>
      <c r="B4" s="609"/>
      <c r="C4" s="609"/>
      <c r="D4" s="609"/>
      <c r="E4" s="609"/>
      <c r="F4" s="609"/>
      <c r="N4" s="447"/>
      <c r="O4" s="448"/>
      <c r="P4" s="449"/>
      <c r="Q4" s="449"/>
      <c r="S4" s="447"/>
      <c r="T4" s="450"/>
      <c r="U4" s="442"/>
    </row>
    <row r="5" spans="1:40">
      <c r="A5" s="438"/>
      <c r="B5" s="438"/>
      <c r="C5" s="439"/>
      <c r="D5" s="439"/>
      <c r="E5" s="438"/>
      <c r="F5" s="438"/>
      <c r="N5" s="447"/>
      <c r="O5" s="448"/>
      <c r="P5" s="449"/>
      <c r="Q5" s="449"/>
      <c r="S5" s="451"/>
    </row>
    <row r="6" spans="1:40">
      <c r="A6" s="31" t="str">
        <f>"Bidder’s Name and Address (" &amp; MID('Names of Bidder'!B9,9, 20) &amp; ") :"</f>
        <v>Bidder’s Name and Address (the Consultant) :</v>
      </c>
      <c r="B6" s="31"/>
      <c r="C6" s="362"/>
      <c r="D6" s="362"/>
      <c r="E6" s="462" t="s">
        <v>209</v>
      </c>
      <c r="F6" s="438"/>
      <c r="N6" s="447"/>
      <c r="O6" s="448"/>
      <c r="P6" s="449"/>
      <c r="Q6" s="449"/>
      <c r="S6" s="451"/>
      <c r="T6" s="452"/>
    </row>
    <row r="7" spans="1:40">
      <c r="A7" s="610" t="str">
        <f>IF('Names of Bidder'!D9="", "", IF('Names of Bidder'!D6= "JV (Joint Venture)", "JV of " &amp; Y8, ""))</f>
        <v/>
      </c>
      <c r="B7" s="610"/>
      <c r="C7" s="610"/>
      <c r="D7" s="610"/>
      <c r="E7" s="463" t="s">
        <v>211</v>
      </c>
      <c r="F7" s="438"/>
      <c r="N7" s="307"/>
      <c r="O7" s="308"/>
      <c r="P7" s="308"/>
      <c r="Q7" s="308"/>
      <c r="V7" s="605"/>
      <c r="W7" s="605"/>
    </row>
    <row r="8" spans="1:40">
      <c r="A8" s="363" t="s">
        <v>210</v>
      </c>
      <c r="B8" s="429"/>
      <c r="C8" s="606">
        <f>'Names of Bidder'!D9</f>
        <v>0</v>
      </c>
      <c r="D8" s="606"/>
      <c r="E8" s="463" t="s">
        <v>213</v>
      </c>
      <c r="F8" s="438"/>
      <c r="N8" s="447"/>
      <c r="O8" s="453"/>
      <c r="P8" s="454"/>
      <c r="Q8" s="454"/>
      <c r="Y8" s="435" t="str">
        <f>IF('Names of Bidder'!D7=1,'Names of Bidder'!D9&amp;" &amp; "&amp;'Names of Bidder'!D16,IF('Names of Bidder'!D7="2 or More",'Names of Bidder'!D9&amp;" , "&amp;'Names of Bidder'!D16&amp;" &amp; "&amp;'Names of Bidder'!D21,""))</f>
        <v/>
      </c>
    </row>
    <row r="9" spans="1:40">
      <c r="A9" s="363" t="s">
        <v>212</v>
      </c>
      <c r="B9" s="429"/>
      <c r="C9" s="606">
        <f>'Names of Bidder'!D10</f>
        <v>0</v>
      </c>
      <c r="D9" s="606"/>
      <c r="E9" s="463" t="s">
        <v>214</v>
      </c>
      <c r="F9" s="438"/>
      <c r="N9" s="447"/>
      <c r="O9" s="453"/>
      <c r="P9" s="454"/>
      <c r="Q9" s="454"/>
    </row>
    <row r="10" spans="1:40">
      <c r="A10" s="464"/>
      <c r="B10" s="429"/>
      <c r="C10" s="606">
        <f>'Names of Bidder'!D11</f>
        <v>0</v>
      </c>
      <c r="D10" s="606"/>
      <c r="E10" s="463" t="s">
        <v>175</v>
      </c>
      <c r="N10" s="311"/>
      <c r="O10" s="312"/>
      <c r="P10" s="449"/>
      <c r="Q10" s="455"/>
    </row>
    <row r="11" spans="1:40">
      <c r="A11" s="464"/>
      <c r="B11" s="464"/>
      <c r="C11" s="606">
        <f>'Names of Bidder'!D12</f>
        <v>0</v>
      </c>
      <c r="D11" s="606"/>
      <c r="E11" s="463" t="s">
        <v>215</v>
      </c>
      <c r="V11" s="605"/>
      <c r="W11" s="605"/>
    </row>
    <row r="12" spans="1:40" ht="11.25" customHeight="1">
      <c r="A12" s="465"/>
      <c r="B12" s="465"/>
      <c r="C12" s="466"/>
      <c r="D12" s="466"/>
      <c r="E12" s="39"/>
      <c r="F12" s="467"/>
      <c r="X12" s="456"/>
    </row>
    <row r="13" spans="1:40" ht="30.75" customHeight="1">
      <c r="A13" s="611" t="s">
        <v>4</v>
      </c>
      <c r="B13" s="611"/>
      <c r="C13" s="611"/>
      <c r="D13" s="611"/>
      <c r="E13" s="611"/>
      <c r="F13" s="611"/>
      <c r="G13" s="429"/>
      <c r="H13" s="94"/>
      <c r="I13" s="95"/>
      <c r="J13" s="95"/>
      <c r="K13" s="95"/>
      <c r="L13" s="95"/>
      <c r="P13" s="440"/>
      <c r="T13" s="431" t="s">
        <v>222</v>
      </c>
      <c r="X13" s="456"/>
    </row>
    <row r="14" spans="1:40" ht="103.5" customHeight="1">
      <c r="A14" s="459">
        <v>1</v>
      </c>
      <c r="B14" s="603" t="str">
        <f>CONCATENATE(J14,K14,L14,M14)</f>
        <v>With reference to our Proposal Ref. No :  dated : --  forEngagement of Transaction Advisor (TA) For Asset Monetization of POWERGRID Assets as per framework provided under National Monetization Pipeline (NMP).; Spec. No.5006002805/CONSULTANCY TAKEN/DOM/A04-CC CS -5, we hereby confirm that the provisions of RfP Documents, read in conjunction with Amendment(s)/Clarification(s) (if any) issued by POWERGRID are acceptable to us and we have not taken any deviation in this regard.</v>
      </c>
      <c r="C14" s="603"/>
      <c r="D14" s="603"/>
      <c r="E14" s="603"/>
      <c r="F14" s="603"/>
      <c r="J14" s="427" t="s">
        <v>361</v>
      </c>
      <c r="K14" s="427" t="str">
        <f>" : " &amp; 'Letter of Proposal'!C5</f>
        <v xml:space="preserve"> : </v>
      </c>
      <c r="L14" s="427" t="str">
        <f>" dated : " &amp; 'Letter of Proposal'!B6</f>
        <v xml:space="preserve"> dated : --</v>
      </c>
      <c r="M14" s="427" t="s">
        <v>392</v>
      </c>
      <c r="N14" s="427"/>
      <c r="O14" s="607"/>
      <c r="P14" s="607"/>
      <c r="R14" s="612"/>
      <c r="S14" s="612"/>
      <c r="T14" s="431" t="s">
        <v>6</v>
      </c>
      <c r="V14" s="605"/>
      <c r="W14" s="605"/>
    </row>
    <row r="15" spans="1:40" ht="75" customHeight="1">
      <c r="A15" s="459">
        <v>2</v>
      </c>
      <c r="B15" s="603" t="s">
        <v>345</v>
      </c>
      <c r="C15" s="603"/>
      <c r="D15" s="603"/>
      <c r="E15" s="603"/>
      <c r="F15" s="603"/>
      <c r="G15" s="468"/>
      <c r="H15" s="469" t="e">
        <f>5210.3-#REF!</f>
        <v>#REF!</v>
      </c>
      <c r="I15" s="469"/>
    </row>
    <row r="16" spans="1:40" s="457" customFormat="1">
      <c r="A16" s="358"/>
      <c r="B16" s="423"/>
      <c r="C16" s="423"/>
      <c r="D16" s="423"/>
      <c r="E16" s="423"/>
      <c r="F16" s="423"/>
      <c r="G16" s="470"/>
      <c r="H16" s="470"/>
      <c r="I16" s="470"/>
      <c r="J16" s="365"/>
      <c r="K16" s="365"/>
      <c r="L16" s="365"/>
      <c r="N16" s="458"/>
      <c r="O16" s="432"/>
      <c r="P16" s="432"/>
      <c r="Q16" s="433"/>
      <c r="R16" s="458"/>
      <c r="S16" s="458"/>
      <c r="T16" s="458"/>
      <c r="U16" s="458"/>
      <c r="V16" s="436"/>
      <c r="W16" s="436"/>
      <c r="X16" s="458"/>
      <c r="Y16" s="458"/>
      <c r="Z16" s="458"/>
      <c r="AA16" s="368"/>
      <c r="AB16" s="368"/>
      <c r="AC16" s="368"/>
      <c r="AD16" s="368"/>
      <c r="AE16" s="368"/>
      <c r="AF16" s="368"/>
      <c r="AG16" s="368"/>
      <c r="AH16" s="368"/>
      <c r="AI16" s="368"/>
      <c r="AJ16" s="365"/>
      <c r="AK16" s="365"/>
      <c r="AL16" s="365"/>
      <c r="AM16" s="365"/>
      <c r="AN16" s="365"/>
    </row>
    <row r="17" spans="1:40" s="457" customFormat="1" ht="25.5" customHeight="1">
      <c r="A17" s="347" t="s">
        <v>273</v>
      </c>
      <c r="B17" s="348" t="str">
        <f>'Names of Bidder'!D29&amp;"-"&amp; 'Names of Bidder'!E29&amp;"-" &amp;'Names of Bidder'!F29</f>
        <v>--</v>
      </c>
      <c r="C17" s="459"/>
      <c r="D17" s="459"/>
      <c r="E17" s="317" t="s">
        <v>218</v>
      </c>
      <c r="F17" s="460" t="str">
        <f>IF('Names of Bidder'!D26=0, "", 'Names of Bidder'!D26)</f>
        <v/>
      </c>
      <c r="G17" s="291"/>
      <c r="H17" s="292"/>
      <c r="I17" s="365"/>
      <c r="J17" s="365"/>
      <c r="K17" s="365"/>
      <c r="L17" s="365"/>
      <c r="N17" s="458"/>
      <c r="O17" s="432"/>
      <c r="P17" s="432"/>
      <c r="Q17" s="433"/>
      <c r="R17" s="458"/>
      <c r="S17" s="458"/>
      <c r="T17" s="458"/>
      <c r="U17" s="458"/>
      <c r="V17" s="436"/>
      <c r="W17" s="436"/>
      <c r="X17" s="458"/>
      <c r="Y17" s="458"/>
      <c r="Z17" s="458"/>
      <c r="AA17" s="368"/>
      <c r="AB17" s="368"/>
      <c r="AC17" s="368"/>
      <c r="AD17" s="368"/>
      <c r="AE17" s="368"/>
      <c r="AF17" s="368"/>
      <c r="AG17" s="368"/>
      <c r="AH17" s="368"/>
      <c r="AI17" s="368"/>
      <c r="AJ17" s="365"/>
      <c r="AK17" s="365"/>
      <c r="AL17" s="365"/>
      <c r="AM17" s="365"/>
      <c r="AN17" s="365"/>
    </row>
    <row r="18" spans="1:40" s="457" customFormat="1" ht="21.75" customHeight="1">
      <c r="A18" s="347" t="s">
        <v>158</v>
      </c>
      <c r="B18" s="348" t="str">
        <f>IF('Names of Bidder'!D30=0, "", 'Names of Bidder'!D30)</f>
        <v/>
      </c>
      <c r="C18" s="459"/>
      <c r="D18" s="459"/>
      <c r="E18" s="317" t="s">
        <v>219</v>
      </c>
      <c r="F18" s="460" t="str">
        <f>IF('Names of Bidder'!D27=0, "", 'Names of Bidder'!D27)</f>
        <v/>
      </c>
      <c r="G18" s="291"/>
      <c r="H18" s="292"/>
      <c r="I18" s="365"/>
      <c r="J18" s="365"/>
      <c r="K18" s="365"/>
      <c r="L18" s="365"/>
      <c r="N18" s="458"/>
      <c r="O18" s="432"/>
      <c r="P18" s="432"/>
      <c r="Q18" s="433"/>
      <c r="R18" s="458"/>
      <c r="S18" s="458"/>
      <c r="T18" s="458"/>
      <c r="U18" s="458"/>
      <c r="V18" s="436"/>
      <c r="W18" s="436"/>
      <c r="X18" s="458"/>
      <c r="Y18" s="458"/>
      <c r="Z18" s="458"/>
      <c r="AA18" s="368"/>
      <c r="AB18" s="368"/>
      <c r="AC18" s="368"/>
      <c r="AD18" s="368"/>
      <c r="AE18" s="368"/>
      <c r="AF18" s="368"/>
      <c r="AG18" s="368"/>
      <c r="AH18" s="368"/>
      <c r="AI18" s="368"/>
      <c r="AJ18" s="365"/>
      <c r="AK18" s="365"/>
      <c r="AL18" s="365"/>
      <c r="AM18" s="365"/>
      <c r="AN18" s="365"/>
    </row>
    <row r="19" spans="1:40" s="457" customFormat="1">
      <c r="A19" s="80"/>
      <c r="B19" s="80"/>
      <c r="C19" s="459"/>
      <c r="D19" s="459"/>
      <c r="E19" s="461"/>
      <c r="F19" s="460"/>
      <c r="G19" s="291"/>
      <c r="H19" s="292"/>
      <c r="I19" s="365"/>
      <c r="J19" s="365"/>
      <c r="K19" s="365"/>
      <c r="L19" s="365"/>
      <c r="N19" s="458"/>
      <c r="O19" s="432"/>
      <c r="P19" s="432"/>
      <c r="Q19" s="433"/>
      <c r="R19" s="458"/>
      <c r="S19" s="458"/>
      <c r="T19" s="458"/>
      <c r="U19" s="458"/>
      <c r="V19" s="436"/>
      <c r="W19" s="436"/>
      <c r="X19" s="458"/>
      <c r="Y19" s="458"/>
      <c r="Z19" s="458"/>
      <c r="AA19" s="368"/>
      <c r="AB19" s="368"/>
      <c r="AC19" s="368"/>
      <c r="AD19" s="368"/>
      <c r="AE19" s="368"/>
      <c r="AF19" s="368"/>
      <c r="AG19" s="368"/>
      <c r="AH19" s="368"/>
      <c r="AI19" s="368"/>
      <c r="AJ19" s="365"/>
      <c r="AK19" s="365"/>
      <c r="AL19" s="365"/>
      <c r="AM19" s="365"/>
      <c r="AN19" s="365"/>
    </row>
    <row r="20" spans="1:40" s="457" customFormat="1">
      <c r="A20" s="80"/>
      <c r="B20" s="80"/>
      <c r="C20" s="459"/>
      <c r="D20" s="459"/>
      <c r="E20" s="461"/>
      <c r="F20" s="460"/>
      <c r="G20" s="291"/>
      <c r="H20" s="292"/>
      <c r="I20" s="365"/>
      <c r="J20" s="365"/>
      <c r="K20" s="365"/>
      <c r="L20" s="365"/>
      <c r="N20" s="458"/>
      <c r="O20" s="432"/>
      <c r="P20" s="432"/>
      <c r="Q20" s="433"/>
      <c r="R20" s="458"/>
      <c r="S20" s="458"/>
      <c r="T20" s="458"/>
      <c r="U20" s="458"/>
      <c r="V20" s="436"/>
      <c r="W20" s="436"/>
      <c r="X20" s="458"/>
      <c r="Y20" s="458"/>
      <c r="Z20" s="458"/>
      <c r="AA20" s="368"/>
      <c r="AB20" s="368"/>
      <c r="AC20" s="368"/>
      <c r="AD20" s="368"/>
      <c r="AE20" s="368"/>
      <c r="AF20" s="368"/>
      <c r="AG20" s="368"/>
      <c r="AH20" s="368"/>
      <c r="AI20" s="368"/>
      <c r="AJ20" s="365"/>
      <c r="AK20" s="365"/>
      <c r="AL20" s="365"/>
      <c r="AM20" s="365"/>
      <c r="AN20" s="365"/>
    </row>
    <row r="21" spans="1:40" s="457" customFormat="1">
      <c r="A21" s="80"/>
      <c r="B21" s="80"/>
      <c r="C21" s="459"/>
      <c r="D21" s="459"/>
      <c r="E21" s="461"/>
      <c r="F21" s="460"/>
      <c r="G21" s="291"/>
      <c r="H21" s="292"/>
      <c r="I21" s="365"/>
      <c r="J21" s="365"/>
      <c r="K21" s="365"/>
      <c r="L21" s="365"/>
      <c r="N21" s="458"/>
      <c r="O21" s="432"/>
      <c r="P21" s="432"/>
      <c r="Q21" s="433"/>
      <c r="R21" s="458"/>
      <c r="S21" s="458"/>
      <c r="T21" s="458"/>
      <c r="U21" s="458"/>
      <c r="V21" s="436"/>
      <c r="W21" s="436"/>
      <c r="X21" s="458"/>
      <c r="Y21" s="458"/>
      <c r="Z21" s="458"/>
      <c r="AA21" s="368"/>
      <c r="AB21" s="368"/>
      <c r="AC21" s="368"/>
      <c r="AD21" s="368"/>
      <c r="AE21" s="368"/>
      <c r="AF21" s="368"/>
      <c r="AG21" s="368"/>
      <c r="AH21" s="368"/>
      <c r="AI21" s="368"/>
      <c r="AJ21" s="365"/>
      <c r="AK21" s="365"/>
      <c r="AL21" s="365"/>
      <c r="AM21" s="365"/>
      <c r="AN21" s="365"/>
    </row>
    <row r="22" spans="1:40" s="457" customFormat="1">
      <c r="A22" s="80"/>
      <c r="B22" s="80"/>
      <c r="C22" s="459"/>
      <c r="D22" s="459"/>
      <c r="E22" s="461"/>
      <c r="F22" s="460"/>
      <c r="G22" s="291"/>
      <c r="H22" s="292"/>
      <c r="I22" s="365"/>
      <c r="J22" s="365"/>
      <c r="K22" s="365"/>
      <c r="L22" s="365"/>
      <c r="N22" s="458"/>
      <c r="O22" s="432"/>
      <c r="P22" s="432"/>
      <c r="Q22" s="433"/>
      <c r="R22" s="458"/>
      <c r="S22" s="458"/>
      <c r="T22" s="458"/>
      <c r="U22" s="458"/>
      <c r="V22" s="436"/>
      <c r="W22" s="436"/>
      <c r="X22" s="458"/>
      <c r="Y22" s="458"/>
      <c r="Z22" s="458"/>
      <c r="AA22" s="368"/>
      <c r="AB22" s="368"/>
      <c r="AC22" s="368"/>
      <c r="AD22" s="368"/>
      <c r="AE22" s="368"/>
      <c r="AF22" s="368"/>
      <c r="AG22" s="368"/>
      <c r="AH22" s="368"/>
      <c r="AI22" s="368"/>
      <c r="AJ22" s="365"/>
      <c r="AK22" s="365"/>
      <c r="AL22" s="365"/>
      <c r="AM22" s="365"/>
      <c r="AN22" s="365"/>
    </row>
    <row r="23" spans="1:40" s="457" customFormat="1">
      <c r="A23" s="80"/>
      <c r="B23" s="80"/>
      <c r="C23" s="459"/>
      <c r="D23" s="459"/>
      <c r="E23" s="461"/>
      <c r="F23" s="460"/>
      <c r="G23" s="291"/>
      <c r="H23" s="292"/>
      <c r="I23" s="365"/>
      <c r="J23" s="365"/>
      <c r="K23" s="365"/>
      <c r="L23" s="365"/>
      <c r="N23" s="458"/>
      <c r="O23" s="432"/>
      <c r="P23" s="432"/>
      <c r="Q23" s="433"/>
      <c r="R23" s="458"/>
      <c r="S23" s="458"/>
      <c r="T23" s="458"/>
      <c r="U23" s="458"/>
      <c r="V23" s="436"/>
      <c r="W23" s="436"/>
      <c r="X23" s="458"/>
      <c r="Y23" s="458"/>
      <c r="Z23" s="458"/>
      <c r="AA23" s="368"/>
      <c r="AB23" s="368"/>
      <c r="AC23" s="368"/>
      <c r="AD23" s="368"/>
      <c r="AE23" s="368"/>
      <c r="AF23" s="368"/>
      <c r="AG23" s="368"/>
      <c r="AH23" s="368"/>
      <c r="AI23" s="368"/>
      <c r="AJ23" s="365"/>
      <c r="AK23" s="365"/>
      <c r="AL23" s="365"/>
      <c r="AM23" s="365"/>
      <c r="AN23" s="365"/>
    </row>
    <row r="24" spans="1:40" s="457" customFormat="1">
      <c r="A24" s="80"/>
      <c r="B24" s="80"/>
      <c r="C24" s="459"/>
      <c r="D24" s="459"/>
      <c r="E24" s="461"/>
      <c r="F24" s="460"/>
      <c r="G24" s="291"/>
      <c r="H24" s="292"/>
      <c r="I24" s="365"/>
      <c r="J24" s="365"/>
      <c r="K24" s="365"/>
      <c r="L24" s="365"/>
      <c r="N24" s="458"/>
      <c r="O24" s="432"/>
      <c r="P24" s="432"/>
      <c r="Q24" s="433"/>
      <c r="R24" s="458"/>
      <c r="S24" s="458"/>
      <c r="T24" s="458"/>
      <c r="U24" s="458"/>
      <c r="V24" s="436"/>
      <c r="W24" s="436"/>
      <c r="X24" s="458"/>
      <c r="Y24" s="458"/>
      <c r="Z24" s="458"/>
      <c r="AA24" s="368"/>
      <c r="AB24" s="368"/>
      <c r="AC24" s="368"/>
      <c r="AD24" s="368"/>
      <c r="AE24" s="368"/>
      <c r="AF24" s="368"/>
      <c r="AG24" s="368"/>
      <c r="AH24" s="368"/>
      <c r="AI24" s="368"/>
      <c r="AJ24" s="365"/>
      <c r="AK24" s="365"/>
      <c r="AL24" s="365"/>
      <c r="AM24" s="365"/>
      <c r="AN24" s="365"/>
    </row>
    <row r="25" spans="1:40" s="457" customFormat="1">
      <c r="A25" s="80"/>
      <c r="B25" s="80"/>
      <c r="C25" s="459"/>
      <c r="D25" s="459"/>
      <c r="E25" s="461"/>
      <c r="F25" s="460"/>
      <c r="G25" s="291"/>
      <c r="H25" s="292"/>
      <c r="I25" s="365"/>
      <c r="J25" s="365"/>
      <c r="K25" s="365"/>
      <c r="L25" s="365"/>
      <c r="N25" s="458"/>
      <c r="O25" s="432"/>
      <c r="P25" s="432"/>
      <c r="Q25" s="433"/>
      <c r="R25" s="458"/>
      <c r="S25" s="458"/>
      <c r="T25" s="458"/>
      <c r="U25" s="458"/>
      <c r="V25" s="436"/>
      <c r="W25" s="436"/>
      <c r="X25" s="458"/>
      <c r="Y25" s="458"/>
      <c r="Z25" s="458"/>
      <c r="AA25" s="368"/>
      <c r="AB25" s="368"/>
      <c r="AC25" s="368"/>
      <c r="AD25" s="368"/>
      <c r="AE25" s="368"/>
      <c r="AF25" s="368"/>
      <c r="AG25" s="368"/>
      <c r="AH25" s="368"/>
      <c r="AI25" s="368"/>
      <c r="AJ25" s="365"/>
      <c r="AK25" s="365"/>
      <c r="AL25" s="365"/>
      <c r="AM25" s="365"/>
      <c r="AN25" s="365"/>
    </row>
    <row r="26" spans="1:40" s="457" customFormat="1">
      <c r="A26" s="80"/>
      <c r="B26" s="80"/>
      <c r="C26" s="459"/>
      <c r="D26" s="459"/>
      <c r="E26" s="461"/>
      <c r="F26" s="460"/>
      <c r="G26" s="291"/>
      <c r="H26" s="292"/>
      <c r="I26" s="365"/>
      <c r="J26" s="365"/>
      <c r="K26" s="365"/>
      <c r="L26" s="365"/>
      <c r="N26" s="458"/>
      <c r="O26" s="432"/>
      <c r="P26" s="432"/>
      <c r="Q26" s="433"/>
      <c r="R26" s="458"/>
      <c r="S26" s="458"/>
      <c r="T26" s="458"/>
      <c r="U26" s="458"/>
      <c r="V26" s="436"/>
      <c r="W26" s="436"/>
      <c r="X26" s="458"/>
      <c r="Y26" s="458"/>
      <c r="Z26" s="458"/>
      <c r="AA26" s="368"/>
      <c r="AB26" s="368"/>
      <c r="AC26" s="368"/>
      <c r="AD26" s="368"/>
      <c r="AE26" s="368"/>
      <c r="AF26" s="368"/>
      <c r="AG26" s="368"/>
      <c r="AH26" s="368"/>
      <c r="AI26" s="368"/>
      <c r="AJ26" s="365"/>
      <c r="AK26" s="365"/>
      <c r="AL26" s="365"/>
      <c r="AM26" s="365"/>
      <c r="AN26" s="365"/>
    </row>
    <row r="27" spans="1:40" s="457" customFormat="1">
      <c r="A27" s="80"/>
      <c r="B27" s="80"/>
      <c r="C27" s="459"/>
      <c r="D27" s="459"/>
      <c r="E27" s="461"/>
      <c r="F27" s="460"/>
      <c r="G27" s="291"/>
      <c r="H27" s="292"/>
      <c r="I27" s="365"/>
      <c r="J27" s="365"/>
      <c r="K27" s="365"/>
      <c r="L27" s="365"/>
      <c r="N27" s="458"/>
      <c r="O27" s="432"/>
      <c r="P27" s="432"/>
      <c r="Q27" s="433"/>
      <c r="R27" s="458"/>
      <c r="S27" s="458"/>
      <c r="T27" s="458"/>
      <c r="U27" s="458"/>
      <c r="V27" s="436"/>
      <c r="W27" s="436"/>
      <c r="X27" s="458"/>
      <c r="Y27" s="458"/>
      <c r="Z27" s="458"/>
      <c r="AA27" s="368"/>
      <c r="AB27" s="368"/>
      <c r="AC27" s="368"/>
      <c r="AD27" s="368"/>
      <c r="AE27" s="368"/>
      <c r="AF27" s="368"/>
      <c r="AG27" s="368"/>
      <c r="AH27" s="368"/>
      <c r="AI27" s="368"/>
      <c r="AJ27" s="365"/>
      <c r="AK27" s="365"/>
      <c r="AL27" s="365"/>
      <c r="AM27" s="365"/>
      <c r="AN27" s="365"/>
    </row>
    <row r="28" spans="1:40" s="457" customFormat="1">
      <c r="A28" s="80"/>
      <c r="B28" s="80"/>
      <c r="C28" s="459"/>
      <c r="D28" s="459"/>
      <c r="E28" s="461"/>
      <c r="F28" s="460"/>
      <c r="G28" s="291"/>
      <c r="H28" s="292"/>
      <c r="I28" s="365"/>
      <c r="J28" s="365"/>
      <c r="K28" s="365"/>
      <c r="L28" s="365"/>
      <c r="N28" s="458"/>
      <c r="O28" s="432"/>
      <c r="P28" s="432"/>
      <c r="Q28" s="433"/>
      <c r="R28" s="458"/>
      <c r="S28" s="458"/>
      <c r="T28" s="458"/>
      <c r="U28" s="458"/>
      <c r="V28" s="436"/>
      <c r="W28" s="436"/>
      <c r="X28" s="458"/>
      <c r="Y28" s="458"/>
      <c r="Z28" s="458"/>
      <c r="AA28" s="368"/>
      <c r="AB28" s="368"/>
      <c r="AC28" s="368"/>
      <c r="AD28" s="368"/>
      <c r="AE28" s="368"/>
      <c r="AF28" s="368"/>
      <c r="AG28" s="368"/>
      <c r="AH28" s="368"/>
      <c r="AI28" s="368"/>
      <c r="AJ28" s="365"/>
      <c r="AK28" s="365"/>
      <c r="AL28" s="365"/>
      <c r="AM28" s="365"/>
      <c r="AN28" s="365"/>
    </row>
    <row r="29" spans="1:40" s="457" customFormat="1">
      <c r="A29" s="80"/>
      <c r="B29" s="80"/>
      <c r="C29" s="459"/>
      <c r="D29" s="459"/>
      <c r="E29" s="461"/>
      <c r="F29" s="460"/>
      <c r="G29" s="291"/>
      <c r="H29" s="292"/>
      <c r="I29" s="365"/>
      <c r="J29" s="365"/>
      <c r="K29" s="365"/>
      <c r="L29" s="365"/>
      <c r="N29" s="458"/>
      <c r="O29" s="432"/>
      <c r="P29" s="432"/>
      <c r="Q29" s="433"/>
      <c r="R29" s="458"/>
      <c r="S29" s="458"/>
      <c r="T29" s="458"/>
      <c r="U29" s="458"/>
      <c r="V29" s="436"/>
      <c r="W29" s="436"/>
      <c r="X29" s="458"/>
      <c r="Y29" s="458"/>
      <c r="Z29" s="458"/>
      <c r="AA29" s="368"/>
      <c r="AB29" s="368"/>
      <c r="AC29" s="368"/>
      <c r="AD29" s="368"/>
      <c r="AE29" s="368"/>
      <c r="AF29" s="368"/>
      <c r="AG29" s="368"/>
      <c r="AH29" s="368"/>
      <c r="AI29" s="368"/>
      <c r="AJ29" s="365"/>
      <c r="AK29" s="365"/>
      <c r="AL29" s="365"/>
      <c r="AM29" s="365"/>
      <c r="AN29" s="365"/>
    </row>
    <row r="30" spans="1:40" s="457" customFormat="1">
      <c r="A30" s="80"/>
      <c r="B30" s="80"/>
      <c r="C30" s="459"/>
      <c r="D30" s="459"/>
      <c r="E30" s="461"/>
      <c r="F30" s="460"/>
      <c r="G30" s="291"/>
      <c r="H30" s="292"/>
      <c r="I30" s="365"/>
      <c r="J30" s="365"/>
      <c r="K30" s="365"/>
      <c r="L30" s="365"/>
      <c r="N30" s="458"/>
      <c r="O30" s="432"/>
      <c r="P30" s="432"/>
      <c r="Q30" s="433"/>
      <c r="R30" s="458"/>
      <c r="S30" s="458"/>
      <c r="T30" s="458"/>
      <c r="U30" s="458"/>
      <c r="V30" s="436"/>
      <c r="W30" s="436"/>
      <c r="X30" s="458"/>
      <c r="Y30" s="458"/>
      <c r="Z30" s="458"/>
      <c r="AA30" s="368"/>
      <c r="AB30" s="368"/>
      <c r="AC30" s="368"/>
      <c r="AD30" s="368"/>
      <c r="AE30" s="368"/>
      <c r="AF30" s="368"/>
      <c r="AG30" s="368"/>
      <c r="AH30" s="368"/>
      <c r="AI30" s="368"/>
      <c r="AJ30" s="365"/>
      <c r="AK30" s="365"/>
      <c r="AL30" s="365"/>
      <c r="AM30" s="365"/>
      <c r="AN30" s="365"/>
    </row>
    <row r="31" spans="1:40" s="457" customFormat="1">
      <c r="A31" s="80"/>
      <c r="B31" s="80"/>
      <c r="C31" s="459"/>
      <c r="D31" s="459"/>
      <c r="E31" s="461"/>
      <c r="F31" s="460"/>
      <c r="G31" s="291"/>
      <c r="H31" s="292"/>
      <c r="I31" s="365"/>
      <c r="J31" s="365"/>
      <c r="K31" s="365"/>
      <c r="L31" s="365"/>
      <c r="N31" s="458"/>
      <c r="O31" s="432"/>
      <c r="P31" s="432"/>
      <c r="Q31" s="433"/>
      <c r="R31" s="458"/>
      <c r="S31" s="458"/>
      <c r="T31" s="458"/>
      <c r="U31" s="458"/>
      <c r="V31" s="436"/>
      <c r="W31" s="436"/>
      <c r="X31" s="458"/>
      <c r="Y31" s="458"/>
      <c r="Z31" s="458"/>
      <c r="AA31" s="368"/>
      <c r="AB31" s="368"/>
      <c r="AC31" s="368"/>
      <c r="AD31" s="368"/>
      <c r="AE31" s="368"/>
      <c r="AF31" s="368"/>
      <c r="AG31" s="368"/>
      <c r="AH31" s="368"/>
      <c r="AI31" s="368"/>
      <c r="AJ31" s="365"/>
      <c r="AK31" s="365"/>
      <c r="AL31" s="365"/>
      <c r="AM31" s="365"/>
      <c r="AN31" s="365"/>
    </row>
    <row r="32" spans="1:40" s="457" customFormat="1">
      <c r="A32" s="80"/>
      <c r="B32" s="80"/>
      <c r="C32" s="459"/>
      <c r="D32" s="459"/>
      <c r="E32" s="461"/>
      <c r="F32" s="460"/>
      <c r="G32" s="291"/>
      <c r="H32" s="292"/>
      <c r="I32" s="365"/>
      <c r="J32" s="365"/>
      <c r="K32" s="365"/>
      <c r="L32" s="365"/>
      <c r="N32" s="458"/>
      <c r="O32" s="432"/>
      <c r="P32" s="432"/>
      <c r="Q32" s="433"/>
      <c r="R32" s="458"/>
      <c r="S32" s="458"/>
      <c r="T32" s="458"/>
      <c r="U32" s="458"/>
      <c r="V32" s="436"/>
      <c r="W32" s="436"/>
      <c r="X32" s="458"/>
      <c r="Y32" s="458"/>
      <c r="Z32" s="458"/>
      <c r="AA32" s="368"/>
      <c r="AB32" s="368"/>
      <c r="AC32" s="368"/>
      <c r="AD32" s="368"/>
      <c r="AE32" s="368"/>
      <c r="AF32" s="368"/>
      <c r="AG32" s="368"/>
      <c r="AH32" s="368"/>
      <c r="AI32" s="368"/>
      <c r="AJ32" s="365"/>
      <c r="AK32" s="365"/>
      <c r="AL32" s="365"/>
      <c r="AM32" s="365"/>
      <c r="AN32" s="365"/>
    </row>
    <row r="33" spans="1:40" s="457" customFormat="1">
      <c r="A33" s="80"/>
      <c r="B33" s="80"/>
      <c r="C33" s="459"/>
      <c r="D33" s="459"/>
      <c r="E33" s="461"/>
      <c r="F33" s="460"/>
      <c r="G33" s="291"/>
      <c r="H33" s="292"/>
      <c r="I33" s="365"/>
      <c r="J33" s="365"/>
      <c r="K33" s="365"/>
      <c r="L33" s="365"/>
      <c r="N33" s="458"/>
      <c r="O33" s="432"/>
      <c r="P33" s="432"/>
      <c r="Q33" s="433"/>
      <c r="R33" s="458"/>
      <c r="S33" s="458"/>
      <c r="T33" s="458"/>
      <c r="U33" s="458"/>
      <c r="V33" s="436"/>
      <c r="W33" s="436"/>
      <c r="X33" s="458"/>
      <c r="Y33" s="458"/>
      <c r="Z33" s="458"/>
      <c r="AA33" s="368"/>
      <c r="AB33" s="368"/>
      <c r="AC33" s="368"/>
      <c r="AD33" s="368"/>
      <c r="AE33" s="368"/>
      <c r="AF33" s="368"/>
      <c r="AG33" s="368"/>
      <c r="AH33" s="368"/>
      <c r="AI33" s="368"/>
      <c r="AJ33" s="365"/>
      <c r="AK33" s="365"/>
      <c r="AL33" s="365"/>
      <c r="AM33" s="365"/>
      <c r="AN33" s="365"/>
    </row>
    <row r="34" spans="1:40" s="457" customFormat="1">
      <c r="A34" s="80"/>
      <c r="B34" s="80"/>
      <c r="C34" s="459"/>
      <c r="D34" s="459"/>
      <c r="E34" s="461"/>
      <c r="F34" s="460"/>
      <c r="G34" s="291"/>
      <c r="H34" s="292"/>
      <c r="I34" s="365"/>
      <c r="J34" s="365"/>
      <c r="K34" s="365"/>
      <c r="L34" s="365"/>
      <c r="N34" s="458"/>
      <c r="O34" s="432"/>
      <c r="P34" s="432"/>
      <c r="Q34" s="433"/>
      <c r="R34" s="458"/>
      <c r="S34" s="458"/>
      <c r="T34" s="458"/>
      <c r="U34" s="458"/>
      <c r="V34" s="436"/>
      <c r="W34" s="436"/>
      <c r="X34" s="458"/>
      <c r="Y34" s="458"/>
      <c r="Z34" s="458"/>
      <c r="AA34" s="368"/>
      <c r="AB34" s="368"/>
      <c r="AC34" s="368"/>
      <c r="AD34" s="368"/>
      <c r="AE34" s="368"/>
      <c r="AF34" s="368"/>
      <c r="AG34" s="368"/>
      <c r="AH34" s="368"/>
      <c r="AI34" s="368"/>
      <c r="AJ34" s="365"/>
      <c r="AK34" s="365"/>
      <c r="AL34" s="365"/>
      <c r="AM34" s="365"/>
      <c r="AN34" s="365"/>
    </row>
    <row r="35" spans="1:40">
      <c r="A35" s="80"/>
      <c r="B35" s="80"/>
    </row>
    <row r="36" spans="1:40">
      <c r="A36" s="80"/>
      <c r="B36" s="80"/>
    </row>
    <row r="37" spans="1:40">
      <c r="A37" s="80"/>
      <c r="B37" s="80"/>
    </row>
    <row r="38" spans="1:40">
      <c r="A38" s="80"/>
      <c r="B38" s="80"/>
    </row>
    <row r="39" spans="1:40">
      <c r="A39" s="80"/>
      <c r="B39" s="80"/>
    </row>
    <row r="40" spans="1:40">
      <c r="A40" s="80"/>
      <c r="B40" s="80"/>
    </row>
    <row r="41" spans="1:40">
      <c r="A41" s="80"/>
      <c r="B41" s="80"/>
    </row>
    <row r="42" spans="1:40">
      <c r="A42" s="80"/>
      <c r="B42" s="80"/>
    </row>
    <row r="43" spans="1:40">
      <c r="A43" s="80"/>
      <c r="B43" s="80"/>
    </row>
    <row r="44" spans="1:40">
      <c r="A44" s="79"/>
      <c r="B44" s="79"/>
    </row>
    <row r="45" spans="1:40">
      <c r="A45" s="80"/>
      <c r="B45" s="80"/>
    </row>
    <row r="46" spans="1:40">
      <c r="A46" s="370"/>
      <c r="B46" s="370"/>
    </row>
    <row r="47" spans="1:40">
      <c r="A47" s="371"/>
      <c r="B47" s="371"/>
    </row>
    <row r="48" spans="1:40">
      <c r="A48" s="80"/>
      <c r="B48" s="80"/>
    </row>
    <row r="49" spans="1:2">
      <c r="A49" s="336"/>
      <c r="B49" s="336"/>
    </row>
    <row r="50" spans="1:2">
      <c r="A50" s="370"/>
      <c r="B50" s="370"/>
    </row>
    <row r="51" spans="1:2">
      <c r="A51" s="336"/>
      <c r="B51" s="336"/>
    </row>
    <row r="52" spans="1:2">
      <c r="A52" s="336"/>
      <c r="B52" s="336"/>
    </row>
    <row r="53" spans="1:2">
      <c r="A53" s="337"/>
      <c r="B53" s="337"/>
    </row>
    <row r="54" spans="1:2">
      <c r="A54" s="337"/>
      <c r="B54" s="337"/>
    </row>
    <row r="55" spans="1:2">
      <c r="A55" s="337"/>
      <c r="B55" s="337"/>
    </row>
    <row r="56" spans="1:2">
      <c r="A56" s="338"/>
      <c r="B56" s="338"/>
    </row>
    <row r="57" spans="1:2">
      <c r="A57" s="80"/>
      <c r="B57" s="80"/>
    </row>
    <row r="58" spans="1:2">
      <c r="A58" s="370"/>
      <c r="B58" s="370"/>
    </row>
    <row r="59" spans="1:2">
      <c r="A59" s="79"/>
      <c r="B59" s="79"/>
    </row>
    <row r="60" spans="1:2">
      <c r="A60" s="83"/>
      <c r="B60" s="83"/>
    </row>
    <row r="61" spans="1:2">
      <c r="A61" s="84"/>
      <c r="B61" s="84"/>
    </row>
    <row r="62" spans="1:2">
      <c r="A62" s="84"/>
      <c r="B62" s="84"/>
    </row>
    <row r="63" spans="1:2">
      <c r="A63" s="82"/>
      <c r="B63" s="82"/>
    </row>
    <row r="64" spans="1:2">
      <c r="A64" s="82"/>
      <c r="B64" s="82"/>
    </row>
    <row r="65" spans="1:2">
      <c r="A65" s="84"/>
      <c r="B65" s="84"/>
    </row>
    <row r="66" spans="1:2">
      <c r="A66" s="84"/>
      <c r="B66" s="84"/>
    </row>
    <row r="67" spans="1:2">
      <c r="A67" s="84"/>
      <c r="B67" s="84"/>
    </row>
    <row r="68" spans="1:2">
      <c r="A68" s="84"/>
      <c r="B68" s="84"/>
    </row>
    <row r="69" spans="1:2">
      <c r="A69" s="84"/>
      <c r="B69" s="84"/>
    </row>
    <row r="70" spans="1:2">
      <c r="A70" s="84"/>
      <c r="B70" s="84"/>
    </row>
    <row r="71" spans="1:2">
      <c r="A71" s="82"/>
      <c r="B71" s="82"/>
    </row>
    <row r="72" spans="1:2">
      <c r="A72" s="82"/>
      <c r="B72" s="82"/>
    </row>
    <row r="73" spans="1:2">
      <c r="A73" s="82"/>
      <c r="B73" s="82"/>
    </row>
    <row r="74" spans="1:2">
      <c r="A74" s="83"/>
      <c r="B74" s="83"/>
    </row>
    <row r="75" spans="1:2">
      <c r="A75" s="82"/>
      <c r="B75" s="82"/>
    </row>
    <row r="76" spans="1:2">
      <c r="A76" s="84"/>
      <c r="B76" s="84"/>
    </row>
    <row r="77" spans="1:2">
      <c r="A77" s="82"/>
      <c r="B77" s="82"/>
    </row>
    <row r="78" spans="1:2">
      <c r="A78" s="83"/>
      <c r="B78" s="83"/>
    </row>
    <row r="79" spans="1:2">
      <c r="A79" s="84"/>
      <c r="B79" s="84"/>
    </row>
    <row r="80" spans="1:2">
      <c r="A80" s="84"/>
      <c r="B80" s="84"/>
    </row>
    <row r="81" spans="1:2">
      <c r="A81" s="82"/>
      <c r="B81" s="82"/>
    </row>
    <row r="82" spans="1:2">
      <c r="A82" s="82"/>
      <c r="B82" s="82"/>
    </row>
    <row r="83" spans="1:2">
      <c r="A83" s="82"/>
      <c r="B83" s="82"/>
    </row>
    <row r="84" spans="1:2">
      <c r="A84" s="82"/>
      <c r="B84" s="82"/>
    </row>
    <row r="85" spans="1:2">
      <c r="A85" s="82"/>
      <c r="B85" s="82"/>
    </row>
    <row r="86" spans="1:2">
      <c r="A86" s="82"/>
      <c r="B86" s="82"/>
    </row>
    <row r="87" spans="1:2">
      <c r="A87" s="83"/>
      <c r="B87" s="83"/>
    </row>
    <row r="88" spans="1:2">
      <c r="A88" s="84"/>
      <c r="B88" s="84"/>
    </row>
    <row r="89" spans="1:2">
      <c r="A89" s="84"/>
      <c r="B89" s="84"/>
    </row>
    <row r="90" spans="1:2">
      <c r="A90" s="84"/>
      <c r="B90" s="84"/>
    </row>
    <row r="91" spans="1:2">
      <c r="A91" s="83"/>
      <c r="B91" s="83"/>
    </row>
    <row r="92" spans="1:2">
      <c r="A92" s="83"/>
      <c r="B92" s="83"/>
    </row>
    <row r="93" spans="1:2">
      <c r="A93" s="83"/>
      <c r="B93" s="83"/>
    </row>
    <row r="94" spans="1:2">
      <c r="A94" s="83"/>
      <c r="B94" s="83"/>
    </row>
    <row r="95" spans="1:2">
      <c r="A95" s="83"/>
      <c r="B95" s="83"/>
    </row>
    <row r="96" spans="1:2">
      <c r="A96" s="83"/>
      <c r="B96" s="83"/>
    </row>
    <row r="97" spans="1:2">
      <c r="A97" s="83"/>
      <c r="B97" s="83"/>
    </row>
    <row r="98" spans="1:2">
      <c r="A98" s="84"/>
      <c r="B98" s="84"/>
    </row>
    <row r="99" spans="1:2">
      <c r="A99" s="84"/>
      <c r="B99" s="84"/>
    </row>
    <row r="100" spans="1:2">
      <c r="A100" s="84"/>
      <c r="B100" s="84"/>
    </row>
    <row r="101" spans="1:2">
      <c r="A101" s="84"/>
      <c r="B101" s="84"/>
    </row>
    <row r="102" spans="1:2">
      <c r="A102" s="92"/>
      <c r="B102" s="92"/>
    </row>
    <row r="103" spans="1:2">
      <c r="A103" s="93"/>
      <c r="B103" s="93"/>
    </row>
    <row r="104" spans="1:2">
      <c r="A104" s="93"/>
      <c r="B104" s="93"/>
    </row>
    <row r="105" spans="1:2">
      <c r="A105" s="93"/>
      <c r="B105" s="93"/>
    </row>
    <row r="106" spans="1:2">
      <c r="A106" s="93"/>
      <c r="B106" s="93"/>
    </row>
    <row r="107" spans="1:2">
      <c r="A107" s="93"/>
      <c r="B107" s="93"/>
    </row>
    <row r="108" spans="1:2">
      <c r="A108" s="82"/>
      <c r="B108" s="82"/>
    </row>
    <row r="109" spans="1:2">
      <c r="A109" s="93"/>
      <c r="B109" s="93"/>
    </row>
    <row r="110" spans="1:2">
      <c r="A110" s="93"/>
      <c r="B110" s="93"/>
    </row>
    <row r="111" spans="1:2">
      <c r="A111" s="80"/>
      <c r="B111" s="80"/>
    </row>
    <row r="112" spans="1:2">
      <c r="A112" s="80"/>
      <c r="B112" s="80"/>
    </row>
    <row r="113" spans="1:2">
      <c r="A113" s="80"/>
      <c r="B113" s="80"/>
    </row>
    <row r="114" spans="1:2">
      <c r="A114" s="80"/>
      <c r="B114" s="80"/>
    </row>
    <row r="115" spans="1:2">
      <c r="A115" s="80"/>
      <c r="B115" s="80"/>
    </row>
    <row r="116" spans="1:2">
      <c r="A116" s="80"/>
      <c r="B116" s="80"/>
    </row>
    <row r="117" spans="1:2">
      <c r="A117" s="80"/>
      <c r="B117" s="80"/>
    </row>
    <row r="118" spans="1:2">
      <c r="A118" s="80"/>
      <c r="B118" s="80"/>
    </row>
  </sheetData>
  <sheetProtection password="CBD2" sheet="1" selectLockedCells="1"/>
  <customSheetViews>
    <customSheetView guid="{D83EC6A1-2B65-4792-A424-DCAF5D1C1202}" scale="175" showPageBreaks="1" printArea="1" hiddenColumns="1" view="pageBreakPreview">
      <selection activeCell="P3" sqref="P3"/>
      <pageMargins left="0" right="0" top="0.5" bottom="0.62992125984252001" header="0.48622047200000001" footer="0.27559055118110198"/>
      <printOptions horizontalCentered="1"/>
      <pageSetup paperSize="9" scale="77" fitToHeight="11" orientation="portrait" r:id="rId1"/>
      <headerFooter alignWithMargins="0">
        <oddFooter>&amp;R&amp;"Book Antiqua,Bold"&amp;10Schedule-1/ Page &amp;P of &amp;N</oddFooter>
      </headerFooter>
    </customSheetView>
    <customSheetView guid="{2CA6ED7D-094C-426D-8B69-D7AF90E61D9D}" showPageBreaks="1" printArea="1" hiddenColumns="1" view="pageBreakPreview">
      <selection activeCell="O12" sqref="O12"/>
      <pageMargins left="0" right="0" top="0.5" bottom="0.62992125984252001" header="0.48622047200000001" footer="0.27559055118110198"/>
      <printOptions horizontalCentered="1"/>
      <pageSetup paperSize="9" scale="77" fitToHeight="11" orientation="portrait" r:id="rId2"/>
      <headerFooter alignWithMargins="0">
        <oddFooter>&amp;R&amp;"Book Antiqua,Bold"&amp;10Schedule-1/ Page &amp;P of &amp;N</oddFooter>
      </headerFooter>
    </customSheetView>
    <customSheetView guid="{996AFBE6-B482-42C1-8052-EFE8998821C2}" showPageBreaks="1" printArea="1" hiddenColumns="1" view="pageBreakPreview" topLeftCell="A10">
      <selection activeCell="B14" sqref="B14:F14"/>
      <pageMargins left="0" right="0" top="0.5" bottom="0.62992125984252001" header="0.48622047200000001" footer="0.27559055118110198"/>
      <printOptions horizontalCentered="1"/>
      <pageSetup paperSize="9" scale="77" fitToHeight="11" orientation="portrait" r:id="rId3"/>
      <headerFooter alignWithMargins="0">
        <oddFooter>&amp;R&amp;"Book Antiqua,Bold"&amp;10Schedule-1/ Page &amp;P of &amp;N</oddFooter>
      </headerFooter>
    </customSheetView>
    <customSheetView guid="{B95AE71C-5BDA-4E26-8FE3-DB001AA67062}" scale="90" showPageBreaks="1" printArea="1" hiddenColumns="1" view="pageBreakPreview" topLeftCell="A301">
      <selection activeCell="H318" sqref="H318"/>
      <pageMargins left="0" right="0" top="0" bottom="0.62992125984252001" header="0.23622047244094499" footer="0.27559055118110198"/>
      <printOptions horizontalCentered="1"/>
      <pageSetup paperSize="9" scale="81" fitToHeight="11" orientation="landscape" r:id="rId4"/>
      <headerFooter alignWithMargins="0">
        <oddFooter>&amp;R&amp;"Book Antiqua,Bold"&amp;10Schedule-1/ Page &amp;P of &amp;N</oddFooter>
      </headerFooter>
    </customSheetView>
    <customSheetView guid="{2CE5BBB8-7D2C-4EA1-98DE-92BEDF0C8A97}" hiddenRows="1" hiddenColumns="1" topLeftCell="A15">
      <selection activeCell="C24" sqref="C24"/>
      <pageMargins left="0" right="0" top="0" bottom="0.62992125984252001" header="0.23622047244094499" footer="0.27559055118110198"/>
      <printOptions horizontalCentered="1"/>
      <pageSetup paperSize="9" scale="95" fitToHeight="11" orientation="landscape" r:id="rId5"/>
      <headerFooter alignWithMargins="0">
        <oddFooter>&amp;R&amp;"Book Antiqua,Bold"&amp;10Schedule-1/ Page &amp;P of &amp;N</oddFooter>
      </headerFooter>
    </customSheetView>
    <customSheetView guid="{75ADC1CB-B2FC-4413-A994-9BBA99DCA57A}" showPageBreaks="1" printArea="1" hiddenColumns="1" view="pageBreakPreview">
      <selection activeCell="C56" sqref="C56"/>
      <pageMargins left="0" right="0" top="0" bottom="0.62992125984252001" header="0.23622047244094499" footer="0.27559055118110198"/>
      <printOptions horizontalCentered="1"/>
      <pageSetup paperSize="9" fitToHeight="11" orientation="landscape" r:id="rId6"/>
      <headerFooter alignWithMargins="0">
        <oddFooter>&amp;R&amp;"Book Antiqua,Bold"&amp;10Schedule-1/ Page &amp;P of &amp;N</oddFooter>
      </headerFooter>
    </customSheetView>
    <customSheetView guid="{611D8B62-9C40-451B-ABB4-92F111B2BF43}" showPageBreaks="1" printArea="1" hiddenColumns="1" view="pageBreakPreview" topLeftCell="A15">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7"/>
      <headerFooter alignWithMargins="0">
        <oddFooter>&amp;R&amp;"Book Antiqua,Bold"&amp;10Schedule-1/ Page &amp;P of &amp;N</oddFooter>
      </headerFooter>
    </customSheetView>
    <customSheetView guid="{27A45B7A-04F2-4516-B80B-5ED0825D4ED3}" showPageBreaks="1" printArea="1" hiddenColumns="1" view="pageBreakPreview">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8"/>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091A6405-72DB-46E0-B81A-EC53A5C58396}" showPageBreaks="1" printArea="1" hiddenColumns="1" view="pageBreakPreview" topLeftCell="A10">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2"/>
      <headerFooter alignWithMargins="0">
        <oddFooter>&amp;R&amp;"Book Antiqua,Bold"&amp;10Schedule-1/ Page &amp;P of &amp;N</oddFooter>
      </headerFooter>
    </customSheetView>
    <customSheetView guid="{3AF5D368-0F40-4903-B06B-A4E8DE0BBD2F}" showPageBreaks="1" printArea="1" hiddenColumns="1" view="pageBreakPreview" topLeftCell="A15">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3"/>
      <headerFooter alignWithMargins="0">
        <oddFooter>&amp;R&amp;"Book Antiqua,Bold"&amp;10Schedule-1/ Page &amp;P of &amp;N</oddFooter>
      </headerFooter>
    </customSheetView>
    <customSheetView guid="{38BADFEC-005D-4348-A1C4-C10C151F5DFC}" hiddenRows="1" hiddenColumns="1" topLeftCell="A10">
      <selection activeCell="F21" sqref="F21"/>
      <rowBreaks count="6" manualBreakCount="6">
        <brk id="56" max="7" man="1"/>
        <brk id="117" max="7" man="1"/>
        <brk id="168" max="7" man="1"/>
        <brk id="213" max="7" man="1"/>
        <brk id="259" max="7" man="1"/>
        <brk id="324" max="7" man="1"/>
      </rowBreaks>
      <colBreaks count="1" manualBreakCount="1">
        <brk id="8" max="1048575" man="1"/>
      </colBreaks>
      <pageMargins left="1.1811024E-2" right="0" top="0" bottom="5.1181101999999999E-2" header="0.23622047244094499" footer="0.27559055118110198"/>
      <printOptions horizontalCentered="1"/>
      <pageSetup paperSize="9" scale="76" orientation="portrait" horizontalDpi="300" verticalDpi="300" r:id="rId14"/>
      <headerFooter alignWithMargins="0">
        <oddFooter>&amp;R&amp;"Book Antiqua,Bold"&amp;10Schedule-1/ Page &amp;P of &amp;N</oddFooter>
      </headerFooter>
    </customSheetView>
    <customSheetView guid="{693AE0F1-9847-4E6A-B08E-BAB67D33B621}" showPageBreaks="1" fitToPage="1" printArea="1" hiddenColumns="1" view="pageBreakPreview" topLeftCell="A42">
      <selection activeCell="F63" sqref="F63"/>
      <rowBreaks count="4" manualBreakCount="4">
        <brk id="56" max="7" man="1"/>
        <brk id="116" max="7" man="1"/>
        <brk id="167" max="7" man="1"/>
        <brk id="212" max="7" man="1"/>
      </rowBreaks>
      <pageMargins left="0" right="0" top="0" bottom="0.62992125984251968" header="0.23622047244094491" footer="0.27559055118110237"/>
      <printOptions horizontalCentered="1"/>
      <pageSetup paperSize="9" fitToHeight="11" orientation="landscape" horizontalDpi="300" verticalDpi="300" r:id="rId15"/>
      <headerFooter alignWithMargins="0">
        <oddFooter>&amp;R&amp;"Book Antiqua,Bold"&amp;10Schedule-1/ Page &amp;P of &amp;N</oddFooter>
      </headerFooter>
    </customSheetView>
    <customSheetView guid="{DECF7153-B692-414F-BA42-AEEFA09CA6EC}" showPageBreaks="1" printArea="1" hiddenColumns="1" view="pageBreakPreview" topLeftCell="A10">
      <selection activeCell="C24" sqref="C24"/>
      <rowBreaks count="4" manualBreakCount="4">
        <brk id="61" max="7" man="1"/>
        <brk id="121" max="7" man="1"/>
        <brk id="172" max="7" man="1"/>
        <brk id="217" max="7" man="1"/>
      </rowBreaks>
      <pageMargins left="0" right="0" top="0" bottom="0.62992125984252001" header="0.23622047244094499" footer="0.27559055118110198"/>
      <printOptions horizontalCentered="1"/>
      <pageSetup paperSize="9" fitToHeight="11" orientation="landscape" r:id="rId16"/>
      <headerFooter alignWithMargins="0">
        <oddFooter>&amp;R&amp;"Book Antiqua,Bold"&amp;10Schedule-1/ Page &amp;P of &amp;N</oddFooter>
      </headerFooter>
    </customSheetView>
    <customSheetView guid="{89820FCD-8AFD-42C4-B05F-5701FCC12354}" showPageBreaks="1" printArea="1" hiddenColumns="1" view="pageBreakPreview" topLeftCell="A43">
      <selection activeCell="C56" sqref="C56"/>
      <pageMargins left="0" right="0" top="0" bottom="0.62992125984252001" header="0.23622047244094499" footer="0.27559055118110198"/>
      <printOptions horizontalCentered="1"/>
      <pageSetup paperSize="9" fitToHeight="11" orientation="landscape" r:id="rId17"/>
      <headerFooter alignWithMargins="0">
        <oddFooter>&amp;R&amp;"Book Antiqua,Bold"&amp;10Schedule-1/ Page &amp;P of &amp;N</oddFooter>
      </headerFooter>
    </customSheetView>
    <customSheetView guid="{B7DA3930-F502-4F10-B6E9-DF93489BC550}" scale="90" showPageBreaks="1" printArea="1" hiddenColumns="1" view="pageBreakPreview" topLeftCell="A235">
      <selection activeCell="H318" sqref="H318"/>
      <pageMargins left="0" right="0" top="0" bottom="0.62992125984252001" header="0.23622047244094499" footer="0.27559055118110198"/>
      <printOptions horizontalCentered="1"/>
      <pageSetup paperSize="9" scale="81" fitToHeight="11" orientation="landscape" r:id="rId18"/>
      <headerFooter alignWithMargins="0">
        <oddFooter>&amp;R&amp;"Book Antiqua,Bold"&amp;10Schedule-1/ Page &amp;P of &amp;N</oddFooter>
      </headerFooter>
    </customSheetView>
    <customSheetView guid="{85C5F000-3F2E-4A34-B83F-6CE80CF74968}" showPageBreaks="1" printArea="1" hiddenColumns="1" view="pageBreakPreview" topLeftCell="A13">
      <selection activeCell="G11" sqref="G1:M1048576"/>
      <pageMargins left="0" right="0" top="0.5" bottom="0.62992125984252001" header="0.48622047200000001" footer="0.27559055118110198"/>
      <printOptions horizontalCentered="1"/>
      <pageSetup paperSize="9" scale="77" fitToHeight="11" orientation="portrait" r:id="rId19"/>
      <headerFooter alignWithMargins="0">
        <oddFooter>&amp;R&amp;"Book Antiqua,Bold"&amp;10Schedule-1/ Page &amp;P of &amp;N</oddFooter>
      </headerFooter>
    </customSheetView>
  </customSheetViews>
  <mergeCells count="16">
    <mergeCell ref="B15:F15"/>
    <mergeCell ref="V3:W3"/>
    <mergeCell ref="V7:W7"/>
    <mergeCell ref="V11:W11"/>
    <mergeCell ref="V14:W14"/>
    <mergeCell ref="C8:D8"/>
    <mergeCell ref="C10:D10"/>
    <mergeCell ref="C11:D11"/>
    <mergeCell ref="O14:P14"/>
    <mergeCell ref="C9:D9"/>
    <mergeCell ref="A3:F3"/>
    <mergeCell ref="A4:F4"/>
    <mergeCell ref="A7:D7"/>
    <mergeCell ref="A13:F13"/>
    <mergeCell ref="R14:S14"/>
    <mergeCell ref="B14:F14"/>
  </mergeCells>
  <phoneticPr fontId="2" type="noConversion"/>
  <printOptions horizontalCentered="1"/>
  <pageMargins left="0" right="0" top="0.5" bottom="0.62992125984252001" header="0.48622047200000001" footer="0.27559055118110198"/>
  <pageSetup paperSize="9" scale="77" fitToHeight="11" orientation="portrait" r:id="rId20"/>
  <headerFooter alignWithMargins="0">
    <oddFooter>&amp;R&amp;"Book Antiqua,Bold"&amp;10Schedule-1/ Page &amp;P of &amp;N</oddFooter>
  </headerFooter>
  <drawing r:id="rId2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indexed="24"/>
    <pageSetUpPr fitToPage="1"/>
  </sheetPr>
  <dimension ref="A1:AB94"/>
  <sheetViews>
    <sheetView showGridLines="0" view="pageBreakPreview" zoomScale="160" zoomScaleNormal="100" zoomScaleSheetLayoutView="160" workbookViewId="0">
      <selection activeCell="G4" sqref="G4"/>
    </sheetView>
  </sheetViews>
  <sheetFormatPr defaultColWidth="9" defaultRowHeight="16.5"/>
  <cols>
    <col min="1" max="1" width="10.625" style="376" customWidth="1"/>
    <col min="2" max="2" width="18" style="376" customWidth="1"/>
    <col min="3" max="3" width="10" style="376" customWidth="1"/>
    <col min="4" max="4" width="13.5" style="376" customWidth="1"/>
    <col min="5" max="5" width="40.5" style="375" customWidth="1"/>
    <col min="6" max="7" width="9" style="374"/>
    <col min="8" max="8" width="8" style="374" hidden="1" customWidth="1"/>
    <col min="9" max="16384" width="9" style="374"/>
  </cols>
  <sheetData>
    <row r="1" spans="1:5">
      <c r="A1" s="419" t="str">
        <f>Cover!B3</f>
        <v>5006002805/CONSULTANCY TAKEN/DOM/A04-CC CS -5</v>
      </c>
      <c r="B1" s="418"/>
      <c r="C1" s="418"/>
      <c r="D1" s="418"/>
      <c r="E1" s="417" t="s">
        <v>352</v>
      </c>
    </row>
    <row r="2" spans="1:5" ht="25.5" customHeight="1"/>
    <row r="3" spans="1:5" ht="34.5" customHeight="1">
      <c r="A3" s="639" t="str">
        <f>Basic!B1</f>
        <v>Engagement of Transaction Advisor (TA) For Asset Monetization of POWERGRID Assets as per framework provided under National Monetization Pipeline (NMP).</v>
      </c>
      <c r="B3" s="639"/>
      <c r="C3" s="639"/>
      <c r="D3" s="639"/>
      <c r="E3" s="639"/>
    </row>
    <row r="4" spans="1:5" ht="43.5" customHeight="1">
      <c r="A4" s="640" t="s">
        <v>346</v>
      </c>
      <c r="B4" s="640"/>
      <c r="C4" s="640"/>
      <c r="D4" s="640"/>
      <c r="E4" s="640"/>
    </row>
    <row r="5" spans="1:5" ht="20.100000000000001" customHeight="1">
      <c r="A5" s="416" t="str">
        <f>"Bidder’s Name and Address (" &amp; MID('Names of Bidder'!B9,9, 20) &amp; ") :"</f>
        <v>Bidder’s Name and Address (the Consultant) :</v>
      </c>
      <c r="E5" s="415" t="str">
        <f>'[3]Attach 3(JV)'!E7</f>
        <v>To:</v>
      </c>
    </row>
    <row r="6" spans="1:5" ht="19.5" customHeight="1">
      <c r="A6" s="572" t="str">
        <f>IF('Names of Bidder'!D9="", "", IF('Names of Bidder'!D6= "JV (Joint Venture)", "JV of " &amp; Y8, ""))</f>
        <v/>
      </c>
      <c r="B6" s="572"/>
      <c r="C6" s="572"/>
      <c r="D6" s="572"/>
      <c r="E6" s="413" t="str">
        <f>'[3]Attach 3(JV)'!E8</f>
        <v>Contract Services</v>
      </c>
    </row>
    <row r="7" spans="1:5" ht="20.100000000000001" customHeight="1">
      <c r="A7" s="414" t="s">
        <v>210</v>
      </c>
      <c r="B7" s="569">
        <f>'Attach-4'!C8</f>
        <v>0</v>
      </c>
      <c r="C7" s="569"/>
      <c r="D7" s="569"/>
      <c r="E7" s="413" t="str">
        <f>'[3]Attach 3(JV)'!E9</f>
        <v>Power Grid Corporation of India Ltd.,</v>
      </c>
    </row>
    <row r="8" spans="1:5" ht="20.100000000000001" customHeight="1">
      <c r="A8" s="414" t="s">
        <v>212</v>
      </c>
      <c r="B8" s="569">
        <f>'Attach-4'!C9</f>
        <v>0</v>
      </c>
      <c r="C8" s="569"/>
      <c r="D8" s="569"/>
      <c r="E8" s="413" t="str">
        <f>'[3]Attach 3(JV)'!E10</f>
        <v>"Saudamini", Plot No. 2, Sector 29</v>
      </c>
    </row>
    <row r="9" spans="1:5" ht="17.25" customHeight="1">
      <c r="B9" s="569">
        <f>'Attach-4'!C10</f>
        <v>0</v>
      </c>
      <c r="C9" s="569"/>
      <c r="D9" s="569"/>
      <c r="E9" s="413" t="str">
        <f>'[3]Attach 3(JV)'!E11</f>
        <v>Gurgaon (Haryana) - 122001</v>
      </c>
    </row>
    <row r="10" spans="1:5" ht="9.75" customHeight="1">
      <c r="A10" s="412"/>
      <c r="B10" s="569">
        <f>'Attach-4'!C11</f>
        <v>0</v>
      </c>
      <c r="C10" s="569"/>
      <c r="D10" s="569"/>
      <c r="E10" s="413"/>
    </row>
    <row r="11" spans="1:5" ht="6.75" customHeight="1">
      <c r="A11" s="412"/>
      <c r="B11" s="573"/>
      <c r="C11" s="573"/>
      <c r="D11" s="573"/>
    </row>
    <row r="12" spans="1:5" ht="27" customHeight="1">
      <c r="A12" s="376" t="s">
        <v>4</v>
      </c>
    </row>
    <row r="13" spans="1:5" ht="8.25" hidden="1" customHeight="1"/>
    <row r="14" spans="1:5" ht="56.25" hidden="1" customHeight="1">
      <c r="A14" s="403" t="s">
        <v>188</v>
      </c>
      <c r="B14" s="633" t="s">
        <v>318</v>
      </c>
      <c r="C14" s="633"/>
      <c r="D14" s="633"/>
      <c r="E14" s="633"/>
    </row>
    <row r="15" spans="1:5" ht="16.5" hidden="1" customHeight="1">
      <c r="A15" s="411"/>
      <c r="B15" s="634" t="s">
        <v>317</v>
      </c>
      <c r="C15" s="634"/>
      <c r="D15" s="634"/>
      <c r="E15" s="634"/>
    </row>
    <row r="16" spans="1:5" ht="6.75" hidden="1" customHeight="1">
      <c r="A16" s="411"/>
      <c r="B16" s="410"/>
      <c r="C16" s="410"/>
      <c r="D16" s="410"/>
      <c r="E16" s="410"/>
    </row>
    <row r="17" spans="1:5" ht="18" hidden="1" customHeight="1">
      <c r="B17" s="408" t="s">
        <v>316</v>
      </c>
      <c r="C17" s="407"/>
      <c r="D17" s="406"/>
      <c r="E17" s="405"/>
    </row>
    <row r="18" spans="1:5" ht="18" hidden="1" customHeight="1">
      <c r="A18" s="409"/>
      <c r="B18" s="408" t="s">
        <v>315</v>
      </c>
      <c r="C18" s="407"/>
      <c r="D18" s="406"/>
      <c r="E18" s="405"/>
    </row>
    <row r="19" spans="1:5" ht="18" hidden="1" customHeight="1">
      <c r="A19" s="635"/>
      <c r="B19" s="636"/>
      <c r="C19" s="636"/>
      <c r="D19" s="636"/>
      <c r="E19" s="636"/>
    </row>
    <row r="20" spans="1:5" ht="6.75" hidden="1" customHeight="1">
      <c r="A20" s="404"/>
      <c r="B20" s="404"/>
      <c r="C20" s="404"/>
      <c r="D20" s="404"/>
      <c r="E20" s="404"/>
    </row>
    <row r="21" spans="1:5" ht="42.75" hidden="1" customHeight="1">
      <c r="B21" s="632" t="s">
        <v>314</v>
      </c>
      <c r="C21" s="632"/>
      <c r="D21" s="632"/>
      <c r="E21" s="632"/>
    </row>
    <row r="22" spans="1:5" ht="42.75" customHeight="1">
      <c r="A22" s="637" t="s">
        <v>319</v>
      </c>
      <c r="B22" s="637"/>
      <c r="C22" s="637"/>
      <c r="D22" s="637"/>
      <c r="E22" s="637"/>
    </row>
    <row r="23" spans="1:5" ht="36" customHeight="1">
      <c r="A23" s="402" t="s">
        <v>313</v>
      </c>
      <c r="B23" s="638" t="s">
        <v>320</v>
      </c>
      <c r="C23" s="577"/>
      <c r="D23" s="577"/>
      <c r="E23" s="401">
        <f>B7</f>
        <v>0</v>
      </c>
    </row>
    <row r="24" spans="1:5" ht="18.95" customHeight="1">
      <c r="A24" s="397" t="s">
        <v>312</v>
      </c>
      <c r="B24" s="591" t="s">
        <v>311</v>
      </c>
      <c r="C24" s="591"/>
      <c r="D24" s="591"/>
      <c r="E24" s="400"/>
    </row>
    <row r="25" spans="1:5" ht="18.95" customHeight="1">
      <c r="A25" s="396"/>
      <c r="B25" s="591" t="s">
        <v>310</v>
      </c>
      <c r="C25" s="591"/>
      <c r="D25" s="591"/>
      <c r="E25" s="389"/>
    </row>
    <row r="26" spans="1:5" ht="18.95" customHeight="1">
      <c r="A26" s="396"/>
      <c r="B26" s="591"/>
      <c r="C26" s="591"/>
      <c r="D26" s="591"/>
      <c r="E26" s="389"/>
    </row>
    <row r="27" spans="1:5" ht="18.95" customHeight="1">
      <c r="A27" s="396"/>
      <c r="B27" s="591"/>
      <c r="C27" s="591"/>
      <c r="D27" s="591"/>
      <c r="E27" s="389"/>
    </row>
    <row r="28" spans="1:5" ht="18.95" customHeight="1">
      <c r="A28" s="396"/>
      <c r="B28" s="591" t="s">
        <v>309</v>
      </c>
      <c r="C28" s="591"/>
      <c r="D28" s="591"/>
      <c r="E28" s="389"/>
    </row>
    <row r="29" spans="1:5" ht="18.95" customHeight="1">
      <c r="A29" s="396"/>
      <c r="B29" s="591"/>
      <c r="C29" s="591"/>
      <c r="D29" s="591"/>
      <c r="E29" s="399"/>
    </row>
    <row r="30" spans="1:5" ht="18.95" customHeight="1">
      <c r="A30" s="396"/>
      <c r="B30" s="591"/>
      <c r="C30" s="591"/>
      <c r="D30" s="591"/>
      <c r="E30" s="399"/>
    </row>
    <row r="31" spans="1:5" ht="18.95" customHeight="1">
      <c r="A31" s="396"/>
      <c r="B31" s="591" t="s">
        <v>308</v>
      </c>
      <c r="C31" s="591"/>
      <c r="D31" s="591"/>
      <c r="E31" s="399"/>
    </row>
    <row r="32" spans="1:5" ht="18.95" customHeight="1">
      <c r="A32" s="396"/>
      <c r="B32" s="591"/>
      <c r="C32" s="591"/>
      <c r="D32" s="591"/>
      <c r="E32" s="389"/>
    </row>
    <row r="33" spans="1:5" ht="18.95" customHeight="1">
      <c r="A33" s="398"/>
      <c r="B33" s="615"/>
      <c r="C33" s="615"/>
      <c r="D33" s="615"/>
      <c r="E33" s="392"/>
    </row>
    <row r="34" spans="1:5" ht="18.95" customHeight="1">
      <c r="A34" s="397" t="s">
        <v>307</v>
      </c>
      <c r="B34" s="631" t="s">
        <v>306</v>
      </c>
      <c r="C34" s="631"/>
      <c r="D34" s="631"/>
      <c r="E34" s="626"/>
    </row>
    <row r="35" spans="1:5" ht="66" customHeight="1">
      <c r="A35" s="396"/>
      <c r="B35" s="628" t="s">
        <v>347</v>
      </c>
      <c r="C35" s="629"/>
      <c r="D35" s="630"/>
      <c r="E35" s="627"/>
    </row>
    <row r="36" spans="1:5" ht="17.100000000000001" customHeight="1">
      <c r="A36" s="395" t="s">
        <v>305</v>
      </c>
      <c r="B36" s="625" t="s">
        <v>304</v>
      </c>
      <c r="C36" s="625"/>
      <c r="D36" s="625"/>
      <c r="E36" s="384"/>
    </row>
    <row r="37" spans="1:5" ht="17.100000000000001" customHeight="1">
      <c r="A37" s="395">
        <v>5</v>
      </c>
      <c r="B37" s="624" t="s">
        <v>348</v>
      </c>
      <c r="C37" s="625"/>
      <c r="D37" s="625"/>
      <c r="E37" s="384"/>
    </row>
    <row r="38" spans="1:5" ht="17.100000000000001" customHeight="1">
      <c r="A38" s="395">
        <v>6</v>
      </c>
      <c r="B38" s="624" t="s">
        <v>349</v>
      </c>
      <c r="C38" s="625"/>
      <c r="D38" s="625"/>
      <c r="E38" s="384"/>
    </row>
    <row r="39" spans="1:5" ht="17.100000000000001" customHeight="1">
      <c r="A39" s="395">
        <v>7</v>
      </c>
      <c r="B39" s="624" t="s">
        <v>350</v>
      </c>
      <c r="C39" s="625"/>
      <c r="D39" s="625"/>
      <c r="E39" s="384"/>
    </row>
    <row r="40" spans="1:5" ht="17.100000000000001" customHeight="1">
      <c r="A40" s="395"/>
      <c r="B40" s="624"/>
      <c r="C40" s="625"/>
      <c r="D40" s="625"/>
      <c r="E40" s="384"/>
    </row>
    <row r="41" spans="1:5" ht="17.100000000000001" customHeight="1">
      <c r="A41" s="395"/>
      <c r="B41" s="624"/>
      <c r="C41" s="625"/>
      <c r="D41" s="625"/>
      <c r="E41" s="384"/>
    </row>
    <row r="42" spans="1:5" ht="17.100000000000001" customHeight="1">
      <c r="A42" s="395">
        <v>8</v>
      </c>
      <c r="B42" s="620" t="s">
        <v>303</v>
      </c>
      <c r="C42" s="620"/>
      <c r="D42" s="620"/>
      <c r="E42" s="394"/>
    </row>
    <row r="43" spans="1:5" ht="17.100000000000001" customHeight="1">
      <c r="A43" s="388"/>
      <c r="B43" s="591" t="s">
        <v>168</v>
      </c>
      <c r="C43" s="591"/>
      <c r="D43" s="591"/>
      <c r="E43" s="389"/>
    </row>
    <row r="44" spans="1:5" ht="17.100000000000001" customHeight="1">
      <c r="A44" s="395">
        <v>9</v>
      </c>
      <c r="B44" s="621" t="s">
        <v>302</v>
      </c>
      <c r="C44" s="622"/>
      <c r="D44" s="623"/>
      <c r="E44" s="391"/>
    </row>
    <row r="45" spans="1:5" ht="17.100000000000001" customHeight="1">
      <c r="A45" s="388"/>
      <c r="B45" s="591" t="s">
        <v>301</v>
      </c>
      <c r="C45" s="591"/>
      <c r="D45" s="591"/>
      <c r="E45" s="389"/>
    </row>
    <row r="46" spans="1:5" ht="17.100000000000001" customHeight="1">
      <c r="A46" s="388"/>
      <c r="B46" s="591" t="s">
        <v>300</v>
      </c>
      <c r="C46" s="591"/>
      <c r="D46" s="591"/>
      <c r="E46" s="389"/>
    </row>
    <row r="47" spans="1:5" ht="17.100000000000001" customHeight="1">
      <c r="A47" s="393"/>
      <c r="B47" s="615" t="s">
        <v>299</v>
      </c>
      <c r="C47" s="615"/>
      <c r="D47" s="615"/>
      <c r="E47" s="392"/>
    </row>
    <row r="48" spans="1:5" ht="17.100000000000001" customHeight="1">
      <c r="A48" s="395">
        <v>10</v>
      </c>
      <c r="B48" s="616" t="s">
        <v>298</v>
      </c>
      <c r="C48" s="616"/>
      <c r="D48" s="616"/>
      <c r="E48" s="391"/>
    </row>
    <row r="49" spans="1:28" ht="17.100000000000001" customHeight="1">
      <c r="A49" s="388"/>
      <c r="B49" s="591" t="s">
        <v>297</v>
      </c>
      <c r="C49" s="591"/>
      <c r="D49" s="591"/>
      <c r="E49" s="389"/>
    </row>
    <row r="50" spans="1:28" ht="17.100000000000001" customHeight="1">
      <c r="A50" s="388"/>
      <c r="B50" s="591" t="s">
        <v>296</v>
      </c>
      <c r="C50" s="591"/>
      <c r="D50" s="591"/>
      <c r="E50" s="389"/>
    </row>
    <row r="51" spans="1:28" ht="17.100000000000001" customHeight="1">
      <c r="A51" s="388"/>
      <c r="B51" s="591"/>
      <c r="C51" s="591"/>
      <c r="D51" s="591"/>
      <c r="E51" s="389"/>
    </row>
    <row r="52" spans="1:28" ht="17.100000000000001" customHeight="1">
      <c r="A52" s="388"/>
      <c r="B52" s="591"/>
      <c r="C52" s="591"/>
      <c r="D52" s="591"/>
      <c r="E52" s="389"/>
      <c r="H52" s="390">
        <v>2</v>
      </c>
    </row>
    <row r="53" spans="1:28" ht="17.100000000000001" customHeight="1">
      <c r="A53" s="388"/>
      <c r="B53" s="591" t="s">
        <v>295</v>
      </c>
      <c r="C53" s="591"/>
      <c r="D53" s="591"/>
      <c r="E53" s="389"/>
      <c r="Z53" s="386"/>
      <c r="AA53" s="386"/>
      <c r="AB53" s="386"/>
    </row>
    <row r="54" spans="1:28" ht="17.100000000000001" customHeight="1">
      <c r="A54" s="388"/>
      <c r="B54" s="591" t="s">
        <v>294</v>
      </c>
      <c r="C54" s="591"/>
      <c r="D54" s="591"/>
      <c r="E54" s="389"/>
      <c r="Z54" s="386"/>
      <c r="AA54" s="386"/>
      <c r="AB54" s="386"/>
    </row>
    <row r="55" spans="1:28" ht="18.95" customHeight="1">
      <c r="A55" s="388"/>
      <c r="B55" s="617" t="s">
        <v>294</v>
      </c>
      <c r="C55" s="618"/>
      <c r="D55" s="619"/>
      <c r="E55" s="387" t="str">
        <f>IF(H52=1,"Saving Account","Current Account")</f>
        <v>Current Account</v>
      </c>
      <c r="Z55" s="386"/>
      <c r="AA55" s="386"/>
      <c r="AB55" s="386"/>
    </row>
    <row r="56" spans="1:28" ht="33" customHeight="1">
      <c r="A56" s="385">
        <v>11</v>
      </c>
      <c r="B56" s="577" t="s">
        <v>293</v>
      </c>
      <c r="C56" s="577"/>
      <c r="D56" s="577"/>
      <c r="E56" s="384"/>
    </row>
    <row r="57" spans="1:28" ht="51" customHeight="1">
      <c r="A57" s="385">
        <v>12</v>
      </c>
      <c r="B57" s="577" t="s">
        <v>292</v>
      </c>
      <c r="C57" s="577"/>
      <c r="D57" s="577"/>
      <c r="E57" s="384"/>
    </row>
    <row r="58" spans="1:28" ht="63" customHeight="1">
      <c r="A58" s="613" t="s">
        <v>321</v>
      </c>
      <c r="B58" s="614"/>
      <c r="C58" s="614"/>
      <c r="D58" s="614"/>
      <c r="E58" s="614"/>
    </row>
    <row r="59" spans="1:28" ht="13.5" customHeight="1">
      <c r="A59" s="377"/>
      <c r="D59" s="383"/>
    </row>
    <row r="60" spans="1:28" ht="21" customHeight="1">
      <c r="D60" s="379"/>
    </row>
    <row r="61" spans="1:28" ht="24.95" customHeight="1">
      <c r="A61" s="381" t="s">
        <v>7</v>
      </c>
      <c r="B61" s="382" t="str">
        <f>'Names of Bidder'!D29&amp;"-"&amp; 'Names of Bidder'!E29&amp;"-" &amp;'Names of Bidder'!F29</f>
        <v>--</v>
      </c>
      <c r="D61" s="379" t="s">
        <v>11</v>
      </c>
      <c r="E61" s="380" t="str">
        <f>IF('Names of Bidder'!D26=0, "", 'Names of Bidder'!D26)</f>
        <v/>
      </c>
    </row>
    <row r="62" spans="1:28" ht="34.5" customHeight="1">
      <c r="A62" s="381" t="s">
        <v>291</v>
      </c>
      <c r="B62" s="380" t="str">
        <f>IF('Names of Bidder'!D30=0, "", 'Names of Bidder'!D30)</f>
        <v/>
      </c>
      <c r="D62" s="379" t="s">
        <v>12</v>
      </c>
      <c r="E62" s="380" t="str">
        <f>'Attach-4'!F18</f>
        <v/>
      </c>
    </row>
    <row r="63" spans="1:28" ht="24.95" customHeight="1">
      <c r="D63" s="379"/>
      <c r="E63" s="378"/>
    </row>
    <row r="64" spans="1:28" ht="48" customHeight="1">
      <c r="A64" s="377"/>
    </row>
    <row r="65" spans="1:1" ht="96" customHeight="1"/>
    <row r="66" spans="1:1" ht="20.100000000000001" customHeight="1">
      <c r="A66" s="377"/>
    </row>
    <row r="67" spans="1:1" ht="46.5" customHeight="1"/>
    <row r="68" spans="1:1" ht="20.100000000000001" customHeight="1">
      <c r="A68" s="377"/>
    </row>
    <row r="69" spans="1:1" ht="20.100000000000001" customHeight="1"/>
    <row r="70" spans="1:1" ht="20.100000000000001" customHeight="1">
      <c r="A70" s="377"/>
    </row>
    <row r="71" spans="1:1" ht="20.100000000000001" customHeight="1"/>
    <row r="72" spans="1:1" ht="20.100000000000001" customHeight="1"/>
    <row r="73" spans="1:1" ht="20.100000000000001" customHeight="1"/>
    <row r="74" spans="1:1" ht="20.100000000000001" customHeight="1"/>
    <row r="90" spans="1:5" ht="62.25" customHeight="1">
      <c r="A90" s="374"/>
      <c r="B90" s="374"/>
      <c r="C90" s="374"/>
      <c r="D90" s="374"/>
      <c r="E90" s="374"/>
    </row>
    <row r="92" spans="1:5" ht="57" customHeight="1">
      <c r="A92" s="374"/>
      <c r="B92" s="374"/>
      <c r="C92" s="374"/>
      <c r="D92" s="374"/>
      <c r="E92" s="374"/>
    </row>
    <row r="94" spans="1:5" ht="40.5" customHeight="1">
      <c r="A94" s="374"/>
      <c r="B94" s="374"/>
      <c r="C94" s="374"/>
      <c r="D94" s="374"/>
      <c r="E94" s="374"/>
    </row>
  </sheetData>
  <sheetProtection password="CBD2" sheet="1" objects="1" scenarios="1" formatColumns="0" formatRows="0" selectLockedCells="1"/>
  <customSheetViews>
    <customSheetView guid="{D83EC6A1-2B65-4792-A424-DCAF5D1C1202}" scale="160" showPageBreaks="1" showGridLines="0" fitToPage="1" printArea="1" hiddenRows="1" hiddenColumns="1" view="pageBreakPreview">
      <selection activeCell="G4" sqref="G4"/>
      <pageMargins left="0.75" right="0.63" top="0.57999999999999996" bottom="0.6" header="0.34" footer="0.35"/>
      <pageSetup paperSize="9" scale="96" fitToHeight="0" orientation="portrait" r:id="rId1"/>
      <headerFooter alignWithMargins="0">
        <oddFooter>&amp;R&amp;"Book Antiqua,Bold"&amp;8 Page &amp;P of &amp;N</oddFooter>
      </headerFooter>
    </customSheetView>
    <customSheetView guid="{2CA6ED7D-094C-426D-8B69-D7AF90E61D9D}" showPageBreaks="1" showGridLines="0" fitToPage="1" printArea="1" hiddenRows="1" hiddenColumns="1" view="pageBreakPreview">
      <selection activeCell="E34" sqref="E34:E35"/>
      <pageMargins left="0.75" right="0.63" top="0.57999999999999996" bottom="0.6" header="0.34" footer="0.35"/>
      <pageSetup paperSize="9" scale="96" fitToHeight="0" orientation="portrait" r:id="rId2"/>
      <headerFooter alignWithMargins="0">
        <oddFooter>&amp;R&amp;"Book Antiqua,Bold"&amp;8 Page &amp;P of &amp;N</oddFooter>
      </headerFooter>
    </customSheetView>
    <customSheetView guid="{996AFBE6-B482-42C1-8052-EFE8998821C2}" showPageBreaks="1" showGridLines="0" fitToPage="1" printArea="1" hiddenRows="1" hiddenColumns="1" view="pageBreakPreview">
      <selection activeCell="E63" sqref="E63"/>
      <pageMargins left="0.75" right="0.63" top="0.57999999999999996" bottom="0.6" header="0.34" footer="0.35"/>
      <pageSetup paperSize="9" scale="96" fitToHeight="0" orientation="portrait" r:id="rId3"/>
      <headerFooter alignWithMargins="0">
        <oddFooter>&amp;R&amp;"Book Antiqua,Bold"&amp;8 Page &amp;P of &amp;N</oddFooter>
      </headerFooter>
    </customSheetView>
    <customSheetView guid="{85C5F000-3F2E-4A34-B83F-6CE80CF74968}" showPageBreaks="1" showGridLines="0" fitToPage="1" printArea="1" hiddenRows="1" hiddenColumns="1" view="pageBreakPreview" topLeftCell="A22">
      <selection activeCell="E25" sqref="E25:E33"/>
      <pageMargins left="0.75" right="0.63" top="0.57999999999999996" bottom="0.6" header="0.34" footer="0.35"/>
      <pageSetup paperSize="9" scale="96" fitToHeight="0" orientation="portrait" r:id="rId4"/>
      <headerFooter alignWithMargins="0">
        <oddFooter>&amp;R&amp;"Book Antiqua,Bold"&amp;8 Page &amp;P of &amp;N</oddFooter>
      </headerFooter>
    </customSheetView>
  </customSheetViews>
  <mergeCells count="50">
    <mergeCell ref="A3:E3"/>
    <mergeCell ref="A4:E4"/>
    <mergeCell ref="A6:D6"/>
    <mergeCell ref="B7:D7"/>
    <mergeCell ref="B8:D8"/>
    <mergeCell ref="B27:D27"/>
    <mergeCell ref="B28:D28"/>
    <mergeCell ref="B29:D29"/>
    <mergeCell ref="B21:E21"/>
    <mergeCell ref="B9:D9"/>
    <mergeCell ref="B26:D26"/>
    <mergeCell ref="B10:D10"/>
    <mergeCell ref="B14:E14"/>
    <mergeCell ref="B15:E15"/>
    <mergeCell ref="A19:E19"/>
    <mergeCell ref="A22:E22"/>
    <mergeCell ref="B11:D11"/>
    <mergeCell ref="B23:D23"/>
    <mergeCell ref="B24:D24"/>
    <mergeCell ref="B25:D25"/>
    <mergeCell ref="E34:E35"/>
    <mergeCell ref="B35:D35"/>
    <mergeCell ref="B41:D41"/>
    <mergeCell ref="B32:D32"/>
    <mergeCell ref="B33:D33"/>
    <mergeCell ref="B34:D34"/>
    <mergeCell ref="B30:D30"/>
    <mergeCell ref="B31:D31"/>
    <mergeCell ref="B53:D53"/>
    <mergeCell ref="B54:D54"/>
    <mergeCell ref="B55:D55"/>
    <mergeCell ref="B42:D42"/>
    <mergeCell ref="B43:D43"/>
    <mergeCell ref="B44:D44"/>
    <mergeCell ref="B45:D45"/>
    <mergeCell ref="B46:D46"/>
    <mergeCell ref="B38:D38"/>
    <mergeCell ref="B36:D36"/>
    <mergeCell ref="B37:D37"/>
    <mergeCell ref="B39:D39"/>
    <mergeCell ref="B40:D40"/>
    <mergeCell ref="A58:E58"/>
    <mergeCell ref="B47:D47"/>
    <mergeCell ref="B48:D48"/>
    <mergeCell ref="B49:D49"/>
    <mergeCell ref="B50:D50"/>
    <mergeCell ref="B51:D51"/>
    <mergeCell ref="B52:D52"/>
    <mergeCell ref="B56:D56"/>
    <mergeCell ref="B57:D57"/>
  </mergeCells>
  <dataValidations count="2">
    <dataValidation type="list" allowBlank="1" showInputMessage="1" showErrorMessage="1" sqref="E54" xr:uid="{00000000-0002-0000-0600-000000000000}">
      <formula1>$Z$53:$Z$54</formula1>
    </dataValidation>
    <dataValidation type="list" allowBlank="1" showInputMessage="1" showErrorMessage="1" sqref="E17:E18" xr:uid="{00000000-0002-0000-0600-000001000000}">
      <formula1>"Yes, No"</formula1>
    </dataValidation>
  </dataValidations>
  <pageMargins left="0.75" right="0.63" top="0.57999999999999996" bottom="0.6" header="0.34" footer="0.35"/>
  <pageSetup paperSize="9" scale="96" fitToHeight="0" orientation="portrait" r:id="rId5"/>
  <headerFooter alignWithMargins="0">
    <oddFooter>&amp;R&amp;"Book Antiqua,Bold"&amp;8 Page &amp;P of &amp;N</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025" r:id="rId8" name="Option Button 1">
              <controlPr locked="0" defaultSize="0" autoFill="0" autoLine="0" autoPict="0">
                <anchor moveWithCells="1">
                  <from>
                    <xdr:col>1</xdr:col>
                    <xdr:colOff>1123950</xdr:colOff>
                    <xdr:row>54</xdr:row>
                    <xdr:rowOff>19050</xdr:rowOff>
                  </from>
                  <to>
                    <xdr:col>2</xdr:col>
                    <xdr:colOff>752475</xdr:colOff>
                    <xdr:row>54</xdr:row>
                    <xdr:rowOff>228600</xdr:rowOff>
                  </to>
                </anchor>
              </controlPr>
            </control>
          </mc:Choice>
        </mc:AlternateContent>
        <mc:AlternateContent xmlns:mc="http://schemas.openxmlformats.org/markup-compatibility/2006">
          <mc:Choice Requires="x14">
            <control shapeId="1026" r:id="rId9" name="Option Button 2">
              <controlPr locked="0" defaultSize="0" autoFill="0" autoLine="0" autoPict="0">
                <anchor moveWithCells="1">
                  <from>
                    <xdr:col>2</xdr:col>
                    <xdr:colOff>685800</xdr:colOff>
                    <xdr:row>54</xdr:row>
                    <xdr:rowOff>19050</xdr:rowOff>
                  </from>
                  <to>
                    <xdr:col>3</xdr:col>
                    <xdr:colOff>923925</xdr:colOff>
                    <xdr:row>54</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indexed="12"/>
  </sheetPr>
  <dimension ref="A1:AN119"/>
  <sheetViews>
    <sheetView view="pageBreakPreview" zoomScale="145" zoomScaleNormal="90" zoomScaleSheetLayoutView="145" workbookViewId="0">
      <selection activeCell="G7" sqref="G7"/>
    </sheetView>
  </sheetViews>
  <sheetFormatPr defaultColWidth="9" defaultRowHeight="16.5"/>
  <cols>
    <col min="1" max="1" width="8.375" style="152" customWidth="1"/>
    <col min="2" max="2" width="11.5" style="152" customWidth="1"/>
    <col min="3" max="3" width="14.875" style="339" customWidth="1"/>
    <col min="4" max="4" width="14" style="339" customWidth="1"/>
    <col min="5" max="5" width="15.75" style="151" customWidth="1"/>
    <col min="6" max="6" width="18.625" style="152" customWidth="1"/>
    <col min="7" max="7" width="19.75" style="291" customWidth="1"/>
    <col min="8" max="8" width="15" style="292" hidden="1" customWidth="1"/>
    <col min="9" max="9" width="8.375" style="289" customWidth="1"/>
    <col min="10" max="10" width="12.25" style="289" customWidth="1"/>
    <col min="11" max="11" width="9.5" style="289" customWidth="1"/>
    <col min="12" max="12" width="9" style="289" customWidth="1"/>
    <col min="13" max="13" width="14.25" style="293" customWidth="1"/>
    <col min="14" max="14" width="24.125" style="294" customWidth="1"/>
    <col min="15" max="15" width="11.125" style="290" customWidth="1"/>
    <col min="16" max="16" width="12.75" style="290" customWidth="1"/>
    <col min="17" max="17" width="11.375" style="295" customWidth="1"/>
    <col min="18" max="18" width="10.375" style="294" customWidth="1"/>
    <col min="19" max="19" width="17.75" style="294" hidden="1" customWidth="1"/>
    <col min="20" max="20" width="10.5" style="294" hidden="1" customWidth="1"/>
    <col min="21" max="21" width="12.375" style="294" hidden="1" customWidth="1"/>
    <col min="22" max="23" width="9" style="287" hidden="1" customWidth="1"/>
    <col min="24" max="24" width="10.875" style="294" hidden="1" customWidth="1"/>
    <col min="25" max="25" width="18.75" style="294" hidden="1" customWidth="1"/>
    <col min="26" max="26" width="9" style="294" customWidth="1"/>
    <col min="27" max="35" width="9" style="288" customWidth="1"/>
    <col min="36" max="38" width="9" style="289" customWidth="1"/>
    <col min="39" max="40" width="9" style="289"/>
    <col min="41" max="16384" width="9" style="187"/>
  </cols>
  <sheetData>
    <row r="1" spans="1:40">
      <c r="A1" s="26" t="str">
        <f>Cover!B3</f>
        <v>5006002805/CONSULTANCY TAKEN/DOM/A04-CC CS -5</v>
      </c>
      <c r="B1" s="26"/>
      <c r="C1" s="360"/>
      <c r="D1" s="360"/>
      <c r="E1" s="26"/>
      <c r="F1" s="2" t="s">
        <v>353</v>
      </c>
      <c r="S1" s="296" t="s">
        <v>159</v>
      </c>
      <c r="T1" s="297" t="e">
        <f>SUMIF(#REF!, "Direct",#REF!)</f>
        <v>#REF!</v>
      </c>
      <c r="Y1" s="297" t="str">
        <f>'Names of Bidder'!D6</f>
        <v>Sole Bidder</v>
      </c>
      <c r="Z1" s="298" t="s">
        <v>160</v>
      </c>
    </row>
    <row r="2" spans="1:40">
      <c r="A2" s="150"/>
      <c r="B2" s="150"/>
      <c r="C2" s="361"/>
      <c r="D2" s="361"/>
      <c r="E2" s="150"/>
      <c r="F2" s="150"/>
      <c r="P2" s="321"/>
      <c r="S2" s="296" t="s">
        <v>161</v>
      </c>
      <c r="T2" s="299" t="e">
        <f>#REF!-T1</f>
        <v>#REF!</v>
      </c>
      <c r="U2" s="300"/>
      <c r="Y2" s="297">
        <f>'Names of Bidder'!AA6</f>
        <v>0</v>
      </c>
    </row>
    <row r="3" spans="1:40" s="357" customFormat="1" ht="48" customHeight="1">
      <c r="A3" s="608" t="str">
        <f>Basic!B1</f>
        <v>Engagement of Transaction Advisor (TA) For Asset Monetization of POWERGRID Assets as per framework provided under National Monetization Pipeline (NMP).</v>
      </c>
      <c r="B3" s="608"/>
      <c r="C3" s="608"/>
      <c r="D3" s="608"/>
      <c r="E3" s="608"/>
      <c r="F3" s="608"/>
      <c r="G3" s="349"/>
      <c r="H3" s="350"/>
      <c r="I3" s="351"/>
      <c r="J3" s="351"/>
      <c r="K3" s="351"/>
      <c r="L3" s="351"/>
      <c r="M3" s="352"/>
      <c r="N3" s="353"/>
      <c r="O3" s="354"/>
      <c r="P3" s="354"/>
      <c r="Q3" s="354"/>
      <c r="R3" s="355"/>
      <c r="S3" s="353"/>
      <c r="T3" s="355"/>
      <c r="U3" s="355"/>
      <c r="V3" s="647"/>
      <c r="W3" s="647"/>
      <c r="X3" s="355"/>
      <c r="Y3" s="355"/>
      <c r="Z3" s="355"/>
      <c r="AA3" s="356"/>
      <c r="AB3" s="356"/>
      <c r="AC3" s="356"/>
      <c r="AD3" s="356"/>
      <c r="AE3" s="356"/>
      <c r="AF3" s="356"/>
      <c r="AG3" s="356"/>
      <c r="AH3" s="356"/>
      <c r="AI3" s="356"/>
      <c r="AJ3" s="351"/>
      <c r="AK3" s="351"/>
      <c r="AL3" s="351"/>
      <c r="AM3" s="351"/>
      <c r="AN3" s="351"/>
    </row>
    <row r="4" spans="1:40">
      <c r="A4" s="609" t="s">
        <v>354</v>
      </c>
      <c r="B4" s="609"/>
      <c r="C4" s="609"/>
      <c r="D4" s="609"/>
      <c r="E4" s="609"/>
      <c r="F4" s="609"/>
      <c r="N4" s="301"/>
      <c r="O4" s="303"/>
      <c r="P4" s="302"/>
      <c r="Q4" s="302"/>
      <c r="S4" s="301"/>
      <c r="T4" s="304"/>
      <c r="U4" s="300"/>
    </row>
    <row r="5" spans="1:40">
      <c r="A5" s="150"/>
      <c r="B5" s="150"/>
      <c r="C5" s="361"/>
      <c r="D5" s="361"/>
      <c r="E5" s="150"/>
      <c r="F5" s="150"/>
      <c r="N5" s="301"/>
      <c r="O5" s="303"/>
      <c r="P5" s="302"/>
      <c r="Q5" s="302"/>
      <c r="S5" s="305"/>
    </row>
    <row r="6" spans="1:40">
      <c r="A6" s="31" t="str">
        <f>"Bidder’s Name and Address (" &amp; MID('Names of Bidder'!B9,9, 20) &amp; ") :"</f>
        <v>Bidder’s Name and Address (the Consultant) :</v>
      </c>
      <c r="B6" s="31"/>
      <c r="C6" s="362"/>
      <c r="D6" s="362"/>
      <c r="E6" s="28" t="s">
        <v>209</v>
      </c>
      <c r="F6" s="1"/>
      <c r="N6" s="301"/>
      <c r="O6" s="303"/>
      <c r="P6" s="302"/>
      <c r="Q6" s="302"/>
      <c r="S6" s="305"/>
      <c r="T6" s="306"/>
    </row>
    <row r="7" spans="1:40">
      <c r="A7" s="610" t="str">
        <f>IF('Names of Bidder'!D9="", "", IF('Names of Bidder'!D6= "JV (Joint Venture)", "JV of " &amp; Y8, ""))</f>
        <v/>
      </c>
      <c r="B7" s="610"/>
      <c r="C7" s="610"/>
      <c r="D7" s="610"/>
      <c r="E7" s="128" t="s">
        <v>211</v>
      </c>
      <c r="F7" s="1"/>
      <c r="N7" s="307"/>
      <c r="O7" s="308"/>
      <c r="P7" s="308"/>
      <c r="Q7" s="308"/>
      <c r="V7" s="645"/>
      <c r="W7" s="645"/>
    </row>
    <row r="8" spans="1:40">
      <c r="A8" s="363" t="s">
        <v>210</v>
      </c>
      <c r="B8" s="363"/>
      <c r="C8" s="644">
        <f>'Attach-4'!C8:D8</f>
        <v>0</v>
      </c>
      <c r="D8" s="644"/>
      <c r="E8" s="128" t="s">
        <v>213</v>
      </c>
      <c r="F8" s="1"/>
      <c r="N8" s="301"/>
      <c r="O8" s="309"/>
      <c r="P8" s="310"/>
      <c r="Q8" s="310"/>
      <c r="Y8" s="297" t="str">
        <f>IF('Names of Bidder'!D7=1,'Names of Bidder'!D9&amp;" &amp; "&amp;'Names of Bidder'!D16,IF('Names of Bidder'!D7="2 or More",'Names of Bidder'!D9&amp;" , "&amp;'Names of Bidder'!D16&amp;" &amp; "&amp;'Names of Bidder'!D21,""))</f>
        <v/>
      </c>
    </row>
    <row r="9" spans="1:40">
      <c r="A9" s="363" t="s">
        <v>212</v>
      </c>
      <c r="B9" s="363"/>
      <c r="C9" s="644">
        <f>'Attach-4'!C9:D9</f>
        <v>0</v>
      </c>
      <c r="D9" s="644"/>
      <c r="E9" s="128" t="s">
        <v>214</v>
      </c>
      <c r="F9" s="1"/>
      <c r="N9" s="301"/>
      <c r="O9" s="309"/>
      <c r="P9" s="310"/>
      <c r="Q9" s="310"/>
    </row>
    <row r="10" spans="1:40">
      <c r="A10" s="334"/>
      <c r="B10" s="334"/>
      <c r="C10" s="644">
        <f>'Attach-4'!C10:D10</f>
        <v>0</v>
      </c>
      <c r="D10" s="644"/>
      <c r="E10" s="316" t="s">
        <v>175</v>
      </c>
      <c r="N10" s="311"/>
      <c r="O10" s="312"/>
      <c r="P10" s="302"/>
      <c r="Q10" s="313"/>
    </row>
    <row r="11" spans="1:40">
      <c r="A11" s="334"/>
      <c r="B11" s="334"/>
      <c r="C11" s="644">
        <f>'Attach-4'!C11:D11</f>
        <v>0</v>
      </c>
      <c r="D11" s="644"/>
      <c r="E11" s="316" t="s">
        <v>215</v>
      </c>
      <c r="V11" s="645"/>
      <c r="W11" s="645"/>
    </row>
    <row r="12" spans="1:40">
      <c r="A12" s="335"/>
      <c r="B12" s="335"/>
      <c r="C12" s="345"/>
      <c r="D12" s="345"/>
      <c r="E12" s="39"/>
      <c r="F12" s="346"/>
      <c r="X12" s="314"/>
    </row>
    <row r="13" spans="1:40" ht="25.5" customHeight="1">
      <c r="A13" s="646" t="s">
        <v>4</v>
      </c>
      <c r="B13" s="646"/>
      <c r="C13" s="646"/>
      <c r="D13" s="646"/>
      <c r="E13" s="646"/>
      <c r="F13" s="646"/>
      <c r="G13" s="424"/>
      <c r="H13" s="94"/>
      <c r="I13" s="95"/>
      <c r="J13" s="95"/>
      <c r="K13" s="95"/>
      <c r="L13" s="95"/>
      <c r="P13" s="321"/>
      <c r="T13" s="315"/>
      <c r="X13" s="314"/>
    </row>
    <row r="14" spans="1:40" ht="69.75" customHeight="1">
      <c r="A14" s="642" t="s">
        <v>355</v>
      </c>
      <c r="B14" s="642"/>
      <c r="C14" s="642"/>
      <c r="D14" s="642"/>
      <c r="E14" s="642"/>
      <c r="F14" s="642"/>
      <c r="O14" s="607"/>
      <c r="P14" s="607"/>
      <c r="R14" s="612"/>
      <c r="S14" s="612"/>
      <c r="T14" s="315"/>
      <c r="V14" s="645"/>
      <c r="W14" s="645"/>
    </row>
    <row r="15" spans="1:40" s="642" customFormat="1" ht="30.75" customHeight="1">
      <c r="A15" s="642" t="s">
        <v>358</v>
      </c>
    </row>
    <row r="16" spans="1:40" s="369" customFormat="1" ht="45" customHeight="1">
      <c r="A16" s="425" t="s">
        <v>357</v>
      </c>
      <c r="B16" s="641" t="s">
        <v>356</v>
      </c>
      <c r="C16" s="641"/>
      <c r="D16" s="641"/>
      <c r="E16" s="641"/>
      <c r="F16" s="641"/>
      <c r="G16" s="364"/>
      <c r="H16" s="364"/>
      <c r="I16" s="364"/>
      <c r="J16" s="365"/>
      <c r="K16" s="365"/>
      <c r="L16" s="365"/>
      <c r="M16" s="366"/>
      <c r="N16" s="367"/>
      <c r="O16" s="290"/>
      <c r="P16" s="290"/>
      <c r="Q16" s="295"/>
      <c r="R16" s="367"/>
      <c r="S16" s="367"/>
      <c r="T16" s="367"/>
      <c r="U16" s="367"/>
      <c r="V16" s="287"/>
      <c r="W16" s="287"/>
      <c r="X16" s="367"/>
      <c r="Y16" s="367"/>
      <c r="Z16" s="367"/>
      <c r="AA16" s="368"/>
      <c r="AB16" s="368"/>
      <c r="AC16" s="368"/>
      <c r="AD16" s="368"/>
      <c r="AE16" s="368"/>
      <c r="AF16" s="368"/>
      <c r="AG16" s="368"/>
      <c r="AH16" s="368"/>
      <c r="AI16" s="368"/>
      <c r="AJ16" s="365"/>
      <c r="AK16" s="365"/>
      <c r="AL16" s="365"/>
      <c r="AM16" s="365"/>
      <c r="AN16" s="365"/>
    </row>
    <row r="17" spans="1:40" s="369" customFormat="1" ht="63.75" customHeight="1">
      <c r="A17" s="426" t="s">
        <v>359</v>
      </c>
      <c r="B17" s="641" t="s">
        <v>360</v>
      </c>
      <c r="C17" s="641"/>
      <c r="D17" s="641"/>
      <c r="E17" s="641"/>
      <c r="F17" s="641"/>
      <c r="G17" s="364"/>
      <c r="H17" s="364"/>
      <c r="I17" s="364"/>
      <c r="J17" s="365"/>
      <c r="K17" s="365"/>
      <c r="L17" s="365"/>
      <c r="M17" s="366"/>
      <c r="N17" s="367"/>
      <c r="O17" s="290"/>
      <c r="P17" s="290"/>
      <c r="Q17" s="295"/>
      <c r="R17" s="367"/>
      <c r="S17" s="367"/>
      <c r="T17" s="367"/>
      <c r="U17" s="367"/>
      <c r="V17" s="287"/>
      <c r="W17" s="287"/>
      <c r="X17" s="367"/>
      <c r="Y17" s="367"/>
      <c r="Z17" s="367"/>
      <c r="AA17" s="368"/>
      <c r="AB17" s="368"/>
      <c r="AC17" s="368"/>
      <c r="AD17" s="368"/>
      <c r="AE17" s="368"/>
      <c r="AF17" s="368"/>
      <c r="AG17" s="368"/>
      <c r="AH17" s="368"/>
      <c r="AI17" s="368"/>
      <c r="AJ17" s="365"/>
      <c r="AK17" s="365"/>
      <c r="AL17" s="365"/>
      <c r="AM17" s="365"/>
      <c r="AN17" s="365"/>
    </row>
    <row r="18" spans="1:40" s="369" customFormat="1" ht="102.75" customHeight="1">
      <c r="A18" s="641" t="s">
        <v>367</v>
      </c>
      <c r="B18" s="643"/>
      <c r="C18" s="643"/>
      <c r="D18" s="643"/>
      <c r="E18" s="643"/>
      <c r="F18" s="643"/>
      <c r="G18" s="364"/>
      <c r="H18" s="364"/>
      <c r="I18" s="364"/>
      <c r="J18" s="365"/>
      <c r="K18" s="365"/>
      <c r="L18" s="365"/>
      <c r="M18" s="366"/>
      <c r="N18" s="367"/>
      <c r="O18" s="290"/>
      <c r="P18" s="290"/>
      <c r="Q18" s="295"/>
      <c r="R18" s="367"/>
      <c r="S18" s="367"/>
      <c r="T18" s="367"/>
      <c r="U18" s="367"/>
      <c r="V18" s="287"/>
      <c r="W18" s="287"/>
      <c r="X18" s="367"/>
      <c r="Y18" s="367"/>
      <c r="Z18" s="367"/>
      <c r="AA18" s="368"/>
      <c r="AB18" s="368"/>
      <c r="AC18" s="368"/>
      <c r="AD18" s="368"/>
      <c r="AE18" s="368"/>
      <c r="AF18" s="368"/>
      <c r="AG18" s="368"/>
      <c r="AH18" s="368"/>
      <c r="AI18" s="368"/>
      <c r="AJ18" s="365"/>
      <c r="AK18" s="365"/>
      <c r="AL18" s="365"/>
      <c r="AM18" s="365"/>
      <c r="AN18" s="365"/>
    </row>
    <row r="19" spans="1:40" s="369" customFormat="1" ht="33" customHeight="1">
      <c r="A19" s="347" t="s">
        <v>273</v>
      </c>
      <c r="B19" s="348" t="str">
        <f>'Names of Bidder'!D29&amp;"-"&amp; 'Names of Bidder'!E29&amp;"-" &amp;'Names of Bidder'!F29</f>
        <v>--</v>
      </c>
      <c r="C19" s="339"/>
      <c r="D19" s="339"/>
      <c r="E19" s="317" t="s">
        <v>218</v>
      </c>
      <c r="F19" s="152" t="str">
        <f>IF('Names of Bidder'!D26=0, "", 'Names of Bidder'!D26)</f>
        <v/>
      </c>
      <c r="G19" s="291"/>
      <c r="H19" s="292"/>
      <c r="I19" s="365"/>
      <c r="J19" s="365"/>
      <c r="K19" s="365"/>
      <c r="L19" s="365"/>
      <c r="M19" s="366"/>
      <c r="N19" s="367"/>
      <c r="O19" s="290"/>
      <c r="P19" s="290"/>
      <c r="Q19" s="295"/>
      <c r="R19" s="367"/>
      <c r="S19" s="367"/>
      <c r="T19" s="367"/>
      <c r="U19" s="367"/>
      <c r="V19" s="287"/>
      <c r="W19" s="287"/>
      <c r="X19" s="367"/>
      <c r="Y19" s="367"/>
      <c r="Z19" s="367"/>
      <c r="AA19" s="368"/>
      <c r="AB19" s="368"/>
      <c r="AC19" s="368"/>
      <c r="AD19" s="368"/>
      <c r="AE19" s="368"/>
      <c r="AF19" s="368"/>
      <c r="AG19" s="368"/>
      <c r="AH19" s="368"/>
      <c r="AI19" s="368"/>
      <c r="AJ19" s="365"/>
      <c r="AK19" s="365"/>
      <c r="AL19" s="365"/>
      <c r="AM19" s="365"/>
      <c r="AN19" s="365"/>
    </row>
    <row r="20" spans="1:40" s="369" customFormat="1" ht="27.75" customHeight="1">
      <c r="A20" s="347" t="s">
        <v>158</v>
      </c>
      <c r="B20" s="348" t="str">
        <f>IF('Names of Bidder'!D30=0, "", 'Names of Bidder'!D30)</f>
        <v/>
      </c>
      <c r="C20" s="339"/>
      <c r="D20" s="339"/>
      <c r="E20" s="317" t="s">
        <v>219</v>
      </c>
      <c r="F20" s="152" t="str">
        <f>IF('Names of Bidder'!D27=0, "", 'Names of Bidder'!D27)</f>
        <v/>
      </c>
      <c r="G20" s="291"/>
      <c r="H20" s="292"/>
      <c r="I20" s="365"/>
      <c r="J20" s="365"/>
      <c r="K20" s="365"/>
      <c r="L20" s="365"/>
      <c r="M20" s="366"/>
      <c r="N20" s="367"/>
      <c r="O20" s="290"/>
      <c r="P20" s="290"/>
      <c r="Q20" s="295"/>
      <c r="R20" s="367"/>
      <c r="S20" s="367"/>
      <c r="T20" s="367"/>
      <c r="U20" s="367"/>
      <c r="V20" s="287"/>
      <c r="W20" s="287"/>
      <c r="X20" s="367"/>
      <c r="Y20" s="367"/>
      <c r="Z20" s="367"/>
      <c r="AA20" s="368"/>
      <c r="AB20" s="368"/>
      <c r="AC20" s="368"/>
      <c r="AD20" s="368"/>
      <c r="AE20" s="368"/>
      <c r="AF20" s="368"/>
      <c r="AG20" s="368"/>
      <c r="AH20" s="368"/>
      <c r="AI20" s="368"/>
      <c r="AJ20" s="365"/>
      <c r="AK20" s="365"/>
      <c r="AL20" s="365"/>
      <c r="AM20" s="365"/>
      <c r="AN20" s="365"/>
    </row>
    <row r="21" spans="1:40" s="369" customFormat="1" ht="27.75" customHeight="1">
      <c r="A21" s="347"/>
      <c r="B21" s="348"/>
      <c r="C21" s="339"/>
      <c r="D21" s="339"/>
      <c r="E21" s="317"/>
      <c r="F21" s="152"/>
      <c r="G21" s="291"/>
      <c r="H21" s="292"/>
      <c r="I21" s="365"/>
      <c r="J21" s="365"/>
      <c r="K21" s="365"/>
      <c r="L21" s="365"/>
      <c r="M21" s="366"/>
      <c r="N21" s="367"/>
      <c r="O21" s="290"/>
      <c r="P21" s="290"/>
      <c r="Q21" s="295"/>
      <c r="R21" s="367"/>
      <c r="S21" s="367"/>
      <c r="T21" s="367"/>
      <c r="U21" s="367"/>
      <c r="V21" s="287"/>
      <c r="W21" s="287"/>
      <c r="X21" s="367"/>
      <c r="Y21" s="367"/>
      <c r="Z21" s="367"/>
      <c r="AA21" s="368"/>
      <c r="AB21" s="368"/>
      <c r="AC21" s="368"/>
      <c r="AD21" s="368"/>
      <c r="AE21" s="368"/>
      <c r="AF21" s="368"/>
      <c r="AG21" s="368"/>
      <c r="AH21" s="368"/>
      <c r="AI21" s="368"/>
      <c r="AJ21" s="365"/>
      <c r="AK21" s="365"/>
      <c r="AL21" s="365"/>
      <c r="AM21" s="365"/>
      <c r="AN21" s="365"/>
    </row>
    <row r="22" spans="1:40" s="369" customFormat="1">
      <c r="A22" s="80"/>
      <c r="B22" s="80"/>
      <c r="C22" s="339"/>
      <c r="D22" s="339"/>
      <c r="E22" s="151"/>
      <c r="F22" s="152"/>
      <c r="G22" s="291"/>
      <c r="H22" s="292"/>
      <c r="I22" s="365"/>
      <c r="J22" s="365"/>
      <c r="K22" s="365"/>
      <c r="L22" s="365"/>
      <c r="M22" s="366"/>
      <c r="N22" s="367"/>
      <c r="O22" s="290"/>
      <c r="P22" s="290"/>
      <c r="Q22" s="295"/>
      <c r="R22" s="367"/>
      <c r="S22" s="367"/>
      <c r="T22" s="367"/>
      <c r="U22" s="367"/>
      <c r="V22" s="287"/>
      <c r="W22" s="287"/>
      <c r="X22" s="367"/>
      <c r="Y22" s="367"/>
      <c r="Z22" s="367"/>
      <c r="AA22" s="368"/>
      <c r="AB22" s="368"/>
      <c r="AC22" s="368"/>
      <c r="AD22" s="368"/>
      <c r="AE22" s="368"/>
      <c r="AF22" s="368"/>
      <c r="AG22" s="368"/>
      <c r="AH22" s="368"/>
      <c r="AI22" s="368"/>
      <c r="AJ22" s="365"/>
      <c r="AK22" s="365"/>
      <c r="AL22" s="365"/>
      <c r="AM22" s="365"/>
      <c r="AN22" s="365"/>
    </row>
    <row r="23" spans="1:40" s="369" customFormat="1">
      <c r="A23" s="80"/>
      <c r="B23" s="80"/>
      <c r="C23" s="339"/>
      <c r="D23" s="339"/>
      <c r="E23" s="151"/>
      <c r="F23" s="152"/>
      <c r="G23" s="291"/>
      <c r="H23" s="292"/>
      <c r="I23" s="365"/>
      <c r="J23" s="365"/>
      <c r="K23" s="365"/>
      <c r="L23" s="365"/>
      <c r="M23" s="366"/>
      <c r="N23" s="367"/>
      <c r="O23" s="290"/>
      <c r="P23" s="290"/>
      <c r="Q23" s="295"/>
      <c r="R23" s="367"/>
      <c r="S23" s="367"/>
      <c r="T23" s="367"/>
      <c r="U23" s="367"/>
      <c r="V23" s="287"/>
      <c r="W23" s="287"/>
      <c r="X23" s="367"/>
      <c r="Y23" s="367"/>
      <c r="Z23" s="367"/>
      <c r="AA23" s="368"/>
      <c r="AB23" s="368"/>
      <c r="AC23" s="368"/>
      <c r="AD23" s="368"/>
      <c r="AE23" s="368"/>
      <c r="AF23" s="368"/>
      <c r="AG23" s="368"/>
      <c r="AH23" s="368"/>
      <c r="AI23" s="368"/>
      <c r="AJ23" s="365"/>
      <c r="AK23" s="365"/>
      <c r="AL23" s="365"/>
      <c r="AM23" s="365"/>
      <c r="AN23" s="365"/>
    </row>
    <row r="24" spans="1:40" s="369" customFormat="1">
      <c r="A24" s="80"/>
      <c r="B24" s="80"/>
      <c r="C24" s="339"/>
      <c r="D24" s="339"/>
      <c r="E24" s="151"/>
      <c r="F24" s="152"/>
      <c r="G24" s="291"/>
      <c r="H24" s="292"/>
      <c r="I24" s="365"/>
      <c r="J24" s="365"/>
      <c r="K24" s="365"/>
      <c r="L24" s="365"/>
      <c r="M24" s="366"/>
      <c r="N24" s="367"/>
      <c r="O24" s="290"/>
      <c r="P24" s="290"/>
      <c r="Q24" s="295"/>
      <c r="R24" s="367"/>
      <c r="S24" s="367"/>
      <c r="T24" s="367"/>
      <c r="U24" s="367"/>
      <c r="V24" s="287"/>
      <c r="W24" s="287"/>
      <c r="X24" s="367"/>
      <c r="Y24" s="367"/>
      <c r="Z24" s="367"/>
      <c r="AA24" s="368"/>
      <c r="AB24" s="368"/>
      <c r="AC24" s="368"/>
      <c r="AD24" s="368"/>
      <c r="AE24" s="368"/>
      <c r="AF24" s="368"/>
      <c r="AG24" s="368"/>
      <c r="AH24" s="368"/>
      <c r="AI24" s="368"/>
      <c r="AJ24" s="365"/>
      <c r="AK24" s="365"/>
      <c r="AL24" s="365"/>
      <c r="AM24" s="365"/>
      <c r="AN24" s="365"/>
    </row>
    <row r="25" spans="1:40" s="369" customFormat="1">
      <c r="A25" s="80"/>
      <c r="B25" s="80"/>
      <c r="C25" s="339"/>
      <c r="D25" s="339"/>
      <c r="E25" s="151"/>
      <c r="F25" s="152"/>
      <c r="G25" s="291"/>
      <c r="H25" s="292"/>
      <c r="I25" s="365"/>
      <c r="J25" s="365"/>
      <c r="K25" s="365"/>
      <c r="L25" s="365"/>
      <c r="M25" s="366"/>
      <c r="N25" s="367"/>
      <c r="O25" s="290"/>
      <c r="P25" s="290"/>
      <c r="Q25" s="295"/>
      <c r="R25" s="367"/>
      <c r="S25" s="367"/>
      <c r="T25" s="367"/>
      <c r="U25" s="367"/>
      <c r="V25" s="287"/>
      <c r="W25" s="287"/>
      <c r="X25" s="367"/>
      <c r="Y25" s="367"/>
      <c r="Z25" s="367"/>
      <c r="AA25" s="368"/>
      <c r="AB25" s="368"/>
      <c r="AC25" s="368"/>
      <c r="AD25" s="368"/>
      <c r="AE25" s="368"/>
      <c r="AF25" s="368"/>
      <c r="AG25" s="368"/>
      <c r="AH25" s="368"/>
      <c r="AI25" s="368"/>
      <c r="AJ25" s="365"/>
      <c r="AK25" s="365"/>
      <c r="AL25" s="365"/>
      <c r="AM25" s="365"/>
      <c r="AN25" s="365"/>
    </row>
    <row r="26" spans="1:40" s="369" customFormat="1">
      <c r="A26" s="80"/>
      <c r="B26" s="80"/>
      <c r="C26" s="339"/>
      <c r="D26" s="339"/>
      <c r="E26" s="151"/>
      <c r="F26" s="152"/>
      <c r="G26" s="291"/>
      <c r="H26" s="292"/>
      <c r="I26" s="365"/>
      <c r="J26" s="365"/>
      <c r="K26" s="365"/>
      <c r="L26" s="365"/>
      <c r="M26" s="366"/>
      <c r="N26" s="367"/>
      <c r="O26" s="290"/>
      <c r="P26" s="290"/>
      <c r="Q26" s="295"/>
      <c r="R26" s="367"/>
      <c r="S26" s="367"/>
      <c r="T26" s="367"/>
      <c r="U26" s="367"/>
      <c r="V26" s="287"/>
      <c r="W26" s="287"/>
      <c r="X26" s="367"/>
      <c r="Y26" s="367"/>
      <c r="Z26" s="367"/>
      <c r="AA26" s="368"/>
      <c r="AB26" s="368"/>
      <c r="AC26" s="368"/>
      <c r="AD26" s="368"/>
      <c r="AE26" s="368"/>
      <c r="AF26" s="368"/>
      <c r="AG26" s="368"/>
      <c r="AH26" s="368"/>
      <c r="AI26" s="368"/>
      <c r="AJ26" s="365"/>
      <c r="AK26" s="365"/>
      <c r="AL26" s="365"/>
      <c r="AM26" s="365"/>
      <c r="AN26" s="365"/>
    </row>
    <row r="27" spans="1:40" s="369" customFormat="1">
      <c r="A27" s="80"/>
      <c r="B27" s="80"/>
      <c r="C27" s="339"/>
      <c r="D27" s="339"/>
      <c r="E27" s="151"/>
      <c r="F27" s="152"/>
      <c r="G27" s="291"/>
      <c r="H27" s="292"/>
      <c r="I27" s="365"/>
      <c r="J27" s="365"/>
      <c r="K27" s="365"/>
      <c r="L27" s="365"/>
      <c r="M27" s="366"/>
      <c r="N27" s="367"/>
      <c r="O27" s="290"/>
      <c r="P27" s="290"/>
      <c r="Q27" s="295"/>
      <c r="R27" s="367"/>
      <c r="S27" s="367"/>
      <c r="T27" s="367"/>
      <c r="U27" s="367"/>
      <c r="V27" s="287"/>
      <c r="W27" s="287"/>
      <c r="X27" s="367"/>
      <c r="Y27" s="367"/>
      <c r="Z27" s="367"/>
      <c r="AA27" s="368"/>
      <c r="AB27" s="368"/>
      <c r="AC27" s="368"/>
      <c r="AD27" s="368"/>
      <c r="AE27" s="368"/>
      <c r="AF27" s="368"/>
      <c r="AG27" s="368"/>
      <c r="AH27" s="368"/>
      <c r="AI27" s="368"/>
      <c r="AJ27" s="365"/>
      <c r="AK27" s="365"/>
      <c r="AL27" s="365"/>
      <c r="AM27" s="365"/>
      <c r="AN27" s="365"/>
    </row>
    <row r="28" spans="1:40" s="369" customFormat="1">
      <c r="A28" s="80"/>
      <c r="B28" s="80"/>
      <c r="C28" s="339"/>
      <c r="D28" s="339"/>
      <c r="E28" s="151"/>
      <c r="F28" s="152"/>
      <c r="G28" s="291"/>
      <c r="H28" s="292"/>
      <c r="I28" s="365"/>
      <c r="J28" s="365"/>
      <c r="K28" s="365"/>
      <c r="L28" s="365"/>
      <c r="M28" s="366"/>
      <c r="N28" s="367"/>
      <c r="O28" s="290"/>
      <c r="P28" s="290"/>
      <c r="Q28" s="295"/>
      <c r="R28" s="367"/>
      <c r="S28" s="367"/>
      <c r="T28" s="367"/>
      <c r="U28" s="367"/>
      <c r="V28" s="287"/>
      <c r="W28" s="287"/>
      <c r="X28" s="367"/>
      <c r="Y28" s="367"/>
      <c r="Z28" s="367"/>
      <c r="AA28" s="368"/>
      <c r="AB28" s="368"/>
      <c r="AC28" s="368"/>
      <c r="AD28" s="368"/>
      <c r="AE28" s="368"/>
      <c r="AF28" s="368"/>
      <c r="AG28" s="368"/>
      <c r="AH28" s="368"/>
      <c r="AI28" s="368"/>
      <c r="AJ28" s="365"/>
      <c r="AK28" s="365"/>
      <c r="AL28" s="365"/>
      <c r="AM28" s="365"/>
      <c r="AN28" s="365"/>
    </row>
    <row r="29" spans="1:40" s="369" customFormat="1">
      <c r="A29" s="80"/>
      <c r="B29" s="80"/>
      <c r="C29" s="339"/>
      <c r="D29" s="339"/>
      <c r="E29" s="151"/>
      <c r="F29" s="152"/>
      <c r="G29" s="291"/>
      <c r="H29" s="292"/>
      <c r="I29" s="365"/>
      <c r="J29" s="365"/>
      <c r="K29" s="365"/>
      <c r="L29" s="365"/>
      <c r="M29" s="366"/>
      <c r="N29" s="367"/>
      <c r="O29" s="290"/>
      <c r="P29" s="290"/>
      <c r="Q29" s="295"/>
      <c r="R29" s="367"/>
      <c r="S29" s="367"/>
      <c r="T29" s="367"/>
      <c r="U29" s="367"/>
      <c r="V29" s="287"/>
      <c r="W29" s="287"/>
      <c r="X29" s="367"/>
      <c r="Y29" s="367"/>
      <c r="Z29" s="367"/>
      <c r="AA29" s="368"/>
      <c r="AB29" s="368"/>
      <c r="AC29" s="368"/>
      <c r="AD29" s="368"/>
      <c r="AE29" s="368"/>
      <c r="AF29" s="368"/>
      <c r="AG29" s="368"/>
      <c r="AH29" s="368"/>
      <c r="AI29" s="368"/>
      <c r="AJ29" s="365"/>
      <c r="AK29" s="365"/>
      <c r="AL29" s="365"/>
      <c r="AM29" s="365"/>
      <c r="AN29" s="365"/>
    </row>
    <row r="30" spans="1:40" s="369" customFormat="1">
      <c r="A30" s="80"/>
      <c r="B30" s="80"/>
      <c r="C30" s="339"/>
      <c r="D30" s="339"/>
      <c r="E30" s="151"/>
      <c r="F30" s="152"/>
      <c r="G30" s="291"/>
      <c r="H30" s="292"/>
      <c r="I30" s="365"/>
      <c r="J30" s="365"/>
      <c r="K30" s="365"/>
      <c r="L30" s="365"/>
      <c r="M30" s="366"/>
      <c r="N30" s="367"/>
      <c r="O30" s="290"/>
      <c r="P30" s="290"/>
      <c r="Q30" s="295"/>
      <c r="R30" s="367"/>
      <c r="S30" s="367"/>
      <c r="T30" s="367"/>
      <c r="U30" s="367"/>
      <c r="V30" s="287"/>
      <c r="W30" s="287"/>
      <c r="X30" s="367"/>
      <c r="Y30" s="367"/>
      <c r="Z30" s="367"/>
      <c r="AA30" s="368"/>
      <c r="AB30" s="368"/>
      <c r="AC30" s="368"/>
      <c r="AD30" s="368"/>
      <c r="AE30" s="368"/>
      <c r="AF30" s="368"/>
      <c r="AG30" s="368"/>
      <c r="AH30" s="368"/>
      <c r="AI30" s="368"/>
      <c r="AJ30" s="365"/>
      <c r="AK30" s="365"/>
      <c r="AL30" s="365"/>
      <c r="AM30" s="365"/>
      <c r="AN30" s="365"/>
    </row>
    <row r="31" spans="1:40" s="369" customFormat="1">
      <c r="A31" s="80"/>
      <c r="B31" s="80"/>
      <c r="C31" s="339"/>
      <c r="D31" s="339"/>
      <c r="E31" s="151"/>
      <c r="F31" s="152"/>
      <c r="G31" s="291"/>
      <c r="H31" s="292"/>
      <c r="I31" s="365"/>
      <c r="J31" s="365"/>
      <c r="K31" s="365"/>
      <c r="L31" s="365"/>
      <c r="M31" s="366"/>
      <c r="N31" s="367"/>
      <c r="O31" s="290"/>
      <c r="P31" s="290"/>
      <c r="Q31" s="295"/>
      <c r="R31" s="367"/>
      <c r="S31" s="367"/>
      <c r="T31" s="367"/>
      <c r="U31" s="367"/>
      <c r="V31" s="287"/>
      <c r="W31" s="287"/>
      <c r="X31" s="367"/>
      <c r="Y31" s="367"/>
      <c r="Z31" s="367"/>
      <c r="AA31" s="368"/>
      <c r="AB31" s="368"/>
      <c r="AC31" s="368"/>
      <c r="AD31" s="368"/>
      <c r="AE31" s="368"/>
      <c r="AF31" s="368"/>
      <c r="AG31" s="368"/>
      <c r="AH31" s="368"/>
      <c r="AI31" s="368"/>
      <c r="AJ31" s="365"/>
      <c r="AK31" s="365"/>
      <c r="AL31" s="365"/>
      <c r="AM31" s="365"/>
      <c r="AN31" s="365"/>
    </row>
    <row r="32" spans="1:40" s="369" customFormat="1">
      <c r="A32" s="80"/>
      <c r="B32" s="80"/>
      <c r="C32" s="339"/>
      <c r="D32" s="339"/>
      <c r="E32" s="151"/>
      <c r="F32" s="152"/>
      <c r="G32" s="291"/>
      <c r="H32" s="292"/>
      <c r="I32" s="365"/>
      <c r="J32" s="365"/>
      <c r="K32" s="365"/>
      <c r="L32" s="365"/>
      <c r="M32" s="366"/>
      <c r="N32" s="367"/>
      <c r="O32" s="290"/>
      <c r="P32" s="290"/>
      <c r="Q32" s="295"/>
      <c r="R32" s="367"/>
      <c r="S32" s="367"/>
      <c r="T32" s="367"/>
      <c r="U32" s="367"/>
      <c r="V32" s="287"/>
      <c r="W32" s="287"/>
      <c r="X32" s="367"/>
      <c r="Y32" s="367"/>
      <c r="Z32" s="367"/>
      <c r="AA32" s="368"/>
      <c r="AB32" s="368"/>
      <c r="AC32" s="368"/>
      <c r="AD32" s="368"/>
      <c r="AE32" s="368"/>
      <c r="AF32" s="368"/>
      <c r="AG32" s="368"/>
      <c r="AH32" s="368"/>
      <c r="AI32" s="368"/>
      <c r="AJ32" s="365"/>
      <c r="AK32" s="365"/>
      <c r="AL32" s="365"/>
      <c r="AM32" s="365"/>
      <c r="AN32" s="365"/>
    </row>
    <row r="33" spans="1:40" s="369" customFormat="1">
      <c r="A33" s="80"/>
      <c r="B33" s="80"/>
      <c r="C33" s="339"/>
      <c r="D33" s="339"/>
      <c r="E33" s="151"/>
      <c r="F33" s="152"/>
      <c r="G33" s="291"/>
      <c r="H33" s="292"/>
      <c r="I33" s="365"/>
      <c r="J33" s="365"/>
      <c r="K33" s="365"/>
      <c r="L33" s="365"/>
      <c r="M33" s="366"/>
      <c r="N33" s="367"/>
      <c r="O33" s="290"/>
      <c r="P33" s="290"/>
      <c r="Q33" s="295"/>
      <c r="R33" s="367"/>
      <c r="S33" s="367"/>
      <c r="T33" s="367"/>
      <c r="U33" s="367"/>
      <c r="V33" s="287"/>
      <c r="W33" s="287"/>
      <c r="X33" s="367"/>
      <c r="Y33" s="367"/>
      <c r="Z33" s="367"/>
      <c r="AA33" s="368"/>
      <c r="AB33" s="368"/>
      <c r="AC33" s="368"/>
      <c r="AD33" s="368"/>
      <c r="AE33" s="368"/>
      <c r="AF33" s="368"/>
      <c r="AG33" s="368"/>
      <c r="AH33" s="368"/>
      <c r="AI33" s="368"/>
      <c r="AJ33" s="365"/>
      <c r="AK33" s="365"/>
      <c r="AL33" s="365"/>
      <c r="AM33" s="365"/>
      <c r="AN33" s="365"/>
    </row>
    <row r="34" spans="1:40" s="369" customFormat="1">
      <c r="A34" s="80"/>
      <c r="B34" s="80"/>
      <c r="C34" s="339"/>
      <c r="D34" s="339"/>
      <c r="E34" s="151"/>
      <c r="F34" s="152"/>
      <c r="G34" s="291"/>
      <c r="H34" s="292"/>
      <c r="I34" s="365"/>
      <c r="J34" s="365"/>
      <c r="K34" s="365"/>
      <c r="L34" s="365"/>
      <c r="M34" s="366"/>
      <c r="N34" s="367"/>
      <c r="O34" s="290"/>
      <c r="P34" s="290"/>
      <c r="Q34" s="295"/>
      <c r="R34" s="367"/>
      <c r="S34" s="367"/>
      <c r="T34" s="367"/>
      <c r="U34" s="367"/>
      <c r="V34" s="287"/>
      <c r="W34" s="287"/>
      <c r="X34" s="367"/>
      <c r="Y34" s="367"/>
      <c r="Z34" s="367"/>
      <c r="AA34" s="368"/>
      <c r="AB34" s="368"/>
      <c r="AC34" s="368"/>
      <c r="AD34" s="368"/>
      <c r="AE34" s="368"/>
      <c r="AF34" s="368"/>
      <c r="AG34" s="368"/>
      <c r="AH34" s="368"/>
      <c r="AI34" s="368"/>
      <c r="AJ34" s="365"/>
      <c r="AK34" s="365"/>
      <c r="AL34" s="365"/>
      <c r="AM34" s="365"/>
      <c r="AN34" s="365"/>
    </row>
    <row r="35" spans="1:40" s="369" customFormat="1">
      <c r="A35" s="80"/>
      <c r="B35" s="80"/>
      <c r="C35" s="339"/>
      <c r="D35" s="339"/>
      <c r="E35" s="151"/>
      <c r="F35" s="152"/>
      <c r="G35" s="291"/>
      <c r="H35" s="292"/>
      <c r="I35" s="365"/>
      <c r="J35" s="365"/>
      <c r="K35" s="365"/>
      <c r="L35" s="365"/>
      <c r="M35" s="366"/>
      <c r="N35" s="367"/>
      <c r="O35" s="290"/>
      <c r="P35" s="290"/>
      <c r="Q35" s="295"/>
      <c r="R35" s="367"/>
      <c r="S35" s="367"/>
      <c r="T35" s="367"/>
      <c r="U35" s="367"/>
      <c r="V35" s="287"/>
      <c r="W35" s="287"/>
      <c r="X35" s="367"/>
      <c r="Y35" s="367"/>
      <c r="Z35" s="367"/>
      <c r="AA35" s="368"/>
      <c r="AB35" s="368"/>
      <c r="AC35" s="368"/>
      <c r="AD35" s="368"/>
      <c r="AE35" s="368"/>
      <c r="AF35" s="368"/>
      <c r="AG35" s="368"/>
      <c r="AH35" s="368"/>
      <c r="AI35" s="368"/>
      <c r="AJ35" s="365"/>
      <c r="AK35" s="365"/>
      <c r="AL35" s="365"/>
      <c r="AM35" s="365"/>
      <c r="AN35" s="365"/>
    </row>
    <row r="36" spans="1:40">
      <c r="A36" s="80"/>
      <c r="B36" s="80"/>
    </row>
    <row r="37" spans="1:40">
      <c r="A37" s="80"/>
      <c r="B37" s="80"/>
    </row>
    <row r="38" spans="1:40">
      <c r="A38" s="80"/>
      <c r="B38" s="80"/>
    </row>
    <row r="39" spans="1:40">
      <c r="A39" s="80"/>
      <c r="B39" s="80"/>
    </row>
    <row r="40" spans="1:40">
      <c r="A40" s="80"/>
      <c r="B40" s="80"/>
    </row>
    <row r="41" spans="1:40">
      <c r="A41" s="80"/>
      <c r="B41" s="80"/>
    </row>
    <row r="42" spans="1:40">
      <c r="A42" s="80"/>
      <c r="B42" s="80"/>
    </row>
    <row r="43" spans="1:40">
      <c r="A43" s="80"/>
      <c r="B43" s="80"/>
    </row>
    <row r="44" spans="1:40" s="339" customFormat="1">
      <c r="A44" s="80"/>
      <c r="B44" s="80"/>
      <c r="E44" s="151"/>
      <c r="F44" s="152"/>
      <c r="G44" s="291"/>
      <c r="H44" s="292"/>
      <c r="I44" s="289"/>
      <c r="J44" s="289"/>
      <c r="K44" s="289"/>
      <c r="L44" s="289"/>
      <c r="M44" s="293"/>
      <c r="N44" s="294"/>
      <c r="O44" s="290"/>
      <c r="P44" s="290"/>
      <c r="Q44" s="295"/>
      <c r="R44" s="294"/>
      <c r="S44" s="294"/>
      <c r="T44" s="294"/>
      <c r="U44" s="294"/>
      <c r="V44" s="287"/>
      <c r="W44" s="287"/>
      <c r="X44" s="294"/>
      <c r="Y44" s="294"/>
      <c r="Z44" s="294"/>
      <c r="AA44" s="288"/>
      <c r="AB44" s="288"/>
      <c r="AC44" s="288"/>
      <c r="AD44" s="288"/>
      <c r="AE44" s="288"/>
      <c r="AF44" s="288"/>
      <c r="AG44" s="288"/>
      <c r="AH44" s="288"/>
      <c r="AI44" s="288"/>
      <c r="AJ44" s="289"/>
      <c r="AK44" s="289"/>
      <c r="AL44" s="289"/>
      <c r="AM44" s="289"/>
      <c r="AN44" s="289"/>
    </row>
    <row r="45" spans="1:40" s="339" customFormat="1">
      <c r="A45" s="79"/>
      <c r="B45" s="79"/>
      <c r="E45" s="151"/>
      <c r="F45" s="152"/>
      <c r="G45" s="291"/>
      <c r="H45" s="292"/>
      <c r="I45" s="289"/>
      <c r="J45" s="289"/>
      <c r="K45" s="289"/>
      <c r="L45" s="289"/>
      <c r="M45" s="293"/>
      <c r="N45" s="294"/>
      <c r="O45" s="290"/>
      <c r="P45" s="290"/>
      <c r="Q45" s="295"/>
      <c r="R45" s="294"/>
      <c r="S45" s="294"/>
      <c r="T45" s="294"/>
      <c r="U45" s="294"/>
      <c r="V45" s="287"/>
      <c r="W45" s="287"/>
      <c r="X45" s="294"/>
      <c r="Y45" s="294"/>
      <c r="Z45" s="294"/>
      <c r="AA45" s="288"/>
      <c r="AB45" s="288"/>
      <c r="AC45" s="288"/>
      <c r="AD45" s="288"/>
      <c r="AE45" s="288"/>
      <c r="AF45" s="288"/>
      <c r="AG45" s="288"/>
      <c r="AH45" s="288"/>
      <c r="AI45" s="288"/>
      <c r="AJ45" s="289"/>
      <c r="AK45" s="289"/>
      <c r="AL45" s="289"/>
      <c r="AM45" s="289"/>
      <c r="AN45" s="289"/>
    </row>
    <row r="46" spans="1:40" s="339" customFormat="1">
      <c r="A46" s="80"/>
      <c r="B46" s="80"/>
      <c r="E46" s="151"/>
      <c r="F46" s="152"/>
      <c r="G46" s="291"/>
      <c r="H46" s="292"/>
      <c r="I46" s="289"/>
      <c r="J46" s="289"/>
      <c r="K46" s="289"/>
      <c r="L46" s="289"/>
      <c r="M46" s="293"/>
      <c r="N46" s="294"/>
      <c r="O46" s="290"/>
      <c r="P46" s="290"/>
      <c r="Q46" s="295"/>
      <c r="R46" s="294"/>
      <c r="S46" s="294"/>
      <c r="T46" s="294"/>
      <c r="U46" s="294"/>
      <c r="V46" s="287"/>
      <c r="W46" s="287"/>
      <c r="X46" s="294"/>
      <c r="Y46" s="294"/>
      <c r="Z46" s="294"/>
      <c r="AA46" s="288"/>
      <c r="AB46" s="288"/>
      <c r="AC46" s="288"/>
      <c r="AD46" s="288"/>
      <c r="AE46" s="288"/>
      <c r="AF46" s="288"/>
      <c r="AG46" s="288"/>
      <c r="AH46" s="288"/>
      <c r="AI46" s="288"/>
      <c r="AJ46" s="289"/>
      <c r="AK46" s="289"/>
      <c r="AL46" s="289"/>
      <c r="AM46" s="289"/>
      <c r="AN46" s="289"/>
    </row>
    <row r="47" spans="1:40" s="339" customFormat="1">
      <c r="A47" s="370"/>
      <c r="B47" s="370"/>
      <c r="E47" s="151"/>
      <c r="F47" s="152"/>
      <c r="G47" s="291"/>
      <c r="H47" s="292"/>
      <c r="I47" s="289"/>
      <c r="J47" s="289"/>
      <c r="K47" s="289"/>
      <c r="L47" s="289"/>
      <c r="M47" s="293"/>
      <c r="N47" s="294"/>
      <c r="O47" s="290"/>
      <c r="P47" s="290"/>
      <c r="Q47" s="295"/>
      <c r="R47" s="294"/>
      <c r="S47" s="294"/>
      <c r="T47" s="294"/>
      <c r="U47" s="294"/>
      <c r="V47" s="287"/>
      <c r="W47" s="287"/>
      <c r="X47" s="294"/>
      <c r="Y47" s="294"/>
      <c r="Z47" s="294"/>
      <c r="AA47" s="288"/>
      <c r="AB47" s="288"/>
      <c r="AC47" s="288"/>
      <c r="AD47" s="288"/>
      <c r="AE47" s="288"/>
      <c r="AF47" s="288"/>
      <c r="AG47" s="288"/>
      <c r="AH47" s="288"/>
      <c r="AI47" s="288"/>
      <c r="AJ47" s="289"/>
      <c r="AK47" s="289"/>
      <c r="AL47" s="289"/>
      <c r="AM47" s="289"/>
      <c r="AN47" s="289"/>
    </row>
    <row r="48" spans="1:40" s="339" customFormat="1">
      <c r="A48" s="371"/>
      <c r="B48" s="371"/>
      <c r="E48" s="151"/>
      <c r="F48" s="152"/>
      <c r="G48" s="291"/>
      <c r="H48" s="292"/>
      <c r="I48" s="289"/>
      <c r="J48" s="289"/>
      <c r="K48" s="289"/>
      <c r="L48" s="289"/>
      <c r="M48" s="293"/>
      <c r="N48" s="294"/>
      <c r="O48" s="290"/>
      <c r="P48" s="290"/>
      <c r="Q48" s="295"/>
      <c r="R48" s="294"/>
      <c r="S48" s="294"/>
      <c r="T48" s="294"/>
      <c r="U48" s="294"/>
      <c r="V48" s="287"/>
      <c r="W48" s="287"/>
      <c r="X48" s="294"/>
      <c r="Y48" s="294"/>
      <c r="Z48" s="294"/>
      <c r="AA48" s="288"/>
      <c r="AB48" s="288"/>
      <c r="AC48" s="288"/>
      <c r="AD48" s="288"/>
      <c r="AE48" s="288"/>
      <c r="AF48" s="288"/>
      <c r="AG48" s="288"/>
      <c r="AH48" s="288"/>
      <c r="AI48" s="288"/>
      <c r="AJ48" s="289"/>
      <c r="AK48" s="289"/>
      <c r="AL48" s="289"/>
      <c r="AM48" s="289"/>
      <c r="AN48" s="289"/>
    </row>
    <row r="49" spans="1:40" s="339" customFormat="1">
      <c r="A49" s="80"/>
      <c r="B49" s="80"/>
      <c r="E49" s="151"/>
      <c r="F49" s="152"/>
      <c r="G49" s="291"/>
      <c r="H49" s="292"/>
      <c r="I49" s="289"/>
      <c r="J49" s="289"/>
      <c r="K49" s="289"/>
      <c r="L49" s="289"/>
      <c r="M49" s="293"/>
      <c r="N49" s="294"/>
      <c r="O49" s="290"/>
      <c r="P49" s="290"/>
      <c r="Q49" s="295"/>
      <c r="R49" s="294"/>
      <c r="S49" s="294"/>
      <c r="T49" s="294"/>
      <c r="U49" s="294"/>
      <c r="V49" s="287"/>
      <c r="W49" s="287"/>
      <c r="X49" s="294"/>
      <c r="Y49" s="294"/>
      <c r="Z49" s="294"/>
      <c r="AA49" s="288"/>
      <c r="AB49" s="288"/>
      <c r="AC49" s="288"/>
      <c r="AD49" s="288"/>
      <c r="AE49" s="288"/>
      <c r="AF49" s="288"/>
      <c r="AG49" s="288"/>
      <c r="AH49" s="288"/>
      <c r="AI49" s="288"/>
      <c r="AJ49" s="289"/>
      <c r="AK49" s="289"/>
      <c r="AL49" s="289"/>
      <c r="AM49" s="289"/>
      <c r="AN49" s="289"/>
    </row>
    <row r="50" spans="1:40" s="339" customFormat="1">
      <c r="A50" s="336"/>
      <c r="B50" s="336"/>
      <c r="E50" s="151"/>
      <c r="F50" s="152"/>
      <c r="G50" s="291"/>
      <c r="H50" s="292"/>
      <c r="I50" s="289"/>
      <c r="J50" s="289"/>
      <c r="K50" s="289"/>
      <c r="L50" s="289"/>
      <c r="M50" s="293"/>
      <c r="N50" s="294"/>
      <c r="O50" s="290"/>
      <c r="P50" s="290"/>
      <c r="Q50" s="295"/>
      <c r="R50" s="294"/>
      <c r="S50" s="294"/>
      <c r="T50" s="294"/>
      <c r="U50" s="294"/>
      <c r="V50" s="287"/>
      <c r="W50" s="287"/>
      <c r="X50" s="294"/>
      <c r="Y50" s="294"/>
      <c r="Z50" s="294"/>
      <c r="AA50" s="288"/>
      <c r="AB50" s="288"/>
      <c r="AC50" s="288"/>
      <c r="AD50" s="288"/>
      <c r="AE50" s="288"/>
      <c r="AF50" s="288"/>
      <c r="AG50" s="288"/>
      <c r="AH50" s="288"/>
      <c r="AI50" s="288"/>
      <c r="AJ50" s="289"/>
      <c r="AK50" s="289"/>
      <c r="AL50" s="289"/>
      <c r="AM50" s="289"/>
      <c r="AN50" s="289"/>
    </row>
    <row r="51" spans="1:40" s="339" customFormat="1">
      <c r="A51" s="370"/>
      <c r="B51" s="370"/>
      <c r="E51" s="151"/>
      <c r="F51" s="152"/>
      <c r="G51" s="291"/>
      <c r="H51" s="292"/>
      <c r="I51" s="289"/>
      <c r="J51" s="289"/>
      <c r="K51" s="289"/>
      <c r="L51" s="289"/>
      <c r="M51" s="293"/>
      <c r="N51" s="294"/>
      <c r="O51" s="290"/>
      <c r="P51" s="290"/>
      <c r="Q51" s="295"/>
      <c r="R51" s="294"/>
      <c r="S51" s="294"/>
      <c r="T51" s="294"/>
      <c r="U51" s="294"/>
      <c r="V51" s="287"/>
      <c r="W51" s="287"/>
      <c r="X51" s="294"/>
      <c r="Y51" s="294"/>
      <c r="Z51" s="294"/>
      <c r="AA51" s="288"/>
      <c r="AB51" s="288"/>
      <c r="AC51" s="288"/>
      <c r="AD51" s="288"/>
      <c r="AE51" s="288"/>
      <c r="AF51" s="288"/>
      <c r="AG51" s="288"/>
      <c r="AH51" s="288"/>
      <c r="AI51" s="288"/>
      <c r="AJ51" s="289"/>
      <c r="AK51" s="289"/>
      <c r="AL51" s="289"/>
      <c r="AM51" s="289"/>
      <c r="AN51" s="289"/>
    </row>
    <row r="52" spans="1:40" s="339" customFormat="1">
      <c r="A52" s="336"/>
      <c r="B52" s="336"/>
      <c r="E52" s="151"/>
      <c r="F52" s="152"/>
      <c r="G52" s="291"/>
      <c r="H52" s="292"/>
      <c r="I52" s="289"/>
      <c r="J52" s="289"/>
      <c r="K52" s="289"/>
      <c r="L52" s="289"/>
      <c r="M52" s="293"/>
      <c r="N52" s="294"/>
      <c r="O52" s="290"/>
      <c r="P52" s="290"/>
      <c r="Q52" s="295"/>
      <c r="R52" s="294"/>
      <c r="S52" s="294"/>
      <c r="T52" s="294"/>
      <c r="U52" s="294"/>
      <c r="V52" s="287"/>
      <c r="W52" s="287"/>
      <c r="X52" s="294"/>
      <c r="Y52" s="294"/>
      <c r="Z52" s="294"/>
      <c r="AA52" s="288"/>
      <c r="AB52" s="288"/>
      <c r="AC52" s="288"/>
      <c r="AD52" s="288"/>
      <c r="AE52" s="288"/>
      <c r="AF52" s="288"/>
      <c r="AG52" s="288"/>
      <c r="AH52" s="288"/>
      <c r="AI52" s="288"/>
      <c r="AJ52" s="289"/>
      <c r="AK52" s="289"/>
      <c r="AL52" s="289"/>
      <c r="AM52" s="289"/>
      <c r="AN52" s="289"/>
    </row>
    <row r="53" spans="1:40" s="339" customFormat="1">
      <c r="A53" s="336"/>
      <c r="B53" s="336"/>
      <c r="E53" s="151"/>
      <c r="F53" s="152"/>
      <c r="G53" s="291"/>
      <c r="H53" s="292"/>
      <c r="I53" s="289"/>
      <c r="J53" s="289"/>
      <c r="K53" s="289"/>
      <c r="L53" s="289"/>
      <c r="M53" s="293"/>
      <c r="N53" s="294"/>
      <c r="O53" s="290"/>
      <c r="P53" s="290"/>
      <c r="Q53" s="295"/>
      <c r="R53" s="294"/>
      <c r="S53" s="294"/>
      <c r="T53" s="294"/>
      <c r="U53" s="294"/>
      <c r="V53" s="287"/>
      <c r="W53" s="287"/>
      <c r="X53" s="294"/>
      <c r="Y53" s="294"/>
      <c r="Z53" s="294"/>
      <c r="AA53" s="288"/>
      <c r="AB53" s="288"/>
      <c r="AC53" s="288"/>
      <c r="AD53" s="288"/>
      <c r="AE53" s="288"/>
      <c r="AF53" s="288"/>
      <c r="AG53" s="288"/>
      <c r="AH53" s="288"/>
      <c r="AI53" s="288"/>
      <c r="AJ53" s="289"/>
      <c r="AK53" s="289"/>
      <c r="AL53" s="289"/>
      <c r="AM53" s="289"/>
      <c r="AN53" s="289"/>
    </row>
    <row r="54" spans="1:40" s="339" customFormat="1">
      <c r="A54" s="337"/>
      <c r="B54" s="337"/>
      <c r="E54" s="151"/>
      <c r="F54" s="152"/>
      <c r="G54" s="291"/>
      <c r="H54" s="292"/>
      <c r="I54" s="289"/>
      <c r="J54" s="289"/>
      <c r="K54" s="289"/>
      <c r="L54" s="289"/>
      <c r="M54" s="293"/>
      <c r="N54" s="294"/>
      <c r="O54" s="290"/>
      <c r="P54" s="290"/>
      <c r="Q54" s="295"/>
      <c r="R54" s="294"/>
      <c r="S54" s="294"/>
      <c r="T54" s="294"/>
      <c r="U54" s="294"/>
      <c r="V54" s="287"/>
      <c r="W54" s="287"/>
      <c r="X54" s="294"/>
      <c r="Y54" s="294"/>
      <c r="Z54" s="294"/>
      <c r="AA54" s="288"/>
      <c r="AB54" s="288"/>
      <c r="AC54" s="288"/>
      <c r="AD54" s="288"/>
      <c r="AE54" s="288"/>
      <c r="AF54" s="288"/>
      <c r="AG54" s="288"/>
      <c r="AH54" s="288"/>
      <c r="AI54" s="288"/>
      <c r="AJ54" s="289"/>
      <c r="AK54" s="289"/>
      <c r="AL54" s="289"/>
      <c r="AM54" s="289"/>
      <c r="AN54" s="289"/>
    </row>
    <row r="55" spans="1:40" s="339" customFormat="1">
      <c r="A55" s="337"/>
      <c r="B55" s="337"/>
      <c r="E55" s="151"/>
      <c r="F55" s="152"/>
      <c r="G55" s="291"/>
      <c r="H55" s="292"/>
      <c r="I55" s="289"/>
      <c r="J55" s="289"/>
      <c r="K55" s="289"/>
      <c r="L55" s="289"/>
      <c r="M55" s="293"/>
      <c r="N55" s="294"/>
      <c r="O55" s="290"/>
      <c r="P55" s="290"/>
      <c r="Q55" s="295"/>
      <c r="R55" s="294"/>
      <c r="S55" s="294"/>
      <c r="T55" s="294"/>
      <c r="U55" s="294"/>
      <c r="V55" s="287"/>
      <c r="W55" s="287"/>
      <c r="X55" s="294"/>
      <c r="Y55" s="294"/>
      <c r="Z55" s="294"/>
      <c r="AA55" s="288"/>
      <c r="AB55" s="288"/>
      <c r="AC55" s="288"/>
      <c r="AD55" s="288"/>
      <c r="AE55" s="288"/>
      <c r="AF55" s="288"/>
      <c r="AG55" s="288"/>
      <c r="AH55" s="288"/>
      <c r="AI55" s="288"/>
      <c r="AJ55" s="289"/>
      <c r="AK55" s="289"/>
      <c r="AL55" s="289"/>
      <c r="AM55" s="289"/>
      <c r="AN55" s="289"/>
    </row>
    <row r="56" spans="1:40" s="339" customFormat="1">
      <c r="A56" s="337"/>
      <c r="B56" s="337"/>
      <c r="E56" s="151"/>
      <c r="F56" s="152"/>
      <c r="G56" s="291"/>
      <c r="H56" s="292"/>
      <c r="I56" s="289"/>
      <c r="J56" s="289"/>
      <c r="K56" s="289"/>
      <c r="L56" s="289"/>
      <c r="M56" s="293"/>
      <c r="N56" s="294"/>
      <c r="O56" s="290"/>
      <c r="P56" s="290"/>
      <c r="Q56" s="295"/>
      <c r="R56" s="294"/>
      <c r="S56" s="294"/>
      <c r="T56" s="294"/>
      <c r="U56" s="294"/>
      <c r="V56" s="287"/>
      <c r="W56" s="287"/>
      <c r="X56" s="294"/>
      <c r="Y56" s="294"/>
      <c r="Z56" s="294"/>
      <c r="AA56" s="288"/>
      <c r="AB56" s="288"/>
      <c r="AC56" s="288"/>
      <c r="AD56" s="288"/>
      <c r="AE56" s="288"/>
      <c r="AF56" s="288"/>
      <c r="AG56" s="288"/>
      <c r="AH56" s="288"/>
      <c r="AI56" s="288"/>
      <c r="AJ56" s="289"/>
      <c r="AK56" s="289"/>
      <c r="AL56" s="289"/>
      <c r="AM56" s="289"/>
      <c r="AN56" s="289"/>
    </row>
    <row r="57" spans="1:40" s="339" customFormat="1">
      <c r="A57" s="338"/>
      <c r="B57" s="338"/>
      <c r="E57" s="151"/>
      <c r="F57" s="152"/>
      <c r="G57" s="291"/>
      <c r="H57" s="292"/>
      <c r="I57" s="289"/>
      <c r="J57" s="289"/>
      <c r="K57" s="289"/>
      <c r="L57" s="289"/>
      <c r="M57" s="293"/>
      <c r="N57" s="294"/>
      <c r="O57" s="290"/>
      <c r="P57" s="290"/>
      <c r="Q57" s="295"/>
      <c r="R57" s="294"/>
      <c r="S57" s="294"/>
      <c r="T57" s="294"/>
      <c r="U57" s="294"/>
      <c r="V57" s="287"/>
      <c r="W57" s="287"/>
      <c r="X57" s="294"/>
      <c r="Y57" s="294"/>
      <c r="Z57" s="294"/>
      <c r="AA57" s="288"/>
      <c r="AB57" s="288"/>
      <c r="AC57" s="288"/>
      <c r="AD57" s="288"/>
      <c r="AE57" s="288"/>
      <c r="AF57" s="288"/>
      <c r="AG57" s="288"/>
      <c r="AH57" s="288"/>
      <c r="AI57" s="288"/>
      <c r="AJ57" s="289"/>
      <c r="AK57" s="289"/>
      <c r="AL57" s="289"/>
      <c r="AM57" s="289"/>
      <c r="AN57" s="289"/>
    </row>
    <row r="58" spans="1:40" s="339" customFormat="1">
      <c r="A58" s="80"/>
      <c r="B58" s="80"/>
      <c r="E58" s="151"/>
      <c r="F58" s="152"/>
      <c r="G58" s="291"/>
      <c r="H58" s="292"/>
      <c r="I58" s="289"/>
      <c r="J58" s="289"/>
      <c r="K58" s="289"/>
      <c r="L58" s="289"/>
      <c r="M58" s="293"/>
      <c r="N58" s="294"/>
      <c r="O58" s="290"/>
      <c r="P58" s="290"/>
      <c r="Q58" s="295"/>
      <c r="R58" s="294"/>
      <c r="S58" s="294"/>
      <c r="T58" s="294"/>
      <c r="U58" s="294"/>
      <c r="V58" s="287"/>
      <c r="W58" s="287"/>
      <c r="X58" s="294"/>
      <c r="Y58" s="294"/>
      <c r="Z58" s="294"/>
      <c r="AA58" s="288"/>
      <c r="AB58" s="288"/>
      <c r="AC58" s="288"/>
      <c r="AD58" s="288"/>
      <c r="AE58" s="288"/>
      <c r="AF58" s="288"/>
      <c r="AG58" s="288"/>
      <c r="AH58" s="288"/>
      <c r="AI58" s="288"/>
      <c r="AJ58" s="289"/>
      <c r="AK58" s="289"/>
      <c r="AL58" s="289"/>
      <c r="AM58" s="289"/>
      <c r="AN58" s="289"/>
    </row>
    <row r="59" spans="1:40" s="339" customFormat="1">
      <c r="A59" s="370"/>
      <c r="B59" s="370"/>
      <c r="E59" s="151"/>
      <c r="F59" s="152"/>
      <c r="G59" s="291"/>
      <c r="H59" s="292"/>
      <c r="I59" s="289"/>
      <c r="J59" s="289"/>
      <c r="K59" s="289"/>
      <c r="L59" s="289"/>
      <c r="M59" s="293"/>
      <c r="N59" s="294"/>
      <c r="O59" s="290"/>
      <c r="P59" s="290"/>
      <c r="Q59" s="295"/>
      <c r="R59" s="294"/>
      <c r="S59" s="294"/>
      <c r="T59" s="294"/>
      <c r="U59" s="294"/>
      <c r="V59" s="287"/>
      <c r="W59" s="287"/>
      <c r="X59" s="294"/>
      <c r="Y59" s="294"/>
      <c r="Z59" s="294"/>
      <c r="AA59" s="288"/>
      <c r="AB59" s="288"/>
      <c r="AC59" s="288"/>
      <c r="AD59" s="288"/>
      <c r="AE59" s="288"/>
      <c r="AF59" s="288"/>
      <c r="AG59" s="288"/>
      <c r="AH59" s="288"/>
      <c r="AI59" s="288"/>
      <c r="AJ59" s="289"/>
      <c r="AK59" s="289"/>
      <c r="AL59" s="289"/>
      <c r="AM59" s="289"/>
      <c r="AN59" s="289"/>
    </row>
    <row r="60" spans="1:40" s="339" customFormat="1">
      <c r="A60" s="79"/>
      <c r="B60" s="79"/>
      <c r="E60" s="151"/>
      <c r="F60" s="152"/>
      <c r="G60" s="291"/>
      <c r="H60" s="292"/>
      <c r="I60" s="289"/>
      <c r="J60" s="289"/>
      <c r="K60" s="289"/>
      <c r="L60" s="289"/>
      <c r="M60" s="293"/>
      <c r="N60" s="294"/>
      <c r="O60" s="290"/>
      <c r="P60" s="290"/>
      <c r="Q60" s="295"/>
      <c r="R60" s="294"/>
      <c r="S60" s="294"/>
      <c r="T60" s="294"/>
      <c r="U60" s="294"/>
      <c r="V60" s="287"/>
      <c r="W60" s="287"/>
      <c r="X60" s="294"/>
      <c r="Y60" s="294"/>
      <c r="Z60" s="294"/>
      <c r="AA60" s="288"/>
      <c r="AB60" s="288"/>
      <c r="AC60" s="288"/>
      <c r="AD60" s="288"/>
      <c r="AE60" s="288"/>
      <c r="AF60" s="288"/>
      <c r="AG60" s="288"/>
      <c r="AH60" s="288"/>
      <c r="AI60" s="288"/>
      <c r="AJ60" s="289"/>
      <c r="AK60" s="289"/>
      <c r="AL60" s="289"/>
      <c r="AM60" s="289"/>
      <c r="AN60" s="289"/>
    </row>
    <row r="61" spans="1:40" s="339" customFormat="1">
      <c r="A61" s="83"/>
      <c r="B61" s="83"/>
      <c r="E61" s="151"/>
      <c r="F61" s="152"/>
      <c r="G61" s="291"/>
      <c r="H61" s="292"/>
      <c r="I61" s="289"/>
      <c r="J61" s="289"/>
      <c r="K61" s="289"/>
      <c r="L61" s="289"/>
      <c r="M61" s="293"/>
      <c r="N61" s="294"/>
      <c r="O61" s="290"/>
      <c r="P61" s="290"/>
      <c r="Q61" s="295"/>
      <c r="R61" s="294"/>
      <c r="S61" s="294"/>
      <c r="T61" s="294"/>
      <c r="U61" s="294"/>
      <c r="V61" s="287"/>
      <c r="W61" s="287"/>
      <c r="X61" s="294"/>
      <c r="Y61" s="294"/>
      <c r="Z61" s="294"/>
      <c r="AA61" s="288"/>
      <c r="AB61" s="288"/>
      <c r="AC61" s="288"/>
      <c r="AD61" s="288"/>
      <c r="AE61" s="288"/>
      <c r="AF61" s="288"/>
      <c r="AG61" s="288"/>
      <c r="AH61" s="288"/>
      <c r="AI61" s="288"/>
      <c r="AJ61" s="289"/>
      <c r="AK61" s="289"/>
      <c r="AL61" s="289"/>
      <c r="AM61" s="289"/>
      <c r="AN61" s="289"/>
    </row>
    <row r="62" spans="1:40" s="339" customFormat="1">
      <c r="A62" s="84"/>
      <c r="B62" s="84"/>
      <c r="E62" s="151"/>
      <c r="F62" s="152"/>
      <c r="G62" s="291"/>
      <c r="H62" s="292"/>
      <c r="I62" s="289"/>
      <c r="J62" s="289"/>
      <c r="K62" s="289"/>
      <c r="L62" s="289"/>
      <c r="M62" s="293"/>
      <c r="N62" s="294"/>
      <c r="O62" s="290"/>
      <c r="P62" s="290"/>
      <c r="Q62" s="295"/>
      <c r="R62" s="294"/>
      <c r="S62" s="294"/>
      <c r="T62" s="294"/>
      <c r="U62" s="294"/>
      <c r="V62" s="287"/>
      <c r="W62" s="287"/>
      <c r="X62" s="294"/>
      <c r="Y62" s="294"/>
      <c r="Z62" s="294"/>
      <c r="AA62" s="288"/>
      <c r="AB62" s="288"/>
      <c r="AC62" s="288"/>
      <c r="AD62" s="288"/>
      <c r="AE62" s="288"/>
      <c r="AF62" s="288"/>
      <c r="AG62" s="288"/>
      <c r="AH62" s="288"/>
      <c r="AI62" s="288"/>
      <c r="AJ62" s="289"/>
      <c r="AK62" s="289"/>
      <c r="AL62" s="289"/>
      <c r="AM62" s="289"/>
      <c r="AN62" s="289"/>
    </row>
    <row r="63" spans="1:40" s="339" customFormat="1">
      <c r="A63" s="84"/>
      <c r="B63" s="84"/>
      <c r="E63" s="151"/>
      <c r="F63" s="152"/>
      <c r="G63" s="291"/>
      <c r="H63" s="292"/>
      <c r="I63" s="289"/>
      <c r="J63" s="289"/>
      <c r="K63" s="289"/>
      <c r="L63" s="289"/>
      <c r="M63" s="293"/>
      <c r="N63" s="294"/>
      <c r="O63" s="290"/>
      <c r="P63" s="290"/>
      <c r="Q63" s="295"/>
      <c r="R63" s="294"/>
      <c r="S63" s="294"/>
      <c r="T63" s="294"/>
      <c r="U63" s="294"/>
      <c r="V63" s="287"/>
      <c r="W63" s="287"/>
      <c r="X63" s="294"/>
      <c r="Y63" s="294"/>
      <c r="Z63" s="294"/>
      <c r="AA63" s="288"/>
      <c r="AB63" s="288"/>
      <c r="AC63" s="288"/>
      <c r="AD63" s="288"/>
      <c r="AE63" s="288"/>
      <c r="AF63" s="288"/>
      <c r="AG63" s="288"/>
      <c r="AH63" s="288"/>
      <c r="AI63" s="288"/>
      <c r="AJ63" s="289"/>
      <c r="AK63" s="289"/>
      <c r="AL63" s="289"/>
      <c r="AM63" s="289"/>
      <c r="AN63" s="289"/>
    </row>
    <row r="64" spans="1:40" s="339" customFormat="1">
      <c r="A64" s="82"/>
      <c r="B64" s="82"/>
      <c r="E64" s="151"/>
      <c r="F64" s="152"/>
      <c r="G64" s="291"/>
      <c r="H64" s="292"/>
      <c r="I64" s="289"/>
      <c r="J64" s="289"/>
      <c r="K64" s="289"/>
      <c r="L64" s="289"/>
      <c r="M64" s="293"/>
      <c r="N64" s="294"/>
      <c r="O64" s="290"/>
      <c r="P64" s="290"/>
      <c r="Q64" s="295"/>
      <c r="R64" s="294"/>
      <c r="S64" s="294"/>
      <c r="T64" s="294"/>
      <c r="U64" s="294"/>
      <c r="V64" s="287"/>
      <c r="W64" s="287"/>
      <c r="X64" s="294"/>
      <c r="Y64" s="294"/>
      <c r="Z64" s="294"/>
      <c r="AA64" s="288"/>
      <c r="AB64" s="288"/>
      <c r="AC64" s="288"/>
      <c r="AD64" s="288"/>
      <c r="AE64" s="288"/>
      <c r="AF64" s="288"/>
      <c r="AG64" s="288"/>
      <c r="AH64" s="288"/>
      <c r="AI64" s="288"/>
      <c r="AJ64" s="289"/>
      <c r="AK64" s="289"/>
      <c r="AL64" s="289"/>
      <c r="AM64" s="289"/>
      <c r="AN64" s="289"/>
    </row>
    <row r="65" spans="1:40" s="339" customFormat="1">
      <c r="A65" s="82"/>
      <c r="B65" s="82"/>
      <c r="E65" s="151"/>
      <c r="F65" s="152"/>
      <c r="G65" s="291"/>
      <c r="H65" s="292"/>
      <c r="I65" s="289"/>
      <c r="J65" s="289"/>
      <c r="K65" s="289"/>
      <c r="L65" s="289"/>
      <c r="M65" s="293"/>
      <c r="N65" s="294"/>
      <c r="O65" s="290"/>
      <c r="P65" s="290"/>
      <c r="Q65" s="295"/>
      <c r="R65" s="294"/>
      <c r="S65" s="294"/>
      <c r="T65" s="294"/>
      <c r="U65" s="294"/>
      <c r="V65" s="287"/>
      <c r="W65" s="287"/>
      <c r="X65" s="294"/>
      <c r="Y65" s="294"/>
      <c r="Z65" s="294"/>
      <c r="AA65" s="288"/>
      <c r="AB65" s="288"/>
      <c r="AC65" s="288"/>
      <c r="AD65" s="288"/>
      <c r="AE65" s="288"/>
      <c r="AF65" s="288"/>
      <c r="AG65" s="288"/>
      <c r="AH65" s="288"/>
      <c r="AI65" s="288"/>
      <c r="AJ65" s="289"/>
      <c r="AK65" s="289"/>
      <c r="AL65" s="289"/>
      <c r="AM65" s="289"/>
      <c r="AN65" s="289"/>
    </row>
    <row r="66" spans="1:40" s="339" customFormat="1">
      <c r="A66" s="84"/>
      <c r="B66" s="84"/>
      <c r="E66" s="151"/>
      <c r="F66" s="152"/>
      <c r="G66" s="291"/>
      <c r="H66" s="292"/>
      <c r="I66" s="289"/>
      <c r="J66" s="289"/>
      <c r="K66" s="289"/>
      <c r="L66" s="289"/>
      <c r="M66" s="293"/>
      <c r="N66" s="294"/>
      <c r="O66" s="290"/>
      <c r="P66" s="290"/>
      <c r="Q66" s="295"/>
      <c r="R66" s="294"/>
      <c r="S66" s="294"/>
      <c r="T66" s="294"/>
      <c r="U66" s="294"/>
      <c r="V66" s="287"/>
      <c r="W66" s="287"/>
      <c r="X66" s="294"/>
      <c r="Y66" s="294"/>
      <c r="Z66" s="294"/>
      <c r="AA66" s="288"/>
      <c r="AB66" s="288"/>
      <c r="AC66" s="288"/>
      <c r="AD66" s="288"/>
      <c r="AE66" s="288"/>
      <c r="AF66" s="288"/>
      <c r="AG66" s="288"/>
      <c r="AH66" s="288"/>
      <c r="AI66" s="288"/>
      <c r="AJ66" s="289"/>
      <c r="AK66" s="289"/>
      <c r="AL66" s="289"/>
      <c r="AM66" s="289"/>
      <c r="AN66" s="289"/>
    </row>
    <row r="67" spans="1:40" s="339" customFormat="1">
      <c r="A67" s="84"/>
      <c r="B67" s="84"/>
      <c r="E67" s="151"/>
      <c r="F67" s="152"/>
      <c r="G67" s="291"/>
      <c r="H67" s="292"/>
      <c r="I67" s="289"/>
      <c r="J67" s="289"/>
      <c r="K67" s="289"/>
      <c r="L67" s="289"/>
      <c r="M67" s="293"/>
      <c r="N67" s="294"/>
      <c r="O67" s="290"/>
      <c r="P67" s="290"/>
      <c r="Q67" s="295"/>
      <c r="R67" s="294"/>
      <c r="S67" s="294"/>
      <c r="T67" s="294"/>
      <c r="U67" s="294"/>
      <c r="V67" s="287"/>
      <c r="W67" s="287"/>
      <c r="X67" s="294"/>
      <c r="Y67" s="294"/>
      <c r="Z67" s="294"/>
      <c r="AA67" s="288"/>
      <c r="AB67" s="288"/>
      <c r="AC67" s="288"/>
      <c r="AD67" s="288"/>
      <c r="AE67" s="288"/>
      <c r="AF67" s="288"/>
      <c r="AG67" s="288"/>
      <c r="AH67" s="288"/>
      <c r="AI67" s="288"/>
      <c r="AJ67" s="289"/>
      <c r="AK67" s="289"/>
      <c r="AL67" s="289"/>
      <c r="AM67" s="289"/>
      <c r="AN67" s="289"/>
    </row>
    <row r="68" spans="1:40" s="339" customFormat="1">
      <c r="A68" s="84"/>
      <c r="B68" s="84"/>
      <c r="E68" s="151"/>
      <c r="F68" s="152"/>
      <c r="G68" s="291"/>
      <c r="H68" s="292"/>
      <c r="I68" s="289"/>
      <c r="J68" s="289"/>
      <c r="K68" s="289"/>
      <c r="L68" s="289"/>
      <c r="M68" s="293"/>
      <c r="N68" s="294"/>
      <c r="O68" s="290"/>
      <c r="P68" s="290"/>
      <c r="Q68" s="295"/>
      <c r="R68" s="294"/>
      <c r="S68" s="294"/>
      <c r="T68" s="294"/>
      <c r="U68" s="294"/>
      <c r="V68" s="287"/>
      <c r="W68" s="287"/>
      <c r="X68" s="294"/>
      <c r="Y68" s="294"/>
      <c r="Z68" s="294"/>
      <c r="AA68" s="288"/>
      <c r="AB68" s="288"/>
      <c r="AC68" s="288"/>
      <c r="AD68" s="288"/>
      <c r="AE68" s="288"/>
      <c r="AF68" s="288"/>
      <c r="AG68" s="288"/>
      <c r="AH68" s="288"/>
      <c r="AI68" s="288"/>
      <c r="AJ68" s="289"/>
      <c r="AK68" s="289"/>
      <c r="AL68" s="289"/>
      <c r="AM68" s="289"/>
      <c r="AN68" s="289"/>
    </row>
    <row r="69" spans="1:40" s="339" customFormat="1">
      <c r="A69" s="84"/>
      <c r="B69" s="84"/>
      <c r="E69" s="151"/>
      <c r="F69" s="152"/>
      <c r="G69" s="291"/>
      <c r="H69" s="292"/>
      <c r="I69" s="289"/>
      <c r="J69" s="289"/>
      <c r="K69" s="289"/>
      <c r="L69" s="289"/>
      <c r="M69" s="293"/>
      <c r="N69" s="294"/>
      <c r="O69" s="290"/>
      <c r="P69" s="290"/>
      <c r="Q69" s="295"/>
      <c r="R69" s="294"/>
      <c r="S69" s="294"/>
      <c r="T69" s="294"/>
      <c r="U69" s="294"/>
      <c r="V69" s="287"/>
      <c r="W69" s="287"/>
      <c r="X69" s="294"/>
      <c r="Y69" s="294"/>
      <c r="Z69" s="294"/>
      <c r="AA69" s="288"/>
      <c r="AB69" s="288"/>
      <c r="AC69" s="288"/>
      <c r="AD69" s="288"/>
      <c r="AE69" s="288"/>
      <c r="AF69" s="288"/>
      <c r="AG69" s="288"/>
      <c r="AH69" s="288"/>
      <c r="AI69" s="288"/>
      <c r="AJ69" s="289"/>
      <c r="AK69" s="289"/>
      <c r="AL69" s="289"/>
      <c r="AM69" s="289"/>
      <c r="AN69" s="289"/>
    </row>
    <row r="70" spans="1:40" s="339" customFormat="1">
      <c r="A70" s="84"/>
      <c r="B70" s="84"/>
      <c r="E70" s="151"/>
      <c r="F70" s="152"/>
      <c r="G70" s="291"/>
      <c r="H70" s="292"/>
      <c r="I70" s="289"/>
      <c r="J70" s="289"/>
      <c r="K70" s="289"/>
      <c r="L70" s="289"/>
      <c r="M70" s="293"/>
      <c r="N70" s="294"/>
      <c r="O70" s="290"/>
      <c r="P70" s="290"/>
      <c r="Q70" s="295"/>
      <c r="R70" s="294"/>
      <c r="S70" s="294"/>
      <c r="T70" s="294"/>
      <c r="U70" s="294"/>
      <c r="V70" s="287"/>
      <c r="W70" s="287"/>
      <c r="X70" s="294"/>
      <c r="Y70" s="294"/>
      <c r="Z70" s="294"/>
      <c r="AA70" s="288"/>
      <c r="AB70" s="288"/>
      <c r="AC70" s="288"/>
      <c r="AD70" s="288"/>
      <c r="AE70" s="288"/>
      <c r="AF70" s="288"/>
      <c r="AG70" s="288"/>
      <c r="AH70" s="288"/>
      <c r="AI70" s="288"/>
      <c r="AJ70" s="289"/>
      <c r="AK70" s="289"/>
      <c r="AL70" s="289"/>
      <c r="AM70" s="289"/>
      <c r="AN70" s="289"/>
    </row>
    <row r="71" spans="1:40" s="339" customFormat="1">
      <c r="A71" s="84"/>
      <c r="B71" s="84"/>
      <c r="E71" s="151"/>
      <c r="F71" s="152"/>
      <c r="G71" s="291"/>
      <c r="H71" s="292"/>
      <c r="I71" s="289"/>
      <c r="J71" s="289"/>
      <c r="K71" s="289"/>
      <c r="L71" s="289"/>
      <c r="M71" s="293"/>
      <c r="N71" s="294"/>
      <c r="O71" s="290"/>
      <c r="P71" s="290"/>
      <c r="Q71" s="295"/>
      <c r="R71" s="294"/>
      <c r="S71" s="294"/>
      <c r="T71" s="294"/>
      <c r="U71" s="294"/>
      <c r="V71" s="287"/>
      <c r="W71" s="287"/>
      <c r="X71" s="294"/>
      <c r="Y71" s="294"/>
      <c r="Z71" s="294"/>
      <c r="AA71" s="288"/>
      <c r="AB71" s="288"/>
      <c r="AC71" s="288"/>
      <c r="AD71" s="288"/>
      <c r="AE71" s="288"/>
      <c r="AF71" s="288"/>
      <c r="AG71" s="288"/>
      <c r="AH71" s="288"/>
      <c r="AI71" s="288"/>
      <c r="AJ71" s="289"/>
      <c r="AK71" s="289"/>
      <c r="AL71" s="289"/>
      <c r="AM71" s="289"/>
      <c r="AN71" s="289"/>
    </row>
    <row r="72" spans="1:40" s="339" customFormat="1">
      <c r="A72" s="82"/>
      <c r="B72" s="82"/>
      <c r="E72" s="151"/>
      <c r="F72" s="152"/>
      <c r="G72" s="291"/>
      <c r="H72" s="292"/>
      <c r="I72" s="289"/>
      <c r="J72" s="289"/>
      <c r="K72" s="289"/>
      <c r="L72" s="289"/>
      <c r="M72" s="293"/>
      <c r="N72" s="294"/>
      <c r="O72" s="290"/>
      <c r="P72" s="290"/>
      <c r="Q72" s="295"/>
      <c r="R72" s="294"/>
      <c r="S72" s="294"/>
      <c r="T72" s="294"/>
      <c r="U72" s="294"/>
      <c r="V72" s="287"/>
      <c r="W72" s="287"/>
      <c r="X72" s="294"/>
      <c r="Y72" s="294"/>
      <c r="Z72" s="294"/>
      <c r="AA72" s="288"/>
      <c r="AB72" s="288"/>
      <c r="AC72" s="288"/>
      <c r="AD72" s="288"/>
      <c r="AE72" s="288"/>
      <c r="AF72" s="288"/>
      <c r="AG72" s="288"/>
      <c r="AH72" s="288"/>
      <c r="AI72" s="288"/>
      <c r="AJ72" s="289"/>
      <c r="AK72" s="289"/>
      <c r="AL72" s="289"/>
      <c r="AM72" s="289"/>
      <c r="AN72" s="289"/>
    </row>
    <row r="73" spans="1:40" s="339" customFormat="1">
      <c r="A73" s="82"/>
      <c r="B73" s="82"/>
      <c r="E73" s="151"/>
      <c r="F73" s="152"/>
      <c r="G73" s="291"/>
      <c r="H73" s="292"/>
      <c r="I73" s="289"/>
      <c r="J73" s="289"/>
      <c r="K73" s="289"/>
      <c r="L73" s="289"/>
      <c r="M73" s="293"/>
      <c r="N73" s="294"/>
      <c r="O73" s="290"/>
      <c r="P73" s="290"/>
      <c r="Q73" s="295"/>
      <c r="R73" s="294"/>
      <c r="S73" s="294"/>
      <c r="T73" s="294"/>
      <c r="U73" s="294"/>
      <c r="V73" s="287"/>
      <c r="W73" s="287"/>
      <c r="X73" s="294"/>
      <c r="Y73" s="294"/>
      <c r="Z73" s="294"/>
      <c r="AA73" s="288"/>
      <c r="AB73" s="288"/>
      <c r="AC73" s="288"/>
      <c r="AD73" s="288"/>
      <c r="AE73" s="288"/>
      <c r="AF73" s="288"/>
      <c r="AG73" s="288"/>
      <c r="AH73" s="288"/>
      <c r="AI73" s="288"/>
      <c r="AJ73" s="289"/>
      <c r="AK73" s="289"/>
      <c r="AL73" s="289"/>
      <c r="AM73" s="289"/>
      <c r="AN73" s="289"/>
    </row>
    <row r="74" spans="1:40" s="339" customFormat="1">
      <c r="A74" s="82"/>
      <c r="B74" s="82"/>
      <c r="E74" s="151"/>
      <c r="F74" s="152"/>
      <c r="G74" s="291"/>
      <c r="H74" s="292"/>
      <c r="I74" s="289"/>
      <c r="J74" s="289"/>
      <c r="K74" s="289"/>
      <c r="L74" s="289"/>
      <c r="M74" s="293"/>
      <c r="N74" s="294"/>
      <c r="O74" s="290"/>
      <c r="P74" s="290"/>
      <c r="Q74" s="295"/>
      <c r="R74" s="294"/>
      <c r="S74" s="294"/>
      <c r="T74" s="294"/>
      <c r="U74" s="294"/>
      <c r="V74" s="287"/>
      <c r="W74" s="287"/>
      <c r="X74" s="294"/>
      <c r="Y74" s="294"/>
      <c r="Z74" s="294"/>
      <c r="AA74" s="288"/>
      <c r="AB74" s="288"/>
      <c r="AC74" s="288"/>
      <c r="AD74" s="288"/>
      <c r="AE74" s="288"/>
      <c r="AF74" s="288"/>
      <c r="AG74" s="288"/>
      <c r="AH74" s="288"/>
      <c r="AI74" s="288"/>
      <c r="AJ74" s="289"/>
      <c r="AK74" s="289"/>
      <c r="AL74" s="289"/>
      <c r="AM74" s="289"/>
      <c r="AN74" s="289"/>
    </row>
    <row r="75" spans="1:40" s="339" customFormat="1">
      <c r="A75" s="83"/>
      <c r="B75" s="83"/>
      <c r="E75" s="151"/>
      <c r="F75" s="152"/>
      <c r="G75" s="291"/>
      <c r="H75" s="292"/>
      <c r="I75" s="289"/>
      <c r="J75" s="289"/>
      <c r="K75" s="289"/>
      <c r="L75" s="289"/>
      <c r="M75" s="293"/>
      <c r="N75" s="294"/>
      <c r="O75" s="290"/>
      <c r="P75" s="290"/>
      <c r="Q75" s="295"/>
      <c r="R75" s="294"/>
      <c r="S75" s="294"/>
      <c r="T75" s="294"/>
      <c r="U75" s="294"/>
      <c r="V75" s="287"/>
      <c r="W75" s="287"/>
      <c r="X75" s="294"/>
      <c r="Y75" s="294"/>
      <c r="Z75" s="294"/>
      <c r="AA75" s="288"/>
      <c r="AB75" s="288"/>
      <c r="AC75" s="288"/>
      <c r="AD75" s="288"/>
      <c r="AE75" s="288"/>
      <c r="AF75" s="288"/>
      <c r="AG75" s="288"/>
      <c r="AH75" s="288"/>
      <c r="AI75" s="288"/>
      <c r="AJ75" s="289"/>
      <c r="AK75" s="289"/>
      <c r="AL75" s="289"/>
      <c r="AM75" s="289"/>
      <c r="AN75" s="289"/>
    </row>
    <row r="76" spans="1:40" s="339" customFormat="1">
      <c r="A76" s="82"/>
      <c r="B76" s="82"/>
      <c r="E76" s="151"/>
      <c r="F76" s="152"/>
      <c r="G76" s="291"/>
      <c r="H76" s="292"/>
      <c r="I76" s="289"/>
      <c r="J76" s="289"/>
      <c r="K76" s="289"/>
      <c r="L76" s="289"/>
      <c r="M76" s="293"/>
      <c r="N76" s="294"/>
      <c r="O76" s="290"/>
      <c r="P76" s="290"/>
      <c r="Q76" s="295"/>
      <c r="R76" s="294"/>
      <c r="S76" s="294"/>
      <c r="T76" s="294"/>
      <c r="U76" s="294"/>
      <c r="V76" s="287"/>
      <c r="W76" s="287"/>
      <c r="X76" s="294"/>
      <c r="Y76" s="294"/>
      <c r="Z76" s="294"/>
      <c r="AA76" s="288"/>
      <c r="AB76" s="288"/>
      <c r="AC76" s="288"/>
      <c r="AD76" s="288"/>
      <c r="AE76" s="288"/>
      <c r="AF76" s="288"/>
      <c r="AG76" s="288"/>
      <c r="AH76" s="288"/>
      <c r="AI76" s="288"/>
      <c r="AJ76" s="289"/>
      <c r="AK76" s="289"/>
      <c r="AL76" s="289"/>
      <c r="AM76" s="289"/>
      <c r="AN76" s="289"/>
    </row>
    <row r="77" spans="1:40" s="339" customFormat="1">
      <c r="A77" s="84"/>
      <c r="B77" s="84"/>
      <c r="E77" s="151"/>
      <c r="F77" s="152"/>
      <c r="G77" s="291"/>
      <c r="H77" s="292"/>
      <c r="I77" s="289"/>
      <c r="J77" s="289"/>
      <c r="K77" s="289"/>
      <c r="L77" s="289"/>
      <c r="M77" s="293"/>
      <c r="N77" s="294"/>
      <c r="O77" s="290"/>
      <c r="P77" s="290"/>
      <c r="Q77" s="295"/>
      <c r="R77" s="294"/>
      <c r="S77" s="294"/>
      <c r="T77" s="294"/>
      <c r="U77" s="294"/>
      <c r="V77" s="287"/>
      <c r="W77" s="287"/>
      <c r="X77" s="294"/>
      <c r="Y77" s="294"/>
      <c r="Z77" s="294"/>
      <c r="AA77" s="288"/>
      <c r="AB77" s="288"/>
      <c r="AC77" s="288"/>
      <c r="AD77" s="288"/>
      <c r="AE77" s="288"/>
      <c r="AF77" s="288"/>
      <c r="AG77" s="288"/>
      <c r="AH77" s="288"/>
      <c r="AI77" s="288"/>
      <c r="AJ77" s="289"/>
      <c r="AK77" s="289"/>
      <c r="AL77" s="289"/>
      <c r="AM77" s="289"/>
      <c r="AN77" s="289"/>
    </row>
    <row r="78" spans="1:40" s="339" customFormat="1">
      <c r="A78" s="82"/>
      <c r="B78" s="82"/>
      <c r="E78" s="151"/>
      <c r="F78" s="152"/>
      <c r="G78" s="291"/>
      <c r="H78" s="292"/>
      <c r="I78" s="289"/>
      <c r="J78" s="289"/>
      <c r="K78" s="289"/>
      <c r="L78" s="289"/>
      <c r="M78" s="293"/>
      <c r="N78" s="294"/>
      <c r="O78" s="290"/>
      <c r="P78" s="290"/>
      <c r="Q78" s="295"/>
      <c r="R78" s="294"/>
      <c r="S78" s="294"/>
      <c r="T78" s="294"/>
      <c r="U78" s="294"/>
      <c r="V78" s="287"/>
      <c r="W78" s="287"/>
      <c r="X78" s="294"/>
      <c r="Y78" s="294"/>
      <c r="Z78" s="294"/>
      <c r="AA78" s="288"/>
      <c r="AB78" s="288"/>
      <c r="AC78" s="288"/>
      <c r="AD78" s="288"/>
      <c r="AE78" s="288"/>
      <c r="AF78" s="288"/>
      <c r="AG78" s="288"/>
      <c r="AH78" s="288"/>
      <c r="AI78" s="288"/>
      <c r="AJ78" s="289"/>
      <c r="AK78" s="289"/>
      <c r="AL78" s="289"/>
      <c r="AM78" s="289"/>
      <c r="AN78" s="289"/>
    </row>
    <row r="79" spans="1:40" s="339" customFormat="1">
      <c r="A79" s="83"/>
      <c r="B79" s="83"/>
      <c r="E79" s="151"/>
      <c r="F79" s="152"/>
      <c r="G79" s="291"/>
      <c r="H79" s="292"/>
      <c r="I79" s="289"/>
      <c r="J79" s="289"/>
      <c r="K79" s="289"/>
      <c r="L79" s="289"/>
      <c r="M79" s="293"/>
      <c r="N79" s="294"/>
      <c r="O79" s="290"/>
      <c r="P79" s="290"/>
      <c r="Q79" s="295"/>
      <c r="R79" s="294"/>
      <c r="S79" s="294"/>
      <c r="T79" s="294"/>
      <c r="U79" s="294"/>
      <c r="V79" s="287"/>
      <c r="W79" s="287"/>
      <c r="X79" s="294"/>
      <c r="Y79" s="294"/>
      <c r="Z79" s="294"/>
      <c r="AA79" s="288"/>
      <c r="AB79" s="288"/>
      <c r="AC79" s="288"/>
      <c r="AD79" s="288"/>
      <c r="AE79" s="288"/>
      <c r="AF79" s="288"/>
      <c r="AG79" s="288"/>
      <c r="AH79" s="288"/>
      <c r="AI79" s="288"/>
      <c r="AJ79" s="289"/>
      <c r="AK79" s="289"/>
      <c r="AL79" s="289"/>
      <c r="AM79" s="289"/>
      <c r="AN79" s="289"/>
    </row>
    <row r="80" spans="1:40" s="339" customFormat="1">
      <c r="A80" s="84"/>
      <c r="B80" s="84"/>
      <c r="E80" s="151"/>
      <c r="F80" s="152"/>
      <c r="G80" s="291"/>
      <c r="H80" s="292"/>
      <c r="I80" s="289"/>
      <c r="J80" s="289"/>
      <c r="K80" s="289"/>
      <c r="L80" s="289"/>
      <c r="M80" s="293"/>
      <c r="N80" s="294"/>
      <c r="O80" s="290"/>
      <c r="P80" s="290"/>
      <c r="Q80" s="295"/>
      <c r="R80" s="294"/>
      <c r="S80" s="294"/>
      <c r="T80" s="294"/>
      <c r="U80" s="294"/>
      <c r="V80" s="287"/>
      <c r="W80" s="287"/>
      <c r="X80" s="294"/>
      <c r="Y80" s="294"/>
      <c r="Z80" s="294"/>
      <c r="AA80" s="288"/>
      <c r="AB80" s="288"/>
      <c r="AC80" s="288"/>
      <c r="AD80" s="288"/>
      <c r="AE80" s="288"/>
      <c r="AF80" s="288"/>
      <c r="AG80" s="288"/>
      <c r="AH80" s="288"/>
      <c r="AI80" s="288"/>
      <c r="AJ80" s="289"/>
      <c r="AK80" s="289"/>
      <c r="AL80" s="289"/>
      <c r="AM80" s="289"/>
      <c r="AN80" s="289"/>
    </row>
    <row r="81" spans="1:40" s="339" customFormat="1">
      <c r="A81" s="84"/>
      <c r="B81" s="84"/>
      <c r="E81" s="151"/>
      <c r="F81" s="152"/>
      <c r="G81" s="291"/>
      <c r="H81" s="292"/>
      <c r="I81" s="289"/>
      <c r="J81" s="289"/>
      <c r="K81" s="289"/>
      <c r="L81" s="289"/>
      <c r="M81" s="293"/>
      <c r="N81" s="294"/>
      <c r="O81" s="290"/>
      <c r="P81" s="290"/>
      <c r="Q81" s="295"/>
      <c r="R81" s="294"/>
      <c r="S81" s="294"/>
      <c r="T81" s="294"/>
      <c r="U81" s="294"/>
      <c r="V81" s="287"/>
      <c r="W81" s="287"/>
      <c r="X81" s="294"/>
      <c r="Y81" s="294"/>
      <c r="Z81" s="294"/>
      <c r="AA81" s="288"/>
      <c r="AB81" s="288"/>
      <c r="AC81" s="288"/>
      <c r="AD81" s="288"/>
      <c r="AE81" s="288"/>
      <c r="AF81" s="288"/>
      <c r="AG81" s="288"/>
      <c r="AH81" s="288"/>
      <c r="AI81" s="288"/>
      <c r="AJ81" s="289"/>
      <c r="AK81" s="289"/>
      <c r="AL81" s="289"/>
      <c r="AM81" s="289"/>
      <c r="AN81" s="289"/>
    </row>
    <row r="82" spans="1:40" s="339" customFormat="1">
      <c r="A82" s="82"/>
      <c r="B82" s="82"/>
      <c r="E82" s="151"/>
      <c r="F82" s="152"/>
      <c r="G82" s="291"/>
      <c r="H82" s="292"/>
      <c r="I82" s="289"/>
      <c r="J82" s="289"/>
      <c r="K82" s="289"/>
      <c r="L82" s="289"/>
      <c r="M82" s="293"/>
      <c r="N82" s="294"/>
      <c r="O82" s="290"/>
      <c r="P82" s="290"/>
      <c r="Q82" s="295"/>
      <c r="R82" s="294"/>
      <c r="S82" s="294"/>
      <c r="T82" s="294"/>
      <c r="U82" s="294"/>
      <c r="V82" s="287"/>
      <c r="W82" s="287"/>
      <c r="X82" s="294"/>
      <c r="Y82" s="294"/>
      <c r="Z82" s="294"/>
      <c r="AA82" s="288"/>
      <c r="AB82" s="288"/>
      <c r="AC82" s="288"/>
      <c r="AD82" s="288"/>
      <c r="AE82" s="288"/>
      <c r="AF82" s="288"/>
      <c r="AG82" s="288"/>
      <c r="AH82" s="288"/>
      <c r="AI82" s="288"/>
      <c r="AJ82" s="289"/>
      <c r="AK82" s="289"/>
      <c r="AL82" s="289"/>
      <c r="AM82" s="289"/>
      <c r="AN82" s="289"/>
    </row>
    <row r="83" spans="1:40" s="339" customFormat="1">
      <c r="A83" s="82"/>
      <c r="B83" s="82"/>
      <c r="E83" s="151"/>
      <c r="F83" s="152"/>
      <c r="G83" s="291"/>
      <c r="H83" s="292"/>
      <c r="I83" s="289"/>
      <c r="J83" s="289"/>
      <c r="K83" s="289"/>
      <c r="L83" s="289"/>
      <c r="M83" s="293"/>
      <c r="N83" s="294"/>
      <c r="O83" s="290"/>
      <c r="P83" s="290"/>
      <c r="Q83" s="295"/>
      <c r="R83" s="294"/>
      <c r="S83" s="294"/>
      <c r="T83" s="294"/>
      <c r="U83" s="294"/>
      <c r="V83" s="287"/>
      <c r="W83" s="287"/>
      <c r="X83" s="294"/>
      <c r="Y83" s="294"/>
      <c r="Z83" s="294"/>
      <c r="AA83" s="288"/>
      <c r="AB83" s="288"/>
      <c r="AC83" s="288"/>
      <c r="AD83" s="288"/>
      <c r="AE83" s="288"/>
      <c r="AF83" s="288"/>
      <c r="AG83" s="288"/>
      <c r="AH83" s="288"/>
      <c r="AI83" s="288"/>
      <c r="AJ83" s="289"/>
      <c r="AK83" s="289"/>
      <c r="AL83" s="289"/>
      <c r="AM83" s="289"/>
      <c r="AN83" s="289"/>
    </row>
    <row r="84" spans="1:40" s="339" customFormat="1">
      <c r="A84" s="82"/>
      <c r="B84" s="82"/>
      <c r="E84" s="151"/>
      <c r="F84" s="152"/>
      <c r="G84" s="291"/>
      <c r="H84" s="292"/>
      <c r="I84" s="289"/>
      <c r="J84" s="289"/>
      <c r="K84" s="289"/>
      <c r="L84" s="289"/>
      <c r="M84" s="293"/>
      <c r="N84" s="294"/>
      <c r="O84" s="290"/>
      <c r="P84" s="290"/>
      <c r="Q84" s="295"/>
      <c r="R84" s="294"/>
      <c r="S84" s="294"/>
      <c r="T84" s="294"/>
      <c r="U84" s="294"/>
      <c r="V84" s="287"/>
      <c r="W84" s="287"/>
      <c r="X84" s="294"/>
      <c r="Y84" s="294"/>
      <c r="Z84" s="294"/>
      <c r="AA84" s="288"/>
      <c r="AB84" s="288"/>
      <c r="AC84" s="288"/>
      <c r="AD84" s="288"/>
      <c r="AE84" s="288"/>
      <c r="AF84" s="288"/>
      <c r="AG84" s="288"/>
      <c r="AH84" s="288"/>
      <c r="AI84" s="288"/>
      <c r="AJ84" s="289"/>
      <c r="AK84" s="289"/>
      <c r="AL84" s="289"/>
      <c r="AM84" s="289"/>
      <c r="AN84" s="289"/>
    </row>
    <row r="85" spans="1:40" s="339" customFormat="1">
      <c r="A85" s="82"/>
      <c r="B85" s="82"/>
      <c r="E85" s="151"/>
      <c r="F85" s="152"/>
      <c r="G85" s="291"/>
      <c r="H85" s="292"/>
      <c r="I85" s="289"/>
      <c r="J85" s="289"/>
      <c r="K85" s="289"/>
      <c r="L85" s="289"/>
      <c r="M85" s="293"/>
      <c r="N85" s="294"/>
      <c r="O85" s="290"/>
      <c r="P85" s="290"/>
      <c r="Q85" s="295"/>
      <c r="R85" s="294"/>
      <c r="S85" s="294"/>
      <c r="T85" s="294"/>
      <c r="U85" s="294"/>
      <c r="V85" s="287"/>
      <c r="W85" s="287"/>
      <c r="X85" s="294"/>
      <c r="Y85" s="294"/>
      <c r="Z85" s="294"/>
      <c r="AA85" s="288"/>
      <c r="AB85" s="288"/>
      <c r="AC85" s="288"/>
      <c r="AD85" s="288"/>
      <c r="AE85" s="288"/>
      <c r="AF85" s="288"/>
      <c r="AG85" s="288"/>
      <c r="AH85" s="288"/>
      <c r="AI85" s="288"/>
      <c r="AJ85" s="289"/>
      <c r="AK85" s="289"/>
      <c r="AL85" s="289"/>
      <c r="AM85" s="289"/>
      <c r="AN85" s="289"/>
    </row>
    <row r="86" spans="1:40" s="339" customFormat="1">
      <c r="A86" s="82"/>
      <c r="B86" s="82"/>
      <c r="E86" s="151"/>
      <c r="F86" s="152"/>
      <c r="G86" s="291"/>
      <c r="H86" s="292"/>
      <c r="I86" s="289"/>
      <c r="J86" s="289"/>
      <c r="K86" s="289"/>
      <c r="L86" s="289"/>
      <c r="M86" s="293"/>
      <c r="N86" s="294"/>
      <c r="O86" s="290"/>
      <c r="P86" s="290"/>
      <c r="Q86" s="295"/>
      <c r="R86" s="294"/>
      <c r="S86" s="294"/>
      <c r="T86" s="294"/>
      <c r="U86" s="294"/>
      <c r="V86" s="287"/>
      <c r="W86" s="287"/>
      <c r="X86" s="294"/>
      <c r="Y86" s="294"/>
      <c r="Z86" s="294"/>
      <c r="AA86" s="288"/>
      <c r="AB86" s="288"/>
      <c r="AC86" s="288"/>
      <c r="AD86" s="288"/>
      <c r="AE86" s="288"/>
      <c r="AF86" s="288"/>
      <c r="AG86" s="288"/>
      <c r="AH86" s="288"/>
      <c r="AI86" s="288"/>
      <c r="AJ86" s="289"/>
      <c r="AK86" s="289"/>
      <c r="AL86" s="289"/>
      <c r="AM86" s="289"/>
      <c r="AN86" s="289"/>
    </row>
    <row r="87" spans="1:40" s="339" customFormat="1">
      <c r="A87" s="82"/>
      <c r="B87" s="82"/>
      <c r="E87" s="151"/>
      <c r="F87" s="152"/>
      <c r="G87" s="291"/>
      <c r="H87" s="292"/>
      <c r="I87" s="289"/>
      <c r="J87" s="289"/>
      <c r="K87" s="289"/>
      <c r="L87" s="289"/>
      <c r="M87" s="293"/>
      <c r="N87" s="294"/>
      <c r="O87" s="290"/>
      <c r="P87" s="290"/>
      <c r="Q87" s="295"/>
      <c r="R87" s="294"/>
      <c r="S87" s="294"/>
      <c r="T87" s="294"/>
      <c r="U87" s="294"/>
      <c r="V87" s="287"/>
      <c r="W87" s="287"/>
      <c r="X87" s="294"/>
      <c r="Y87" s="294"/>
      <c r="Z87" s="294"/>
      <c r="AA87" s="288"/>
      <c r="AB87" s="288"/>
      <c r="AC87" s="288"/>
      <c r="AD87" s="288"/>
      <c r="AE87" s="288"/>
      <c r="AF87" s="288"/>
      <c r="AG87" s="288"/>
      <c r="AH87" s="288"/>
      <c r="AI87" s="288"/>
      <c r="AJ87" s="289"/>
      <c r="AK87" s="289"/>
      <c r="AL87" s="289"/>
      <c r="AM87" s="289"/>
      <c r="AN87" s="289"/>
    </row>
    <row r="88" spans="1:40" s="339" customFormat="1">
      <c r="A88" s="83"/>
      <c r="B88" s="83"/>
      <c r="E88" s="151"/>
      <c r="F88" s="152"/>
      <c r="G88" s="291"/>
      <c r="H88" s="292"/>
      <c r="I88" s="289"/>
      <c r="J88" s="289"/>
      <c r="K88" s="289"/>
      <c r="L88" s="289"/>
      <c r="M88" s="293"/>
      <c r="N88" s="294"/>
      <c r="O88" s="290"/>
      <c r="P88" s="290"/>
      <c r="Q88" s="295"/>
      <c r="R88" s="294"/>
      <c r="S88" s="294"/>
      <c r="T88" s="294"/>
      <c r="U88" s="294"/>
      <c r="V88" s="287"/>
      <c r="W88" s="287"/>
      <c r="X88" s="294"/>
      <c r="Y88" s="294"/>
      <c r="Z88" s="294"/>
      <c r="AA88" s="288"/>
      <c r="AB88" s="288"/>
      <c r="AC88" s="288"/>
      <c r="AD88" s="288"/>
      <c r="AE88" s="288"/>
      <c r="AF88" s="288"/>
      <c r="AG88" s="288"/>
      <c r="AH88" s="288"/>
      <c r="AI88" s="288"/>
      <c r="AJ88" s="289"/>
      <c r="AK88" s="289"/>
      <c r="AL88" s="289"/>
      <c r="AM88" s="289"/>
      <c r="AN88" s="289"/>
    </row>
    <row r="89" spans="1:40" s="339" customFormat="1">
      <c r="A89" s="84"/>
      <c r="B89" s="84"/>
      <c r="E89" s="151"/>
      <c r="F89" s="152"/>
      <c r="G89" s="291"/>
      <c r="H89" s="292"/>
      <c r="I89" s="289"/>
      <c r="J89" s="289"/>
      <c r="K89" s="289"/>
      <c r="L89" s="289"/>
      <c r="M89" s="293"/>
      <c r="N89" s="294"/>
      <c r="O89" s="290"/>
      <c r="P89" s="290"/>
      <c r="Q89" s="295"/>
      <c r="R89" s="294"/>
      <c r="S89" s="294"/>
      <c r="T89" s="294"/>
      <c r="U89" s="294"/>
      <c r="V89" s="287"/>
      <c r="W89" s="287"/>
      <c r="X89" s="294"/>
      <c r="Y89" s="294"/>
      <c r="Z89" s="294"/>
      <c r="AA89" s="288"/>
      <c r="AB89" s="288"/>
      <c r="AC89" s="288"/>
      <c r="AD89" s="288"/>
      <c r="AE89" s="288"/>
      <c r="AF89" s="288"/>
      <c r="AG89" s="288"/>
      <c r="AH89" s="288"/>
      <c r="AI89" s="288"/>
      <c r="AJ89" s="289"/>
      <c r="AK89" s="289"/>
      <c r="AL89" s="289"/>
      <c r="AM89" s="289"/>
      <c r="AN89" s="289"/>
    </row>
    <row r="90" spans="1:40" s="339" customFormat="1">
      <c r="A90" s="84"/>
      <c r="B90" s="84"/>
      <c r="E90" s="151"/>
      <c r="F90" s="152"/>
      <c r="G90" s="291"/>
      <c r="H90" s="292"/>
      <c r="I90" s="289"/>
      <c r="J90" s="289"/>
      <c r="K90" s="289"/>
      <c r="L90" s="289"/>
      <c r="M90" s="293"/>
      <c r="N90" s="294"/>
      <c r="O90" s="290"/>
      <c r="P90" s="290"/>
      <c r="Q90" s="295"/>
      <c r="R90" s="294"/>
      <c r="S90" s="294"/>
      <c r="T90" s="294"/>
      <c r="U90" s="294"/>
      <c r="V90" s="287"/>
      <c r="W90" s="287"/>
      <c r="X90" s="294"/>
      <c r="Y90" s="294"/>
      <c r="Z90" s="294"/>
      <c r="AA90" s="288"/>
      <c r="AB90" s="288"/>
      <c r="AC90" s="288"/>
      <c r="AD90" s="288"/>
      <c r="AE90" s="288"/>
      <c r="AF90" s="288"/>
      <c r="AG90" s="288"/>
      <c r="AH90" s="288"/>
      <c r="AI90" s="288"/>
      <c r="AJ90" s="289"/>
      <c r="AK90" s="289"/>
      <c r="AL90" s="289"/>
      <c r="AM90" s="289"/>
      <c r="AN90" s="289"/>
    </row>
    <row r="91" spans="1:40" s="339" customFormat="1">
      <c r="A91" s="84"/>
      <c r="B91" s="84"/>
      <c r="E91" s="151"/>
      <c r="F91" s="152"/>
      <c r="G91" s="291"/>
      <c r="H91" s="292"/>
      <c r="I91" s="289"/>
      <c r="J91" s="289"/>
      <c r="K91" s="289"/>
      <c r="L91" s="289"/>
      <c r="M91" s="293"/>
      <c r="N91" s="294"/>
      <c r="O91" s="290"/>
      <c r="P91" s="290"/>
      <c r="Q91" s="295"/>
      <c r="R91" s="294"/>
      <c r="S91" s="294"/>
      <c r="T91" s="294"/>
      <c r="U91" s="294"/>
      <c r="V91" s="287"/>
      <c r="W91" s="287"/>
      <c r="X91" s="294"/>
      <c r="Y91" s="294"/>
      <c r="Z91" s="294"/>
      <c r="AA91" s="288"/>
      <c r="AB91" s="288"/>
      <c r="AC91" s="288"/>
      <c r="AD91" s="288"/>
      <c r="AE91" s="288"/>
      <c r="AF91" s="288"/>
      <c r="AG91" s="288"/>
      <c r="AH91" s="288"/>
      <c r="AI91" s="288"/>
      <c r="AJ91" s="289"/>
      <c r="AK91" s="289"/>
      <c r="AL91" s="289"/>
      <c r="AM91" s="289"/>
      <c r="AN91" s="289"/>
    </row>
    <row r="92" spans="1:40" s="339" customFormat="1">
      <c r="A92" s="83"/>
      <c r="B92" s="83"/>
      <c r="E92" s="151"/>
      <c r="F92" s="152"/>
      <c r="G92" s="291"/>
      <c r="H92" s="292"/>
      <c r="I92" s="289"/>
      <c r="J92" s="289"/>
      <c r="K92" s="289"/>
      <c r="L92" s="289"/>
      <c r="M92" s="293"/>
      <c r="N92" s="294"/>
      <c r="O92" s="290"/>
      <c r="P92" s="290"/>
      <c r="Q92" s="295"/>
      <c r="R92" s="294"/>
      <c r="S92" s="294"/>
      <c r="T92" s="294"/>
      <c r="U92" s="294"/>
      <c r="V92" s="287"/>
      <c r="W92" s="287"/>
      <c r="X92" s="294"/>
      <c r="Y92" s="294"/>
      <c r="Z92" s="294"/>
      <c r="AA92" s="288"/>
      <c r="AB92" s="288"/>
      <c r="AC92" s="288"/>
      <c r="AD92" s="288"/>
      <c r="AE92" s="288"/>
      <c r="AF92" s="288"/>
      <c r="AG92" s="288"/>
      <c r="AH92" s="288"/>
      <c r="AI92" s="288"/>
      <c r="AJ92" s="289"/>
      <c r="AK92" s="289"/>
      <c r="AL92" s="289"/>
      <c r="AM92" s="289"/>
      <c r="AN92" s="289"/>
    </row>
    <row r="93" spans="1:40" s="339" customFormat="1">
      <c r="A93" s="83"/>
      <c r="B93" s="83"/>
      <c r="E93" s="151"/>
      <c r="F93" s="152"/>
      <c r="G93" s="291"/>
      <c r="H93" s="292"/>
      <c r="I93" s="289"/>
      <c r="J93" s="289"/>
      <c r="K93" s="289"/>
      <c r="L93" s="289"/>
      <c r="M93" s="293"/>
      <c r="N93" s="294"/>
      <c r="O93" s="290"/>
      <c r="P93" s="290"/>
      <c r="Q93" s="295"/>
      <c r="R93" s="294"/>
      <c r="S93" s="294"/>
      <c r="T93" s="294"/>
      <c r="U93" s="294"/>
      <c r="V93" s="287"/>
      <c r="W93" s="287"/>
      <c r="X93" s="294"/>
      <c r="Y93" s="294"/>
      <c r="Z93" s="294"/>
      <c r="AA93" s="288"/>
      <c r="AB93" s="288"/>
      <c r="AC93" s="288"/>
      <c r="AD93" s="288"/>
      <c r="AE93" s="288"/>
      <c r="AF93" s="288"/>
      <c r="AG93" s="288"/>
      <c r="AH93" s="288"/>
      <c r="AI93" s="288"/>
      <c r="AJ93" s="289"/>
      <c r="AK93" s="289"/>
      <c r="AL93" s="289"/>
      <c r="AM93" s="289"/>
      <c r="AN93" s="289"/>
    </row>
    <row r="94" spans="1:40" s="339" customFormat="1">
      <c r="A94" s="83"/>
      <c r="B94" s="83"/>
      <c r="E94" s="151"/>
      <c r="F94" s="152"/>
      <c r="G94" s="291"/>
      <c r="H94" s="292"/>
      <c r="I94" s="289"/>
      <c r="J94" s="289"/>
      <c r="K94" s="289"/>
      <c r="L94" s="289"/>
      <c r="M94" s="293"/>
      <c r="N94" s="294"/>
      <c r="O94" s="290"/>
      <c r="P94" s="290"/>
      <c r="Q94" s="295"/>
      <c r="R94" s="294"/>
      <c r="S94" s="294"/>
      <c r="T94" s="294"/>
      <c r="U94" s="294"/>
      <c r="V94" s="287"/>
      <c r="W94" s="287"/>
      <c r="X94" s="294"/>
      <c r="Y94" s="294"/>
      <c r="Z94" s="294"/>
      <c r="AA94" s="288"/>
      <c r="AB94" s="288"/>
      <c r="AC94" s="288"/>
      <c r="AD94" s="288"/>
      <c r="AE94" s="288"/>
      <c r="AF94" s="288"/>
      <c r="AG94" s="288"/>
      <c r="AH94" s="288"/>
      <c r="AI94" s="288"/>
      <c r="AJ94" s="289"/>
      <c r="AK94" s="289"/>
      <c r="AL94" s="289"/>
      <c r="AM94" s="289"/>
      <c r="AN94" s="289"/>
    </row>
    <row r="95" spans="1:40" s="339" customFormat="1">
      <c r="A95" s="83"/>
      <c r="B95" s="83"/>
      <c r="E95" s="151"/>
      <c r="F95" s="152"/>
      <c r="G95" s="291"/>
      <c r="H95" s="292"/>
      <c r="I95" s="289"/>
      <c r="J95" s="289"/>
      <c r="K95" s="289"/>
      <c r="L95" s="289"/>
      <c r="M95" s="293"/>
      <c r="N95" s="294"/>
      <c r="O95" s="290"/>
      <c r="P95" s="290"/>
      <c r="Q95" s="295"/>
      <c r="R95" s="294"/>
      <c r="S95" s="294"/>
      <c r="T95" s="294"/>
      <c r="U95" s="294"/>
      <c r="V95" s="287"/>
      <c r="W95" s="287"/>
      <c r="X95" s="294"/>
      <c r="Y95" s="294"/>
      <c r="Z95" s="294"/>
      <c r="AA95" s="288"/>
      <c r="AB95" s="288"/>
      <c r="AC95" s="288"/>
      <c r="AD95" s="288"/>
      <c r="AE95" s="288"/>
      <c r="AF95" s="288"/>
      <c r="AG95" s="288"/>
      <c r="AH95" s="288"/>
      <c r="AI95" s="288"/>
      <c r="AJ95" s="289"/>
      <c r="AK95" s="289"/>
      <c r="AL95" s="289"/>
      <c r="AM95" s="289"/>
      <c r="AN95" s="289"/>
    </row>
    <row r="96" spans="1:40" s="339" customFormat="1">
      <c r="A96" s="83"/>
      <c r="B96" s="83"/>
      <c r="E96" s="151"/>
      <c r="F96" s="152"/>
      <c r="G96" s="291"/>
      <c r="H96" s="292"/>
      <c r="I96" s="289"/>
      <c r="J96" s="289"/>
      <c r="K96" s="289"/>
      <c r="L96" s="289"/>
      <c r="M96" s="293"/>
      <c r="N96" s="294"/>
      <c r="O96" s="290"/>
      <c r="P96" s="290"/>
      <c r="Q96" s="295"/>
      <c r="R96" s="294"/>
      <c r="S96" s="294"/>
      <c r="T96" s="294"/>
      <c r="U96" s="294"/>
      <c r="V96" s="287"/>
      <c r="W96" s="287"/>
      <c r="X96" s="294"/>
      <c r="Y96" s="294"/>
      <c r="Z96" s="294"/>
      <c r="AA96" s="288"/>
      <c r="AB96" s="288"/>
      <c r="AC96" s="288"/>
      <c r="AD96" s="288"/>
      <c r="AE96" s="288"/>
      <c r="AF96" s="288"/>
      <c r="AG96" s="288"/>
      <c r="AH96" s="288"/>
      <c r="AI96" s="288"/>
      <c r="AJ96" s="289"/>
      <c r="AK96" s="289"/>
      <c r="AL96" s="289"/>
      <c r="AM96" s="289"/>
      <c r="AN96" s="289"/>
    </row>
    <row r="97" spans="1:40" s="339" customFormat="1">
      <c r="A97" s="83"/>
      <c r="B97" s="83"/>
      <c r="E97" s="151"/>
      <c r="F97" s="152"/>
      <c r="G97" s="291"/>
      <c r="H97" s="292"/>
      <c r="I97" s="289"/>
      <c r="J97" s="289"/>
      <c r="K97" s="289"/>
      <c r="L97" s="289"/>
      <c r="M97" s="293"/>
      <c r="N97" s="294"/>
      <c r="O97" s="290"/>
      <c r="P97" s="290"/>
      <c r="Q97" s="295"/>
      <c r="R97" s="294"/>
      <c r="S97" s="294"/>
      <c r="T97" s="294"/>
      <c r="U97" s="294"/>
      <c r="V97" s="287"/>
      <c r="W97" s="287"/>
      <c r="X97" s="294"/>
      <c r="Y97" s="294"/>
      <c r="Z97" s="294"/>
      <c r="AA97" s="288"/>
      <c r="AB97" s="288"/>
      <c r="AC97" s="288"/>
      <c r="AD97" s="288"/>
      <c r="AE97" s="288"/>
      <c r="AF97" s="288"/>
      <c r="AG97" s="288"/>
      <c r="AH97" s="288"/>
      <c r="AI97" s="288"/>
      <c r="AJ97" s="289"/>
      <c r="AK97" s="289"/>
      <c r="AL97" s="289"/>
      <c r="AM97" s="289"/>
      <c r="AN97" s="289"/>
    </row>
    <row r="98" spans="1:40" s="339" customFormat="1">
      <c r="A98" s="83"/>
      <c r="B98" s="83"/>
      <c r="E98" s="151"/>
      <c r="F98" s="152"/>
      <c r="G98" s="291"/>
      <c r="H98" s="292"/>
      <c r="I98" s="289"/>
      <c r="J98" s="289"/>
      <c r="K98" s="289"/>
      <c r="L98" s="289"/>
      <c r="M98" s="293"/>
      <c r="N98" s="294"/>
      <c r="O98" s="290"/>
      <c r="P98" s="290"/>
      <c r="Q98" s="295"/>
      <c r="R98" s="294"/>
      <c r="S98" s="294"/>
      <c r="T98" s="294"/>
      <c r="U98" s="294"/>
      <c r="V98" s="287"/>
      <c r="W98" s="287"/>
      <c r="X98" s="294"/>
      <c r="Y98" s="294"/>
      <c r="Z98" s="294"/>
      <c r="AA98" s="288"/>
      <c r="AB98" s="288"/>
      <c r="AC98" s="288"/>
      <c r="AD98" s="288"/>
      <c r="AE98" s="288"/>
      <c r="AF98" s="288"/>
      <c r="AG98" s="288"/>
      <c r="AH98" s="288"/>
      <c r="AI98" s="288"/>
      <c r="AJ98" s="289"/>
      <c r="AK98" s="289"/>
      <c r="AL98" s="289"/>
      <c r="AM98" s="289"/>
      <c r="AN98" s="289"/>
    </row>
    <row r="99" spans="1:40" s="339" customFormat="1">
      <c r="A99" s="84"/>
      <c r="B99" s="84"/>
      <c r="E99" s="151"/>
      <c r="F99" s="152"/>
      <c r="G99" s="291"/>
      <c r="H99" s="292"/>
      <c r="I99" s="289"/>
      <c r="J99" s="289"/>
      <c r="K99" s="289"/>
      <c r="L99" s="289"/>
      <c r="M99" s="293"/>
      <c r="N99" s="294"/>
      <c r="O99" s="290"/>
      <c r="P99" s="290"/>
      <c r="Q99" s="295"/>
      <c r="R99" s="294"/>
      <c r="S99" s="294"/>
      <c r="T99" s="294"/>
      <c r="U99" s="294"/>
      <c r="V99" s="287"/>
      <c r="W99" s="287"/>
      <c r="X99" s="294"/>
      <c r="Y99" s="294"/>
      <c r="Z99" s="294"/>
      <c r="AA99" s="288"/>
      <c r="AB99" s="288"/>
      <c r="AC99" s="288"/>
      <c r="AD99" s="288"/>
      <c r="AE99" s="288"/>
      <c r="AF99" s="288"/>
      <c r="AG99" s="288"/>
      <c r="AH99" s="288"/>
      <c r="AI99" s="288"/>
      <c r="AJ99" s="289"/>
      <c r="AK99" s="289"/>
      <c r="AL99" s="289"/>
      <c r="AM99" s="289"/>
      <c r="AN99" s="289"/>
    </row>
    <row r="100" spans="1:40" s="339" customFormat="1">
      <c r="A100" s="84"/>
      <c r="B100" s="84"/>
      <c r="E100" s="151"/>
      <c r="F100" s="152"/>
      <c r="G100" s="291"/>
      <c r="H100" s="292"/>
      <c r="I100" s="289"/>
      <c r="J100" s="289"/>
      <c r="K100" s="289"/>
      <c r="L100" s="289"/>
      <c r="M100" s="293"/>
      <c r="N100" s="294"/>
      <c r="O100" s="290"/>
      <c r="P100" s="290"/>
      <c r="Q100" s="295"/>
      <c r="R100" s="294"/>
      <c r="S100" s="294"/>
      <c r="T100" s="294"/>
      <c r="U100" s="294"/>
      <c r="V100" s="287"/>
      <c r="W100" s="287"/>
      <c r="X100" s="294"/>
      <c r="Y100" s="294"/>
      <c r="Z100" s="294"/>
      <c r="AA100" s="288"/>
      <c r="AB100" s="288"/>
      <c r="AC100" s="288"/>
      <c r="AD100" s="288"/>
      <c r="AE100" s="288"/>
      <c r="AF100" s="288"/>
      <c r="AG100" s="288"/>
      <c r="AH100" s="288"/>
      <c r="AI100" s="288"/>
      <c r="AJ100" s="289"/>
      <c r="AK100" s="289"/>
      <c r="AL100" s="289"/>
      <c r="AM100" s="289"/>
      <c r="AN100" s="289"/>
    </row>
    <row r="101" spans="1:40" s="339" customFormat="1">
      <c r="A101" s="84"/>
      <c r="B101" s="84"/>
      <c r="E101" s="151"/>
      <c r="F101" s="152"/>
      <c r="G101" s="291"/>
      <c r="H101" s="292"/>
      <c r="I101" s="289"/>
      <c r="J101" s="289"/>
      <c r="K101" s="289"/>
      <c r="L101" s="289"/>
      <c r="M101" s="293"/>
      <c r="N101" s="294"/>
      <c r="O101" s="290"/>
      <c r="P101" s="290"/>
      <c r="Q101" s="295"/>
      <c r="R101" s="294"/>
      <c r="S101" s="294"/>
      <c r="T101" s="294"/>
      <c r="U101" s="294"/>
      <c r="V101" s="287"/>
      <c r="W101" s="287"/>
      <c r="X101" s="294"/>
      <c r="Y101" s="294"/>
      <c r="Z101" s="294"/>
      <c r="AA101" s="288"/>
      <c r="AB101" s="288"/>
      <c r="AC101" s="288"/>
      <c r="AD101" s="288"/>
      <c r="AE101" s="288"/>
      <c r="AF101" s="288"/>
      <c r="AG101" s="288"/>
      <c r="AH101" s="288"/>
      <c r="AI101" s="288"/>
      <c r="AJ101" s="289"/>
      <c r="AK101" s="289"/>
      <c r="AL101" s="289"/>
      <c r="AM101" s="289"/>
      <c r="AN101" s="289"/>
    </row>
    <row r="102" spans="1:40" s="339" customFormat="1">
      <c r="A102" s="84"/>
      <c r="B102" s="84"/>
      <c r="E102" s="151"/>
      <c r="F102" s="152"/>
      <c r="G102" s="291"/>
      <c r="H102" s="292"/>
      <c r="I102" s="289"/>
      <c r="J102" s="289"/>
      <c r="K102" s="289"/>
      <c r="L102" s="289"/>
      <c r="M102" s="293"/>
      <c r="N102" s="294"/>
      <c r="O102" s="290"/>
      <c r="P102" s="290"/>
      <c r="Q102" s="295"/>
      <c r="R102" s="294"/>
      <c r="S102" s="294"/>
      <c r="T102" s="294"/>
      <c r="U102" s="294"/>
      <c r="V102" s="287"/>
      <c r="W102" s="287"/>
      <c r="X102" s="294"/>
      <c r="Y102" s="294"/>
      <c r="Z102" s="294"/>
      <c r="AA102" s="288"/>
      <c r="AB102" s="288"/>
      <c r="AC102" s="288"/>
      <c r="AD102" s="288"/>
      <c r="AE102" s="288"/>
      <c r="AF102" s="288"/>
      <c r="AG102" s="288"/>
      <c r="AH102" s="288"/>
      <c r="AI102" s="288"/>
      <c r="AJ102" s="289"/>
      <c r="AK102" s="289"/>
      <c r="AL102" s="289"/>
      <c r="AM102" s="289"/>
      <c r="AN102" s="289"/>
    </row>
    <row r="103" spans="1:40" s="339" customFormat="1">
      <c r="A103" s="92"/>
      <c r="B103" s="92"/>
      <c r="E103" s="151"/>
      <c r="F103" s="152"/>
      <c r="G103" s="291"/>
      <c r="H103" s="292"/>
      <c r="I103" s="289"/>
      <c r="J103" s="289"/>
      <c r="K103" s="289"/>
      <c r="L103" s="289"/>
      <c r="M103" s="293"/>
      <c r="N103" s="294"/>
      <c r="O103" s="290"/>
      <c r="P103" s="290"/>
      <c r="Q103" s="295"/>
      <c r="R103" s="294"/>
      <c r="S103" s="294"/>
      <c r="T103" s="294"/>
      <c r="U103" s="294"/>
      <c r="V103" s="287"/>
      <c r="W103" s="287"/>
      <c r="X103" s="294"/>
      <c r="Y103" s="294"/>
      <c r="Z103" s="294"/>
      <c r="AA103" s="288"/>
      <c r="AB103" s="288"/>
      <c r="AC103" s="288"/>
      <c r="AD103" s="288"/>
      <c r="AE103" s="288"/>
      <c r="AF103" s="288"/>
      <c r="AG103" s="288"/>
      <c r="AH103" s="288"/>
      <c r="AI103" s="288"/>
      <c r="AJ103" s="289"/>
      <c r="AK103" s="289"/>
      <c r="AL103" s="289"/>
      <c r="AM103" s="289"/>
      <c r="AN103" s="289"/>
    </row>
    <row r="104" spans="1:40" s="339" customFormat="1">
      <c r="A104" s="93"/>
      <c r="B104" s="93"/>
      <c r="E104" s="151"/>
      <c r="F104" s="152"/>
      <c r="G104" s="291"/>
      <c r="H104" s="292"/>
      <c r="I104" s="289"/>
      <c r="J104" s="289"/>
      <c r="K104" s="289"/>
      <c r="L104" s="289"/>
      <c r="M104" s="293"/>
      <c r="N104" s="294"/>
      <c r="O104" s="290"/>
      <c r="P104" s="290"/>
      <c r="Q104" s="295"/>
      <c r="R104" s="294"/>
      <c r="S104" s="294"/>
      <c r="T104" s="294"/>
      <c r="U104" s="294"/>
      <c r="V104" s="287"/>
      <c r="W104" s="287"/>
      <c r="X104" s="294"/>
      <c r="Y104" s="294"/>
      <c r="Z104" s="294"/>
      <c r="AA104" s="288"/>
      <c r="AB104" s="288"/>
      <c r="AC104" s="288"/>
      <c r="AD104" s="288"/>
      <c r="AE104" s="288"/>
      <c r="AF104" s="288"/>
      <c r="AG104" s="288"/>
      <c r="AH104" s="288"/>
      <c r="AI104" s="288"/>
      <c r="AJ104" s="289"/>
      <c r="AK104" s="289"/>
      <c r="AL104" s="289"/>
      <c r="AM104" s="289"/>
      <c r="AN104" s="289"/>
    </row>
    <row r="105" spans="1:40" s="339" customFormat="1">
      <c r="A105" s="93"/>
      <c r="B105" s="93"/>
      <c r="E105" s="151"/>
      <c r="F105" s="152"/>
      <c r="G105" s="291"/>
      <c r="H105" s="292"/>
      <c r="I105" s="289"/>
      <c r="J105" s="289"/>
      <c r="K105" s="289"/>
      <c r="L105" s="289"/>
      <c r="M105" s="293"/>
      <c r="N105" s="294"/>
      <c r="O105" s="290"/>
      <c r="P105" s="290"/>
      <c r="Q105" s="295"/>
      <c r="R105" s="294"/>
      <c r="S105" s="294"/>
      <c r="T105" s="294"/>
      <c r="U105" s="294"/>
      <c r="V105" s="287"/>
      <c r="W105" s="287"/>
      <c r="X105" s="294"/>
      <c r="Y105" s="294"/>
      <c r="Z105" s="294"/>
      <c r="AA105" s="288"/>
      <c r="AB105" s="288"/>
      <c r="AC105" s="288"/>
      <c r="AD105" s="288"/>
      <c r="AE105" s="288"/>
      <c r="AF105" s="288"/>
      <c r="AG105" s="288"/>
      <c r="AH105" s="288"/>
      <c r="AI105" s="288"/>
      <c r="AJ105" s="289"/>
      <c r="AK105" s="289"/>
      <c r="AL105" s="289"/>
      <c r="AM105" s="289"/>
      <c r="AN105" s="289"/>
    </row>
    <row r="106" spans="1:40" s="339" customFormat="1">
      <c r="A106" s="93"/>
      <c r="B106" s="93"/>
      <c r="E106" s="151"/>
      <c r="F106" s="152"/>
      <c r="G106" s="291"/>
      <c r="H106" s="292"/>
      <c r="I106" s="289"/>
      <c r="J106" s="289"/>
      <c r="K106" s="289"/>
      <c r="L106" s="289"/>
      <c r="M106" s="293"/>
      <c r="N106" s="294"/>
      <c r="O106" s="290"/>
      <c r="P106" s="290"/>
      <c r="Q106" s="295"/>
      <c r="R106" s="294"/>
      <c r="S106" s="294"/>
      <c r="T106" s="294"/>
      <c r="U106" s="294"/>
      <c r="V106" s="287"/>
      <c r="W106" s="287"/>
      <c r="X106" s="294"/>
      <c r="Y106" s="294"/>
      <c r="Z106" s="294"/>
      <c r="AA106" s="288"/>
      <c r="AB106" s="288"/>
      <c r="AC106" s="288"/>
      <c r="AD106" s="288"/>
      <c r="AE106" s="288"/>
      <c r="AF106" s="288"/>
      <c r="AG106" s="288"/>
      <c r="AH106" s="288"/>
      <c r="AI106" s="288"/>
      <c r="AJ106" s="289"/>
      <c r="AK106" s="289"/>
      <c r="AL106" s="289"/>
      <c r="AM106" s="289"/>
      <c r="AN106" s="289"/>
    </row>
    <row r="107" spans="1:40" s="339" customFormat="1">
      <c r="A107" s="93"/>
      <c r="B107" s="93"/>
      <c r="E107" s="151"/>
      <c r="F107" s="152"/>
      <c r="G107" s="291"/>
      <c r="H107" s="292"/>
      <c r="I107" s="289"/>
      <c r="J107" s="289"/>
      <c r="K107" s="289"/>
      <c r="L107" s="289"/>
      <c r="M107" s="293"/>
      <c r="N107" s="294"/>
      <c r="O107" s="290"/>
      <c r="P107" s="290"/>
      <c r="Q107" s="295"/>
      <c r="R107" s="294"/>
      <c r="S107" s="294"/>
      <c r="T107" s="294"/>
      <c r="U107" s="294"/>
      <c r="V107" s="287"/>
      <c r="W107" s="287"/>
      <c r="X107" s="294"/>
      <c r="Y107" s="294"/>
      <c r="Z107" s="294"/>
      <c r="AA107" s="288"/>
      <c r="AB107" s="288"/>
      <c r="AC107" s="288"/>
      <c r="AD107" s="288"/>
      <c r="AE107" s="288"/>
      <c r="AF107" s="288"/>
      <c r="AG107" s="288"/>
      <c r="AH107" s="288"/>
      <c r="AI107" s="288"/>
      <c r="AJ107" s="289"/>
      <c r="AK107" s="289"/>
      <c r="AL107" s="289"/>
      <c r="AM107" s="289"/>
      <c r="AN107" s="289"/>
    </row>
    <row r="108" spans="1:40" s="339" customFormat="1">
      <c r="A108" s="93"/>
      <c r="B108" s="93"/>
      <c r="E108" s="151"/>
      <c r="F108" s="152"/>
      <c r="G108" s="291"/>
      <c r="H108" s="292"/>
      <c r="I108" s="289"/>
      <c r="J108" s="289"/>
      <c r="K108" s="289"/>
      <c r="L108" s="289"/>
      <c r="M108" s="293"/>
      <c r="N108" s="294"/>
      <c r="O108" s="290"/>
      <c r="P108" s="290"/>
      <c r="Q108" s="295"/>
      <c r="R108" s="294"/>
      <c r="S108" s="294"/>
      <c r="T108" s="294"/>
      <c r="U108" s="294"/>
      <c r="V108" s="287"/>
      <c r="W108" s="287"/>
      <c r="X108" s="294"/>
      <c r="Y108" s="294"/>
      <c r="Z108" s="294"/>
      <c r="AA108" s="288"/>
      <c r="AB108" s="288"/>
      <c r="AC108" s="288"/>
      <c r="AD108" s="288"/>
      <c r="AE108" s="288"/>
      <c r="AF108" s="288"/>
      <c r="AG108" s="288"/>
      <c r="AH108" s="288"/>
      <c r="AI108" s="288"/>
      <c r="AJ108" s="289"/>
      <c r="AK108" s="289"/>
      <c r="AL108" s="289"/>
      <c r="AM108" s="289"/>
      <c r="AN108" s="289"/>
    </row>
    <row r="109" spans="1:40" s="339" customFormat="1">
      <c r="A109" s="82"/>
      <c r="B109" s="82"/>
      <c r="E109" s="151"/>
      <c r="F109" s="152"/>
      <c r="G109" s="291"/>
      <c r="H109" s="292"/>
      <c r="I109" s="289"/>
      <c r="J109" s="289"/>
      <c r="K109" s="289"/>
      <c r="L109" s="289"/>
      <c r="M109" s="293"/>
      <c r="N109" s="294"/>
      <c r="O109" s="290"/>
      <c r="P109" s="290"/>
      <c r="Q109" s="295"/>
      <c r="R109" s="294"/>
      <c r="S109" s="294"/>
      <c r="T109" s="294"/>
      <c r="U109" s="294"/>
      <c r="V109" s="287"/>
      <c r="W109" s="287"/>
      <c r="X109" s="294"/>
      <c r="Y109" s="294"/>
      <c r="Z109" s="294"/>
      <c r="AA109" s="288"/>
      <c r="AB109" s="288"/>
      <c r="AC109" s="288"/>
      <c r="AD109" s="288"/>
      <c r="AE109" s="288"/>
      <c r="AF109" s="288"/>
      <c r="AG109" s="288"/>
      <c r="AH109" s="288"/>
      <c r="AI109" s="288"/>
      <c r="AJ109" s="289"/>
      <c r="AK109" s="289"/>
      <c r="AL109" s="289"/>
      <c r="AM109" s="289"/>
      <c r="AN109" s="289"/>
    </row>
    <row r="110" spans="1:40" s="339" customFormat="1">
      <c r="A110" s="93"/>
      <c r="B110" s="93"/>
      <c r="E110" s="151"/>
      <c r="F110" s="152"/>
      <c r="G110" s="291"/>
      <c r="H110" s="292"/>
      <c r="I110" s="289"/>
      <c r="J110" s="289"/>
      <c r="K110" s="289"/>
      <c r="L110" s="289"/>
      <c r="M110" s="293"/>
      <c r="N110" s="294"/>
      <c r="O110" s="290"/>
      <c r="P110" s="290"/>
      <c r="Q110" s="295"/>
      <c r="R110" s="294"/>
      <c r="S110" s="294"/>
      <c r="T110" s="294"/>
      <c r="U110" s="294"/>
      <c r="V110" s="287"/>
      <c r="W110" s="287"/>
      <c r="X110" s="294"/>
      <c r="Y110" s="294"/>
      <c r="Z110" s="294"/>
      <c r="AA110" s="288"/>
      <c r="AB110" s="288"/>
      <c r="AC110" s="288"/>
      <c r="AD110" s="288"/>
      <c r="AE110" s="288"/>
      <c r="AF110" s="288"/>
      <c r="AG110" s="288"/>
      <c r="AH110" s="288"/>
      <c r="AI110" s="288"/>
      <c r="AJ110" s="289"/>
      <c r="AK110" s="289"/>
      <c r="AL110" s="289"/>
      <c r="AM110" s="289"/>
      <c r="AN110" s="289"/>
    </row>
    <row r="111" spans="1:40" s="339" customFormat="1">
      <c r="A111" s="93"/>
      <c r="B111" s="93"/>
      <c r="E111" s="151"/>
      <c r="F111" s="152"/>
      <c r="G111" s="291"/>
      <c r="H111" s="292"/>
      <c r="I111" s="289"/>
      <c r="J111" s="289"/>
      <c r="K111" s="289"/>
      <c r="L111" s="289"/>
      <c r="M111" s="293"/>
      <c r="N111" s="294"/>
      <c r="O111" s="290"/>
      <c r="P111" s="290"/>
      <c r="Q111" s="295"/>
      <c r="R111" s="294"/>
      <c r="S111" s="294"/>
      <c r="T111" s="294"/>
      <c r="U111" s="294"/>
      <c r="V111" s="287"/>
      <c r="W111" s="287"/>
      <c r="X111" s="294"/>
      <c r="Y111" s="294"/>
      <c r="Z111" s="294"/>
      <c r="AA111" s="288"/>
      <c r="AB111" s="288"/>
      <c r="AC111" s="288"/>
      <c r="AD111" s="288"/>
      <c r="AE111" s="288"/>
      <c r="AF111" s="288"/>
      <c r="AG111" s="288"/>
      <c r="AH111" s="288"/>
      <c r="AI111" s="288"/>
      <c r="AJ111" s="289"/>
      <c r="AK111" s="289"/>
      <c r="AL111" s="289"/>
      <c r="AM111" s="289"/>
      <c r="AN111" s="289"/>
    </row>
    <row r="112" spans="1:40" s="339" customFormat="1">
      <c r="A112" s="80"/>
      <c r="B112" s="80"/>
      <c r="E112" s="151"/>
      <c r="F112" s="152"/>
      <c r="G112" s="291"/>
      <c r="H112" s="292"/>
      <c r="I112" s="289"/>
      <c r="J112" s="289"/>
      <c r="K112" s="289"/>
      <c r="L112" s="289"/>
      <c r="M112" s="293"/>
      <c r="N112" s="294"/>
      <c r="O112" s="290"/>
      <c r="P112" s="290"/>
      <c r="Q112" s="295"/>
      <c r="R112" s="294"/>
      <c r="S112" s="294"/>
      <c r="T112" s="294"/>
      <c r="U112" s="294"/>
      <c r="V112" s="287"/>
      <c r="W112" s="287"/>
      <c r="X112" s="294"/>
      <c r="Y112" s="294"/>
      <c r="Z112" s="294"/>
      <c r="AA112" s="288"/>
      <c r="AB112" s="288"/>
      <c r="AC112" s="288"/>
      <c r="AD112" s="288"/>
      <c r="AE112" s="288"/>
      <c r="AF112" s="288"/>
      <c r="AG112" s="288"/>
      <c r="AH112" s="288"/>
      <c r="AI112" s="288"/>
      <c r="AJ112" s="289"/>
      <c r="AK112" s="289"/>
      <c r="AL112" s="289"/>
      <c r="AM112" s="289"/>
      <c r="AN112" s="289"/>
    </row>
    <row r="113" spans="1:40" s="339" customFormat="1">
      <c r="A113" s="80"/>
      <c r="B113" s="80"/>
      <c r="E113" s="151"/>
      <c r="F113" s="152"/>
      <c r="G113" s="291"/>
      <c r="H113" s="292"/>
      <c r="I113" s="289"/>
      <c r="J113" s="289"/>
      <c r="K113" s="289"/>
      <c r="L113" s="289"/>
      <c r="M113" s="293"/>
      <c r="N113" s="294"/>
      <c r="O113" s="290"/>
      <c r="P113" s="290"/>
      <c r="Q113" s="295"/>
      <c r="R113" s="294"/>
      <c r="S113" s="294"/>
      <c r="T113" s="294"/>
      <c r="U113" s="294"/>
      <c r="V113" s="287"/>
      <c r="W113" s="287"/>
      <c r="X113" s="294"/>
      <c r="Y113" s="294"/>
      <c r="Z113" s="294"/>
      <c r="AA113" s="288"/>
      <c r="AB113" s="288"/>
      <c r="AC113" s="288"/>
      <c r="AD113" s="288"/>
      <c r="AE113" s="288"/>
      <c r="AF113" s="288"/>
      <c r="AG113" s="288"/>
      <c r="AH113" s="288"/>
      <c r="AI113" s="288"/>
      <c r="AJ113" s="289"/>
      <c r="AK113" s="289"/>
      <c r="AL113" s="289"/>
      <c r="AM113" s="289"/>
      <c r="AN113" s="289"/>
    </row>
    <row r="114" spans="1:40" s="339" customFormat="1">
      <c r="A114" s="80"/>
      <c r="B114" s="80"/>
      <c r="E114" s="151"/>
      <c r="F114" s="152"/>
      <c r="G114" s="291"/>
      <c r="H114" s="292"/>
      <c r="I114" s="289"/>
      <c r="J114" s="289"/>
      <c r="K114" s="289"/>
      <c r="L114" s="289"/>
      <c r="M114" s="293"/>
      <c r="N114" s="294"/>
      <c r="O114" s="290"/>
      <c r="P114" s="290"/>
      <c r="Q114" s="295"/>
      <c r="R114" s="294"/>
      <c r="S114" s="294"/>
      <c r="T114" s="294"/>
      <c r="U114" s="294"/>
      <c r="V114" s="287"/>
      <c r="W114" s="287"/>
      <c r="X114" s="294"/>
      <c r="Y114" s="294"/>
      <c r="Z114" s="294"/>
      <c r="AA114" s="288"/>
      <c r="AB114" s="288"/>
      <c r="AC114" s="288"/>
      <c r="AD114" s="288"/>
      <c r="AE114" s="288"/>
      <c r="AF114" s="288"/>
      <c r="AG114" s="288"/>
      <c r="AH114" s="288"/>
      <c r="AI114" s="288"/>
      <c r="AJ114" s="289"/>
      <c r="AK114" s="289"/>
      <c r="AL114" s="289"/>
      <c r="AM114" s="289"/>
      <c r="AN114" s="289"/>
    </row>
    <row r="115" spans="1:40" s="339" customFormat="1">
      <c r="A115" s="80"/>
      <c r="B115" s="80"/>
      <c r="E115" s="151"/>
      <c r="F115" s="152"/>
      <c r="G115" s="291"/>
      <c r="H115" s="292"/>
      <c r="I115" s="289"/>
      <c r="J115" s="289"/>
      <c r="K115" s="289"/>
      <c r="L115" s="289"/>
      <c r="M115" s="293"/>
      <c r="N115" s="294"/>
      <c r="O115" s="290"/>
      <c r="P115" s="290"/>
      <c r="Q115" s="295"/>
      <c r="R115" s="294"/>
      <c r="S115" s="294"/>
      <c r="T115" s="294"/>
      <c r="U115" s="294"/>
      <c r="V115" s="287"/>
      <c r="W115" s="287"/>
      <c r="X115" s="294"/>
      <c r="Y115" s="294"/>
      <c r="Z115" s="294"/>
      <c r="AA115" s="288"/>
      <c r="AB115" s="288"/>
      <c r="AC115" s="288"/>
      <c r="AD115" s="288"/>
      <c r="AE115" s="288"/>
      <c r="AF115" s="288"/>
      <c r="AG115" s="288"/>
      <c r="AH115" s="288"/>
      <c r="AI115" s="288"/>
      <c r="AJ115" s="289"/>
      <c r="AK115" s="289"/>
      <c r="AL115" s="289"/>
      <c r="AM115" s="289"/>
      <c r="AN115" s="289"/>
    </row>
    <row r="116" spans="1:40" s="339" customFormat="1">
      <c r="A116" s="80"/>
      <c r="B116" s="80"/>
      <c r="E116" s="151"/>
      <c r="F116" s="152"/>
      <c r="G116" s="291"/>
      <c r="H116" s="292"/>
      <c r="I116" s="289"/>
      <c r="J116" s="289"/>
      <c r="K116" s="289"/>
      <c r="L116" s="289"/>
      <c r="M116" s="293"/>
      <c r="N116" s="294"/>
      <c r="O116" s="290"/>
      <c r="P116" s="290"/>
      <c r="Q116" s="295"/>
      <c r="R116" s="294"/>
      <c r="S116" s="294"/>
      <c r="T116" s="294"/>
      <c r="U116" s="294"/>
      <c r="V116" s="287"/>
      <c r="W116" s="287"/>
      <c r="X116" s="294"/>
      <c r="Y116" s="294"/>
      <c r="Z116" s="294"/>
      <c r="AA116" s="288"/>
      <c r="AB116" s="288"/>
      <c r="AC116" s="288"/>
      <c r="AD116" s="288"/>
      <c r="AE116" s="288"/>
      <c r="AF116" s="288"/>
      <c r="AG116" s="288"/>
      <c r="AH116" s="288"/>
      <c r="AI116" s="288"/>
      <c r="AJ116" s="289"/>
      <c r="AK116" s="289"/>
      <c r="AL116" s="289"/>
      <c r="AM116" s="289"/>
      <c r="AN116" s="289"/>
    </row>
    <row r="117" spans="1:40" s="339" customFormat="1">
      <c r="A117" s="80"/>
      <c r="B117" s="80"/>
      <c r="E117" s="151"/>
      <c r="F117" s="152"/>
      <c r="G117" s="291"/>
      <c r="H117" s="292"/>
      <c r="I117" s="289"/>
      <c r="J117" s="289"/>
      <c r="K117" s="289"/>
      <c r="L117" s="289"/>
      <c r="M117" s="293"/>
      <c r="N117" s="294"/>
      <c r="O117" s="290"/>
      <c r="P117" s="290"/>
      <c r="Q117" s="295"/>
      <c r="R117" s="294"/>
      <c r="S117" s="294"/>
      <c r="T117" s="294"/>
      <c r="U117" s="294"/>
      <c r="V117" s="287"/>
      <c r="W117" s="287"/>
      <c r="X117" s="294"/>
      <c r="Y117" s="294"/>
      <c r="Z117" s="294"/>
      <c r="AA117" s="288"/>
      <c r="AB117" s="288"/>
      <c r="AC117" s="288"/>
      <c r="AD117" s="288"/>
      <c r="AE117" s="288"/>
      <c r="AF117" s="288"/>
      <c r="AG117" s="288"/>
      <c r="AH117" s="288"/>
      <c r="AI117" s="288"/>
      <c r="AJ117" s="289"/>
      <c r="AK117" s="289"/>
      <c r="AL117" s="289"/>
      <c r="AM117" s="289"/>
      <c r="AN117" s="289"/>
    </row>
    <row r="118" spans="1:40" s="339" customFormat="1">
      <c r="A118" s="80"/>
      <c r="B118" s="80"/>
      <c r="E118" s="151"/>
      <c r="F118" s="152"/>
      <c r="G118" s="291"/>
      <c r="H118" s="292"/>
      <c r="I118" s="289"/>
      <c r="J118" s="289"/>
      <c r="K118" s="289"/>
      <c r="L118" s="289"/>
      <c r="M118" s="293"/>
      <c r="N118" s="294"/>
      <c r="O118" s="290"/>
      <c r="P118" s="290"/>
      <c r="Q118" s="295"/>
      <c r="R118" s="294"/>
      <c r="S118" s="294"/>
      <c r="T118" s="294"/>
      <c r="U118" s="294"/>
      <c r="V118" s="287"/>
      <c r="W118" s="287"/>
      <c r="X118" s="294"/>
      <c r="Y118" s="294"/>
      <c r="Z118" s="294"/>
      <c r="AA118" s="288"/>
      <c r="AB118" s="288"/>
      <c r="AC118" s="288"/>
      <c r="AD118" s="288"/>
      <c r="AE118" s="288"/>
      <c r="AF118" s="288"/>
      <c r="AG118" s="288"/>
      <c r="AH118" s="288"/>
      <c r="AI118" s="288"/>
      <c r="AJ118" s="289"/>
      <c r="AK118" s="289"/>
      <c r="AL118" s="289"/>
      <c r="AM118" s="289"/>
      <c r="AN118" s="289"/>
    </row>
    <row r="119" spans="1:40" s="339" customFormat="1">
      <c r="A119" s="80"/>
      <c r="B119" s="80"/>
      <c r="E119" s="151"/>
      <c r="F119" s="152"/>
      <c r="G119" s="291"/>
      <c r="H119" s="292"/>
      <c r="I119" s="289"/>
      <c r="J119" s="289"/>
      <c r="K119" s="289"/>
      <c r="L119" s="289"/>
      <c r="M119" s="293"/>
      <c r="N119" s="294"/>
      <c r="O119" s="290"/>
      <c r="P119" s="290"/>
      <c r="Q119" s="295"/>
      <c r="R119" s="294"/>
      <c r="S119" s="294"/>
      <c r="T119" s="294"/>
      <c r="U119" s="294"/>
      <c r="V119" s="287"/>
      <c r="W119" s="287"/>
      <c r="X119" s="294"/>
      <c r="Y119" s="294"/>
      <c r="Z119" s="294"/>
      <c r="AA119" s="288"/>
      <c r="AB119" s="288"/>
      <c r="AC119" s="288"/>
      <c r="AD119" s="288"/>
      <c r="AE119" s="288"/>
      <c r="AF119" s="288"/>
      <c r="AG119" s="288"/>
      <c r="AH119" s="288"/>
      <c r="AI119" s="288"/>
      <c r="AJ119" s="289"/>
      <c r="AK119" s="289"/>
      <c r="AL119" s="289"/>
      <c r="AM119" s="289"/>
      <c r="AN119" s="289"/>
    </row>
  </sheetData>
  <sheetProtection password="CBD2" sheet="1" objects="1" scenarios="1" selectLockedCells="1"/>
  <customSheetViews>
    <customSheetView guid="{D83EC6A1-2B65-4792-A424-DCAF5D1C1202}" scale="145" showPageBreaks="1" printArea="1" hiddenColumns="1" view="pageBreakPreview">
      <selection activeCell="G7" sqref="G7"/>
      <pageMargins left="0" right="0" top="0.5" bottom="0.62992125984252001" header="0.73622047199999996" footer="0.27559055118110198"/>
      <printOptions horizontalCentered="1"/>
      <pageSetup paperSize="9" scale="90" fitToHeight="11" orientation="portrait" r:id="rId1"/>
      <headerFooter alignWithMargins="0">
        <oddFooter>&amp;R&amp;"Book Antiqua,Bold"&amp;10Schedule-1/ Page &amp;P of &amp;N</oddFooter>
      </headerFooter>
    </customSheetView>
    <customSheetView guid="{2CA6ED7D-094C-426D-8B69-D7AF90E61D9D}" showPageBreaks="1" printArea="1" hiddenColumns="1" view="pageBreakPreview" topLeftCell="A16">
      <selection activeCell="A18" sqref="A18:F18"/>
      <pageMargins left="0" right="0" top="0.5" bottom="0.62992125984252001" header="0.73622047199999996" footer="0.27559055118110198"/>
      <printOptions horizontalCentered="1"/>
      <pageSetup paperSize="9" scale="90" fitToHeight="11" orientation="portrait" r:id="rId2"/>
      <headerFooter alignWithMargins="0">
        <oddFooter>&amp;R&amp;"Book Antiqua,Bold"&amp;10Schedule-1/ Page &amp;P of &amp;N</oddFooter>
      </headerFooter>
    </customSheetView>
    <customSheetView guid="{996AFBE6-B482-42C1-8052-EFE8998821C2}" showPageBreaks="1" printArea="1" hiddenColumns="1" view="pageBreakPreview" topLeftCell="A13">
      <selection activeCell="A18" sqref="A18:F18"/>
      <pageMargins left="0" right="0" top="0.5" bottom="0.62992125984252001" header="0.73622047199999996" footer="0.27559055118110198"/>
      <printOptions horizontalCentered="1"/>
      <pageSetup paperSize="9" scale="90" fitToHeight="11" orientation="portrait" r:id="rId3"/>
      <headerFooter alignWithMargins="0">
        <oddFooter>&amp;R&amp;"Book Antiqua,Bold"&amp;10Schedule-1/ Page &amp;P of &amp;N</oddFooter>
      </headerFooter>
    </customSheetView>
    <customSheetView guid="{85C5F000-3F2E-4A34-B83F-6CE80CF74968}" showPageBreaks="1" printArea="1" hiddenColumns="1" view="pageBreakPreview" topLeftCell="A4">
      <selection activeCell="A18" sqref="A18:F18"/>
      <pageMargins left="0" right="0" top="0.5" bottom="0.62992125984252001" header="0.73622047199999996" footer="0.27559055118110198"/>
      <printOptions horizontalCentered="1"/>
      <pageSetup paperSize="9" scale="90" fitToHeight="11" orientation="portrait" r:id="rId4"/>
      <headerFooter alignWithMargins="0">
        <oddFooter>&amp;R&amp;"Book Antiqua,Bold"&amp;10Schedule-1/ Page &amp;P of &amp;N</oddFooter>
      </headerFooter>
    </customSheetView>
  </customSheetViews>
  <mergeCells count="19">
    <mergeCell ref="C8:D8"/>
    <mergeCell ref="A3:F3"/>
    <mergeCell ref="V3:W3"/>
    <mergeCell ref="A4:F4"/>
    <mergeCell ref="A7:D7"/>
    <mergeCell ref="V7:W7"/>
    <mergeCell ref="B17:F17"/>
    <mergeCell ref="A15:XFD15"/>
    <mergeCell ref="B16:F16"/>
    <mergeCell ref="A18:F18"/>
    <mergeCell ref="C9:D9"/>
    <mergeCell ref="C10:D10"/>
    <mergeCell ref="C11:D11"/>
    <mergeCell ref="V11:W11"/>
    <mergeCell ref="A13:F13"/>
    <mergeCell ref="A14:F14"/>
    <mergeCell ref="O14:P14"/>
    <mergeCell ref="R14:S14"/>
    <mergeCell ref="V14:W14"/>
  </mergeCells>
  <printOptions horizontalCentered="1"/>
  <pageMargins left="0" right="0" top="0.5" bottom="0.62992125984252001" header="0.73622047199999996" footer="0.27559055118110198"/>
  <pageSetup paperSize="9" scale="90" fitToHeight="11" orientation="portrait" r:id="rId5"/>
  <headerFooter alignWithMargins="0">
    <oddFooter>&amp;R&amp;"Book Antiqua,Bold"&amp;10Schedule-1/ Page &amp;P of &amp;N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53"/>
  </sheetPr>
  <dimension ref="A1:AS225"/>
  <sheetViews>
    <sheetView topLeftCell="A17" zoomScaleSheetLayoutView="100" workbookViewId="0">
      <selection activeCell="C18" sqref="C18"/>
    </sheetView>
  </sheetViews>
  <sheetFormatPr defaultColWidth="9" defaultRowHeight="16.5"/>
  <cols>
    <col min="1" max="1" width="23.25" style="174" customWidth="1"/>
    <col min="2" max="2" width="19.75" style="175" customWidth="1"/>
    <col min="3" max="3" width="21.5" style="175" customWidth="1"/>
    <col min="4" max="4" width="10.25" style="175" hidden="1" customWidth="1"/>
    <col min="5" max="5" width="25.375" style="175" customWidth="1"/>
    <col min="6" max="6" width="5.25" style="175" hidden="1" customWidth="1"/>
    <col min="7" max="7" width="13.625" style="175" hidden="1" customWidth="1"/>
    <col min="8" max="8" width="20.75" style="97" customWidth="1"/>
    <col min="9" max="9" width="0.125" style="168" customWidth="1"/>
    <col min="10" max="12" width="9" style="168"/>
    <col min="13" max="29" width="9" style="74"/>
    <col min="30" max="30" width="0" style="86" hidden="1" customWidth="1"/>
    <col min="31" max="31" width="13.875" style="86" hidden="1" customWidth="1"/>
    <col min="32" max="32" width="13.625" style="86" hidden="1" customWidth="1"/>
    <col min="33" max="33" width="21.375" style="74" hidden="1" customWidth="1"/>
    <col min="34" max="34" width="12" style="74" hidden="1" customWidth="1"/>
    <col min="35" max="36" width="0" style="74" hidden="1" customWidth="1"/>
    <col min="37" max="41" width="9" style="74"/>
    <col min="42" max="45" width="9" style="75"/>
    <col min="46" max="16384" width="9" style="169"/>
  </cols>
  <sheetData>
    <row r="1" spans="1:45" ht="18" customHeight="1">
      <c r="A1" s="32" t="str">
        <f>Cover!B3</f>
        <v>5006002805/CONSULTANCY TAKEN/DOM/A04-CC CS -5</v>
      </c>
      <c r="B1" s="33"/>
      <c r="C1" s="34"/>
      <c r="D1" s="34"/>
      <c r="E1" s="35" t="s">
        <v>2</v>
      </c>
      <c r="F1" s="34"/>
    </row>
    <row r="2" spans="1:45" ht="18.600000000000001" customHeight="1">
      <c r="A2" s="170"/>
      <c r="B2" s="171"/>
      <c r="C2" s="172"/>
      <c r="D2" s="172"/>
      <c r="E2" s="172"/>
      <c r="F2" s="172"/>
      <c r="G2" s="172"/>
    </row>
    <row r="3" spans="1:45" ht="96.75" customHeight="1">
      <c r="A3" s="651" t="str">
        <f>Cover!$B$2</f>
        <v>Engagement of Transaction Advisor (TA) For Asset Monetization of POWERGRID Assets as per framework provided under National Monetization Pipeline (NMP).</v>
      </c>
      <c r="B3" s="651"/>
      <c r="C3" s="651"/>
      <c r="D3" s="651"/>
      <c r="E3" s="651"/>
      <c r="F3" s="283"/>
      <c r="G3" s="283"/>
      <c r="AD3" s="87" t="s">
        <v>190</v>
      </c>
      <c r="AF3" s="85">
        <f>IF(ISERROR(#REF!/(#REF!+#REF!+#REF!)),0,#REF!/(#REF! +#REF!+#REF!))</f>
        <v>0</v>
      </c>
    </row>
    <row r="4" spans="1:45" ht="21.95" customHeight="1">
      <c r="A4" s="648" t="s">
        <v>5</v>
      </c>
      <c r="B4" s="648"/>
      <c r="C4" s="648"/>
      <c r="D4" s="648"/>
      <c r="E4" s="648"/>
      <c r="F4" s="284"/>
      <c r="G4" s="284"/>
      <c r="AD4" s="87" t="s">
        <v>191</v>
      </c>
      <c r="AF4" s="85" t="e">
        <f>#REF!</f>
        <v>#REF!</v>
      </c>
    </row>
    <row r="5" spans="1:45" ht="18.600000000000001" customHeight="1">
      <c r="A5" s="31"/>
      <c r="B5" s="40"/>
      <c r="C5" s="40"/>
      <c r="D5" s="40"/>
      <c r="E5" s="40"/>
      <c r="F5" s="40"/>
      <c r="G5" s="40"/>
      <c r="AD5" s="87" t="s">
        <v>193</v>
      </c>
      <c r="AF5" s="85">
        <f>IF(ISERROR(#REF!/#REF!),0,#REF! /#REF!)</f>
        <v>0</v>
      </c>
    </row>
    <row r="6" spans="1:45" ht="16.5" customHeight="1">
      <c r="A6" s="22" t="str">
        <f>'Attach-4'!A6</f>
        <v>Bidder’s Name and Address (the Consultant) :</v>
      </c>
      <c r="B6" s="24"/>
      <c r="C6" s="24"/>
      <c r="D6" s="24"/>
      <c r="E6" s="195" t="s">
        <v>209</v>
      </c>
      <c r="F6" s="24"/>
      <c r="G6" s="28"/>
      <c r="H6" s="98"/>
      <c r="AD6" s="87" t="s">
        <v>194</v>
      </c>
      <c r="AF6" s="85" t="e">
        <f>#REF!</f>
        <v>#REF!</v>
      </c>
    </row>
    <row r="7" spans="1:45" ht="15" customHeight="1">
      <c r="A7" s="652" t="str">
        <f>'Attach-4'!A7</f>
        <v/>
      </c>
      <c r="B7" s="652"/>
      <c r="C7" s="652"/>
      <c r="D7" s="325"/>
      <c r="E7" s="196" t="str">
        <f>'Attach-4'!E7</f>
        <v>Contract Services</v>
      </c>
      <c r="F7" s="325"/>
      <c r="G7" s="27"/>
      <c r="H7" s="98"/>
      <c r="AD7" s="87" t="s">
        <v>192</v>
      </c>
      <c r="AF7" s="85" t="e">
        <f>SUM(AF3:AF6)</f>
        <v>#REF!</v>
      </c>
    </row>
    <row r="8" spans="1:45" ht="36" customHeight="1">
      <c r="A8" s="25" t="s">
        <v>220</v>
      </c>
      <c r="B8" s="653" t="e">
        <f>IF('Attach-4'!#REF!=0, "", 'Attach-4'!#REF!)</f>
        <v>#REF!</v>
      </c>
      <c r="C8" s="653"/>
      <c r="D8" s="323"/>
      <c r="E8" s="286" t="str">
        <f>'Attach-4'!E8</f>
        <v>Power Grid Corporation of India Ltd.,</v>
      </c>
      <c r="F8" s="323"/>
      <c r="G8" s="27"/>
      <c r="H8" s="98"/>
    </row>
    <row r="9" spans="1:45" ht="15.75" customHeight="1">
      <c r="A9" s="25" t="s">
        <v>221</v>
      </c>
      <c r="B9" s="653" t="e">
        <f>IF('Attach-4'!#REF!=0, "", 'Attach-4'!#REF!)</f>
        <v>#REF!</v>
      </c>
      <c r="C9" s="653"/>
      <c r="D9" s="323"/>
      <c r="E9" s="196" t="str">
        <f>'Attach-4'!E9</f>
        <v>"Saudamini", Plot No.-2</v>
      </c>
      <c r="F9" s="323"/>
      <c r="G9" s="27"/>
      <c r="H9" s="98"/>
    </row>
    <row r="10" spans="1:45" ht="15.75" customHeight="1">
      <c r="A10" s="173"/>
      <c r="B10" s="654" t="e">
        <f>IF('Attach-4'!#REF!=0, "", 'Attach-4'!#REF!)</f>
        <v>#REF!</v>
      </c>
      <c r="C10" s="654"/>
      <c r="D10" s="324"/>
      <c r="E10" s="196" t="str">
        <f>'Attach-4'!E10</f>
        <v xml:space="preserve">Sector-29, </v>
      </c>
      <c r="F10" s="324"/>
      <c r="G10" s="153"/>
      <c r="H10" s="98"/>
      <c r="AD10" s="87" t="s">
        <v>173</v>
      </c>
      <c r="AF10" s="88">
        <f>'Attach-4'!P10</f>
        <v>0</v>
      </c>
    </row>
    <row r="11" spans="1:45" ht="15.75" customHeight="1">
      <c r="A11" s="173"/>
      <c r="B11" s="654" t="e">
        <f>IF('Attach-4'!#REF!=0, "", 'Attach-4'!#REF!)</f>
        <v>#REF!</v>
      </c>
      <c r="C11" s="654"/>
      <c r="D11" s="324"/>
      <c r="E11" s="196" t="str">
        <f>'Attach-4'!E11</f>
        <v>Gurgaon (Haryana) - 122001</v>
      </c>
      <c r="F11" s="324"/>
      <c r="G11" s="153"/>
      <c r="H11" s="98"/>
      <c r="AD11" s="87"/>
      <c r="AF11" s="85"/>
    </row>
    <row r="12" spans="1:45" ht="15.75" customHeight="1">
      <c r="A12" s="285" t="s">
        <v>4</v>
      </c>
      <c r="B12" s="324"/>
      <c r="C12" s="324"/>
      <c r="D12" s="324"/>
      <c r="E12" s="324"/>
      <c r="F12" s="324"/>
      <c r="G12" s="153"/>
      <c r="H12" s="98"/>
      <c r="AD12" s="87"/>
      <c r="AF12" s="85"/>
    </row>
    <row r="13" spans="1:45" ht="100.5" customHeight="1">
      <c r="A13" s="655" t="s">
        <v>3</v>
      </c>
      <c r="B13" s="655"/>
      <c r="C13" s="655"/>
      <c r="D13" s="655"/>
      <c r="E13" s="655"/>
      <c r="F13" s="328"/>
      <c r="G13" s="23"/>
      <c r="AG13" s="86"/>
    </row>
    <row r="14" spans="1:45" s="74" customFormat="1" ht="41.25" customHeight="1">
      <c r="A14" s="318" t="s">
        <v>0</v>
      </c>
      <c r="B14" s="656" t="s">
        <v>274</v>
      </c>
      <c r="C14" s="657"/>
      <c r="D14" s="657"/>
      <c r="E14" s="658"/>
      <c r="F14" s="282"/>
      <c r="G14" s="23"/>
      <c r="H14" s="97"/>
      <c r="I14" s="168"/>
      <c r="J14" s="168"/>
      <c r="K14" s="168"/>
      <c r="L14" s="168"/>
      <c r="AD14" s="86"/>
      <c r="AE14" s="86"/>
      <c r="AF14" s="86"/>
      <c r="AG14" s="86"/>
      <c r="AP14" s="75"/>
      <c r="AQ14" s="75"/>
      <c r="AR14" s="75"/>
      <c r="AS14" s="75"/>
    </row>
    <row r="15" spans="1:45" s="74" customFormat="1" ht="72.75" customHeight="1">
      <c r="A15" s="319"/>
      <c r="B15" s="340" t="s">
        <v>275</v>
      </c>
      <c r="C15" s="333" t="s">
        <v>276</v>
      </c>
      <c r="D15" s="341"/>
      <c r="E15" s="340" t="s">
        <v>277</v>
      </c>
      <c r="F15" s="282"/>
      <c r="G15" s="23"/>
      <c r="H15" s="97"/>
      <c r="I15" s="168"/>
      <c r="J15" s="168"/>
      <c r="K15" s="168"/>
      <c r="L15" s="168"/>
      <c r="AD15" s="86"/>
      <c r="AE15" s="86"/>
      <c r="AF15" s="86"/>
      <c r="AG15" s="86"/>
      <c r="AP15" s="75"/>
      <c r="AQ15" s="75"/>
      <c r="AR15" s="75"/>
      <c r="AS15" s="75"/>
    </row>
    <row r="16" spans="1:45" s="74" customFormat="1" ht="51" customHeight="1">
      <c r="A16" s="320" t="s">
        <v>278</v>
      </c>
      <c r="B16" s="342"/>
      <c r="C16" s="342"/>
      <c r="D16" s="342"/>
      <c r="E16" s="342"/>
      <c r="F16" s="282"/>
      <c r="G16" s="23"/>
      <c r="H16" s="97"/>
      <c r="I16" s="168"/>
      <c r="J16" s="168"/>
      <c r="K16" s="168"/>
      <c r="L16" s="168"/>
      <c r="AD16" s="86"/>
      <c r="AE16" s="86"/>
      <c r="AF16" s="86"/>
      <c r="AG16" s="86"/>
      <c r="AP16" s="75"/>
      <c r="AQ16" s="75"/>
      <c r="AR16" s="75"/>
      <c r="AS16" s="75"/>
    </row>
    <row r="17" spans="1:45" s="74" customFormat="1" ht="51.75" customHeight="1">
      <c r="A17" s="320" t="s">
        <v>279</v>
      </c>
      <c r="B17" s="342"/>
      <c r="C17" s="342"/>
      <c r="D17" s="342"/>
      <c r="E17" s="342"/>
      <c r="F17" s="282"/>
      <c r="G17" s="23"/>
      <c r="H17" s="97"/>
      <c r="I17" s="168"/>
      <c r="J17" s="168"/>
      <c r="K17" s="168"/>
      <c r="L17" s="168"/>
      <c r="AD17" s="86"/>
      <c r="AE17" s="86"/>
      <c r="AF17" s="86"/>
      <c r="AG17" s="86"/>
      <c r="AP17" s="75"/>
      <c r="AQ17" s="75"/>
      <c r="AR17" s="75"/>
      <c r="AS17" s="75"/>
    </row>
    <row r="18" spans="1:45" s="74" customFormat="1" ht="51.75" customHeight="1">
      <c r="A18" s="320" t="s">
        <v>281</v>
      </c>
      <c r="B18" s="342"/>
      <c r="C18" s="342"/>
      <c r="D18" s="343"/>
      <c r="E18" s="344"/>
      <c r="F18" s="282"/>
      <c r="G18" s="23"/>
      <c r="H18" s="97"/>
      <c r="I18" s="168"/>
      <c r="J18" s="168"/>
      <c r="K18" s="168"/>
      <c r="L18" s="168"/>
      <c r="AD18" s="86"/>
      <c r="AE18" s="86"/>
      <c r="AF18" s="86"/>
      <c r="AG18" s="86"/>
      <c r="AP18" s="75"/>
      <c r="AQ18" s="75"/>
      <c r="AR18" s="75"/>
      <c r="AS18" s="75"/>
    </row>
    <row r="19" spans="1:45" s="74" customFormat="1" ht="33.75" customHeight="1">
      <c r="A19" s="319"/>
      <c r="B19" s="656" t="s">
        <v>280</v>
      </c>
      <c r="C19" s="657"/>
      <c r="D19" s="657"/>
      <c r="E19" s="658"/>
      <c r="F19" s="282"/>
      <c r="G19" s="23"/>
      <c r="H19" s="97"/>
      <c r="I19" s="168"/>
      <c r="J19" s="168"/>
      <c r="K19" s="168"/>
      <c r="L19" s="168"/>
      <c r="AD19" s="86"/>
      <c r="AE19" s="86"/>
      <c r="AF19" s="86"/>
      <c r="AG19" s="86"/>
      <c r="AP19" s="75"/>
      <c r="AQ19" s="75"/>
      <c r="AR19" s="75"/>
      <c r="AS19" s="75"/>
    </row>
    <row r="20" spans="1:45" s="74" customFormat="1" ht="47.25" customHeight="1">
      <c r="A20" s="320" t="s">
        <v>271</v>
      </c>
      <c r="B20" s="659"/>
      <c r="C20" s="660"/>
      <c r="D20" s="660"/>
      <c r="E20" s="661"/>
      <c r="F20" s="282"/>
      <c r="G20" s="23"/>
      <c r="H20" s="97"/>
      <c r="I20" s="168"/>
      <c r="J20" s="168"/>
      <c r="K20" s="168"/>
      <c r="L20" s="168"/>
      <c r="AD20" s="86"/>
      <c r="AE20" s="86"/>
      <c r="AF20" s="86"/>
      <c r="AG20" s="86"/>
      <c r="AP20" s="75"/>
      <c r="AQ20" s="75"/>
      <c r="AR20" s="75"/>
      <c r="AS20" s="75"/>
    </row>
    <row r="21" spans="1:45" s="74" customFormat="1" ht="19.5" customHeight="1">
      <c r="A21" s="198"/>
      <c r="B21" s="198"/>
      <c r="C21" s="198"/>
      <c r="D21" s="198"/>
      <c r="E21" s="198"/>
      <c r="F21" s="198"/>
      <c r="G21" s="198"/>
      <c r="H21" s="99"/>
      <c r="I21" s="168"/>
      <c r="J21" s="168"/>
      <c r="K21" s="168"/>
      <c r="L21" s="168"/>
      <c r="AD21" s="96" t="s">
        <v>162</v>
      </c>
      <c r="AE21" s="89" t="e">
        <f>#REF!-#REF!</f>
        <v>#REF!</v>
      </c>
      <c r="AF21" s="86"/>
      <c r="AG21" s="96" t="s">
        <v>174</v>
      </c>
      <c r="AH21" s="89" t="e">
        <f>#REF!-#REF!</f>
        <v>#REF!</v>
      </c>
      <c r="AI21" s="86"/>
      <c r="AP21" s="75"/>
      <c r="AQ21" s="75"/>
      <c r="AR21" s="75"/>
      <c r="AS21" s="75"/>
    </row>
    <row r="22" spans="1:45" s="74" customFormat="1" ht="21" customHeight="1">
      <c r="A22" s="649"/>
      <c r="B22" s="649"/>
      <c r="C22" s="649"/>
      <c r="D22" s="649"/>
      <c r="E22" s="649"/>
      <c r="F22" s="649"/>
      <c r="G22" s="649"/>
      <c r="H22" s="97"/>
      <c r="I22" s="168"/>
      <c r="J22" s="168"/>
      <c r="K22" s="168"/>
      <c r="L22" s="168"/>
      <c r="AD22" s="86" t="s">
        <v>176</v>
      </c>
      <c r="AE22" s="96" t="e">
        <f>IF(#REF!&gt;0,#REF!&amp; " Item(s) in Sch-3", "")</f>
        <v>#REF!</v>
      </c>
      <c r="AF22" s="89"/>
      <c r="AG22" s="86"/>
      <c r="AP22" s="75"/>
      <c r="AQ22" s="75"/>
      <c r="AR22" s="75"/>
      <c r="AS22" s="75"/>
    </row>
    <row r="23" spans="1:45" s="74" customFormat="1" ht="16.5" customHeight="1">
      <c r="A23" s="329"/>
      <c r="B23" s="329"/>
      <c r="C23" s="650"/>
      <c r="D23" s="650"/>
      <c r="E23" s="650"/>
      <c r="F23" s="650"/>
      <c r="G23" s="650"/>
      <c r="H23" s="97"/>
      <c r="I23" s="168"/>
      <c r="J23" s="168"/>
      <c r="K23" s="168"/>
      <c r="L23" s="168"/>
      <c r="AD23" s="86"/>
      <c r="AE23" s="96"/>
      <c r="AF23" s="89"/>
      <c r="AG23" s="86"/>
      <c r="AP23" s="75"/>
      <c r="AQ23" s="75"/>
      <c r="AR23" s="75"/>
      <c r="AS23" s="75"/>
    </row>
    <row r="24" spans="1:45" s="74" customFormat="1" ht="27.95" customHeight="1">
      <c r="A24" s="36" t="s">
        <v>216</v>
      </c>
      <c r="B24" s="200" t="str">
        <f>'Attach-4'!B17</f>
        <v>--</v>
      </c>
      <c r="C24" s="331" t="e">
        <f>"Printed Name   : " &amp; 'Attach-4'!#REF!</f>
        <v>#REF!</v>
      </c>
      <c r="D24" s="331"/>
      <c r="E24" s="331" t="str">
        <f>IF('Names of Bidder'!D26=0, "", 'Names of Bidder'!D26)</f>
        <v/>
      </c>
      <c r="F24" s="331"/>
      <c r="G24" s="331"/>
      <c r="H24" s="97"/>
      <c r="I24" s="168"/>
      <c r="J24" s="168"/>
      <c r="K24" s="168"/>
      <c r="L24" s="168"/>
      <c r="AD24" s="86"/>
      <c r="AE24" s="86"/>
      <c r="AF24" s="86"/>
      <c r="AG24" s="86"/>
      <c r="AP24" s="75"/>
      <c r="AQ24" s="75"/>
      <c r="AR24" s="75"/>
      <c r="AS24" s="75"/>
    </row>
    <row r="25" spans="1:45" s="74" customFormat="1" ht="27.95" customHeight="1">
      <c r="A25" s="36" t="s">
        <v>217</v>
      </c>
      <c r="B25" s="28" t="str">
        <f>'Attach-4'!B18</f>
        <v/>
      </c>
      <c r="C25" s="331" t="e">
        <f>"Designation      : " &amp; 'Attach-4'!#REF!</f>
        <v>#REF!</v>
      </c>
      <c r="D25" s="331"/>
      <c r="E25" s="331" t="str">
        <f>IF('Names of Bidder'!D27=0, "", 'Names of Bidder'!D27)</f>
        <v/>
      </c>
      <c r="F25" s="331"/>
      <c r="G25" s="331"/>
      <c r="H25" s="97"/>
      <c r="I25" s="168"/>
      <c r="J25" s="168"/>
      <c r="K25" s="168"/>
      <c r="L25" s="168"/>
      <c r="AD25" s="86"/>
      <c r="AE25" s="86"/>
      <c r="AF25" s="86"/>
      <c r="AG25" s="86"/>
      <c r="AP25" s="75"/>
      <c r="AQ25" s="75"/>
      <c r="AR25" s="75"/>
      <c r="AS25" s="75"/>
    </row>
    <row r="26" spans="1:45" s="74" customFormat="1" ht="27.95" customHeight="1">
      <c r="A26" s="37"/>
      <c r="B26" s="36"/>
      <c r="C26" s="331"/>
      <c r="D26" s="331"/>
      <c r="E26" s="331"/>
      <c r="F26" s="331"/>
      <c r="G26" s="331"/>
      <c r="H26" s="97"/>
      <c r="I26" s="168"/>
      <c r="J26" s="168"/>
      <c r="K26" s="168"/>
      <c r="L26" s="168"/>
      <c r="AD26" s="86"/>
      <c r="AE26" s="86"/>
      <c r="AF26" s="86"/>
      <c r="AG26" s="86"/>
      <c r="AP26" s="75"/>
      <c r="AQ26" s="75"/>
      <c r="AR26" s="75"/>
      <c r="AS26" s="75"/>
    </row>
    <row r="27" spans="1:45" s="74" customFormat="1" ht="27.95" customHeight="1">
      <c r="A27" s="37"/>
      <c r="B27" s="36"/>
      <c r="C27" s="201"/>
      <c r="D27" s="201"/>
      <c r="E27" s="201"/>
      <c r="F27" s="201"/>
      <c r="G27" s="201"/>
      <c r="H27" s="97"/>
      <c r="I27" s="168"/>
      <c r="J27" s="168"/>
      <c r="K27" s="168"/>
      <c r="L27" s="168"/>
      <c r="AD27" s="86"/>
      <c r="AE27" s="86"/>
      <c r="AF27" s="86"/>
      <c r="AG27" s="86"/>
      <c r="AP27" s="75"/>
      <c r="AQ27" s="75"/>
      <c r="AR27" s="75"/>
      <c r="AS27" s="75"/>
    </row>
    <row r="28" spans="1:45" s="74" customFormat="1" ht="33.75" customHeight="1">
      <c r="A28" s="199"/>
      <c r="B28" s="663"/>
      <c r="C28" s="663"/>
      <c r="D28" s="663"/>
      <c r="E28" s="663"/>
      <c r="F28" s="663"/>
      <c r="G28" s="332"/>
      <c r="H28" s="97"/>
      <c r="I28" s="168"/>
      <c r="J28" s="168"/>
      <c r="K28" s="168"/>
      <c r="L28" s="168"/>
      <c r="AD28" s="86"/>
      <c r="AE28" s="86"/>
      <c r="AF28" s="86"/>
      <c r="AP28" s="75"/>
      <c r="AQ28" s="75"/>
      <c r="AR28" s="75"/>
      <c r="AS28" s="75"/>
    </row>
    <row r="29" spans="1:45" s="74" customFormat="1" ht="31.5" customHeight="1">
      <c r="A29" s="174"/>
      <c r="B29" s="175"/>
      <c r="C29" s="175"/>
      <c r="D29" s="175"/>
      <c r="E29" s="175"/>
      <c r="F29" s="175"/>
      <c r="G29" s="175"/>
      <c r="H29" s="100"/>
      <c r="I29" s="168"/>
      <c r="J29" s="168"/>
      <c r="K29" s="168"/>
      <c r="L29" s="168"/>
      <c r="AD29" s="86"/>
      <c r="AE29" s="86"/>
      <c r="AF29" s="86"/>
      <c r="AP29" s="75"/>
      <c r="AQ29" s="75"/>
      <c r="AR29" s="75"/>
      <c r="AS29" s="75"/>
    </row>
    <row r="101" spans="1:12" s="86" customFormat="1">
      <c r="A101" s="322"/>
      <c r="B101" s="81"/>
      <c r="C101" s="81"/>
      <c r="D101" s="81"/>
      <c r="E101" s="81"/>
      <c r="F101" s="81"/>
      <c r="G101" s="81"/>
      <c r="H101" s="101"/>
      <c r="I101" s="176"/>
      <c r="J101" s="176"/>
      <c r="K101" s="176"/>
      <c r="L101" s="176"/>
    </row>
    <row r="102" spans="1:12" s="86" customFormat="1">
      <c r="A102" s="322"/>
      <c r="B102" s="81"/>
      <c r="C102" s="81"/>
      <c r="D102" s="81"/>
      <c r="E102" s="81"/>
      <c r="F102" s="81"/>
      <c r="G102" s="81"/>
      <c r="H102" s="101"/>
      <c r="I102" s="176"/>
      <c r="J102" s="176"/>
      <c r="K102" s="176"/>
      <c r="L102" s="176"/>
    </row>
    <row r="103" spans="1:12" s="86" customFormat="1">
      <c r="A103" s="322"/>
      <c r="B103" s="81"/>
      <c r="C103" s="81"/>
      <c r="D103" s="81"/>
      <c r="E103" s="81"/>
      <c r="F103" s="81"/>
      <c r="G103" s="81"/>
      <c r="H103" s="101"/>
      <c r="I103" s="176"/>
      <c r="J103" s="176"/>
      <c r="K103" s="176"/>
      <c r="L103" s="176"/>
    </row>
    <row r="104" spans="1:12" s="102" customFormat="1" hidden="1">
      <c r="A104" s="78" t="str">
        <f>A1</f>
        <v>5006002805/CONSULTANCY TAKEN/DOM/A04-CC CS -5</v>
      </c>
      <c r="B104" s="38"/>
      <c r="C104" s="77"/>
      <c r="D104" s="77"/>
      <c r="E104" s="77"/>
      <c r="F104" s="77"/>
      <c r="G104" s="77"/>
      <c r="H104" s="76"/>
    </row>
    <row r="105" spans="1:12" s="102" customFormat="1" hidden="1">
      <c r="A105" s="29"/>
      <c r="B105" s="36"/>
      <c r="C105" s="37"/>
      <c r="D105" s="37"/>
      <c r="E105" s="37"/>
      <c r="F105" s="37"/>
      <c r="G105" s="37"/>
      <c r="H105" s="76"/>
    </row>
    <row r="106" spans="1:12" s="102" customFormat="1" ht="35.25" hidden="1" customHeight="1">
      <c r="A106" s="651" t="str">
        <f t="shared" ref="A106:C107" si="0">A3</f>
        <v>Engagement of Transaction Advisor (TA) For Asset Monetization of POWERGRID Assets as per framework provided under National Monetization Pipeline (NMP).</v>
      </c>
      <c r="B106" s="651">
        <f t="shared" si="0"/>
        <v>0</v>
      </c>
      <c r="C106" s="651">
        <f t="shared" si="0"/>
        <v>0</v>
      </c>
      <c r="D106" s="651"/>
      <c r="E106" s="651"/>
      <c r="F106" s="651"/>
      <c r="G106" s="651">
        <f>G3</f>
        <v>0</v>
      </c>
      <c r="H106" s="76"/>
    </row>
    <row r="107" spans="1:12" s="102" customFormat="1" hidden="1">
      <c r="A107" s="664" t="str">
        <f t="shared" si="0"/>
        <v>(GUARANTEED DECLARATION )</v>
      </c>
      <c r="B107" s="664">
        <f t="shared" si="0"/>
        <v>0</v>
      </c>
      <c r="C107" s="664">
        <f t="shared" si="0"/>
        <v>0</v>
      </c>
      <c r="D107" s="664"/>
      <c r="E107" s="664"/>
      <c r="F107" s="664"/>
      <c r="G107" s="664">
        <f>G4</f>
        <v>0</v>
      </c>
      <c r="H107" s="76"/>
    </row>
    <row r="108" spans="1:12" s="102" customFormat="1" hidden="1">
      <c r="A108" s="130"/>
      <c r="B108" s="326"/>
      <c r="C108" s="326"/>
      <c r="D108" s="326"/>
      <c r="E108" s="326"/>
      <c r="F108" s="326"/>
      <c r="G108" s="326"/>
      <c r="H108" s="76"/>
    </row>
    <row r="109" spans="1:12" s="102" customFormat="1" hidden="1">
      <c r="A109" s="39" t="str">
        <f>A6</f>
        <v>Bidder’s Name and Address (the Consultant) :</v>
      </c>
      <c r="B109" s="131"/>
      <c r="C109" s="131"/>
      <c r="D109" s="131"/>
      <c r="E109" s="131"/>
      <c r="F109" s="131"/>
      <c r="G109" s="28">
        <f t="shared" ref="G109:G114" si="1">G6</f>
        <v>0</v>
      </c>
      <c r="H109" s="76"/>
    </row>
    <row r="110" spans="1:12" s="102" customFormat="1" hidden="1">
      <c r="A110" s="652" t="str">
        <f>A7</f>
        <v/>
      </c>
      <c r="B110" s="652">
        <f t="shared" ref="B110:C114" si="2">B7</f>
        <v>0</v>
      </c>
      <c r="C110" s="652">
        <f t="shared" si="2"/>
        <v>0</v>
      </c>
      <c r="D110" s="325"/>
      <c r="E110" s="325"/>
      <c r="F110" s="325"/>
      <c r="G110" s="128">
        <f t="shared" si="1"/>
        <v>0</v>
      </c>
      <c r="H110" s="76"/>
    </row>
    <row r="111" spans="1:12" s="102" customFormat="1" hidden="1">
      <c r="A111" s="132" t="str">
        <f>A8</f>
        <v>Name     :</v>
      </c>
      <c r="B111" s="667" t="e">
        <f t="shared" si="2"/>
        <v>#REF!</v>
      </c>
      <c r="C111" s="667">
        <f t="shared" si="2"/>
        <v>0</v>
      </c>
      <c r="D111" s="327"/>
      <c r="E111" s="327"/>
      <c r="F111" s="327"/>
      <c r="G111" s="128">
        <f t="shared" si="1"/>
        <v>0</v>
      </c>
      <c r="H111" s="76"/>
    </row>
    <row r="112" spans="1:12" s="102" customFormat="1" hidden="1">
      <c r="A112" s="132" t="str">
        <f>A9</f>
        <v>Address :</v>
      </c>
      <c r="B112" s="667" t="e">
        <f t="shared" si="2"/>
        <v>#REF!</v>
      </c>
      <c r="C112" s="667">
        <f t="shared" si="2"/>
        <v>0</v>
      </c>
      <c r="D112" s="327"/>
      <c r="E112" s="327"/>
      <c r="F112" s="327"/>
      <c r="G112" s="128">
        <f t="shared" si="1"/>
        <v>0</v>
      </c>
      <c r="H112" s="76"/>
    </row>
    <row r="113" spans="1:35" s="102" customFormat="1" hidden="1">
      <c r="A113" s="133"/>
      <c r="B113" s="667" t="e">
        <f t="shared" si="2"/>
        <v>#REF!</v>
      </c>
      <c r="C113" s="667">
        <f t="shared" si="2"/>
        <v>0</v>
      </c>
      <c r="D113" s="327"/>
      <c r="E113" s="327"/>
      <c r="F113" s="327"/>
      <c r="G113" s="128">
        <f t="shared" si="1"/>
        <v>0</v>
      </c>
      <c r="H113" s="76"/>
    </row>
    <row r="114" spans="1:35" s="102" customFormat="1" hidden="1">
      <c r="A114" s="133"/>
      <c r="B114" s="667" t="e">
        <f t="shared" si="2"/>
        <v>#REF!</v>
      </c>
      <c r="C114" s="667">
        <f t="shared" si="2"/>
        <v>0</v>
      </c>
      <c r="D114" s="327"/>
      <c r="E114" s="327"/>
      <c r="F114" s="327"/>
      <c r="G114" s="128">
        <f t="shared" si="1"/>
        <v>0</v>
      </c>
      <c r="H114" s="76"/>
    </row>
    <row r="115" spans="1:35" s="102" customFormat="1" hidden="1">
      <c r="A115" s="129"/>
      <c r="B115" s="30"/>
      <c r="C115" s="30"/>
      <c r="D115" s="30"/>
      <c r="E115" s="30"/>
      <c r="F115" s="30"/>
      <c r="G115" s="30"/>
      <c r="H115" s="76"/>
    </row>
    <row r="116" spans="1:35" s="102" customFormat="1" ht="33.75" hidden="1" customHeight="1">
      <c r="A116" s="134" t="e">
        <f>#REF!</f>
        <v>#REF!</v>
      </c>
      <c r="B116" s="135" t="e">
        <f>#REF!</f>
        <v>#REF!</v>
      </c>
      <c r="C116" s="666" t="e">
        <f>#REF!</f>
        <v>#REF!</v>
      </c>
      <c r="D116" s="666"/>
      <c r="E116" s="666"/>
      <c r="F116" s="666"/>
      <c r="G116" s="666"/>
      <c r="H116" s="76"/>
      <c r="AE116" s="666"/>
      <c r="AF116" s="666"/>
      <c r="AH116" s="666"/>
      <c r="AI116" s="666"/>
    </row>
    <row r="117" spans="1:35" s="102" customFormat="1" hidden="1">
      <c r="A117" s="326" t="e">
        <f>#REF!</f>
        <v>#REF!</v>
      </c>
      <c r="B117" s="326" t="e">
        <f>#REF!</f>
        <v>#REF!</v>
      </c>
      <c r="C117" s="662" t="e">
        <f>#REF!</f>
        <v>#REF!</v>
      </c>
      <c r="D117" s="662"/>
      <c r="E117" s="662"/>
      <c r="F117" s="662"/>
      <c r="G117" s="662"/>
      <c r="H117" s="76"/>
      <c r="AE117" s="662"/>
      <c r="AF117" s="662"/>
      <c r="AH117" s="662"/>
      <c r="AI117" s="662"/>
    </row>
    <row r="118" spans="1:35" s="102" customFormat="1" hidden="1">
      <c r="A118" s="136" t="e">
        <f>#REF!</f>
        <v>#REF!</v>
      </c>
      <c r="B118" s="137" t="e">
        <f>#REF!</f>
        <v>#REF!</v>
      </c>
      <c r="C118" s="662"/>
      <c r="D118" s="662"/>
      <c r="E118" s="662"/>
      <c r="F118" s="662"/>
      <c r="G118" s="662"/>
      <c r="H118" s="76"/>
      <c r="AE118" s="662"/>
      <c r="AF118" s="662"/>
      <c r="AH118" s="662"/>
      <c r="AI118" s="662"/>
    </row>
    <row r="119" spans="1:35" s="102" customFormat="1" hidden="1">
      <c r="A119" s="138" t="e">
        <f>#REF!</f>
        <v>#REF!</v>
      </c>
      <c r="B119" s="139" t="e">
        <f>#REF!</f>
        <v>#REF!</v>
      </c>
      <c r="C119" s="665" t="e">
        <f>#REF!</f>
        <v>#REF!</v>
      </c>
      <c r="D119" s="665"/>
      <c r="E119" s="665"/>
      <c r="F119" s="665"/>
      <c r="G119" s="665"/>
      <c r="H119" s="140"/>
      <c r="AE119" s="330"/>
      <c r="AF119" s="330"/>
      <c r="AH119" s="330"/>
      <c r="AI119" s="330"/>
    </row>
    <row r="120" spans="1:35" s="102" customFormat="1" hidden="1">
      <c r="A120" s="138" t="e">
        <f>#REF!</f>
        <v>#REF!</v>
      </c>
      <c r="B120" s="139" t="e">
        <f>#REF!</f>
        <v>#REF!</v>
      </c>
      <c r="C120" s="665" t="e">
        <f>#REF!</f>
        <v>#REF!</v>
      </c>
      <c r="D120" s="665"/>
      <c r="E120" s="665"/>
      <c r="F120" s="665"/>
      <c r="G120" s="665"/>
      <c r="H120" s="140"/>
      <c r="AE120" s="141"/>
      <c r="AF120" s="141"/>
      <c r="AH120" s="330"/>
      <c r="AI120" s="141"/>
    </row>
    <row r="121" spans="1:35" s="102" customFormat="1" ht="20.100000000000001" hidden="1" customHeight="1">
      <c r="A121" s="142"/>
      <c r="B121" s="137" t="e">
        <f>#REF!</f>
        <v>#REF!</v>
      </c>
      <c r="C121" s="665" t="e">
        <f>#REF!</f>
        <v>#REF!</v>
      </c>
      <c r="D121" s="665"/>
      <c r="E121" s="665"/>
      <c r="F121" s="665"/>
      <c r="G121" s="665"/>
      <c r="H121" s="76"/>
      <c r="AE121" s="141"/>
      <c r="AF121" s="141"/>
      <c r="AH121" s="141"/>
      <c r="AI121" s="141"/>
    </row>
    <row r="122" spans="1:35" s="102" customFormat="1" hidden="1">
      <c r="A122" s="136" t="e">
        <f>#REF!</f>
        <v>#REF!</v>
      </c>
      <c r="B122" s="137" t="e">
        <f>#REF!</f>
        <v>#REF!</v>
      </c>
      <c r="C122" s="665"/>
      <c r="D122" s="665"/>
      <c r="E122" s="665"/>
      <c r="F122" s="665"/>
      <c r="G122" s="665"/>
      <c r="H122" s="76"/>
      <c r="AE122" s="665"/>
      <c r="AF122" s="665"/>
      <c r="AH122" s="665"/>
      <c r="AI122" s="665"/>
    </row>
    <row r="123" spans="1:35" s="102" customFormat="1" hidden="1">
      <c r="A123" s="143" t="e">
        <f>#REF!</f>
        <v>#REF!</v>
      </c>
      <c r="B123" s="137" t="e">
        <f>#REF!</f>
        <v>#REF!</v>
      </c>
      <c r="C123" s="665"/>
      <c r="D123" s="665"/>
      <c r="E123" s="665"/>
      <c r="F123" s="665"/>
      <c r="G123" s="665"/>
      <c r="H123" s="76"/>
      <c r="AE123" s="665"/>
      <c r="AF123" s="665"/>
      <c r="AH123" s="665"/>
      <c r="AI123" s="665"/>
    </row>
    <row r="124" spans="1:35" s="102" customFormat="1" hidden="1">
      <c r="A124" s="144" t="e">
        <f>#REF!</f>
        <v>#REF!</v>
      </c>
      <c r="B124" s="137" t="e">
        <f>#REF!</f>
        <v>#REF!</v>
      </c>
      <c r="C124" s="665"/>
      <c r="D124" s="665"/>
      <c r="E124" s="665"/>
      <c r="F124" s="665"/>
      <c r="G124" s="665"/>
      <c r="H124" s="76"/>
      <c r="AE124" s="665"/>
      <c r="AF124" s="665"/>
      <c r="AH124" s="665"/>
      <c r="AI124" s="665"/>
    </row>
    <row r="125" spans="1:35" s="102" customFormat="1" hidden="1">
      <c r="A125" s="138" t="e">
        <f>#REF!</f>
        <v>#REF!</v>
      </c>
      <c r="B125" s="139" t="e">
        <f>#REF!</f>
        <v>#REF!</v>
      </c>
      <c r="C125" s="665" t="e">
        <f>#REF!</f>
        <v>#REF!</v>
      </c>
      <c r="D125" s="665"/>
      <c r="E125" s="665"/>
      <c r="F125" s="665"/>
      <c r="G125" s="665"/>
      <c r="H125" s="140"/>
      <c r="AE125" s="141"/>
      <c r="AF125" s="141"/>
      <c r="AH125" s="330"/>
      <c r="AI125" s="141"/>
    </row>
    <row r="126" spans="1:35" s="102" customFormat="1" hidden="1">
      <c r="A126" s="138" t="e">
        <f>#REF!</f>
        <v>#REF!</v>
      </c>
      <c r="B126" s="139" t="e">
        <f>#REF!</f>
        <v>#REF!</v>
      </c>
      <c r="C126" s="665" t="e">
        <f>#REF!</f>
        <v>#REF!</v>
      </c>
      <c r="D126" s="665"/>
      <c r="E126" s="665"/>
      <c r="F126" s="665"/>
      <c r="G126" s="665"/>
      <c r="H126" s="140"/>
      <c r="AE126" s="141"/>
      <c r="AF126" s="141"/>
      <c r="AH126" s="330"/>
      <c r="AI126" s="141"/>
    </row>
    <row r="127" spans="1:35" s="102" customFormat="1" hidden="1">
      <c r="A127" s="138" t="e">
        <f>#REF!</f>
        <v>#REF!</v>
      </c>
      <c r="B127" s="139" t="e">
        <f>#REF!</f>
        <v>#REF!</v>
      </c>
      <c r="C127" s="665" t="e">
        <f>#REF!</f>
        <v>#REF!</v>
      </c>
      <c r="D127" s="665"/>
      <c r="E127" s="665"/>
      <c r="F127" s="665"/>
      <c r="G127" s="665"/>
      <c r="H127" s="140"/>
      <c r="AE127" s="141"/>
      <c r="AF127" s="141"/>
      <c r="AH127" s="330"/>
      <c r="AI127" s="141"/>
    </row>
    <row r="128" spans="1:35" s="102" customFormat="1" hidden="1">
      <c r="A128" s="138" t="e">
        <f>#REF!</f>
        <v>#REF!</v>
      </c>
      <c r="B128" s="139" t="e">
        <f>#REF!</f>
        <v>#REF!</v>
      </c>
      <c r="C128" s="665" t="e">
        <f>#REF!</f>
        <v>#REF!</v>
      </c>
      <c r="D128" s="665"/>
      <c r="E128" s="665"/>
      <c r="F128" s="665"/>
      <c r="G128" s="665"/>
      <c r="H128" s="140"/>
      <c r="AE128" s="141"/>
      <c r="AF128" s="141"/>
      <c r="AH128" s="330"/>
      <c r="AI128" s="141"/>
    </row>
    <row r="129" spans="1:35" s="102" customFormat="1" hidden="1">
      <c r="A129" s="138"/>
      <c r="B129" s="137" t="e">
        <f>#REF!</f>
        <v>#REF!</v>
      </c>
      <c r="C129" s="665" t="e">
        <f>#REF!</f>
        <v>#REF!</v>
      </c>
      <c r="D129" s="665"/>
      <c r="E129" s="665"/>
      <c r="F129" s="665"/>
      <c r="G129" s="665"/>
      <c r="H129" s="140"/>
      <c r="AE129" s="141"/>
      <c r="AF129" s="141"/>
      <c r="AH129" s="141"/>
      <c r="AI129" s="141"/>
    </row>
    <row r="130" spans="1:35" s="102" customFormat="1" ht="20.100000000000001" hidden="1" customHeight="1">
      <c r="A130" s="144" t="e">
        <f>#REF!</f>
        <v>#REF!</v>
      </c>
      <c r="B130" s="137" t="e">
        <f>#REF!</f>
        <v>#REF!</v>
      </c>
      <c r="C130" s="665"/>
      <c r="D130" s="665"/>
      <c r="E130" s="665"/>
      <c r="F130" s="665"/>
      <c r="G130" s="665"/>
      <c r="H130" s="140"/>
      <c r="AE130" s="141"/>
      <c r="AF130" s="141"/>
      <c r="AH130" s="141"/>
      <c r="AI130" s="141"/>
    </row>
    <row r="131" spans="1:35" s="102" customFormat="1" hidden="1">
      <c r="A131" s="138" t="e">
        <f>#REF!</f>
        <v>#REF!</v>
      </c>
      <c r="B131" s="139" t="e">
        <f>#REF!</f>
        <v>#REF!</v>
      </c>
      <c r="C131" s="665" t="e">
        <f>#REF!</f>
        <v>#REF!</v>
      </c>
      <c r="D131" s="665"/>
      <c r="E131" s="665"/>
      <c r="F131" s="665"/>
      <c r="G131" s="665"/>
      <c r="H131" s="140"/>
      <c r="AE131" s="141"/>
      <c r="AF131" s="141"/>
      <c r="AH131" s="330"/>
      <c r="AI131" s="141"/>
    </row>
    <row r="132" spans="1:35" s="102" customFormat="1" hidden="1">
      <c r="A132" s="138" t="e">
        <f>#REF!</f>
        <v>#REF!</v>
      </c>
      <c r="B132" s="139" t="e">
        <f>#REF!</f>
        <v>#REF!</v>
      </c>
      <c r="C132" s="665" t="e">
        <f>#REF!</f>
        <v>#REF!</v>
      </c>
      <c r="D132" s="665"/>
      <c r="E132" s="665"/>
      <c r="F132" s="665"/>
      <c r="G132" s="665"/>
      <c r="H132" s="140"/>
      <c r="AE132" s="141"/>
      <c r="AF132" s="141"/>
      <c r="AH132" s="330"/>
      <c r="AI132" s="141"/>
    </row>
    <row r="133" spans="1:35" s="102" customFormat="1" ht="20.100000000000001" hidden="1" customHeight="1">
      <c r="A133" s="138" t="e">
        <f>#REF!</f>
        <v>#REF!</v>
      </c>
      <c r="B133" s="139" t="e">
        <f>#REF!</f>
        <v>#REF!</v>
      </c>
      <c r="C133" s="665" t="e">
        <f>#REF!</f>
        <v>#REF!</v>
      </c>
      <c r="D133" s="665"/>
      <c r="E133" s="665"/>
      <c r="F133" s="665"/>
      <c r="G133" s="665"/>
      <c r="H133" s="140"/>
      <c r="AE133" s="141"/>
      <c r="AF133" s="141"/>
      <c r="AH133" s="330"/>
      <c r="AI133" s="141"/>
    </row>
    <row r="134" spans="1:35" s="102" customFormat="1" hidden="1">
      <c r="A134" s="138" t="e">
        <f>#REF!</f>
        <v>#REF!</v>
      </c>
      <c r="B134" s="139" t="e">
        <f>#REF!</f>
        <v>#REF!</v>
      </c>
      <c r="C134" s="665" t="e">
        <f>#REF!</f>
        <v>#REF!</v>
      </c>
      <c r="D134" s="665"/>
      <c r="E134" s="665"/>
      <c r="F134" s="665"/>
      <c r="G134" s="665"/>
      <c r="H134" s="140"/>
      <c r="AE134" s="141"/>
      <c r="AF134" s="141"/>
      <c r="AH134" s="330"/>
      <c r="AI134" s="141"/>
    </row>
    <row r="135" spans="1:35" s="103" customFormat="1" ht="20.100000000000001" hidden="1" customHeight="1">
      <c r="A135" s="145"/>
      <c r="B135" s="137" t="e">
        <f>#REF!</f>
        <v>#REF!</v>
      </c>
      <c r="C135" s="665" t="e">
        <f>#REF!</f>
        <v>#REF!</v>
      </c>
      <c r="D135" s="665"/>
      <c r="E135" s="665"/>
      <c r="F135" s="665"/>
      <c r="G135" s="665"/>
      <c r="H135" s="140"/>
      <c r="AE135" s="141"/>
      <c r="AF135" s="141"/>
      <c r="AH135" s="141"/>
      <c r="AI135" s="141"/>
    </row>
    <row r="136" spans="1:35" s="102" customFormat="1" ht="24" hidden="1" customHeight="1">
      <c r="A136" s="144" t="e">
        <f>#REF!</f>
        <v>#REF!</v>
      </c>
      <c r="B136" s="137" t="e">
        <f>#REF!</f>
        <v>#REF!</v>
      </c>
      <c r="C136" s="665"/>
      <c r="D136" s="665"/>
      <c r="E136" s="665"/>
      <c r="F136" s="665"/>
      <c r="G136" s="665"/>
      <c r="H136" s="140"/>
      <c r="AE136" s="141"/>
      <c r="AF136" s="141"/>
      <c r="AH136" s="141"/>
      <c r="AI136" s="141"/>
    </row>
    <row r="137" spans="1:35" s="102" customFormat="1" hidden="1">
      <c r="A137" s="138" t="e">
        <f>#REF!</f>
        <v>#REF!</v>
      </c>
      <c r="B137" s="139" t="e">
        <f>#REF!</f>
        <v>#REF!</v>
      </c>
      <c r="C137" s="665" t="e">
        <f>#REF!</f>
        <v>#REF!</v>
      </c>
      <c r="D137" s="665"/>
      <c r="E137" s="665"/>
      <c r="F137" s="665"/>
      <c r="G137" s="665"/>
      <c r="H137" s="140"/>
      <c r="AE137" s="141"/>
      <c r="AF137" s="141"/>
      <c r="AH137" s="330"/>
      <c r="AI137" s="141"/>
    </row>
    <row r="138" spans="1:35" s="102" customFormat="1" hidden="1">
      <c r="A138" s="138" t="e">
        <f>#REF!</f>
        <v>#REF!</v>
      </c>
      <c r="B138" s="139" t="e">
        <f>#REF!</f>
        <v>#REF!</v>
      </c>
      <c r="C138" s="665" t="e">
        <f>#REF!</f>
        <v>#REF!</v>
      </c>
      <c r="D138" s="665"/>
      <c r="E138" s="665"/>
      <c r="F138" s="665"/>
      <c r="G138" s="665"/>
      <c r="H138" s="140"/>
      <c r="AE138" s="141"/>
      <c r="AF138" s="141"/>
      <c r="AH138" s="330"/>
      <c r="AI138" s="141"/>
    </row>
    <row r="139" spans="1:35" s="102" customFormat="1" ht="33" hidden="1" customHeight="1">
      <c r="A139" s="138" t="e">
        <f>#REF!</f>
        <v>#REF!</v>
      </c>
      <c r="B139" s="139" t="e">
        <f>#REF!</f>
        <v>#REF!</v>
      </c>
      <c r="C139" s="665" t="e">
        <f>#REF!</f>
        <v>#REF!</v>
      </c>
      <c r="D139" s="665"/>
      <c r="E139" s="665"/>
      <c r="F139" s="665"/>
      <c r="G139" s="665"/>
      <c r="H139" s="140"/>
      <c r="AE139" s="141"/>
      <c r="AF139" s="141"/>
      <c r="AH139" s="330"/>
      <c r="AI139" s="141"/>
    </row>
    <row r="140" spans="1:35" s="103" customFormat="1" ht="20.100000000000001" hidden="1" customHeight="1">
      <c r="A140" s="138"/>
      <c r="B140" s="137" t="e">
        <f>#REF!</f>
        <v>#REF!</v>
      </c>
      <c r="C140" s="665" t="e">
        <f>#REF!</f>
        <v>#REF!</v>
      </c>
      <c r="D140" s="665"/>
      <c r="E140" s="665"/>
      <c r="F140" s="665"/>
      <c r="G140" s="665"/>
      <c r="H140" s="140"/>
      <c r="AE140" s="141"/>
      <c r="AF140" s="141"/>
      <c r="AH140" s="141"/>
      <c r="AI140" s="141"/>
    </row>
    <row r="141" spans="1:35" s="102" customFormat="1" ht="20.100000000000001" hidden="1" customHeight="1">
      <c r="A141" s="144" t="e">
        <f>#REF!</f>
        <v>#REF!</v>
      </c>
      <c r="B141" s="137" t="e">
        <f>#REF!</f>
        <v>#REF!</v>
      </c>
      <c r="C141" s="665"/>
      <c r="D141" s="665"/>
      <c r="E141" s="665"/>
      <c r="F141" s="665"/>
      <c r="G141" s="665"/>
      <c r="H141" s="140"/>
      <c r="AE141" s="141"/>
      <c r="AF141" s="141"/>
      <c r="AH141" s="141"/>
      <c r="AI141" s="141"/>
    </row>
    <row r="142" spans="1:35" s="102" customFormat="1" hidden="1">
      <c r="A142" s="138" t="e">
        <f>#REF!</f>
        <v>#REF!</v>
      </c>
      <c r="B142" s="139" t="e">
        <f>#REF!</f>
        <v>#REF!</v>
      </c>
      <c r="C142" s="665" t="e">
        <f>#REF!</f>
        <v>#REF!</v>
      </c>
      <c r="D142" s="665"/>
      <c r="E142" s="665"/>
      <c r="F142" s="665"/>
      <c r="G142" s="665"/>
      <c r="H142" s="140"/>
      <c r="AE142" s="141"/>
      <c r="AF142" s="141"/>
      <c r="AH142" s="330"/>
      <c r="AI142" s="141"/>
    </row>
    <row r="143" spans="1:35" s="102" customFormat="1" hidden="1">
      <c r="A143" s="138" t="e">
        <f>#REF!</f>
        <v>#REF!</v>
      </c>
      <c r="B143" s="139" t="e">
        <f>#REF!</f>
        <v>#REF!</v>
      </c>
      <c r="C143" s="665" t="e">
        <f>#REF!</f>
        <v>#REF!</v>
      </c>
      <c r="D143" s="665"/>
      <c r="E143" s="665"/>
      <c r="F143" s="665"/>
      <c r="G143" s="665"/>
      <c r="H143" s="140"/>
      <c r="AE143" s="141"/>
      <c r="AF143" s="141"/>
      <c r="AH143" s="330"/>
      <c r="AI143" s="141"/>
    </row>
    <row r="144" spans="1:35" s="102" customFormat="1" hidden="1">
      <c r="A144" s="138" t="e">
        <f>#REF!</f>
        <v>#REF!</v>
      </c>
      <c r="B144" s="139" t="e">
        <f>#REF!</f>
        <v>#REF!</v>
      </c>
      <c r="C144" s="665" t="e">
        <f>#REF!</f>
        <v>#REF!</v>
      </c>
      <c r="D144" s="665"/>
      <c r="E144" s="665"/>
      <c r="F144" s="665"/>
      <c r="G144" s="665"/>
      <c r="H144" s="140"/>
      <c r="AE144" s="141"/>
      <c r="AF144" s="141"/>
      <c r="AH144" s="330"/>
      <c r="AI144" s="141"/>
    </row>
    <row r="145" spans="1:35" s="102" customFormat="1" hidden="1">
      <c r="A145" s="138"/>
      <c r="B145" s="137" t="e">
        <f>#REF!</f>
        <v>#REF!</v>
      </c>
      <c r="C145" s="665" t="e">
        <f>#REF!</f>
        <v>#REF!</v>
      </c>
      <c r="D145" s="665"/>
      <c r="E145" s="665"/>
      <c r="F145" s="665"/>
      <c r="G145" s="665"/>
      <c r="H145" s="140"/>
      <c r="AE145" s="141"/>
      <c r="AF145" s="141"/>
      <c r="AH145" s="141"/>
      <c r="AI145" s="141"/>
    </row>
    <row r="146" spans="1:35" s="102" customFormat="1" ht="20.100000000000001" hidden="1" customHeight="1">
      <c r="A146" s="144" t="e">
        <f>#REF!</f>
        <v>#REF!</v>
      </c>
      <c r="B146" s="137" t="e">
        <f>#REF!</f>
        <v>#REF!</v>
      </c>
      <c r="C146" s="665"/>
      <c r="D146" s="665"/>
      <c r="E146" s="665"/>
      <c r="F146" s="665"/>
      <c r="G146" s="665"/>
      <c r="H146" s="140"/>
      <c r="AE146" s="141"/>
      <c r="AF146" s="141"/>
      <c r="AH146" s="141"/>
      <c r="AI146" s="141"/>
    </row>
    <row r="147" spans="1:35" s="102" customFormat="1" hidden="1">
      <c r="A147" s="138" t="e">
        <f>#REF!</f>
        <v>#REF!</v>
      </c>
      <c r="B147" s="139" t="e">
        <f>#REF!</f>
        <v>#REF!</v>
      </c>
      <c r="C147" s="665" t="e">
        <f>#REF!</f>
        <v>#REF!</v>
      </c>
      <c r="D147" s="665"/>
      <c r="E147" s="665"/>
      <c r="F147" s="665"/>
      <c r="G147" s="665"/>
      <c r="H147" s="140"/>
      <c r="AE147" s="141"/>
      <c r="AF147" s="141"/>
      <c r="AH147" s="330"/>
      <c r="AI147" s="141"/>
    </row>
    <row r="148" spans="1:35" s="102" customFormat="1" hidden="1">
      <c r="A148" s="138" t="e">
        <f>#REF!</f>
        <v>#REF!</v>
      </c>
      <c r="B148" s="139" t="e">
        <f>#REF!</f>
        <v>#REF!</v>
      </c>
      <c r="C148" s="665" t="e">
        <f>#REF!</f>
        <v>#REF!</v>
      </c>
      <c r="D148" s="665"/>
      <c r="E148" s="665"/>
      <c r="F148" s="665"/>
      <c r="G148" s="665"/>
      <c r="H148" s="140"/>
      <c r="AE148" s="141"/>
      <c r="AF148" s="141"/>
      <c r="AH148" s="330"/>
      <c r="AI148" s="141"/>
    </row>
    <row r="149" spans="1:35" s="102" customFormat="1" hidden="1">
      <c r="A149" s="138" t="e">
        <f>#REF!</f>
        <v>#REF!</v>
      </c>
      <c r="B149" s="139" t="e">
        <f>#REF!</f>
        <v>#REF!</v>
      </c>
      <c r="C149" s="665" t="e">
        <f>#REF!</f>
        <v>#REF!</v>
      </c>
      <c r="D149" s="665"/>
      <c r="E149" s="665"/>
      <c r="F149" s="665"/>
      <c r="G149" s="665"/>
      <c r="H149" s="140"/>
      <c r="AE149" s="141"/>
      <c r="AF149" s="141"/>
      <c r="AH149" s="330"/>
      <c r="AI149" s="141"/>
    </row>
    <row r="150" spans="1:35" s="102" customFormat="1" hidden="1">
      <c r="A150" s="138" t="e">
        <f>#REF!</f>
        <v>#REF!</v>
      </c>
      <c r="B150" s="139" t="e">
        <f>#REF!</f>
        <v>#REF!</v>
      </c>
      <c r="C150" s="665" t="e">
        <f>#REF!</f>
        <v>#REF!</v>
      </c>
      <c r="D150" s="665"/>
      <c r="E150" s="665"/>
      <c r="F150" s="665"/>
      <c r="G150" s="665"/>
      <c r="H150" s="140"/>
      <c r="AE150" s="141"/>
      <c r="AF150" s="141"/>
      <c r="AH150" s="330"/>
      <c r="AI150" s="141"/>
    </row>
    <row r="151" spans="1:35" s="103" customFormat="1" ht="20.100000000000001" hidden="1" customHeight="1">
      <c r="A151" s="138"/>
      <c r="B151" s="137" t="e">
        <f>#REF!</f>
        <v>#REF!</v>
      </c>
      <c r="C151" s="665" t="e">
        <f>#REF!</f>
        <v>#REF!</v>
      </c>
      <c r="D151" s="665"/>
      <c r="E151" s="665"/>
      <c r="F151" s="665"/>
      <c r="G151" s="665"/>
      <c r="H151" s="140"/>
      <c r="AE151" s="141"/>
      <c r="AF151" s="141"/>
      <c r="AH151" s="141"/>
      <c r="AI151" s="141"/>
    </row>
    <row r="152" spans="1:35" s="102" customFormat="1" ht="20.100000000000001" hidden="1" customHeight="1">
      <c r="A152" s="146"/>
      <c r="B152" s="137" t="e">
        <f>#REF!</f>
        <v>#REF!</v>
      </c>
      <c r="C152" s="665" t="e">
        <f>#REF!</f>
        <v>#REF!</v>
      </c>
      <c r="D152" s="665"/>
      <c r="E152" s="665"/>
      <c r="F152" s="665"/>
      <c r="G152" s="665"/>
      <c r="H152" s="140"/>
      <c r="AE152" s="141"/>
      <c r="AF152" s="141"/>
      <c r="AH152" s="141"/>
      <c r="AI152" s="141"/>
    </row>
    <row r="153" spans="1:35" s="102" customFormat="1" hidden="1">
      <c r="A153" s="146"/>
      <c r="B153" s="137"/>
      <c r="C153" s="665"/>
      <c r="D153" s="665"/>
      <c r="E153" s="665"/>
      <c r="F153" s="665"/>
      <c r="G153" s="665"/>
      <c r="H153" s="140"/>
      <c r="AE153" s="141"/>
      <c r="AF153" s="141"/>
      <c r="AH153" s="141"/>
      <c r="AI153" s="141"/>
    </row>
    <row r="154" spans="1:35" s="102" customFormat="1" ht="20.100000000000001" hidden="1" customHeight="1">
      <c r="A154" s="143" t="e">
        <f>#REF!</f>
        <v>#REF!</v>
      </c>
      <c r="B154" s="137" t="e">
        <f>#REF!</f>
        <v>#REF!</v>
      </c>
      <c r="C154" s="665"/>
      <c r="D154" s="665"/>
      <c r="E154" s="665"/>
      <c r="F154" s="665"/>
      <c r="G154" s="665"/>
      <c r="H154" s="140"/>
      <c r="AE154" s="141"/>
      <c r="AF154" s="141"/>
      <c r="AH154" s="141"/>
      <c r="AI154" s="141"/>
    </row>
    <row r="155" spans="1:35" s="102" customFormat="1" ht="30" hidden="1" customHeight="1">
      <c r="A155" s="144" t="e">
        <f>#REF!</f>
        <v>#REF!</v>
      </c>
      <c r="B155" s="137" t="e">
        <f>#REF!</f>
        <v>#REF!</v>
      </c>
      <c r="C155" s="665"/>
      <c r="D155" s="665"/>
      <c r="E155" s="665"/>
      <c r="F155" s="665"/>
      <c r="G155" s="665"/>
      <c r="H155" s="140"/>
      <c r="AE155" s="141"/>
      <c r="AF155" s="141"/>
      <c r="AH155" s="141"/>
      <c r="AI155" s="141"/>
    </row>
    <row r="156" spans="1:35" s="102" customFormat="1" hidden="1">
      <c r="A156" s="138" t="e">
        <f>#REF!</f>
        <v>#REF!</v>
      </c>
      <c r="B156" s="139" t="e">
        <f>#REF!</f>
        <v>#REF!</v>
      </c>
      <c r="C156" s="665" t="e">
        <f>#REF!</f>
        <v>#REF!</v>
      </c>
      <c r="D156" s="665"/>
      <c r="E156" s="665"/>
      <c r="F156" s="665"/>
      <c r="G156" s="665"/>
      <c r="H156" s="140"/>
      <c r="AE156" s="141"/>
      <c r="AF156" s="141"/>
      <c r="AH156" s="330"/>
      <c r="AI156" s="141"/>
    </row>
    <row r="157" spans="1:35" s="102" customFormat="1" hidden="1">
      <c r="A157" s="138" t="e">
        <f>#REF!</f>
        <v>#REF!</v>
      </c>
      <c r="B157" s="139" t="e">
        <f>#REF!</f>
        <v>#REF!</v>
      </c>
      <c r="C157" s="665" t="e">
        <f>#REF!</f>
        <v>#REF!</v>
      </c>
      <c r="D157" s="665"/>
      <c r="E157" s="665"/>
      <c r="F157" s="665"/>
      <c r="G157" s="665"/>
      <c r="H157" s="140"/>
      <c r="AE157" s="141"/>
      <c r="AF157" s="141"/>
      <c r="AH157" s="330"/>
      <c r="AI157" s="141"/>
    </row>
    <row r="158" spans="1:35" s="102" customFormat="1" hidden="1">
      <c r="A158" s="138" t="e">
        <f>#REF!</f>
        <v>#REF!</v>
      </c>
      <c r="B158" s="139" t="e">
        <f>#REF!</f>
        <v>#REF!</v>
      </c>
      <c r="C158" s="665" t="e">
        <f>#REF!</f>
        <v>#REF!</v>
      </c>
      <c r="D158" s="665"/>
      <c r="E158" s="665"/>
      <c r="F158" s="665"/>
      <c r="G158" s="665"/>
      <c r="H158" s="140"/>
      <c r="AE158" s="141"/>
      <c r="AF158" s="141"/>
      <c r="AH158" s="330"/>
      <c r="AI158" s="141"/>
    </row>
    <row r="159" spans="1:35" s="102" customFormat="1" ht="20.100000000000001" hidden="1" customHeight="1">
      <c r="A159" s="147"/>
      <c r="B159" s="137" t="e">
        <f>#REF!</f>
        <v>#REF!</v>
      </c>
      <c r="C159" s="665" t="e">
        <f>#REF!</f>
        <v>#REF!</v>
      </c>
      <c r="D159" s="665"/>
      <c r="E159" s="665"/>
      <c r="F159" s="665"/>
      <c r="G159" s="665"/>
      <c r="H159" s="140"/>
      <c r="AE159" s="141"/>
      <c r="AF159" s="141"/>
      <c r="AH159" s="141"/>
      <c r="AI159" s="141"/>
    </row>
    <row r="160" spans="1:35" s="102" customFormat="1" ht="20.100000000000001" hidden="1" customHeight="1">
      <c r="A160" s="146"/>
      <c r="B160" s="137" t="e">
        <f>#REF!</f>
        <v>#REF!</v>
      </c>
      <c r="C160" s="665" t="e">
        <f>#REF!</f>
        <v>#REF!</v>
      </c>
      <c r="D160" s="665"/>
      <c r="E160" s="665"/>
      <c r="F160" s="665"/>
      <c r="G160" s="665"/>
      <c r="H160" s="140"/>
      <c r="AE160" s="141"/>
      <c r="AF160" s="141"/>
      <c r="AH160" s="141"/>
      <c r="AI160" s="141"/>
    </row>
    <row r="161" spans="1:35" s="102" customFormat="1" ht="20.100000000000001" hidden="1" customHeight="1">
      <c r="A161" s="136" t="e">
        <f>#REF!</f>
        <v>#REF!</v>
      </c>
      <c r="B161" s="137" t="e">
        <f>#REF!</f>
        <v>#REF!</v>
      </c>
      <c r="C161" s="665"/>
      <c r="D161" s="665"/>
      <c r="E161" s="665"/>
      <c r="F161" s="665"/>
      <c r="G161" s="665"/>
      <c r="H161" s="140"/>
      <c r="AE161" s="141"/>
      <c r="AF161" s="141"/>
      <c r="AH161" s="141"/>
      <c r="AI161" s="141"/>
    </row>
    <row r="162" spans="1:35" s="102" customFormat="1" ht="30" hidden="1" customHeight="1">
      <c r="A162" s="143" t="e">
        <f>#REF!</f>
        <v>#REF!</v>
      </c>
      <c r="B162" s="137" t="e">
        <f>#REF!</f>
        <v>#REF!</v>
      </c>
      <c r="C162" s="665"/>
      <c r="D162" s="665"/>
      <c r="E162" s="665"/>
      <c r="F162" s="665"/>
      <c r="G162" s="665"/>
      <c r="H162" s="140"/>
      <c r="AE162" s="141"/>
      <c r="AF162" s="141"/>
      <c r="AH162" s="141"/>
      <c r="AI162" s="141"/>
    </row>
    <row r="163" spans="1:35" s="102" customFormat="1" ht="20.100000000000001" hidden="1" customHeight="1">
      <c r="A163" s="138" t="e">
        <f>#REF!</f>
        <v>#REF!</v>
      </c>
      <c r="B163" s="139" t="e">
        <f>#REF!</f>
        <v>#REF!</v>
      </c>
      <c r="C163" s="665" t="e">
        <f>#REF!</f>
        <v>#REF!</v>
      </c>
      <c r="D163" s="665"/>
      <c r="E163" s="665"/>
      <c r="F163" s="665"/>
      <c r="G163" s="665"/>
      <c r="H163" s="140"/>
      <c r="AE163" s="141"/>
      <c r="AF163" s="141"/>
      <c r="AH163" s="330"/>
      <c r="AI163" s="141"/>
    </row>
    <row r="164" spans="1:35" s="102" customFormat="1" ht="20.100000000000001" hidden="1" customHeight="1">
      <c r="A164" s="138" t="e">
        <f>#REF!</f>
        <v>#REF!</v>
      </c>
      <c r="B164" s="139" t="e">
        <f>#REF!</f>
        <v>#REF!</v>
      </c>
      <c r="C164" s="665" t="e">
        <f>#REF!</f>
        <v>#REF!</v>
      </c>
      <c r="D164" s="665"/>
      <c r="E164" s="665"/>
      <c r="F164" s="665"/>
      <c r="G164" s="665"/>
      <c r="H164" s="140"/>
      <c r="AE164" s="141"/>
      <c r="AF164" s="141"/>
      <c r="AH164" s="330"/>
      <c r="AI164" s="141"/>
    </row>
    <row r="165" spans="1:35" s="102" customFormat="1" ht="20.100000000000001" hidden="1" customHeight="1">
      <c r="A165" s="138" t="e">
        <f>#REF!</f>
        <v>#REF!</v>
      </c>
      <c r="B165" s="139" t="e">
        <f>#REF!</f>
        <v>#REF!</v>
      </c>
      <c r="C165" s="665" t="e">
        <f>#REF!</f>
        <v>#REF!</v>
      </c>
      <c r="D165" s="665"/>
      <c r="E165" s="665"/>
      <c r="F165" s="665"/>
      <c r="G165" s="665"/>
      <c r="H165" s="140"/>
      <c r="AE165" s="141"/>
      <c r="AF165" s="141"/>
      <c r="AH165" s="330"/>
      <c r="AI165" s="141"/>
    </row>
    <row r="166" spans="1:35" s="102" customFormat="1" ht="20.100000000000001" hidden="1" customHeight="1">
      <c r="A166" s="138" t="e">
        <f>#REF!</f>
        <v>#REF!</v>
      </c>
      <c r="B166" s="139" t="e">
        <f>#REF!</f>
        <v>#REF!</v>
      </c>
      <c r="C166" s="665" t="e">
        <f>#REF!</f>
        <v>#REF!</v>
      </c>
      <c r="D166" s="665"/>
      <c r="E166" s="665"/>
      <c r="F166" s="665"/>
      <c r="G166" s="665"/>
      <c r="H166" s="140"/>
      <c r="AE166" s="141"/>
      <c r="AF166" s="141"/>
      <c r="AH166" s="330"/>
      <c r="AI166" s="141"/>
    </row>
    <row r="167" spans="1:35" s="102" customFormat="1" ht="20.100000000000001" hidden="1" customHeight="1">
      <c r="A167" s="138" t="e">
        <f>#REF!</f>
        <v>#REF!</v>
      </c>
      <c r="B167" s="139" t="e">
        <f>#REF!</f>
        <v>#REF!</v>
      </c>
      <c r="C167" s="665" t="e">
        <f>#REF!</f>
        <v>#REF!</v>
      </c>
      <c r="D167" s="665"/>
      <c r="E167" s="665"/>
      <c r="F167" s="665"/>
      <c r="G167" s="665"/>
      <c r="H167" s="140"/>
      <c r="AE167" s="141"/>
      <c r="AF167" s="141"/>
      <c r="AH167" s="330"/>
      <c r="AI167" s="141"/>
    </row>
    <row r="168" spans="1:35" s="102" customFormat="1" ht="20.100000000000001" hidden="1" customHeight="1">
      <c r="A168" s="142"/>
      <c r="B168" s="137" t="e">
        <f>#REF!</f>
        <v>#REF!</v>
      </c>
      <c r="C168" s="665" t="e">
        <f>#REF!</f>
        <v>#REF!</v>
      </c>
      <c r="D168" s="665"/>
      <c r="E168" s="665"/>
      <c r="F168" s="665"/>
      <c r="G168" s="665"/>
      <c r="H168" s="140"/>
      <c r="AE168" s="141"/>
      <c r="AF168" s="141"/>
      <c r="AH168" s="141"/>
      <c r="AI168" s="141"/>
    </row>
    <row r="169" spans="1:35" s="102" customFormat="1" ht="20.100000000000001" hidden="1" customHeight="1">
      <c r="A169" s="143" t="e">
        <f>#REF!</f>
        <v>#REF!</v>
      </c>
      <c r="B169" s="137" t="e">
        <f>#REF!</f>
        <v>#REF!</v>
      </c>
      <c r="C169" s="665"/>
      <c r="D169" s="665"/>
      <c r="E169" s="665"/>
      <c r="F169" s="665"/>
      <c r="G169" s="665"/>
      <c r="H169" s="140"/>
      <c r="AE169" s="141"/>
      <c r="AF169" s="141"/>
      <c r="AH169" s="141"/>
      <c r="AI169" s="141"/>
    </row>
    <row r="170" spans="1:35" s="102" customFormat="1" ht="20.100000000000001" hidden="1" customHeight="1">
      <c r="A170" s="138" t="e">
        <f>#REF!</f>
        <v>#REF!</v>
      </c>
      <c r="B170" s="148" t="e">
        <f>#REF!</f>
        <v>#REF!</v>
      </c>
      <c r="C170" s="665" t="e">
        <f>#REF!</f>
        <v>#REF!</v>
      </c>
      <c r="D170" s="665"/>
      <c r="E170" s="665"/>
      <c r="F170" s="665"/>
      <c r="G170" s="665"/>
      <c r="H170" s="140"/>
      <c r="AE170" s="141"/>
      <c r="AF170" s="141"/>
      <c r="AH170" s="330"/>
      <c r="AI170" s="141"/>
    </row>
    <row r="171" spans="1:35" s="102" customFormat="1" ht="20.100000000000001" hidden="1" customHeight="1">
      <c r="A171" s="138" t="e">
        <f>#REF!</f>
        <v>#REF!</v>
      </c>
      <c r="B171" s="148" t="e">
        <f>#REF!</f>
        <v>#REF!</v>
      </c>
      <c r="C171" s="665" t="e">
        <f>#REF!</f>
        <v>#REF!</v>
      </c>
      <c r="D171" s="665"/>
      <c r="E171" s="665"/>
      <c r="F171" s="665"/>
      <c r="G171" s="665"/>
      <c r="H171" s="140"/>
      <c r="AE171" s="141"/>
      <c r="AF171" s="141"/>
      <c r="AH171" s="330"/>
      <c r="AI171" s="141"/>
    </row>
    <row r="172" spans="1:35" s="102" customFormat="1" ht="20.100000000000001" hidden="1" customHeight="1">
      <c r="A172" s="138" t="e">
        <f>#REF!</f>
        <v>#REF!</v>
      </c>
      <c r="B172" s="148" t="e">
        <f>#REF!</f>
        <v>#REF!</v>
      </c>
      <c r="C172" s="665" t="e">
        <f>#REF!</f>
        <v>#REF!</v>
      </c>
      <c r="D172" s="665"/>
      <c r="E172" s="665"/>
      <c r="F172" s="665"/>
      <c r="G172" s="665"/>
      <c r="H172" s="140"/>
      <c r="AE172" s="141"/>
      <c r="AF172" s="141"/>
      <c r="AH172" s="330"/>
      <c r="AI172" s="141"/>
    </row>
    <row r="173" spans="1:35" s="102" customFormat="1" ht="20.100000000000001" hidden="1" customHeight="1">
      <c r="A173" s="138" t="e">
        <f>#REF!</f>
        <v>#REF!</v>
      </c>
      <c r="B173" s="148" t="e">
        <f>#REF!</f>
        <v>#REF!</v>
      </c>
      <c r="C173" s="665" t="e">
        <f>#REF!</f>
        <v>#REF!</v>
      </c>
      <c r="D173" s="665"/>
      <c r="E173" s="665"/>
      <c r="F173" s="665"/>
      <c r="G173" s="665"/>
      <c r="H173" s="140"/>
      <c r="AE173" s="141"/>
      <c r="AF173" s="141"/>
      <c r="AH173" s="330"/>
      <c r="AI173" s="141"/>
    </row>
    <row r="174" spans="1:35" s="102" customFormat="1" ht="20.100000000000001" hidden="1" customHeight="1">
      <c r="A174" s="138" t="e">
        <f>#REF!</f>
        <v>#REF!</v>
      </c>
      <c r="B174" s="148" t="e">
        <f>#REF!</f>
        <v>#REF!</v>
      </c>
      <c r="C174" s="665" t="e">
        <f>#REF!</f>
        <v>#REF!</v>
      </c>
      <c r="D174" s="665"/>
      <c r="E174" s="665"/>
      <c r="F174" s="665"/>
      <c r="G174" s="665"/>
      <c r="H174" s="140"/>
      <c r="AE174" s="141"/>
      <c r="AF174" s="141"/>
      <c r="AH174" s="330"/>
      <c r="AI174" s="141"/>
    </row>
    <row r="175" spans="1:35" s="102" customFormat="1" ht="20.100000000000001" hidden="1" customHeight="1">
      <c r="A175" s="138" t="e">
        <f>#REF!</f>
        <v>#REF!</v>
      </c>
      <c r="B175" s="148" t="e">
        <f>#REF!</f>
        <v>#REF!</v>
      </c>
      <c r="C175" s="665" t="e">
        <f>#REF!</f>
        <v>#REF!</v>
      </c>
      <c r="D175" s="665"/>
      <c r="E175" s="665"/>
      <c r="F175" s="665"/>
      <c r="G175" s="665"/>
      <c r="H175" s="140"/>
      <c r="AE175" s="141"/>
      <c r="AF175" s="141"/>
      <c r="AH175" s="330"/>
      <c r="AI175" s="141"/>
    </row>
    <row r="176" spans="1:35" s="102" customFormat="1" ht="20.100000000000001" hidden="1" customHeight="1">
      <c r="A176" s="149"/>
      <c r="B176" s="137" t="e">
        <f>#REF!</f>
        <v>#REF!</v>
      </c>
      <c r="C176" s="665" t="e">
        <f>#REF!</f>
        <v>#REF!</v>
      </c>
      <c r="D176" s="665"/>
      <c r="E176" s="665"/>
      <c r="F176" s="665"/>
      <c r="G176" s="665"/>
      <c r="H176" s="140"/>
      <c r="AE176" s="141"/>
      <c r="AF176" s="141"/>
      <c r="AH176" s="141"/>
      <c r="AI176" s="141"/>
    </row>
    <row r="177" spans="1:35" s="102" customFormat="1" ht="35.25" hidden="1" customHeight="1">
      <c r="A177" s="143" t="e">
        <f>#REF!</f>
        <v>#REF!</v>
      </c>
      <c r="B177" s="137" t="e">
        <f>#REF!</f>
        <v>#REF!</v>
      </c>
      <c r="C177" s="665"/>
      <c r="D177" s="665"/>
      <c r="E177" s="665"/>
      <c r="F177" s="665"/>
      <c r="G177" s="665"/>
      <c r="H177" s="140"/>
      <c r="AE177" s="141"/>
      <c r="AF177" s="141"/>
      <c r="AH177" s="141"/>
      <c r="AI177" s="141"/>
    </row>
    <row r="178" spans="1:35" s="102" customFormat="1" ht="19.5" hidden="1" customHeight="1">
      <c r="A178" s="138" t="e">
        <f>#REF!</f>
        <v>#REF!</v>
      </c>
      <c r="B178" s="148" t="e">
        <f>#REF!</f>
        <v>#REF!</v>
      </c>
      <c r="C178" s="665" t="e">
        <f>#REF!</f>
        <v>#REF!</v>
      </c>
      <c r="D178" s="665"/>
      <c r="E178" s="665"/>
      <c r="F178" s="665"/>
      <c r="G178" s="665"/>
      <c r="H178" s="140"/>
      <c r="AE178" s="141"/>
      <c r="AF178" s="141"/>
      <c r="AH178" s="330"/>
      <c r="AI178" s="141"/>
    </row>
    <row r="179" spans="1:35" s="102" customFormat="1" ht="19.5" hidden="1" customHeight="1">
      <c r="A179" s="138" t="e">
        <f>#REF!</f>
        <v>#REF!</v>
      </c>
      <c r="B179" s="148" t="e">
        <f>#REF!</f>
        <v>#REF!</v>
      </c>
      <c r="C179" s="665" t="e">
        <f>#REF!</f>
        <v>#REF!</v>
      </c>
      <c r="D179" s="665"/>
      <c r="E179" s="665"/>
      <c r="F179" s="665"/>
      <c r="G179" s="665"/>
      <c r="H179" s="140"/>
      <c r="AE179" s="141"/>
      <c r="AF179" s="141"/>
      <c r="AH179" s="330"/>
      <c r="AI179" s="141"/>
    </row>
    <row r="180" spans="1:35" s="102" customFormat="1" ht="19.5" hidden="1" customHeight="1">
      <c r="A180" s="138" t="e">
        <f>#REF!</f>
        <v>#REF!</v>
      </c>
      <c r="B180" s="148" t="e">
        <f>#REF!</f>
        <v>#REF!</v>
      </c>
      <c r="C180" s="665" t="e">
        <f>#REF!</f>
        <v>#REF!</v>
      </c>
      <c r="D180" s="665"/>
      <c r="E180" s="665"/>
      <c r="F180" s="665"/>
      <c r="G180" s="665"/>
      <c r="H180" s="140"/>
      <c r="AE180" s="141"/>
      <c r="AF180" s="141"/>
      <c r="AH180" s="330"/>
      <c r="AI180" s="141"/>
    </row>
    <row r="181" spans="1:35" s="102" customFormat="1" ht="19.5" hidden="1" customHeight="1">
      <c r="A181" s="138" t="e">
        <f>#REF!</f>
        <v>#REF!</v>
      </c>
      <c r="B181" s="148" t="e">
        <f>#REF!</f>
        <v>#REF!</v>
      </c>
      <c r="C181" s="665" t="e">
        <f>#REF!</f>
        <v>#REF!</v>
      </c>
      <c r="D181" s="665"/>
      <c r="E181" s="665"/>
      <c r="F181" s="665"/>
      <c r="G181" s="665"/>
      <c r="H181" s="140"/>
      <c r="AE181" s="141"/>
      <c r="AF181" s="141"/>
      <c r="AH181" s="330"/>
      <c r="AI181" s="141"/>
    </row>
    <row r="182" spans="1:35" s="102" customFormat="1" ht="33" hidden="1" customHeight="1">
      <c r="A182" s="138" t="e">
        <f>#REF!</f>
        <v>#REF!</v>
      </c>
      <c r="B182" s="148" t="e">
        <f>#REF!</f>
        <v>#REF!</v>
      </c>
      <c r="C182" s="665" t="e">
        <f>#REF!</f>
        <v>#REF!</v>
      </c>
      <c r="D182" s="665"/>
      <c r="E182" s="665"/>
      <c r="F182" s="665"/>
      <c r="G182" s="665"/>
      <c r="H182" s="140"/>
      <c r="AE182" s="141"/>
      <c r="AF182" s="141"/>
      <c r="AH182" s="330"/>
      <c r="AI182" s="141"/>
    </row>
    <row r="183" spans="1:35" s="102" customFormat="1" ht="19.5" hidden="1" customHeight="1">
      <c r="A183" s="138" t="e">
        <f>#REF!</f>
        <v>#REF!</v>
      </c>
      <c r="B183" s="148" t="e">
        <f>#REF!</f>
        <v>#REF!</v>
      </c>
      <c r="C183" s="665" t="e">
        <f>#REF!</f>
        <v>#REF!</v>
      </c>
      <c r="D183" s="665"/>
      <c r="E183" s="665"/>
      <c r="F183" s="665"/>
      <c r="G183" s="665"/>
      <c r="H183" s="140"/>
      <c r="AE183" s="141"/>
      <c r="AF183" s="141"/>
      <c r="AH183" s="330"/>
      <c r="AI183" s="141"/>
    </row>
    <row r="184" spans="1:35" s="102" customFormat="1" ht="19.5" hidden="1" customHeight="1">
      <c r="A184" s="138" t="e">
        <f>#REF!</f>
        <v>#REF!</v>
      </c>
      <c r="B184" s="148" t="e">
        <f>#REF!</f>
        <v>#REF!</v>
      </c>
      <c r="C184" s="665" t="e">
        <f>#REF!</f>
        <v>#REF!</v>
      </c>
      <c r="D184" s="665"/>
      <c r="E184" s="665"/>
      <c r="F184" s="665"/>
      <c r="G184" s="665"/>
      <c r="H184" s="140"/>
      <c r="AE184" s="141"/>
      <c r="AF184" s="141"/>
      <c r="AH184" s="330"/>
      <c r="AI184" s="141"/>
    </row>
    <row r="185" spans="1:35" s="102" customFormat="1" ht="19.5" hidden="1" customHeight="1">
      <c r="A185" s="138" t="e">
        <f>#REF!</f>
        <v>#REF!</v>
      </c>
      <c r="B185" s="148" t="e">
        <f>#REF!</f>
        <v>#REF!</v>
      </c>
      <c r="C185" s="665" t="e">
        <f>#REF!</f>
        <v>#REF!</v>
      </c>
      <c r="D185" s="665"/>
      <c r="E185" s="665"/>
      <c r="F185" s="665"/>
      <c r="G185" s="665"/>
      <c r="H185" s="140"/>
      <c r="AE185" s="141"/>
      <c r="AF185" s="141"/>
      <c r="AH185" s="330"/>
      <c r="AI185" s="141"/>
    </row>
    <row r="186" spans="1:35" s="102" customFormat="1" ht="19.5" hidden="1" customHeight="1">
      <c r="A186" s="138" t="e">
        <f>#REF!</f>
        <v>#REF!</v>
      </c>
      <c r="B186" s="148" t="e">
        <f>#REF!</f>
        <v>#REF!</v>
      </c>
      <c r="C186" s="665" t="e">
        <f>#REF!</f>
        <v>#REF!</v>
      </c>
      <c r="D186" s="665"/>
      <c r="E186" s="665"/>
      <c r="F186" s="665"/>
      <c r="G186" s="665"/>
      <c r="H186" s="140"/>
      <c r="AE186" s="141"/>
      <c r="AF186" s="141"/>
      <c r="AH186" s="330"/>
      <c r="AI186" s="141"/>
    </row>
    <row r="187" spans="1:35" s="102" customFormat="1" ht="19.5" hidden="1" customHeight="1">
      <c r="A187" s="149"/>
      <c r="B187" s="137" t="e">
        <f>#REF!</f>
        <v>#REF!</v>
      </c>
      <c r="C187" s="665" t="e">
        <f>#REF!</f>
        <v>#REF!</v>
      </c>
      <c r="D187" s="665"/>
      <c r="E187" s="665"/>
      <c r="F187" s="665"/>
      <c r="G187" s="665"/>
      <c r="H187" s="140"/>
      <c r="AE187" s="141"/>
      <c r="AF187" s="141"/>
      <c r="AH187" s="141"/>
      <c r="AI187" s="141"/>
    </row>
    <row r="188" spans="1:35" s="102" customFormat="1" ht="19.5" hidden="1" customHeight="1">
      <c r="A188" s="143" t="e">
        <f>#REF!</f>
        <v>#REF!</v>
      </c>
      <c r="B188" s="137" t="e">
        <f>#REF!</f>
        <v>#REF!</v>
      </c>
      <c r="C188" s="665"/>
      <c r="D188" s="665"/>
      <c r="E188" s="665"/>
      <c r="F188" s="665"/>
      <c r="G188" s="665"/>
      <c r="H188" s="140"/>
      <c r="AE188" s="141"/>
      <c r="AF188" s="141"/>
      <c r="AH188" s="141"/>
      <c r="AI188" s="141"/>
    </row>
    <row r="189" spans="1:35" s="102" customFormat="1" ht="19.5" hidden="1" customHeight="1">
      <c r="A189" s="138" t="e">
        <f>#REF!</f>
        <v>#REF!</v>
      </c>
      <c r="B189" s="139" t="e">
        <f>#REF!</f>
        <v>#REF!</v>
      </c>
      <c r="C189" s="665" t="e">
        <f>#REF!</f>
        <v>#REF!</v>
      </c>
      <c r="D189" s="665"/>
      <c r="E189" s="665"/>
      <c r="F189" s="665"/>
      <c r="G189" s="665"/>
      <c r="H189" s="140"/>
      <c r="AE189" s="141"/>
      <c r="AF189" s="141"/>
      <c r="AH189" s="330"/>
      <c r="AI189" s="141"/>
    </row>
    <row r="190" spans="1:35" s="102" customFormat="1" ht="19.5" hidden="1" customHeight="1">
      <c r="A190" s="138" t="e">
        <f>#REF!</f>
        <v>#REF!</v>
      </c>
      <c r="B190" s="139" t="e">
        <f>#REF!</f>
        <v>#REF!</v>
      </c>
      <c r="C190" s="665" t="e">
        <f>#REF!</f>
        <v>#REF!</v>
      </c>
      <c r="D190" s="665"/>
      <c r="E190" s="665"/>
      <c r="F190" s="665"/>
      <c r="G190" s="665"/>
      <c r="H190" s="140"/>
      <c r="AE190" s="141"/>
      <c r="AF190" s="141"/>
      <c r="AH190" s="330"/>
      <c r="AI190" s="141"/>
    </row>
    <row r="191" spans="1:35" s="102" customFormat="1" ht="19.5" hidden="1" customHeight="1">
      <c r="A191" s="138" t="e">
        <f>#REF!</f>
        <v>#REF!</v>
      </c>
      <c r="B191" s="139" t="e">
        <f>#REF!</f>
        <v>#REF!</v>
      </c>
      <c r="C191" s="665" t="e">
        <f>#REF!</f>
        <v>#REF!</v>
      </c>
      <c r="D191" s="665"/>
      <c r="E191" s="665"/>
      <c r="F191" s="665"/>
      <c r="G191" s="665"/>
      <c r="H191" s="140"/>
      <c r="AE191" s="141"/>
      <c r="AF191" s="141"/>
      <c r="AH191" s="330"/>
      <c r="AI191" s="141"/>
    </row>
    <row r="192" spans="1:35" s="102" customFormat="1" ht="19.5" hidden="1" customHeight="1">
      <c r="A192" s="149"/>
      <c r="B192" s="137" t="e">
        <f>#REF!</f>
        <v>#REF!</v>
      </c>
      <c r="C192" s="665" t="e">
        <f>#REF!</f>
        <v>#REF!</v>
      </c>
      <c r="D192" s="665"/>
      <c r="E192" s="665"/>
      <c r="F192" s="665"/>
      <c r="G192" s="665"/>
      <c r="H192" s="140"/>
      <c r="AE192" s="141"/>
      <c r="AF192" s="141"/>
      <c r="AH192" s="141"/>
      <c r="AI192" s="141"/>
    </row>
    <row r="193" spans="1:35" s="102" customFormat="1" ht="33" hidden="1" customHeight="1">
      <c r="A193" s="143" t="e">
        <f>#REF!</f>
        <v>#REF!</v>
      </c>
      <c r="B193" s="137" t="e">
        <f>#REF!</f>
        <v>#REF!</v>
      </c>
      <c r="C193" s="665"/>
      <c r="D193" s="665"/>
      <c r="E193" s="665"/>
      <c r="F193" s="665"/>
      <c r="G193" s="665"/>
      <c r="H193" s="140"/>
      <c r="AE193" s="141"/>
      <c r="AF193" s="141"/>
      <c r="AH193" s="141"/>
      <c r="AI193" s="141"/>
    </row>
    <row r="194" spans="1:35" s="102" customFormat="1" ht="19.5" hidden="1" customHeight="1">
      <c r="A194" s="149" t="e">
        <f>#REF!</f>
        <v>#REF!</v>
      </c>
      <c r="B194" s="139" t="e">
        <f>#REF!</f>
        <v>#REF!</v>
      </c>
      <c r="C194" s="665" t="e">
        <f>#REF!</f>
        <v>#REF!</v>
      </c>
      <c r="D194" s="665"/>
      <c r="E194" s="665"/>
      <c r="F194" s="665"/>
      <c r="G194" s="665"/>
      <c r="H194" s="140"/>
      <c r="AE194" s="141"/>
      <c r="AF194" s="141"/>
      <c r="AH194" s="330"/>
      <c r="AI194" s="141"/>
    </row>
    <row r="195" spans="1:35" s="102" customFormat="1" ht="19.5" hidden="1" customHeight="1">
      <c r="A195" s="149" t="e">
        <f>#REF!</f>
        <v>#REF!</v>
      </c>
      <c r="B195" s="139" t="e">
        <f>#REF!</f>
        <v>#REF!</v>
      </c>
      <c r="C195" s="665" t="e">
        <f>#REF!</f>
        <v>#REF!</v>
      </c>
      <c r="D195" s="665"/>
      <c r="E195" s="665"/>
      <c r="F195" s="665"/>
      <c r="G195" s="665"/>
      <c r="H195" s="140"/>
      <c r="AE195" s="141"/>
      <c r="AF195" s="141"/>
      <c r="AH195" s="330"/>
      <c r="AI195" s="141"/>
    </row>
    <row r="196" spans="1:35" s="102" customFormat="1" ht="19.5" hidden="1" customHeight="1">
      <c r="A196" s="149" t="e">
        <f>#REF!</f>
        <v>#REF!</v>
      </c>
      <c r="B196" s="139" t="e">
        <f>#REF!</f>
        <v>#REF!</v>
      </c>
      <c r="C196" s="665" t="e">
        <f>#REF!</f>
        <v>#REF!</v>
      </c>
      <c r="D196" s="665"/>
      <c r="E196" s="665"/>
      <c r="F196" s="665"/>
      <c r="G196" s="665"/>
      <c r="H196" s="140"/>
      <c r="AE196" s="141"/>
      <c r="AF196" s="141"/>
      <c r="AH196" s="330"/>
      <c r="AI196" s="141"/>
    </row>
    <row r="197" spans="1:35" s="102" customFormat="1" ht="19.5" hidden="1" customHeight="1">
      <c r="A197" s="149"/>
      <c r="B197" s="137" t="e">
        <f>#REF!</f>
        <v>#REF!</v>
      </c>
      <c r="C197" s="665" t="e">
        <f>#REF!</f>
        <v>#REF!</v>
      </c>
      <c r="D197" s="665"/>
      <c r="E197" s="665"/>
      <c r="F197" s="665"/>
      <c r="G197" s="665"/>
      <c r="H197" s="140"/>
      <c r="AE197" s="141"/>
      <c r="AF197" s="141"/>
      <c r="AH197" s="141"/>
      <c r="AI197" s="141"/>
    </row>
    <row r="198" spans="1:35" s="102" customFormat="1" ht="19.5" hidden="1" customHeight="1">
      <c r="A198" s="143" t="e">
        <f>#REF!</f>
        <v>#REF!</v>
      </c>
      <c r="B198" s="137" t="e">
        <f>#REF!</f>
        <v>#REF!</v>
      </c>
      <c r="C198" s="665"/>
      <c r="D198" s="665"/>
      <c r="E198" s="665"/>
      <c r="F198" s="665"/>
      <c r="G198" s="665"/>
      <c r="H198" s="140"/>
      <c r="AE198" s="141"/>
      <c r="AF198" s="141"/>
      <c r="AH198" s="141"/>
      <c r="AI198" s="141"/>
    </row>
    <row r="199" spans="1:35" s="102" customFormat="1" ht="19.5" hidden="1" customHeight="1">
      <c r="A199" s="138" t="e">
        <f>#REF!</f>
        <v>#REF!</v>
      </c>
      <c r="B199" s="139" t="e">
        <f>#REF!</f>
        <v>#REF!</v>
      </c>
      <c r="C199" s="665" t="e">
        <f>#REF!</f>
        <v>#REF!</v>
      </c>
      <c r="D199" s="665"/>
      <c r="E199" s="665"/>
      <c r="F199" s="665"/>
      <c r="G199" s="665"/>
      <c r="H199" s="140"/>
      <c r="AE199" s="141"/>
      <c r="AF199" s="141"/>
      <c r="AH199" s="330"/>
      <c r="AI199" s="141"/>
    </row>
    <row r="200" spans="1:35" s="102" customFormat="1" ht="19.5" hidden="1" customHeight="1">
      <c r="A200" s="138" t="e">
        <f>#REF!</f>
        <v>#REF!</v>
      </c>
      <c r="B200" s="139" t="e">
        <f>#REF!</f>
        <v>#REF!</v>
      </c>
      <c r="C200" s="665" t="e">
        <f>#REF!</f>
        <v>#REF!</v>
      </c>
      <c r="D200" s="665"/>
      <c r="E200" s="665"/>
      <c r="F200" s="665"/>
      <c r="G200" s="665"/>
      <c r="H200" s="140"/>
      <c r="AE200" s="141"/>
      <c r="AF200" s="141"/>
      <c r="AH200" s="330"/>
      <c r="AI200" s="141"/>
    </row>
    <row r="201" spans="1:35" s="102" customFormat="1" ht="19.5" hidden="1" customHeight="1">
      <c r="A201" s="149"/>
      <c r="B201" s="137" t="e">
        <f>#REF!</f>
        <v>#REF!</v>
      </c>
      <c r="C201" s="665" t="e">
        <f>#REF!</f>
        <v>#REF!</v>
      </c>
      <c r="D201" s="665"/>
      <c r="E201" s="665"/>
      <c r="F201" s="665"/>
      <c r="G201" s="665"/>
      <c r="H201" s="140"/>
      <c r="AE201" s="141"/>
      <c r="AF201" s="141"/>
      <c r="AH201" s="141"/>
      <c r="AI201" s="141"/>
    </row>
    <row r="202" spans="1:35" s="102" customFormat="1" ht="33" hidden="1" customHeight="1">
      <c r="A202" s="143" t="e">
        <f>#REF!</f>
        <v>#REF!</v>
      </c>
      <c r="B202" s="137" t="e">
        <f>#REF!</f>
        <v>#REF!</v>
      </c>
      <c r="C202" s="665"/>
      <c r="D202" s="665"/>
      <c r="E202" s="665"/>
      <c r="F202" s="665"/>
      <c r="G202" s="665"/>
      <c r="H202" s="140"/>
      <c r="AE202" s="141"/>
      <c r="AF202" s="141"/>
      <c r="AH202" s="141"/>
      <c r="AI202" s="141"/>
    </row>
    <row r="203" spans="1:35" s="102" customFormat="1" ht="19.5" hidden="1" customHeight="1">
      <c r="A203" s="138" t="e">
        <f>#REF!</f>
        <v>#REF!</v>
      </c>
      <c r="B203" s="139" t="e">
        <f>#REF!</f>
        <v>#REF!</v>
      </c>
      <c r="C203" s="665" t="e">
        <f>#REF!</f>
        <v>#REF!</v>
      </c>
      <c r="D203" s="665"/>
      <c r="E203" s="665"/>
      <c r="F203" s="665"/>
      <c r="G203" s="665"/>
      <c r="H203" s="140"/>
      <c r="AE203" s="141"/>
      <c r="AF203" s="141"/>
      <c r="AH203" s="330"/>
      <c r="AI203" s="141"/>
    </row>
    <row r="204" spans="1:35" s="102" customFormat="1" ht="19.5" hidden="1" customHeight="1">
      <c r="A204" s="138" t="e">
        <f>#REF!</f>
        <v>#REF!</v>
      </c>
      <c r="B204" s="139" t="e">
        <f>#REF!</f>
        <v>#REF!</v>
      </c>
      <c r="C204" s="665" t="e">
        <f>#REF!</f>
        <v>#REF!</v>
      </c>
      <c r="D204" s="665"/>
      <c r="E204" s="665"/>
      <c r="F204" s="665"/>
      <c r="G204" s="665"/>
      <c r="H204" s="140"/>
      <c r="AE204" s="141"/>
      <c r="AF204" s="141"/>
      <c r="AH204" s="330"/>
      <c r="AI204" s="141"/>
    </row>
    <row r="205" spans="1:35" s="102" customFormat="1" ht="19.5" hidden="1" customHeight="1">
      <c r="A205" s="138" t="e">
        <f>#REF!</f>
        <v>#REF!</v>
      </c>
      <c r="B205" s="139" t="e">
        <f>#REF!</f>
        <v>#REF!</v>
      </c>
      <c r="C205" s="665" t="e">
        <f>#REF!</f>
        <v>#REF!</v>
      </c>
      <c r="D205" s="665"/>
      <c r="E205" s="665"/>
      <c r="F205" s="665"/>
      <c r="G205" s="665"/>
      <c r="H205" s="140"/>
      <c r="AE205" s="141"/>
      <c r="AF205" s="141"/>
      <c r="AH205" s="330"/>
      <c r="AI205" s="141"/>
    </row>
    <row r="206" spans="1:35" s="102" customFormat="1" ht="19.5" hidden="1" customHeight="1">
      <c r="A206" s="138" t="e">
        <f>#REF!</f>
        <v>#REF!</v>
      </c>
      <c r="B206" s="139" t="e">
        <f>#REF!</f>
        <v>#REF!</v>
      </c>
      <c r="C206" s="665" t="e">
        <f>#REF!</f>
        <v>#REF!</v>
      </c>
      <c r="D206" s="665"/>
      <c r="E206" s="665"/>
      <c r="F206" s="665"/>
      <c r="G206" s="665"/>
      <c r="H206" s="140"/>
      <c r="AE206" s="141"/>
      <c r="AF206" s="141"/>
      <c r="AH206" s="330"/>
      <c r="AI206" s="141"/>
    </row>
    <row r="207" spans="1:35" s="102" customFormat="1" ht="19.5" hidden="1" customHeight="1">
      <c r="A207" s="138" t="e">
        <f>#REF!</f>
        <v>#REF!</v>
      </c>
      <c r="B207" s="139" t="e">
        <f>#REF!</f>
        <v>#REF!</v>
      </c>
      <c r="C207" s="665" t="e">
        <f>#REF!</f>
        <v>#REF!</v>
      </c>
      <c r="D207" s="665"/>
      <c r="E207" s="665"/>
      <c r="F207" s="665"/>
      <c r="G207" s="665"/>
      <c r="H207" s="140"/>
      <c r="AE207" s="141"/>
      <c r="AF207" s="141"/>
      <c r="AH207" s="330"/>
      <c r="AI207" s="141"/>
    </row>
    <row r="208" spans="1:35" s="102" customFormat="1" ht="19.5" hidden="1" customHeight="1">
      <c r="A208" s="138" t="e">
        <f>#REF!</f>
        <v>#REF!</v>
      </c>
      <c r="B208" s="139" t="e">
        <f>#REF!</f>
        <v>#REF!</v>
      </c>
      <c r="C208" s="665" t="e">
        <f>#REF!</f>
        <v>#REF!</v>
      </c>
      <c r="D208" s="665"/>
      <c r="E208" s="665"/>
      <c r="F208" s="665"/>
      <c r="G208" s="665"/>
      <c r="H208" s="140"/>
      <c r="AE208" s="141"/>
      <c r="AF208" s="141"/>
      <c r="AH208" s="330"/>
      <c r="AI208" s="141"/>
    </row>
    <row r="209" spans="1:35" s="102" customFormat="1" ht="19.5" hidden="1" customHeight="1">
      <c r="A209" s="149"/>
      <c r="B209" s="137" t="e">
        <f>#REF!</f>
        <v>#REF!</v>
      </c>
      <c r="C209" s="665" t="e">
        <f>#REF!</f>
        <v>#REF!</v>
      </c>
      <c r="D209" s="665"/>
      <c r="E209" s="665"/>
      <c r="F209" s="665"/>
      <c r="G209" s="665"/>
      <c r="H209" s="140"/>
      <c r="AE209" s="141"/>
      <c r="AF209" s="141"/>
      <c r="AH209" s="141"/>
      <c r="AI209" s="141"/>
    </row>
    <row r="210" spans="1:35" s="102" customFormat="1" ht="33" hidden="1" customHeight="1">
      <c r="A210" s="143" t="e">
        <f>#REF!</f>
        <v>#REF!</v>
      </c>
      <c r="B210" s="137" t="e">
        <f>#REF!</f>
        <v>#REF!</v>
      </c>
      <c r="C210" s="665"/>
      <c r="D210" s="665"/>
      <c r="E210" s="665"/>
      <c r="F210" s="665"/>
      <c r="G210" s="665"/>
      <c r="H210" s="140"/>
      <c r="AE210" s="141"/>
      <c r="AF210" s="141"/>
      <c r="AH210" s="141"/>
      <c r="AI210" s="141"/>
    </row>
    <row r="211" spans="1:35" s="102" customFormat="1" ht="33" hidden="1" customHeight="1">
      <c r="A211" s="138" t="e">
        <f>#REF!</f>
        <v>#REF!</v>
      </c>
      <c r="B211" s="139" t="e">
        <f>#REF!</f>
        <v>#REF!</v>
      </c>
      <c r="C211" s="665" t="e">
        <f>#REF!</f>
        <v>#REF!</v>
      </c>
      <c r="D211" s="665"/>
      <c r="E211" s="665"/>
      <c r="F211" s="665"/>
      <c r="G211" s="665"/>
      <c r="H211" s="140"/>
      <c r="AE211" s="141"/>
      <c r="AF211" s="141"/>
      <c r="AH211" s="330"/>
      <c r="AI211" s="141"/>
    </row>
    <row r="212" spans="1:35" s="102" customFormat="1" ht="19.5" hidden="1" customHeight="1">
      <c r="A212" s="138" t="e">
        <f>#REF!</f>
        <v>#REF!</v>
      </c>
      <c r="B212" s="139" t="e">
        <f>#REF!</f>
        <v>#REF!</v>
      </c>
      <c r="C212" s="665" t="e">
        <f>#REF!</f>
        <v>#REF!</v>
      </c>
      <c r="D212" s="665"/>
      <c r="E212" s="665"/>
      <c r="F212" s="665"/>
      <c r="G212" s="665"/>
      <c r="H212" s="140"/>
      <c r="AE212" s="141"/>
      <c r="AF212" s="141"/>
      <c r="AH212" s="330"/>
      <c r="AI212" s="141"/>
    </row>
    <row r="213" spans="1:35" s="102" customFormat="1" ht="19.5" hidden="1" customHeight="1">
      <c r="A213" s="138" t="e">
        <f>#REF!</f>
        <v>#REF!</v>
      </c>
      <c r="B213" s="139" t="e">
        <f>#REF!</f>
        <v>#REF!</v>
      </c>
      <c r="C213" s="665" t="e">
        <f>#REF!</f>
        <v>#REF!</v>
      </c>
      <c r="D213" s="665"/>
      <c r="E213" s="665"/>
      <c r="F213" s="665"/>
      <c r="G213" s="665"/>
      <c r="H213" s="140"/>
      <c r="AE213" s="141"/>
      <c r="AF213" s="141"/>
      <c r="AH213" s="330"/>
      <c r="AI213" s="141"/>
    </row>
    <row r="214" spans="1:35" s="102" customFormat="1" ht="19.5" hidden="1" customHeight="1">
      <c r="A214" s="149" t="e">
        <f>#REF!</f>
        <v>#REF!</v>
      </c>
      <c r="B214" s="137" t="e">
        <f>#REF!</f>
        <v>#REF!</v>
      </c>
      <c r="C214" s="665" t="e">
        <f>#REF!</f>
        <v>#REF!</v>
      </c>
      <c r="D214" s="665"/>
      <c r="E214" s="665"/>
      <c r="F214" s="665"/>
      <c r="G214" s="665"/>
      <c r="H214" s="140"/>
      <c r="AE214" s="141"/>
      <c r="AF214" s="141"/>
      <c r="AH214" s="141"/>
      <c r="AI214" s="141"/>
    </row>
    <row r="215" spans="1:35" s="102" customFormat="1" ht="33" hidden="1" customHeight="1">
      <c r="A215" s="143" t="e">
        <f>#REF!</f>
        <v>#REF!</v>
      </c>
      <c r="B215" s="137" t="e">
        <f>#REF!</f>
        <v>#REF!</v>
      </c>
      <c r="C215" s="665"/>
      <c r="D215" s="665"/>
      <c r="E215" s="665"/>
      <c r="F215" s="665"/>
      <c r="G215" s="665"/>
      <c r="H215" s="140"/>
      <c r="AE215" s="141"/>
      <c r="AF215" s="141"/>
      <c r="AH215" s="141"/>
      <c r="AI215" s="141"/>
    </row>
    <row r="216" spans="1:35" s="102" customFormat="1" ht="19.5" hidden="1" customHeight="1">
      <c r="A216" s="138" t="e">
        <f>#REF!</f>
        <v>#REF!</v>
      </c>
      <c r="B216" s="139" t="e">
        <f>#REF!</f>
        <v>#REF!</v>
      </c>
      <c r="C216" s="665" t="e">
        <f>#REF!</f>
        <v>#REF!</v>
      </c>
      <c r="D216" s="665"/>
      <c r="E216" s="665"/>
      <c r="F216" s="665"/>
      <c r="G216" s="665"/>
      <c r="H216" s="140"/>
      <c r="AE216" s="141"/>
      <c r="AF216" s="141"/>
      <c r="AH216" s="330"/>
      <c r="AI216" s="141"/>
    </row>
    <row r="217" spans="1:35" s="102" customFormat="1" ht="19.5" hidden="1" customHeight="1">
      <c r="A217" s="138" t="e">
        <f>#REF!</f>
        <v>#REF!</v>
      </c>
      <c r="B217" s="139" t="e">
        <f>#REF!</f>
        <v>#REF!</v>
      </c>
      <c r="C217" s="665" t="e">
        <f>#REF!</f>
        <v>#REF!</v>
      </c>
      <c r="D217" s="665"/>
      <c r="E217" s="665"/>
      <c r="F217" s="665"/>
      <c r="G217" s="665"/>
      <c r="H217" s="140"/>
      <c r="AE217" s="141"/>
      <c r="AF217" s="141"/>
      <c r="AH217" s="330"/>
      <c r="AI217" s="141"/>
    </row>
    <row r="218" spans="1:35" s="102" customFormat="1" ht="32.25" hidden="1" customHeight="1">
      <c r="A218" s="138" t="e">
        <f>#REF!</f>
        <v>#REF!</v>
      </c>
      <c r="B218" s="139" t="e">
        <f>#REF!</f>
        <v>#REF!</v>
      </c>
      <c r="C218" s="665" t="e">
        <f>#REF!</f>
        <v>#REF!</v>
      </c>
      <c r="D218" s="665"/>
      <c r="E218" s="665"/>
      <c r="F218" s="665"/>
      <c r="G218" s="665"/>
      <c r="H218" s="140"/>
      <c r="AE218" s="141"/>
      <c r="AF218" s="141"/>
      <c r="AH218" s="330"/>
      <c r="AI218" s="141"/>
    </row>
    <row r="219" spans="1:35" s="102" customFormat="1" ht="19.5" hidden="1" customHeight="1">
      <c r="A219" s="138" t="e">
        <f>#REF!</f>
        <v>#REF!</v>
      </c>
      <c r="B219" s="139" t="e">
        <f>#REF!</f>
        <v>#REF!</v>
      </c>
      <c r="C219" s="665" t="e">
        <f>#REF!</f>
        <v>#REF!</v>
      </c>
      <c r="D219" s="665"/>
      <c r="E219" s="665"/>
      <c r="F219" s="665"/>
      <c r="G219" s="665"/>
      <c r="H219" s="140"/>
      <c r="AE219" s="141"/>
      <c r="AF219" s="141"/>
      <c r="AH219" s="330"/>
      <c r="AI219" s="141"/>
    </row>
    <row r="220" spans="1:35" s="102" customFormat="1" ht="19.5" hidden="1" customHeight="1">
      <c r="A220" s="142"/>
      <c r="B220" s="137" t="e">
        <f>#REF!</f>
        <v>#REF!</v>
      </c>
      <c r="C220" s="665" t="e">
        <f>#REF!</f>
        <v>#REF!</v>
      </c>
      <c r="D220" s="665"/>
      <c r="E220" s="665"/>
      <c r="F220" s="665"/>
      <c r="G220" s="665"/>
      <c r="H220" s="76"/>
      <c r="AE220" s="141"/>
      <c r="AF220" s="141"/>
      <c r="AH220" s="141"/>
      <c r="AI220" s="141"/>
    </row>
    <row r="221" spans="1:35" s="102" customFormat="1" hidden="1">
      <c r="A221" s="145"/>
      <c r="B221" s="137" t="e">
        <f>#REF!</f>
        <v>#REF!</v>
      </c>
      <c r="C221" s="665" t="e">
        <f>#REF!</f>
        <v>#REF!</v>
      </c>
      <c r="D221" s="665"/>
      <c r="E221" s="665"/>
      <c r="F221" s="665"/>
      <c r="G221" s="665"/>
      <c r="H221" s="76"/>
      <c r="AE221" s="141"/>
      <c r="AF221" s="141"/>
      <c r="AH221" s="141"/>
      <c r="AI221" s="141"/>
    </row>
    <row r="222" spans="1:35" s="102" customFormat="1" ht="19.5" hidden="1" customHeight="1">
      <c r="A222" s="146"/>
      <c r="B222" s="137" t="e">
        <f>#REF!</f>
        <v>#REF!</v>
      </c>
      <c r="C222" s="665" t="e">
        <f>#REF!</f>
        <v>#REF!</v>
      </c>
      <c r="D222" s="665"/>
      <c r="E222" s="665"/>
      <c r="F222" s="665"/>
      <c r="G222" s="665"/>
      <c r="H222" s="76"/>
      <c r="AE222" s="141"/>
      <c r="AF222" s="141"/>
      <c r="AH222" s="141"/>
      <c r="AI222" s="141"/>
    </row>
    <row r="223" spans="1:35" s="86" customFormat="1">
      <c r="A223" s="90"/>
      <c r="B223" s="91"/>
      <c r="C223" s="668"/>
      <c r="D223" s="668"/>
      <c r="E223" s="668"/>
      <c r="F223" s="668"/>
      <c r="G223" s="668"/>
      <c r="H223" s="101"/>
      <c r="I223" s="176"/>
      <c r="J223" s="176"/>
      <c r="K223" s="176"/>
      <c r="L223" s="176"/>
    </row>
    <row r="224" spans="1:35" s="86" customFormat="1">
      <c r="A224" s="322"/>
      <c r="B224" s="81"/>
      <c r="C224" s="81"/>
      <c r="D224" s="81"/>
      <c r="E224" s="81"/>
      <c r="F224" s="81"/>
      <c r="G224" s="81"/>
      <c r="H224" s="101"/>
      <c r="I224" s="176"/>
      <c r="J224" s="176"/>
      <c r="K224" s="176"/>
      <c r="L224" s="176"/>
    </row>
    <row r="225" spans="1:12" s="86" customFormat="1">
      <c r="A225" s="322"/>
      <c r="B225" s="81"/>
      <c r="C225" s="81"/>
      <c r="D225" s="81"/>
      <c r="E225" s="81"/>
      <c r="F225" s="81"/>
      <c r="G225" s="81"/>
      <c r="H225" s="101"/>
      <c r="I225" s="176"/>
      <c r="J225" s="176"/>
      <c r="K225" s="176"/>
      <c r="L225" s="176"/>
    </row>
  </sheetData>
  <sheetProtection password="B461" sheet="1" objects="1" scenarios="1" formatColumns="0" formatRows="0" selectLockedCells="1"/>
  <customSheetViews>
    <customSheetView guid="{D83EC6A1-2B65-4792-A424-DCAF5D1C120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
      <headerFooter alignWithMargins="0">
        <oddFooter>&amp;R&amp;"Book Antiqua,Bold"&amp;10Guarantee Declaration</oddFooter>
      </headerFooter>
    </customSheetView>
    <customSheetView guid="{2CA6ED7D-094C-426D-8B69-D7AF90E61D9D}"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2"/>
      <headerFooter alignWithMargins="0">
        <oddFooter>&amp;R&amp;"Book Antiqua,Bold"&amp;10Guarantee Declaration</oddFooter>
      </headerFooter>
    </customSheetView>
    <customSheetView guid="{996AFBE6-B482-42C1-8052-EFE8998821C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3"/>
      <headerFooter alignWithMargins="0">
        <oddFooter>&amp;R&amp;"Book Antiqua,Bold"&amp;10Guarantee Declaration</oddFooter>
      </headerFooter>
    </customSheetView>
    <customSheetView guid="{B95AE71C-5BDA-4E26-8FE3-DB001AA6706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4"/>
      <headerFooter alignWithMargins="0">
        <oddFooter>&amp;R&amp;"Book Antiqua,Bold"&amp;10Guarantee Declaration</oddFooter>
      </headerFooter>
    </customSheetView>
    <customSheetView guid="{2CE5BBB8-7D2C-4EA1-98DE-92BEDF0C8A97}"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5"/>
      <headerFooter alignWithMargins="0">
        <oddFooter>&amp;R&amp;"Book Antiqua,Bold"&amp;10Guarantee Declaration</oddFooter>
      </headerFooter>
    </customSheetView>
    <customSheetView guid="{75ADC1CB-B2FC-4413-A994-9BBA99DCA57A}" hiddenRows="1" hiddenColumns="1" topLeftCell="A14">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6"/>
      <headerFooter alignWithMargins="0">
        <oddFooter>&amp;R&amp;"Book Antiqua,Bold"&amp;10Guarantee Declaration</oddFooter>
      </headerFooter>
    </customSheetView>
    <customSheetView guid="{38BADFEC-005D-4348-A1C4-C10C151F5DFC}" hiddenRows="1" hiddenColumns="1">
      <selection activeCell="B16" sqref="B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7"/>
      <headerFooter alignWithMargins="0">
        <oddFooter>&amp;R&amp;"Book Antiqua,Bold"&amp;10Guarantee Declaration</oddFooter>
      </headerFooter>
    </customSheetView>
    <customSheetView guid="{693AE0F1-9847-4E6A-B08E-BAB67D33B621}" hiddenRows="1" hiddenColumns="1" topLeftCell="A4">
      <selection activeCell="B16" sqref="B16:E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8"/>
      <headerFooter alignWithMargins="0">
        <oddFooter>&amp;R&amp;"Book Antiqua,Bold"&amp;10Guarantee Declaration</oddFooter>
      </headerFooter>
    </customSheetView>
    <customSheetView guid="{DECF7153-B692-414F-BA42-AEEFA09CA6EC}" printArea="1" hiddenRows="1" hiddenColumns="1" topLeftCell="A13">
      <selection activeCell="E16" sqref="E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9"/>
      <headerFooter alignWithMargins="0">
        <oddFooter>&amp;R&amp;"Book Antiqua,Bold"&amp;10Guarantee Declaration</oddFooter>
      </headerFooter>
    </customSheetView>
    <customSheetView guid="{89820FCD-8AFD-42C4-B05F-5701FCC12354}" hiddenRows="1" hiddenColumns="1" topLeftCell="A14">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0"/>
      <headerFooter alignWithMargins="0">
        <oddFooter>&amp;R&amp;"Book Antiqua,Bold"&amp;10Guarantee Declaration</oddFooter>
      </headerFooter>
    </customSheetView>
    <customSheetView guid="{B7DA3930-F502-4F10-B6E9-DF93489BC550}"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1"/>
      <headerFooter alignWithMargins="0">
        <oddFooter>&amp;R&amp;"Book Antiqua,Bold"&amp;10Guarantee Declaration</oddFooter>
      </headerFooter>
    </customSheetView>
    <customSheetView guid="{85C5F000-3F2E-4A34-B83F-6CE80CF74968}"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2"/>
      <headerFooter alignWithMargins="0">
        <oddFooter>&amp;R&amp;"Book Antiqua,Bold"&amp;10Guarantee Declaration</oddFooter>
      </headerFooter>
    </customSheetView>
  </customSheetViews>
  <mergeCells count="141">
    <mergeCell ref="C206:G206"/>
    <mergeCell ref="C207:G207"/>
    <mergeCell ref="C208:G208"/>
    <mergeCell ref="C209:G209"/>
    <mergeCell ref="C210:G210"/>
    <mergeCell ref="C211:G211"/>
    <mergeCell ref="C223:G223"/>
    <mergeCell ref="C212:G212"/>
    <mergeCell ref="C213:G213"/>
    <mergeCell ref="C214:G214"/>
    <mergeCell ref="C215:G215"/>
    <mergeCell ref="C216:G216"/>
    <mergeCell ref="C217:G217"/>
    <mergeCell ref="C218:G218"/>
    <mergeCell ref="C219:G219"/>
    <mergeCell ref="C220:G220"/>
    <mergeCell ref="C221:G221"/>
    <mergeCell ref="C222:G222"/>
    <mergeCell ref="C197:G197"/>
    <mergeCell ref="C190:G190"/>
    <mergeCell ref="C191:G191"/>
    <mergeCell ref="C192:G192"/>
    <mergeCell ref="C193:G193"/>
    <mergeCell ref="C202:G202"/>
    <mergeCell ref="C203:G203"/>
    <mergeCell ref="C204:G204"/>
    <mergeCell ref="C205:G205"/>
    <mergeCell ref="C198:G198"/>
    <mergeCell ref="C199:G199"/>
    <mergeCell ref="C200:G200"/>
    <mergeCell ref="C201:G201"/>
    <mergeCell ref="C188:G188"/>
    <mergeCell ref="C189:G189"/>
    <mergeCell ref="C182:G182"/>
    <mergeCell ref="C183:G183"/>
    <mergeCell ref="C184:G184"/>
    <mergeCell ref="C185:G185"/>
    <mergeCell ref="C194:G194"/>
    <mergeCell ref="C195:G195"/>
    <mergeCell ref="C196:G196"/>
    <mergeCell ref="C179:G179"/>
    <mergeCell ref="C180:G180"/>
    <mergeCell ref="C181:G181"/>
    <mergeCell ref="C174:G174"/>
    <mergeCell ref="C175:G175"/>
    <mergeCell ref="C176:G176"/>
    <mergeCell ref="C177:G177"/>
    <mergeCell ref="C186:G186"/>
    <mergeCell ref="C187:G187"/>
    <mergeCell ref="C170:G170"/>
    <mergeCell ref="C171:G171"/>
    <mergeCell ref="C172:G172"/>
    <mergeCell ref="C173:G173"/>
    <mergeCell ref="C166:G166"/>
    <mergeCell ref="C167:G167"/>
    <mergeCell ref="C168:G168"/>
    <mergeCell ref="C169:G169"/>
    <mergeCell ref="C178:G178"/>
    <mergeCell ref="C157:G157"/>
    <mergeCell ref="C150:G150"/>
    <mergeCell ref="C151:G151"/>
    <mergeCell ref="C152:G152"/>
    <mergeCell ref="C153:G153"/>
    <mergeCell ref="C162:G162"/>
    <mergeCell ref="C163:G163"/>
    <mergeCell ref="C164:G164"/>
    <mergeCell ref="C165:G165"/>
    <mergeCell ref="C158:G158"/>
    <mergeCell ref="C159:G159"/>
    <mergeCell ref="C160:G160"/>
    <mergeCell ref="C161:G161"/>
    <mergeCell ref="C148:G148"/>
    <mergeCell ref="C149:G149"/>
    <mergeCell ref="C142:G142"/>
    <mergeCell ref="C143:G143"/>
    <mergeCell ref="C144:G144"/>
    <mergeCell ref="C145:G145"/>
    <mergeCell ref="C154:G154"/>
    <mergeCell ref="C155:G155"/>
    <mergeCell ref="C156:G156"/>
    <mergeCell ref="C139:G139"/>
    <mergeCell ref="C140:G140"/>
    <mergeCell ref="C141:G141"/>
    <mergeCell ref="C134:G134"/>
    <mergeCell ref="C135:G135"/>
    <mergeCell ref="C136:G136"/>
    <mergeCell ref="C137:G137"/>
    <mergeCell ref="C146:G146"/>
    <mergeCell ref="C147:G147"/>
    <mergeCell ref="C130:G130"/>
    <mergeCell ref="C131:G131"/>
    <mergeCell ref="C132:G132"/>
    <mergeCell ref="C133:G133"/>
    <mergeCell ref="C126:G126"/>
    <mergeCell ref="C127:G127"/>
    <mergeCell ref="C128:G128"/>
    <mergeCell ref="C129:G129"/>
    <mergeCell ref="C138:G138"/>
    <mergeCell ref="C125:G125"/>
    <mergeCell ref="AH122:AI122"/>
    <mergeCell ref="C123:G123"/>
    <mergeCell ref="AE123:AF123"/>
    <mergeCell ref="AH123:AI123"/>
    <mergeCell ref="C119:G119"/>
    <mergeCell ref="C120:G120"/>
    <mergeCell ref="C121:G121"/>
    <mergeCell ref="C122:G122"/>
    <mergeCell ref="AE122:AF122"/>
    <mergeCell ref="C118:G118"/>
    <mergeCell ref="AE118:AF118"/>
    <mergeCell ref="B28:F28"/>
    <mergeCell ref="A106:G106"/>
    <mergeCell ref="A107:G107"/>
    <mergeCell ref="A110:C110"/>
    <mergeCell ref="C124:G124"/>
    <mergeCell ref="AE124:AF124"/>
    <mergeCell ref="AH118:AI118"/>
    <mergeCell ref="C116:G116"/>
    <mergeCell ref="AE116:AF116"/>
    <mergeCell ref="AH116:AI116"/>
    <mergeCell ref="C117:G117"/>
    <mergeCell ref="AE117:AF117"/>
    <mergeCell ref="AH117:AI117"/>
    <mergeCell ref="B111:C111"/>
    <mergeCell ref="B112:C112"/>
    <mergeCell ref="B113:C113"/>
    <mergeCell ref="B114:C114"/>
    <mergeCell ref="AH124:AI124"/>
    <mergeCell ref="A4:E4"/>
    <mergeCell ref="A22:G22"/>
    <mergeCell ref="C23:G23"/>
    <mergeCell ref="A3:E3"/>
    <mergeCell ref="A7:C7"/>
    <mergeCell ref="B8:C8"/>
    <mergeCell ref="B9:C9"/>
    <mergeCell ref="B11:C11"/>
    <mergeCell ref="A13:E13"/>
    <mergeCell ref="B14:E14"/>
    <mergeCell ref="B10:C10"/>
    <mergeCell ref="B20:E20"/>
    <mergeCell ref="B19:E19"/>
  </mergeCells>
  <phoneticPr fontId="26" type="noConversion"/>
  <dataValidations count="1">
    <dataValidation type="decimal" operator="greaterThan" allowBlank="1" showInputMessage="1" showErrorMessage="1" sqref="B16:E18 B20:E20" xr:uid="{00000000-0002-0000-0900-000000000000}">
      <formula1>0</formula1>
    </dataValidation>
  </dataValidations>
  <printOptions horizontalCentered="1"/>
  <pageMargins left="0.78740157480314998" right="0.39370078740157499" top="0.59055118110236204" bottom="0.59055118110236204" header="0.35433070866141703" footer="0.35433070866141703"/>
  <pageSetup paperSize="9" scale="93" orientation="portrait" r:id="rId13"/>
  <headerFooter alignWithMargins="0">
    <oddFooter>&amp;R&amp;"Book Antiqua,Bold"&amp;10Guarantee Declaration</oddFooter>
  </headerFooter>
  <colBreaks count="1" manualBreakCount="1">
    <brk id="7" max="1048575" man="1"/>
  </colBreak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O72"/>
  <sheetViews>
    <sheetView showGridLines="0" showZeros="0" view="pageBreakPreview" topLeftCell="A26" zoomScale="160" zoomScaleNormal="100" zoomScaleSheetLayoutView="160" workbookViewId="0">
      <selection activeCell="B36" sqref="B36:F36"/>
    </sheetView>
  </sheetViews>
  <sheetFormatPr defaultColWidth="8" defaultRowHeight="16.5"/>
  <cols>
    <col min="1" max="1" width="9.375" style="177" customWidth="1"/>
    <col min="2" max="2" width="9.375" style="190" customWidth="1"/>
    <col min="3" max="3" width="12.875" style="177" customWidth="1"/>
    <col min="4" max="4" width="18.125" style="177" customWidth="1"/>
    <col min="5" max="5" width="11.125" style="177" customWidth="1"/>
    <col min="6" max="6" width="36.625" style="177" customWidth="1"/>
    <col min="7" max="8" width="8" style="177" customWidth="1"/>
    <col min="9" max="9" width="8" style="178" customWidth="1"/>
    <col min="10" max="10" width="8" style="178" hidden="1" customWidth="1"/>
    <col min="11" max="11" width="9.75" style="178" hidden="1" customWidth="1"/>
    <col min="12" max="25" width="8" style="178" hidden="1" customWidth="1"/>
    <col min="26" max="27" width="8" style="179" hidden="1" customWidth="1"/>
    <col min="28" max="28" width="17.5" style="179" hidden="1" customWidth="1"/>
    <col min="29" max="29" width="12.125" style="179" hidden="1" customWidth="1"/>
    <col min="30" max="30" width="8" style="180" hidden="1" customWidth="1"/>
    <col min="31" max="31" width="8" style="181" hidden="1" customWidth="1"/>
    <col min="32" max="32" width="12" style="181" hidden="1" customWidth="1"/>
    <col min="33" max="35" width="8" style="180" hidden="1" customWidth="1"/>
    <col min="36" max="36" width="9.125" style="180" hidden="1" customWidth="1"/>
    <col min="37" max="37" width="8" style="180" hidden="1" customWidth="1"/>
    <col min="38" max="41" width="8" style="180" customWidth="1"/>
    <col min="42" max="16384" width="8" style="178"/>
  </cols>
  <sheetData>
    <row r="1" spans="1:36">
      <c r="A1" s="489" t="str">
        <f>'Attach-4'!A1</f>
        <v>5006002805/CONSULTANCY TAKEN/DOM/A04-CC CS -5</v>
      </c>
      <c r="B1" s="489"/>
      <c r="C1" s="490"/>
      <c r="D1" s="490"/>
      <c r="E1" s="490"/>
      <c r="F1" s="491" t="s">
        <v>323</v>
      </c>
      <c r="Z1" s="179" t="str">
        <f>'Names of Bidder'!D6</f>
        <v>Sole Bidder</v>
      </c>
      <c r="AE1" s="181">
        <v>1</v>
      </c>
      <c r="AF1" s="181" t="s">
        <v>14</v>
      </c>
      <c r="AI1" s="181">
        <v>1</v>
      </c>
      <c r="AJ1" s="180" t="s">
        <v>18</v>
      </c>
    </row>
    <row r="2" spans="1:36">
      <c r="B2" s="177"/>
      <c r="Z2" s="179">
        <f>'Names of Bidder'!AA6</f>
        <v>0</v>
      </c>
      <c r="AE2" s="181">
        <v>2</v>
      </c>
      <c r="AF2" s="181" t="s">
        <v>15</v>
      </c>
      <c r="AI2" s="181">
        <v>2</v>
      </c>
      <c r="AJ2" s="180" t="s">
        <v>19</v>
      </c>
    </row>
    <row r="3" spans="1:36">
      <c r="A3" s="673" t="s">
        <v>322</v>
      </c>
      <c r="B3" s="673"/>
      <c r="C3" s="673"/>
      <c r="D3" s="673"/>
      <c r="E3" s="673"/>
      <c r="F3" s="673"/>
      <c r="AE3" s="181">
        <v>3</v>
      </c>
      <c r="AF3" s="181" t="s">
        <v>16</v>
      </c>
      <c r="AI3" s="181">
        <v>3</v>
      </c>
      <c r="AJ3" s="180" t="s">
        <v>20</v>
      </c>
    </row>
    <row r="4" spans="1:36">
      <c r="A4" s="492"/>
      <c r="B4" s="492"/>
      <c r="C4" s="492"/>
      <c r="D4" s="492"/>
      <c r="E4" s="492"/>
      <c r="F4" s="492"/>
      <c r="AE4" s="181">
        <v>4</v>
      </c>
      <c r="AF4" s="181" t="s">
        <v>17</v>
      </c>
      <c r="AI4" s="181">
        <v>4</v>
      </c>
      <c r="AJ4" s="180" t="s">
        <v>21</v>
      </c>
    </row>
    <row r="5" spans="1:36">
      <c r="A5" s="190" t="s">
        <v>344</v>
      </c>
      <c r="C5" s="493"/>
      <c r="D5" s="493"/>
      <c r="E5" s="493"/>
      <c r="F5" s="493"/>
      <c r="AE5" s="181">
        <v>5</v>
      </c>
      <c r="AF5" s="181" t="s">
        <v>17</v>
      </c>
      <c r="AI5" s="181">
        <v>5</v>
      </c>
      <c r="AJ5" s="180" t="s">
        <v>22</v>
      </c>
    </row>
    <row r="6" spans="1:36">
      <c r="A6" s="190" t="s">
        <v>7</v>
      </c>
      <c r="B6" s="494" t="str">
        <f>'Attach-4'!B17</f>
        <v>--</v>
      </c>
      <c r="C6" s="494"/>
      <c r="AE6" s="181">
        <v>6</v>
      </c>
      <c r="AF6" s="181" t="s">
        <v>17</v>
      </c>
      <c r="AG6" s="182" t="e">
        <f>DAY(B6)</f>
        <v>#VALUE!</v>
      </c>
      <c r="AI6" s="181">
        <v>6</v>
      </c>
      <c r="AJ6" s="180" t="s">
        <v>23</v>
      </c>
    </row>
    <row r="7" spans="1:36">
      <c r="A7" s="190"/>
      <c r="B7" s="495"/>
      <c r="C7" s="495"/>
      <c r="AE7" s="181">
        <v>7</v>
      </c>
      <c r="AF7" s="181" t="s">
        <v>17</v>
      </c>
      <c r="AG7" s="182" t="e">
        <f>MONTH(B6)</f>
        <v>#VALUE!</v>
      </c>
      <c r="AI7" s="181">
        <v>7</v>
      </c>
      <c r="AJ7" s="180" t="s">
        <v>24</v>
      </c>
    </row>
    <row r="8" spans="1:36">
      <c r="A8" s="496" t="s">
        <v>209</v>
      </c>
      <c r="B8" s="497"/>
      <c r="F8" s="498"/>
      <c r="AE8" s="181">
        <v>8</v>
      </c>
      <c r="AF8" s="181" t="s">
        <v>17</v>
      </c>
      <c r="AG8" s="182" t="e">
        <f>LOOKUP(AG7,AI1:AI12,AJ1:AJ12)</f>
        <v>#VALUE!</v>
      </c>
      <c r="AI8" s="181">
        <v>8</v>
      </c>
      <c r="AJ8" s="180" t="s">
        <v>25</v>
      </c>
    </row>
    <row r="9" spans="1:36">
      <c r="A9" s="499" t="str">
        <f>'Attach-4'!E7</f>
        <v>Contract Services</v>
      </c>
      <c r="B9" s="499"/>
      <c r="F9" s="498"/>
      <c r="AE9" s="181">
        <v>9</v>
      </c>
      <c r="AF9" s="181" t="s">
        <v>17</v>
      </c>
      <c r="AG9" s="182" t="e">
        <f>YEAR(B6)</f>
        <v>#VALUE!</v>
      </c>
      <c r="AI9" s="181">
        <v>9</v>
      </c>
      <c r="AJ9" s="180" t="s">
        <v>26</v>
      </c>
    </row>
    <row r="10" spans="1:36">
      <c r="A10" s="499" t="str">
        <f>'Attach-4'!E8</f>
        <v>Power Grid Corporation of India Ltd.,</v>
      </c>
      <c r="B10" s="499"/>
      <c r="F10" s="498"/>
      <c r="AE10" s="181">
        <v>10</v>
      </c>
      <c r="AF10" s="181" t="s">
        <v>17</v>
      </c>
      <c r="AI10" s="181">
        <v>10</v>
      </c>
      <c r="AJ10" s="180" t="s">
        <v>27</v>
      </c>
    </row>
    <row r="11" spans="1:36">
      <c r="A11" s="499" t="str">
        <f>'Attach-4'!E9</f>
        <v>"Saudamini", Plot No.-2</v>
      </c>
      <c r="B11" s="499"/>
      <c r="F11" s="498"/>
      <c r="AE11" s="181">
        <v>11</v>
      </c>
      <c r="AF11" s="181" t="s">
        <v>17</v>
      </c>
      <c r="AI11" s="181">
        <v>11</v>
      </c>
      <c r="AJ11" s="180" t="s">
        <v>28</v>
      </c>
    </row>
    <row r="12" spans="1:36">
      <c r="A12" s="499" t="str">
        <f>'Attach-4'!E10</f>
        <v xml:space="preserve">Sector-29, </v>
      </c>
      <c r="B12" s="499"/>
      <c r="F12" s="498"/>
      <c r="AE12" s="181">
        <v>12</v>
      </c>
      <c r="AF12" s="181" t="s">
        <v>17</v>
      </c>
      <c r="AI12" s="181">
        <v>12</v>
      </c>
      <c r="AJ12" s="180" t="s">
        <v>29</v>
      </c>
    </row>
    <row r="13" spans="1:36">
      <c r="A13" s="499" t="str">
        <f>'Attach-4'!E11</f>
        <v>Gurgaon (Haryana) - 122001</v>
      </c>
      <c r="B13" s="499"/>
      <c r="F13" s="498"/>
      <c r="AE13" s="181">
        <v>13</v>
      </c>
      <c r="AF13" s="181" t="s">
        <v>17</v>
      </c>
    </row>
    <row r="14" spans="1:36" ht="22.5" customHeight="1">
      <c r="A14" s="190"/>
      <c r="F14" s="498"/>
      <c r="AE14" s="181">
        <v>14</v>
      </c>
      <c r="AF14" s="181" t="s">
        <v>17</v>
      </c>
    </row>
    <row r="15" spans="1:36" ht="52.5" customHeight="1">
      <c r="A15" s="500" t="s">
        <v>289</v>
      </c>
      <c r="B15" s="501"/>
      <c r="C15" s="674" t="str">
        <f>Cover!B2</f>
        <v>Engagement of Transaction Advisor (TA) For Asset Monetization of POWERGRID Assets as per framework provided under National Monetization Pipeline (NMP).</v>
      </c>
      <c r="D15" s="674"/>
      <c r="E15" s="674"/>
      <c r="F15" s="674"/>
      <c r="AE15" s="181">
        <v>15</v>
      </c>
      <c r="AF15" s="181" t="s">
        <v>17</v>
      </c>
    </row>
    <row r="16" spans="1:36" ht="27.75" customHeight="1">
      <c r="A16" s="177" t="s">
        <v>8</v>
      </c>
      <c r="B16" s="177"/>
      <c r="C16" s="498"/>
      <c r="D16" s="498"/>
      <c r="E16" s="498"/>
      <c r="F16" s="498"/>
      <c r="AE16" s="181">
        <v>16</v>
      </c>
      <c r="AF16" s="181" t="s">
        <v>17</v>
      </c>
    </row>
    <row r="17" spans="1:41" ht="92.25" customHeight="1">
      <c r="A17" s="501">
        <v>1</v>
      </c>
      <c r="B17" s="677" t="s">
        <v>324</v>
      </c>
      <c r="C17" s="677"/>
      <c r="D17" s="677"/>
      <c r="E17" s="677"/>
      <c r="F17" s="677"/>
      <c r="Z17" s="502" t="s">
        <v>13</v>
      </c>
      <c r="AA17" s="503" t="s">
        <v>172</v>
      </c>
      <c r="AB17" s="183" t="e">
        <f>#REF!</f>
        <v>#REF!</v>
      </c>
      <c r="AC17" s="184" t="e">
        <f>" (" &amp; 'N to W'!A4 &amp; ")"</f>
        <v>#REF!</v>
      </c>
      <c r="AE17" s="181">
        <v>17</v>
      </c>
      <c r="AF17" s="181" t="s">
        <v>17</v>
      </c>
    </row>
    <row r="18" spans="1:41" ht="48.75" customHeight="1">
      <c r="A18" s="501">
        <v>1.1000000000000001</v>
      </c>
      <c r="B18" s="678" t="s">
        <v>380</v>
      </c>
      <c r="C18" s="678"/>
      <c r="D18" s="678"/>
      <c r="E18" s="678"/>
      <c r="F18" s="678"/>
      <c r="Z18" s="502"/>
      <c r="AA18" s="503"/>
      <c r="AB18" s="183"/>
      <c r="AC18" s="184"/>
    </row>
    <row r="19" spans="1:41" ht="48.75" customHeight="1">
      <c r="A19" s="501">
        <v>1.2</v>
      </c>
      <c r="B19" s="678" t="s">
        <v>381</v>
      </c>
      <c r="C19" s="678"/>
      <c r="D19" s="678"/>
      <c r="E19" s="678"/>
      <c r="F19" s="678"/>
      <c r="Z19" s="502"/>
      <c r="AA19" s="503"/>
      <c r="AB19" s="183"/>
      <c r="AC19" s="184"/>
    </row>
    <row r="20" spans="1:41" ht="28.5" customHeight="1">
      <c r="A20" s="501">
        <v>2</v>
      </c>
      <c r="B20" s="680" t="s">
        <v>369</v>
      </c>
      <c r="C20" s="680"/>
      <c r="D20" s="680"/>
      <c r="E20" s="680"/>
      <c r="F20" s="680"/>
      <c r="AE20" s="181">
        <v>18</v>
      </c>
      <c r="AF20" s="181" t="s">
        <v>17</v>
      </c>
    </row>
    <row r="21" spans="1:41" s="177" customFormat="1" ht="45.75" customHeight="1">
      <c r="A21" s="501">
        <v>2.1</v>
      </c>
      <c r="B21" s="677" t="s">
        <v>362</v>
      </c>
      <c r="C21" s="677"/>
      <c r="D21" s="677"/>
      <c r="E21" s="677"/>
      <c r="F21" s="677"/>
      <c r="Z21" s="185"/>
      <c r="AA21" s="185"/>
      <c r="AB21" s="185"/>
      <c r="AC21" s="185"/>
      <c r="AD21" s="186"/>
      <c r="AE21" s="181">
        <v>19</v>
      </c>
      <c r="AF21" s="181" t="s">
        <v>17</v>
      </c>
      <c r="AG21" s="186"/>
      <c r="AH21" s="186"/>
      <c r="AI21" s="186"/>
      <c r="AJ21" s="186"/>
      <c r="AK21" s="186"/>
      <c r="AL21" s="186"/>
      <c r="AM21" s="186"/>
      <c r="AN21" s="186"/>
      <c r="AO21" s="186"/>
    </row>
    <row r="22" spans="1:41" s="177" customFormat="1" ht="37.5" customHeight="1">
      <c r="A22" s="504" t="s">
        <v>325</v>
      </c>
      <c r="B22" s="676" t="s">
        <v>326</v>
      </c>
      <c r="C22" s="676"/>
      <c r="D22" s="714" t="s">
        <v>225</v>
      </c>
      <c r="E22" s="669"/>
      <c r="F22" s="669"/>
      <c r="Z22" s="185"/>
      <c r="AA22" s="185"/>
      <c r="AB22" s="185"/>
      <c r="AC22" s="185"/>
      <c r="AD22" s="186"/>
      <c r="AE22" s="181"/>
      <c r="AF22" s="181"/>
      <c r="AG22" s="186"/>
      <c r="AH22" s="186"/>
      <c r="AI22" s="186"/>
      <c r="AJ22" s="186"/>
      <c r="AK22" s="186"/>
      <c r="AL22" s="186"/>
      <c r="AM22" s="186"/>
      <c r="AN22" s="186"/>
      <c r="AO22" s="186"/>
    </row>
    <row r="23" spans="1:41" s="177" customFormat="1" ht="90.75" customHeight="1">
      <c r="A23" s="504" t="s">
        <v>327</v>
      </c>
      <c r="B23" s="671" t="s">
        <v>328</v>
      </c>
      <c r="C23" s="671"/>
      <c r="D23" s="676" t="s">
        <v>329</v>
      </c>
      <c r="E23" s="676"/>
      <c r="F23" s="676"/>
      <c r="Z23" s="185"/>
      <c r="AA23" s="185"/>
      <c r="AB23" s="185"/>
      <c r="AC23" s="185"/>
      <c r="AD23" s="186"/>
      <c r="AE23" s="181"/>
      <c r="AF23" s="181"/>
      <c r="AG23" s="186"/>
      <c r="AH23" s="186"/>
      <c r="AI23" s="186"/>
      <c r="AJ23" s="186"/>
      <c r="AK23" s="186"/>
      <c r="AL23" s="186"/>
      <c r="AM23" s="186"/>
      <c r="AN23" s="186"/>
      <c r="AO23" s="186"/>
    </row>
    <row r="24" spans="1:41" s="177" customFormat="1" ht="90.75" customHeight="1">
      <c r="A24" s="518" t="s">
        <v>330</v>
      </c>
      <c r="B24" s="670" t="s">
        <v>331</v>
      </c>
      <c r="C24" s="671"/>
      <c r="D24" s="676" t="s">
        <v>426</v>
      </c>
      <c r="E24" s="676"/>
      <c r="F24" s="676"/>
      <c r="Z24" s="185"/>
      <c r="AA24" s="185"/>
      <c r="AB24" s="185"/>
      <c r="AC24" s="185"/>
      <c r="AD24" s="186"/>
      <c r="AE24" s="181"/>
      <c r="AF24" s="181"/>
      <c r="AG24" s="186"/>
      <c r="AH24" s="186"/>
      <c r="AI24" s="186"/>
      <c r="AJ24" s="186"/>
      <c r="AK24" s="186"/>
      <c r="AL24" s="186"/>
      <c r="AM24" s="186"/>
      <c r="AN24" s="186"/>
      <c r="AO24" s="186"/>
    </row>
    <row r="25" spans="1:41" s="177" customFormat="1" ht="23.25" customHeight="1">
      <c r="A25" s="504" t="s">
        <v>333</v>
      </c>
      <c r="B25" s="670" t="s">
        <v>334</v>
      </c>
      <c r="C25" s="671"/>
      <c r="D25" s="672" t="s">
        <v>332</v>
      </c>
      <c r="E25" s="675"/>
      <c r="F25" s="675"/>
      <c r="Z25" s="185"/>
      <c r="AA25" s="185"/>
      <c r="AB25" s="185"/>
      <c r="AC25" s="185"/>
      <c r="AD25" s="186"/>
      <c r="AE25" s="181"/>
      <c r="AF25" s="181"/>
      <c r="AG25" s="186"/>
      <c r="AH25" s="186"/>
      <c r="AI25" s="186"/>
      <c r="AJ25" s="186"/>
      <c r="AK25" s="186"/>
      <c r="AL25" s="186"/>
      <c r="AM25" s="186"/>
      <c r="AN25" s="186"/>
      <c r="AO25" s="186"/>
    </row>
    <row r="26" spans="1:41" s="177" customFormat="1" ht="13.5" customHeight="1">
      <c r="A26" s="504"/>
      <c r="B26" s="671"/>
      <c r="C26" s="671"/>
      <c r="D26" s="682"/>
      <c r="E26" s="683"/>
      <c r="F26" s="683"/>
      <c r="Z26" s="185"/>
      <c r="AA26" s="185"/>
      <c r="AB26" s="185"/>
      <c r="AC26" s="185"/>
      <c r="AD26" s="186"/>
      <c r="AE26" s="181"/>
      <c r="AF26" s="181"/>
      <c r="AG26" s="186"/>
      <c r="AH26" s="186"/>
      <c r="AI26" s="186"/>
      <c r="AJ26" s="186"/>
      <c r="AK26" s="186"/>
      <c r="AL26" s="186"/>
      <c r="AM26" s="186"/>
      <c r="AN26" s="186"/>
      <c r="AO26" s="186"/>
    </row>
    <row r="27" spans="1:41" s="177" customFormat="1" ht="47.25" customHeight="1">
      <c r="A27" s="504" t="s">
        <v>336</v>
      </c>
      <c r="B27" s="670" t="s">
        <v>337</v>
      </c>
      <c r="C27" s="671"/>
      <c r="D27" s="672" t="s">
        <v>335</v>
      </c>
      <c r="E27" s="672"/>
      <c r="F27" s="672"/>
      <c r="Z27" s="185"/>
      <c r="AA27" s="185"/>
      <c r="AB27" s="185"/>
      <c r="AC27" s="185"/>
      <c r="AD27" s="186"/>
      <c r="AE27" s="181"/>
      <c r="AF27" s="181"/>
      <c r="AG27" s="186"/>
      <c r="AH27" s="186"/>
      <c r="AI27" s="186"/>
      <c r="AJ27" s="186"/>
      <c r="AK27" s="186"/>
      <c r="AL27" s="186"/>
      <c r="AM27" s="186"/>
      <c r="AN27" s="186"/>
      <c r="AO27" s="186"/>
    </row>
    <row r="28" spans="1:41" s="177" customFormat="1" ht="26.25" customHeight="1">
      <c r="A28" s="504" t="s">
        <v>338</v>
      </c>
      <c r="B28" s="670" t="s">
        <v>339</v>
      </c>
      <c r="C28" s="671"/>
      <c r="D28" s="672" t="s">
        <v>340</v>
      </c>
      <c r="E28" s="672"/>
      <c r="F28" s="672"/>
      <c r="Z28" s="185"/>
      <c r="AA28" s="185"/>
      <c r="AB28" s="185"/>
      <c r="AC28" s="185"/>
      <c r="AD28" s="186"/>
      <c r="AE28" s="181"/>
      <c r="AF28" s="181"/>
      <c r="AG28" s="186"/>
      <c r="AH28" s="186"/>
      <c r="AI28" s="186"/>
      <c r="AJ28" s="186"/>
      <c r="AK28" s="186"/>
      <c r="AL28" s="186"/>
      <c r="AM28" s="186"/>
      <c r="AN28" s="186"/>
      <c r="AO28" s="186"/>
    </row>
    <row r="29" spans="1:41" s="177" customFormat="1" ht="27.75" customHeight="1">
      <c r="A29" s="504" t="s">
        <v>383</v>
      </c>
      <c r="B29" s="670" t="s">
        <v>420</v>
      </c>
      <c r="C29" s="671"/>
      <c r="D29" s="672" t="s">
        <v>382</v>
      </c>
      <c r="E29" s="672"/>
      <c r="F29" s="672"/>
      <c r="Z29" s="185"/>
      <c r="AA29" s="185"/>
      <c r="AB29" s="185"/>
      <c r="AC29" s="185"/>
      <c r="AD29" s="186"/>
      <c r="AE29" s="181"/>
      <c r="AF29" s="181"/>
      <c r="AG29" s="186"/>
      <c r="AH29" s="186"/>
      <c r="AI29" s="186"/>
      <c r="AJ29" s="186"/>
      <c r="AK29" s="186"/>
      <c r="AL29" s="186"/>
      <c r="AM29" s="186"/>
      <c r="AN29" s="186"/>
      <c r="AO29" s="186"/>
    </row>
    <row r="30" spans="1:41" s="177" customFormat="1" ht="27.75" customHeight="1">
      <c r="A30" s="504" t="s">
        <v>385</v>
      </c>
      <c r="B30" s="670" t="s">
        <v>421</v>
      </c>
      <c r="C30" s="671"/>
      <c r="D30" s="689" t="s">
        <v>384</v>
      </c>
      <c r="E30" s="689"/>
      <c r="F30" s="689"/>
      <c r="Z30" s="185"/>
      <c r="AA30" s="185"/>
      <c r="AB30" s="185"/>
      <c r="AC30" s="185"/>
      <c r="AD30" s="186"/>
      <c r="AE30" s="181"/>
      <c r="AF30" s="181"/>
      <c r="AG30" s="186"/>
      <c r="AH30" s="186"/>
      <c r="AI30" s="186"/>
      <c r="AJ30" s="186"/>
      <c r="AK30" s="186"/>
      <c r="AL30" s="186"/>
      <c r="AM30" s="186"/>
      <c r="AN30" s="186"/>
      <c r="AO30" s="186"/>
    </row>
    <row r="31" spans="1:41" s="177" customFormat="1" ht="35.25" customHeight="1">
      <c r="A31" s="504" t="s">
        <v>202</v>
      </c>
      <c r="B31" s="670" t="s">
        <v>422</v>
      </c>
      <c r="C31" s="671"/>
      <c r="D31" s="690" t="s">
        <v>386</v>
      </c>
      <c r="E31" s="690"/>
      <c r="F31" s="690"/>
      <c r="Z31" s="185"/>
      <c r="AA31" s="185"/>
      <c r="AB31" s="185"/>
      <c r="AC31" s="185"/>
      <c r="AD31" s="186"/>
      <c r="AE31" s="181"/>
      <c r="AF31" s="181"/>
      <c r="AG31" s="186"/>
      <c r="AH31" s="186"/>
      <c r="AI31" s="186"/>
      <c r="AJ31" s="186"/>
      <c r="AK31" s="186"/>
      <c r="AL31" s="186"/>
      <c r="AM31" s="186"/>
      <c r="AN31" s="186"/>
      <c r="AO31" s="186"/>
    </row>
    <row r="32" spans="1:41" s="177" customFormat="1" ht="27.75" customHeight="1">
      <c r="A32" s="504" t="s">
        <v>387</v>
      </c>
      <c r="B32" s="670" t="s">
        <v>423</v>
      </c>
      <c r="C32" s="671"/>
      <c r="D32" s="689" t="s">
        <v>388</v>
      </c>
      <c r="E32" s="689"/>
      <c r="F32" s="689"/>
      <c r="Z32" s="185"/>
      <c r="AA32" s="185"/>
      <c r="AB32" s="185"/>
      <c r="AC32" s="185"/>
      <c r="AD32" s="186"/>
      <c r="AE32" s="181"/>
      <c r="AF32" s="181"/>
      <c r="AG32" s="186"/>
      <c r="AH32" s="186"/>
      <c r="AI32" s="186"/>
      <c r="AJ32" s="186"/>
      <c r="AK32" s="186"/>
      <c r="AL32" s="186"/>
      <c r="AM32" s="186"/>
      <c r="AN32" s="186"/>
      <c r="AO32" s="186"/>
    </row>
    <row r="33" spans="1:41" s="177" customFormat="1" ht="27.75" customHeight="1">
      <c r="A33" s="518" t="s">
        <v>425</v>
      </c>
      <c r="B33" s="670" t="s">
        <v>424</v>
      </c>
      <c r="C33" s="671"/>
      <c r="D33" s="689" t="s">
        <v>389</v>
      </c>
      <c r="E33" s="689"/>
      <c r="F33" s="689"/>
      <c r="Z33" s="185"/>
      <c r="AA33" s="185"/>
      <c r="AB33" s="185"/>
      <c r="AC33" s="185"/>
      <c r="AD33" s="186"/>
      <c r="AE33" s="181"/>
      <c r="AF33" s="181"/>
      <c r="AG33" s="186"/>
      <c r="AH33" s="186"/>
      <c r="AI33" s="186"/>
      <c r="AJ33" s="186"/>
      <c r="AK33" s="186"/>
      <c r="AL33" s="186"/>
      <c r="AM33" s="186"/>
      <c r="AN33" s="186"/>
      <c r="AO33" s="186"/>
    </row>
    <row r="34" spans="1:41" s="177" customFormat="1" ht="27.75" customHeight="1">
      <c r="A34" s="504"/>
      <c r="B34" s="505"/>
      <c r="C34" s="505"/>
      <c r="D34" s="506"/>
      <c r="E34" s="506"/>
      <c r="F34" s="506"/>
      <c r="Z34" s="185"/>
      <c r="AA34" s="185"/>
      <c r="AB34" s="185"/>
      <c r="AC34" s="185"/>
      <c r="AD34" s="186"/>
      <c r="AE34" s="181"/>
      <c r="AF34" s="181"/>
      <c r="AG34" s="186"/>
      <c r="AH34" s="186"/>
      <c r="AI34" s="186"/>
      <c r="AJ34" s="186"/>
      <c r="AK34" s="186"/>
      <c r="AL34" s="186"/>
      <c r="AM34" s="186"/>
      <c r="AN34" s="186"/>
      <c r="AO34" s="186"/>
    </row>
    <row r="35" spans="1:41" s="177" customFormat="1">
      <c r="A35" s="507"/>
      <c r="B35" s="676"/>
      <c r="C35" s="676"/>
      <c r="D35" s="669"/>
      <c r="E35" s="669"/>
      <c r="F35" s="669"/>
      <c r="Z35" s="185"/>
      <c r="AA35" s="185"/>
      <c r="AB35" s="185"/>
      <c r="AC35" s="185"/>
      <c r="AD35" s="186"/>
      <c r="AE35" s="181"/>
      <c r="AF35" s="181"/>
      <c r="AG35" s="186"/>
      <c r="AH35" s="186"/>
      <c r="AI35" s="186"/>
      <c r="AJ35" s="186"/>
      <c r="AK35" s="186"/>
      <c r="AL35" s="186"/>
      <c r="AM35" s="186"/>
      <c r="AN35" s="186"/>
      <c r="AO35" s="186"/>
    </row>
    <row r="36" spans="1:41" s="177" customFormat="1" ht="63" customHeight="1">
      <c r="A36" s="501">
        <v>3</v>
      </c>
      <c r="B36" s="681" t="s">
        <v>419</v>
      </c>
      <c r="C36" s="681"/>
      <c r="D36" s="681"/>
      <c r="E36" s="681"/>
      <c r="F36" s="681"/>
      <c r="K36" s="177">
        <f>'Names of Bidder'!D14</f>
        <v>0</v>
      </c>
      <c r="Z36" s="185"/>
      <c r="AA36" s="185"/>
      <c r="AB36" s="185"/>
      <c r="AC36" s="185"/>
      <c r="AD36" s="186"/>
      <c r="AE36" s="181"/>
      <c r="AF36" s="181"/>
      <c r="AG36" s="186"/>
      <c r="AH36" s="186"/>
      <c r="AI36" s="186"/>
      <c r="AJ36" s="186"/>
      <c r="AK36" s="186"/>
      <c r="AL36" s="186"/>
      <c r="AM36" s="186"/>
      <c r="AN36" s="186"/>
      <c r="AO36" s="186"/>
    </row>
    <row r="37" spans="1:41" ht="68.25" customHeight="1">
      <c r="A37" s="508">
        <v>4</v>
      </c>
      <c r="B37" s="679" t="s">
        <v>377</v>
      </c>
      <c r="C37" s="679"/>
      <c r="D37" s="679"/>
      <c r="E37" s="679"/>
      <c r="F37" s="679"/>
      <c r="AE37" s="181">
        <v>20</v>
      </c>
      <c r="AF37" s="181" t="s">
        <v>17</v>
      </c>
    </row>
    <row r="38" spans="1:41" s="510" customFormat="1" ht="64.5" customHeight="1">
      <c r="A38" s="508">
        <v>4.0999999999999996</v>
      </c>
      <c r="B38" s="679" t="s">
        <v>378</v>
      </c>
      <c r="C38" s="679"/>
      <c r="D38" s="679"/>
      <c r="E38" s="679"/>
      <c r="F38" s="679"/>
      <c r="G38" s="509"/>
      <c r="H38" s="509"/>
      <c r="Z38" s="511"/>
      <c r="AA38" s="511"/>
      <c r="AB38" s="511"/>
      <c r="AC38" s="511"/>
      <c r="AD38" s="420"/>
      <c r="AE38" s="421">
        <v>20</v>
      </c>
      <c r="AF38" s="421" t="s">
        <v>17</v>
      </c>
      <c r="AG38" s="420"/>
      <c r="AH38" s="420"/>
      <c r="AI38" s="420"/>
      <c r="AJ38" s="420"/>
      <c r="AK38" s="420"/>
      <c r="AL38" s="420"/>
      <c r="AM38" s="420"/>
      <c r="AN38" s="420"/>
      <c r="AO38" s="420"/>
    </row>
    <row r="39" spans="1:41" s="510" customFormat="1" ht="56.25" customHeight="1">
      <c r="A39" s="512">
        <v>4.2</v>
      </c>
      <c r="B39" s="679" t="s">
        <v>368</v>
      </c>
      <c r="C39" s="679"/>
      <c r="D39" s="679"/>
      <c r="E39" s="679"/>
      <c r="F39" s="679"/>
      <c r="G39" s="509"/>
      <c r="H39" s="509"/>
      <c r="Z39" s="511"/>
      <c r="AA39" s="511"/>
      <c r="AB39" s="511"/>
      <c r="AC39" s="511"/>
      <c r="AD39" s="420"/>
      <c r="AE39" s="421">
        <v>21</v>
      </c>
      <c r="AF39" s="421" t="s">
        <v>14</v>
      </c>
      <c r="AG39" s="420"/>
      <c r="AH39" s="420"/>
      <c r="AI39" s="420"/>
      <c r="AJ39" s="420"/>
      <c r="AK39" s="420"/>
      <c r="AL39" s="420"/>
      <c r="AM39" s="420"/>
      <c r="AN39" s="420"/>
      <c r="AO39" s="420"/>
    </row>
    <row r="40" spans="1:41" s="510" customFormat="1" ht="104.25" customHeight="1">
      <c r="A40" s="508">
        <v>5</v>
      </c>
      <c r="B40" s="669" t="s">
        <v>379</v>
      </c>
      <c r="C40" s="669"/>
      <c r="D40" s="669"/>
      <c r="E40" s="669"/>
      <c r="F40" s="669"/>
      <c r="G40" s="509"/>
      <c r="H40" s="509"/>
      <c r="Z40" s="511"/>
      <c r="AA40" s="511"/>
      <c r="AB40" s="511"/>
      <c r="AC40" s="511"/>
      <c r="AD40" s="420"/>
      <c r="AE40" s="421">
        <v>22</v>
      </c>
      <c r="AF40" s="421" t="s">
        <v>17</v>
      </c>
      <c r="AG40" s="420"/>
      <c r="AH40" s="420"/>
      <c r="AI40" s="420"/>
      <c r="AJ40" s="420"/>
      <c r="AK40" s="420"/>
      <c r="AL40" s="420"/>
      <c r="AM40" s="420"/>
      <c r="AN40" s="420"/>
      <c r="AO40" s="420"/>
    </row>
    <row r="41" spans="1:41" s="510" customFormat="1" ht="27.75" customHeight="1">
      <c r="A41" s="508">
        <v>6</v>
      </c>
      <c r="B41" s="684" t="s">
        <v>341</v>
      </c>
      <c r="C41" s="684"/>
      <c r="D41" s="684"/>
      <c r="E41" s="684"/>
      <c r="F41" s="684"/>
      <c r="G41" s="509"/>
      <c r="H41" s="422" t="str">
        <f>'Names of Bidder'!D6</f>
        <v>Sole Bidder</v>
      </c>
      <c r="Z41" s="511"/>
      <c r="AA41" s="511"/>
      <c r="AB41" s="511"/>
      <c r="AC41" s="511"/>
      <c r="AD41" s="420"/>
      <c r="AE41" s="421">
        <v>23</v>
      </c>
      <c r="AF41" s="421" t="s">
        <v>17</v>
      </c>
      <c r="AG41" s="420"/>
      <c r="AH41" s="420"/>
      <c r="AI41" s="420"/>
      <c r="AJ41" s="420"/>
      <c r="AK41" s="420"/>
      <c r="AL41" s="420"/>
      <c r="AM41" s="420"/>
      <c r="AN41" s="420"/>
      <c r="AO41" s="420"/>
    </row>
    <row r="42" spans="1:41" ht="36" customHeight="1">
      <c r="A42" s="508">
        <v>7</v>
      </c>
      <c r="B42" s="679" t="s">
        <v>370</v>
      </c>
      <c r="C42" s="679"/>
      <c r="D42" s="679"/>
      <c r="E42" s="679"/>
      <c r="F42" s="679"/>
      <c r="AE42" s="181">
        <v>28</v>
      </c>
      <c r="AF42" s="181" t="s">
        <v>17</v>
      </c>
    </row>
    <row r="43" spans="1:41" ht="53.25" hidden="1" customHeight="1">
      <c r="A43" s="508">
        <v>8</v>
      </c>
      <c r="B43" s="669" t="s">
        <v>371</v>
      </c>
      <c r="C43" s="669"/>
      <c r="D43" s="669"/>
      <c r="E43" s="669"/>
      <c r="F43" s="669"/>
      <c r="AE43" s="181">
        <v>29</v>
      </c>
      <c r="AF43" s="181" t="s">
        <v>17</v>
      </c>
    </row>
    <row r="44" spans="1:41" ht="23.25" hidden="1" customHeight="1">
      <c r="A44" s="508">
        <v>9</v>
      </c>
      <c r="B44" s="688" t="s">
        <v>288</v>
      </c>
      <c r="C44" s="688"/>
      <c r="D44" s="688"/>
      <c r="E44" s="688"/>
      <c r="F44" s="688"/>
    </row>
    <row r="45" spans="1:41" ht="55.5" hidden="1" customHeight="1">
      <c r="A45" s="508">
        <v>9.1</v>
      </c>
      <c r="B45" s="679" t="s">
        <v>372</v>
      </c>
      <c r="C45" s="679"/>
      <c r="D45" s="679"/>
      <c r="E45" s="679"/>
      <c r="F45" s="679"/>
      <c r="AE45" s="181">
        <v>30</v>
      </c>
      <c r="AF45" s="181" t="s">
        <v>17</v>
      </c>
    </row>
    <row r="46" spans="1:41" ht="40.5" customHeight="1">
      <c r="A46" s="508">
        <v>8</v>
      </c>
      <c r="B46" s="669" t="s">
        <v>373</v>
      </c>
      <c r="C46" s="669"/>
      <c r="D46" s="669"/>
      <c r="E46" s="669"/>
      <c r="F46" s="669"/>
      <c r="AE46" s="181">
        <v>31</v>
      </c>
      <c r="AF46" s="181" t="s">
        <v>14</v>
      </c>
    </row>
    <row r="47" spans="1:41" ht="51.75" customHeight="1">
      <c r="A47" s="508">
        <v>9</v>
      </c>
      <c r="B47" s="679" t="s">
        <v>375</v>
      </c>
      <c r="C47" s="679"/>
      <c r="D47" s="679"/>
      <c r="E47" s="679"/>
      <c r="F47" s="679"/>
    </row>
    <row r="48" spans="1:41" ht="75.75" customHeight="1">
      <c r="A48" s="508">
        <v>10</v>
      </c>
      <c r="B48" s="679" t="s">
        <v>376</v>
      </c>
      <c r="C48" s="679"/>
      <c r="D48" s="679"/>
      <c r="E48" s="679"/>
      <c r="F48" s="679"/>
    </row>
    <row r="49" spans="1:41" ht="30.75" customHeight="1">
      <c r="A49" s="508">
        <v>11</v>
      </c>
      <c r="B49" s="679" t="s">
        <v>342</v>
      </c>
      <c r="C49" s="679"/>
      <c r="D49" s="679"/>
      <c r="E49" s="679"/>
      <c r="F49" s="679"/>
    </row>
    <row r="50" spans="1:41" ht="96" customHeight="1">
      <c r="A50" s="508">
        <v>12</v>
      </c>
      <c r="B50" s="687" t="s">
        <v>290</v>
      </c>
      <c r="C50" s="687"/>
      <c r="D50" s="687"/>
      <c r="E50" s="687"/>
      <c r="F50" s="687"/>
    </row>
    <row r="51" spans="1:41" ht="30" customHeight="1">
      <c r="B51" s="513" t="str">
        <f>IF(ISERROR("Dated this " &amp; AG6 &amp; LOOKUP(AG6,AE1:AE46,AF1:AF46) &amp; " day of " &amp; AG8 &amp; " " &amp;AG9), "", "Dated this " &amp; AG6 &amp; LOOKUP(AG6,AE1:AE46,AF1:AF46) &amp; " day of " &amp; AG8 &amp; " " &amp;AG9)</f>
        <v/>
      </c>
      <c r="C51" s="513"/>
      <c r="D51" s="513"/>
      <c r="E51" s="514"/>
      <c r="F51" s="514"/>
    </row>
    <row r="52" spans="1:41" ht="30" customHeight="1">
      <c r="B52" s="513" t="s">
        <v>9</v>
      </c>
      <c r="C52" s="293"/>
      <c r="D52" s="515"/>
      <c r="E52" s="515"/>
      <c r="F52" s="515"/>
    </row>
    <row r="53" spans="1:41" ht="30" customHeight="1">
      <c r="B53" s="516"/>
      <c r="C53" s="515"/>
      <c r="D53" s="515"/>
      <c r="E53" s="513"/>
      <c r="F53" s="517" t="s">
        <v>10</v>
      </c>
    </row>
    <row r="54" spans="1:41" ht="30" customHeight="1">
      <c r="A54" s="178"/>
      <c r="B54" s="178"/>
      <c r="C54" s="188"/>
      <c r="D54" s="178"/>
      <c r="E54" s="189"/>
      <c r="F54" s="190"/>
    </row>
    <row r="55" spans="1:41" ht="30" customHeight="1">
      <c r="A55" s="191" t="s">
        <v>157</v>
      </c>
      <c r="B55" s="686" t="str">
        <f>'Attach-4'!B17</f>
        <v>--</v>
      </c>
      <c r="C55" s="686"/>
      <c r="D55" s="178"/>
      <c r="E55" s="189" t="s">
        <v>11</v>
      </c>
      <c r="F55" s="192" t="str">
        <f>'Attach-4'!F17</f>
        <v/>
      </c>
    </row>
    <row r="56" spans="1:41" ht="30" customHeight="1">
      <c r="A56" s="191" t="s">
        <v>158</v>
      </c>
      <c r="B56" s="192" t="str">
        <f>'Attach-4'!B18</f>
        <v/>
      </c>
      <c r="C56" s="193"/>
      <c r="D56" s="178"/>
      <c r="E56" s="189" t="s">
        <v>12</v>
      </c>
      <c r="F56" s="192" t="str">
        <f>'Attach-4'!F18</f>
        <v/>
      </c>
    </row>
    <row r="57" spans="1:41" ht="30" customHeight="1">
      <c r="B57" s="177"/>
      <c r="D57" s="178"/>
      <c r="E57" s="189"/>
    </row>
    <row r="58" spans="1:41" s="177" customFormat="1" ht="33" customHeight="1">
      <c r="A58" s="685" t="s">
        <v>54</v>
      </c>
      <c r="B58" s="685"/>
      <c r="C58" s="685"/>
      <c r="D58" s="685"/>
      <c r="E58" s="685"/>
      <c r="F58" s="685"/>
      <c r="H58" s="190"/>
      <c r="Z58" s="185"/>
      <c r="AA58" s="185"/>
      <c r="AB58" s="185"/>
      <c r="AC58" s="185"/>
      <c r="AD58" s="186"/>
      <c r="AE58" s="181"/>
      <c r="AF58" s="181"/>
      <c r="AG58" s="186"/>
      <c r="AH58" s="186"/>
      <c r="AI58" s="186"/>
      <c r="AJ58" s="186"/>
      <c r="AK58" s="186"/>
      <c r="AL58" s="186"/>
      <c r="AM58" s="186"/>
      <c r="AN58" s="186"/>
      <c r="AO58" s="186"/>
    </row>
    <row r="59" spans="1:41" s="177" customFormat="1" ht="33" customHeight="1">
      <c r="A59" s="190"/>
      <c r="B59" s="190"/>
      <c r="H59" s="190"/>
      <c r="Z59" s="185"/>
      <c r="AA59" s="185"/>
      <c r="AB59" s="185"/>
      <c r="AC59" s="185"/>
      <c r="AD59" s="186"/>
      <c r="AE59" s="181"/>
      <c r="AF59" s="181"/>
      <c r="AG59" s="186"/>
      <c r="AH59" s="186"/>
      <c r="AI59" s="186"/>
      <c r="AJ59" s="186"/>
      <c r="AK59" s="186"/>
      <c r="AL59" s="186"/>
      <c r="AM59" s="186"/>
      <c r="AN59" s="186"/>
      <c r="AO59" s="186"/>
    </row>
    <row r="60" spans="1:41" s="177" customFormat="1" ht="33" customHeight="1">
      <c r="A60" s="190"/>
      <c r="B60" s="190"/>
      <c r="H60" s="190"/>
      <c r="Z60" s="185"/>
      <c r="AA60" s="185"/>
      <c r="AB60" s="185"/>
      <c r="AC60" s="185"/>
      <c r="AD60" s="186"/>
      <c r="AE60" s="181"/>
      <c r="AF60" s="181"/>
      <c r="AG60" s="186"/>
      <c r="AH60" s="186"/>
      <c r="AI60" s="186"/>
      <c r="AJ60" s="186"/>
      <c r="AK60" s="186"/>
      <c r="AL60" s="186"/>
      <c r="AM60" s="186"/>
      <c r="AN60" s="186"/>
      <c r="AO60" s="186"/>
    </row>
    <row r="61" spans="1:41">
      <c r="A61" s="190"/>
    </row>
    <row r="62" spans="1:41">
      <c r="A62" s="190"/>
    </row>
    <row r="63" spans="1:41">
      <c r="A63" s="190"/>
    </row>
    <row r="64" spans="1:41">
      <c r="A64" s="190"/>
    </row>
    <row r="65" spans="1:1">
      <c r="A65" s="190"/>
    </row>
    <row r="66" spans="1:1">
      <c r="A66" s="190"/>
    </row>
    <row r="67" spans="1:1">
      <c r="A67" s="190"/>
    </row>
    <row r="68" spans="1:1">
      <c r="A68" s="190"/>
    </row>
    <row r="69" spans="1:1">
      <c r="A69" s="190"/>
    </row>
    <row r="70" spans="1:1">
      <c r="A70" s="190"/>
    </row>
    <row r="71" spans="1:1">
      <c r="A71" s="190"/>
    </row>
    <row r="72" spans="1:1">
      <c r="A72" s="190"/>
    </row>
  </sheetData>
  <sheetProtection password="CBD2" sheet="1" formatColumns="0" formatRows="0" selectLockedCells="1"/>
  <customSheetViews>
    <customSheetView guid="{D83EC6A1-2B65-4792-A424-DCAF5D1C1202}" scale="160" showPageBreaks="1" showGridLines="0" zeroValues="0" printArea="1" hiddenRows="1" hiddenColumns="1" view="pageBreakPreview" topLeftCell="A26">
      <selection activeCell="B36" sqref="B36:F36"/>
      <pageMargins left="0.75" right="0.77" top="0.62" bottom="0.61" header="0.39" footer="0.32"/>
      <pageSetup scale="93" orientation="portrait" r:id="rId1"/>
      <headerFooter alignWithMargins="0">
        <oddFooter>&amp;R&amp;"Book Antiqua,Bold"&amp;8Bid Form (1st Envelope)  / Page &amp;P of &amp;N</oddFooter>
      </headerFooter>
    </customSheetView>
    <customSheetView guid="{2CA6ED7D-094C-426D-8B69-D7AF90E61D9D}" showPageBreaks="1" showGridLines="0" zeroValues="0" printArea="1" hiddenRows="1" hiddenColumns="1" view="pageBreakPreview" topLeftCell="A36">
      <selection activeCell="B36" sqref="B36:F36"/>
      <pageMargins left="0.75" right="0.77" top="0.62" bottom="0.61" header="0.39" footer="0.32"/>
      <pageSetup scale="93" orientation="portrait" r:id="rId2"/>
      <headerFooter alignWithMargins="0">
        <oddFooter>&amp;R&amp;"Book Antiqua,Bold"&amp;8Bid Form (1st Envelope)  / Page &amp;P of &amp;N</oddFooter>
      </headerFooter>
    </customSheetView>
    <customSheetView guid="{996AFBE6-B482-42C1-8052-EFE8998821C2}" scale="110" showPageBreaks="1" showGridLines="0" zeroValues="0" printArea="1" hiddenRows="1" hiddenColumns="1" view="pageBreakPreview">
      <selection activeCell="C5" sqref="C5"/>
      <pageMargins left="0.75" right="0.77" top="0.62" bottom="0.61" header="0.39" footer="0.32"/>
      <pageSetup orientation="portrait" r:id="rId3"/>
      <headerFooter alignWithMargins="0">
        <oddFooter>&amp;R&amp;"Book Antiqua,Bold"&amp;8Bid Form (1st Envelope)  / Page &amp;P of &amp;N</oddFooter>
      </headerFooter>
    </customSheetView>
    <customSheetView guid="{B95AE71C-5BDA-4E26-8FE3-DB001AA67062}" showGridLines="0" zeroValues="0" topLeftCell="A61">
      <selection activeCell="C5" sqref="C5:F5"/>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2CE5BBB8-7D2C-4EA1-98DE-92BEDF0C8A97}" showGridLines="0" zeroValues="0" topLeftCell="A13">
      <selection activeCell="C50" sqref="C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75ADC1CB-B2FC-4413-A994-9BBA99DCA57A}" showPageBreaks="1" showGridLines="0" zeroValues="0" printArea="1" view="pageBreakPreview" topLeftCell="A39">
      <selection activeCell="C50" sqref="C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611D8B62-9C40-451B-ABB4-92F111B2BF43}" showGridLines="0" zeroValues="0">
      <selection activeCell="C5" sqref="C5:F5"/>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27A45B7A-04F2-4516-B80B-5ED0825D4ED3}" showGridLines="0" zeroValues="0" topLeftCell="A19">
      <selection activeCell="C5" sqref="C5:F5"/>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0"/>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1"/>
      <headerFooter alignWithMargins="0">
        <oddFooter>&amp;R&amp;"Book Antiqua,Bold"&amp;8Bid Form (1st Envelope)  / Page &amp;P of &amp;N</oddFooter>
      </headerFooter>
    </customSheetView>
    <customSheetView guid="{091A6405-72DB-46E0-B81A-EC53A5C58396}" showGridLines="0" zeroValues="0">
      <selection activeCell="C5" sqref="C5:F5"/>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3AF5D368-0F40-4903-B06B-A4E8DE0BBD2F}" showGridLines="0" zeroValues="0">
      <selection activeCell="C5" sqref="C5:F5"/>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38BADFEC-005D-4348-A1C4-C10C151F5DFC}" showGridLines="0" zeroValues="0">
      <selection activeCell="C50" sqref="C50"/>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693AE0F1-9847-4E6A-B08E-BAB67D33B621}" showGridLines="0" zeroValues="0" topLeftCell="A73">
      <selection activeCell="C50" sqref="C50"/>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DECF7153-B692-414F-BA42-AEEFA09CA6EC}" showGridLines="0" zeroValues="0">
      <selection activeCell="D61" sqref="D61:F61"/>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89820FCD-8AFD-42C4-B05F-5701FCC12354}" showPageBreaks="1" showGridLines="0" zeroValues="0" printArea="1" view="pageBreakPreview" topLeftCell="A39">
      <selection activeCell="C50" sqref="C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B7DA3930-F502-4F10-B6E9-DF93489BC550}" showGridLines="0" zeroValues="0" topLeftCell="A61">
      <selection activeCell="C5" sqref="C5:F5"/>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85C5F000-3F2E-4A34-B83F-6CE80CF74968}" scale="90" showPageBreaks="1" showGridLines="0" zeroValues="0" printArea="1" hiddenRows="1" hiddenColumns="1" view="pageBreakPreview" topLeftCell="A23">
      <selection activeCell="B31" sqref="B31:F31"/>
      <pageMargins left="0.75" right="0.77" top="0.62" bottom="0.61" header="0.39" footer="0.32"/>
      <pageSetup orientation="portrait" r:id="rId19"/>
      <headerFooter alignWithMargins="0">
        <oddFooter>&amp;R&amp;"Book Antiqua,Bold"&amp;8Bid Form (1st Envelope)  / Page &amp;P of &amp;N</oddFooter>
      </headerFooter>
    </customSheetView>
  </customSheetViews>
  <mergeCells count="50">
    <mergeCell ref="D33:F33"/>
    <mergeCell ref="D30:F30"/>
    <mergeCell ref="B30:C30"/>
    <mergeCell ref="D31:F31"/>
    <mergeCell ref="B32:C32"/>
    <mergeCell ref="D32:F32"/>
    <mergeCell ref="B31:C31"/>
    <mergeCell ref="B33:C33"/>
    <mergeCell ref="A58:F58"/>
    <mergeCell ref="B43:F43"/>
    <mergeCell ref="B45:F45"/>
    <mergeCell ref="B46:F46"/>
    <mergeCell ref="B47:F47"/>
    <mergeCell ref="B48:F48"/>
    <mergeCell ref="B55:C55"/>
    <mergeCell ref="B49:F49"/>
    <mergeCell ref="B50:F50"/>
    <mergeCell ref="B44:F44"/>
    <mergeCell ref="B42:F42"/>
    <mergeCell ref="B17:F17"/>
    <mergeCell ref="B20:F20"/>
    <mergeCell ref="B36:F36"/>
    <mergeCell ref="B37:F37"/>
    <mergeCell ref="B38:F38"/>
    <mergeCell ref="B27:C27"/>
    <mergeCell ref="D27:F27"/>
    <mergeCell ref="B26:C26"/>
    <mergeCell ref="D26:F26"/>
    <mergeCell ref="B40:F40"/>
    <mergeCell ref="B41:F41"/>
    <mergeCell ref="B28:C28"/>
    <mergeCell ref="D28:F28"/>
    <mergeCell ref="B39:F39"/>
    <mergeCell ref="B35:C35"/>
    <mergeCell ref="D35:F35"/>
    <mergeCell ref="B29:C29"/>
    <mergeCell ref="D29:F29"/>
    <mergeCell ref="A3:F3"/>
    <mergeCell ref="C15:F15"/>
    <mergeCell ref="B25:C25"/>
    <mergeCell ref="D25:F25"/>
    <mergeCell ref="B22:C22"/>
    <mergeCell ref="D22:F22"/>
    <mergeCell ref="B23:C23"/>
    <mergeCell ref="D23:F23"/>
    <mergeCell ref="B21:F21"/>
    <mergeCell ref="B18:F18"/>
    <mergeCell ref="B19:F19"/>
    <mergeCell ref="B24:C24"/>
    <mergeCell ref="D24:F24"/>
  </mergeCells>
  <phoneticPr fontId="30" type="noConversion"/>
  <conditionalFormatting sqref="B42:F42">
    <cfRule type="expression" dxfId="2" priority="5" stopIfTrue="1">
      <formula>$G$6=2</formula>
    </cfRule>
  </conditionalFormatting>
  <conditionalFormatting sqref="B36:F36">
    <cfRule type="expression" dxfId="1" priority="1">
      <formula>$K$36="No"</formula>
    </cfRule>
    <cfRule type="expression" dxfId="0" priority="2">
      <formula>"$K$29=""No"""</formula>
    </cfRule>
    <cfRule type="colorScale" priority="4">
      <colorScale>
        <cfvo type="min"/>
        <cfvo type="max"/>
        <color rgb="FFFF7128"/>
        <color rgb="FFFFEF9C"/>
      </colorScale>
    </cfRule>
  </conditionalFormatting>
  <pageMargins left="0.75" right="0.77" top="0.62" bottom="0.61" header="0.39" footer="0.32"/>
  <pageSetup scale="93" orientation="portrait" r:id="rId20"/>
  <headerFooter alignWithMargins="0">
    <oddFooter>&amp;R&amp;"Book Antiqua,Bold"&amp;8Bid Form (1st Envelope)  / Page &amp;P of &amp;N</oddFooter>
  </headerFooter>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dimension ref="A1:L46"/>
  <sheetViews>
    <sheetView view="pageBreakPreview" topLeftCell="A7" zoomScaleSheetLayoutView="100" workbookViewId="0">
      <selection activeCell="F31" sqref="F31"/>
    </sheetView>
  </sheetViews>
  <sheetFormatPr defaultColWidth="8" defaultRowHeight="16.5"/>
  <cols>
    <col min="1" max="1" width="7.5" style="266" customWidth="1"/>
    <col min="2" max="2" width="46.875" style="266" customWidth="1"/>
    <col min="3" max="3" width="2.25" style="266" customWidth="1"/>
    <col min="4" max="4" width="17.625" style="267" customWidth="1"/>
    <col min="5" max="5" width="4.125" style="267" customWidth="1"/>
    <col min="6" max="6" width="17.625" style="267" customWidth="1"/>
    <col min="7" max="7" width="29.625" style="205" customWidth="1"/>
    <col min="8" max="8" width="15.25" style="205" customWidth="1"/>
    <col min="9" max="9" width="8.875" style="205" bestFit="1" customWidth="1"/>
    <col min="10" max="11" width="8" style="205"/>
    <col min="12" max="12" width="14" style="205" customWidth="1"/>
    <col min="13" max="16384" width="8" style="205"/>
  </cols>
  <sheetData>
    <row r="1" spans="1:8" ht="15.95" customHeight="1">
      <c r="A1" s="202"/>
      <c r="B1" s="691" t="s">
        <v>131</v>
      </c>
      <c r="C1" s="692"/>
      <c r="D1" s="692"/>
      <c r="E1" s="692"/>
      <c r="F1" s="692"/>
    </row>
    <row r="2" spans="1:8" ht="15.95" customHeight="1">
      <c r="A2" s="202"/>
      <c r="B2" s="203"/>
      <c r="C2" s="204"/>
      <c r="D2" s="206"/>
      <c r="E2" s="206"/>
      <c r="F2" s="206"/>
    </row>
    <row r="3" spans="1:8" s="207" customFormat="1" ht="15.95" customHeight="1">
      <c r="A3" s="202"/>
      <c r="B3" s="202"/>
      <c r="C3" s="202"/>
      <c r="D3" s="693" t="s">
        <v>132</v>
      </c>
      <c r="E3" s="693"/>
      <c r="F3" s="693"/>
    </row>
    <row r="4" spans="1:8" s="207" customFormat="1" ht="20.25" customHeight="1">
      <c r="A4" s="694" t="s">
        <v>133</v>
      </c>
      <c r="B4" s="694"/>
      <c r="C4" s="694"/>
      <c r="D4" s="695" t="e">
        <f>'Attach-4'!#REF!</f>
        <v>#REF!</v>
      </c>
      <c r="E4" s="695"/>
      <c r="F4" s="695"/>
    </row>
    <row r="5" spans="1:8" s="213" customFormat="1" ht="21" customHeight="1">
      <c r="A5" s="209" t="s">
        <v>204</v>
      </c>
      <c r="B5" s="700" t="s">
        <v>134</v>
      </c>
      <c r="C5" s="701"/>
      <c r="D5" s="210" t="s">
        <v>135</v>
      </c>
      <c r="E5" s="702" t="s">
        <v>136</v>
      </c>
      <c r="F5" s="703"/>
    </row>
    <row r="6" spans="1:8" s="207" customFormat="1" ht="36" customHeight="1">
      <c r="A6" s="214">
        <v>1</v>
      </c>
      <c r="B6" s="215" t="s">
        <v>150</v>
      </c>
      <c r="C6" s="216"/>
      <c r="D6" s="217" t="e">
        <f>#REF!</f>
        <v>#REF!</v>
      </c>
      <c r="E6" s="218" t="s">
        <v>195</v>
      </c>
      <c r="F6" s="219" t="e">
        <f>D6</f>
        <v>#REF!</v>
      </c>
      <c r="G6" s="220"/>
    </row>
    <row r="7" spans="1:8" s="207" customFormat="1" ht="34.5" customHeight="1">
      <c r="A7" s="214">
        <v>2</v>
      </c>
      <c r="B7" s="215" t="s">
        <v>151</v>
      </c>
      <c r="C7" s="216"/>
      <c r="D7" s="217" t="e">
        <f>#REF!</f>
        <v>#REF!</v>
      </c>
      <c r="E7" s="218"/>
      <c r="F7" s="219" t="e">
        <f>D7</f>
        <v>#REF!</v>
      </c>
      <c r="G7" s="220"/>
    </row>
    <row r="8" spans="1:8" s="207" customFormat="1" ht="21" customHeight="1">
      <c r="A8" s="214">
        <v>3</v>
      </c>
      <c r="B8" s="215" t="s">
        <v>152</v>
      </c>
      <c r="C8" s="216"/>
      <c r="D8" s="221" t="e">
        <f>#REF!</f>
        <v>#REF!</v>
      </c>
      <c r="E8" s="211"/>
      <c r="F8" s="212" t="e">
        <f>D8</f>
        <v>#REF!</v>
      </c>
      <c r="G8" s="220"/>
    </row>
    <row r="9" spans="1:8" s="207" customFormat="1" ht="21" customHeight="1">
      <c r="A9" s="214">
        <v>4</v>
      </c>
      <c r="B9" s="215" t="s">
        <v>153</v>
      </c>
      <c r="C9" s="216"/>
      <c r="D9" s="222" t="s">
        <v>225</v>
      </c>
      <c r="E9" s="218"/>
      <c r="F9" s="212" t="str">
        <f>D9</f>
        <v>Not Applicable</v>
      </c>
    </row>
    <row r="10" spans="1:8" s="207" customFormat="1" ht="21" customHeight="1">
      <c r="A10" s="214">
        <v>5</v>
      </c>
      <c r="B10" s="215" t="s">
        <v>154</v>
      </c>
      <c r="C10" s="216"/>
      <c r="D10" s="223" t="e">
        <f>SUM(D6,D7,D8)</f>
        <v>#REF!</v>
      </c>
      <c r="E10" s="218"/>
      <c r="F10" s="224" t="e">
        <f>SUM(F6,F7,F8)</f>
        <v>#REF!</v>
      </c>
    </row>
    <row r="11" spans="1:8" s="207" customFormat="1" ht="21" customHeight="1">
      <c r="A11" s="214">
        <v>6</v>
      </c>
      <c r="B11" s="225" t="s">
        <v>137</v>
      </c>
      <c r="C11" s="226" t="s">
        <v>195</v>
      </c>
      <c r="D11" s="227" t="e">
        <f>H11</f>
        <v>#REF!</v>
      </c>
      <c r="E11" s="228" t="s">
        <v>195</v>
      </c>
      <c r="F11" s="219" t="e">
        <f>D11</f>
        <v>#REF!</v>
      </c>
      <c r="H11" s="229" t="e">
        <f>ROUND(('Attach-4'!#REF!-#REF!)+(#REF!-#REF!)+ (#REF!-#REF!),0)</f>
        <v>#REF!</v>
      </c>
    </row>
    <row r="12" spans="1:8" s="207" customFormat="1" ht="21.95" customHeight="1">
      <c r="A12" s="214">
        <v>7</v>
      </c>
      <c r="B12" s="225" t="s">
        <v>155</v>
      </c>
      <c r="C12" s="216"/>
      <c r="D12" s="210" t="e">
        <f>D10-D11</f>
        <v>#REF!</v>
      </c>
      <c r="E12" s="218"/>
      <c r="F12" s="224" t="e">
        <f>F10-F11</f>
        <v>#REF!</v>
      </c>
      <c r="G12" s="230"/>
      <c r="H12" s="229"/>
    </row>
    <row r="13" spans="1:8" s="207" customFormat="1" ht="21.95" customHeight="1">
      <c r="A13" s="214">
        <v>8</v>
      </c>
      <c r="B13" s="215" t="s">
        <v>138</v>
      </c>
      <c r="C13" s="216"/>
      <c r="D13" s="227"/>
      <c r="E13" s="218"/>
      <c r="F13" s="219"/>
    </row>
    <row r="14" spans="1:8" s="207" customFormat="1" ht="21.95" customHeight="1">
      <c r="A14" s="214" t="s">
        <v>195</v>
      </c>
      <c r="B14" s="215" t="s">
        <v>139</v>
      </c>
      <c r="C14" s="231"/>
      <c r="D14" s="232" t="e">
        <f>#REF!</f>
        <v>#REF!</v>
      </c>
      <c r="E14" s="233"/>
      <c r="F14" s="212" t="e">
        <f>F32</f>
        <v>#REF!</v>
      </c>
      <c r="G14" s="220"/>
    </row>
    <row r="15" spans="1:8" s="207" customFormat="1" ht="21.95" customHeight="1">
      <c r="A15" s="214"/>
      <c r="B15" s="215" t="s">
        <v>237</v>
      </c>
      <c r="C15" s="216"/>
      <c r="D15" s="232" t="e">
        <f>#REF!</f>
        <v>#REF!</v>
      </c>
      <c r="E15" s="234"/>
      <c r="F15" s="212" t="e">
        <f>F34</f>
        <v>#REF!</v>
      </c>
      <c r="G15" s="220"/>
    </row>
    <row r="16" spans="1:8" s="207" customFormat="1" ht="21.95" customHeight="1">
      <c r="A16" s="214"/>
      <c r="B16" s="215" t="s">
        <v>238</v>
      </c>
      <c r="C16" s="216"/>
      <c r="D16" s="232" t="e">
        <f>#REF!</f>
        <v>#REF!</v>
      </c>
      <c r="E16" s="234"/>
      <c r="F16" s="212" t="e">
        <f>F35</f>
        <v>#REF!</v>
      </c>
      <c r="G16" s="220"/>
    </row>
    <row r="17" spans="1:12" s="207" customFormat="1" ht="21.95" customHeight="1">
      <c r="A17" s="214"/>
      <c r="B17" s="215" t="s">
        <v>239</v>
      </c>
      <c r="C17" s="216"/>
      <c r="D17" s="232" t="e">
        <f>SUM(#REF!,#REF!)</f>
        <v>#REF!</v>
      </c>
      <c r="E17" s="234"/>
      <c r="F17" s="212" t="e">
        <f>F38</f>
        <v>#REF!</v>
      </c>
      <c r="G17" s="220"/>
    </row>
    <row r="18" spans="1:12" s="207" customFormat="1" ht="21.95" customHeight="1">
      <c r="A18" s="214"/>
      <c r="B18" s="215" t="s">
        <v>240</v>
      </c>
      <c r="C18" s="216"/>
      <c r="D18" s="221" t="e">
        <f>#REF!</f>
        <v>#REF!</v>
      </c>
      <c r="E18" s="211"/>
      <c r="F18" s="212" t="e">
        <f>F36</f>
        <v>#REF!</v>
      </c>
    </row>
    <row r="19" spans="1:12" s="207" customFormat="1" ht="27" customHeight="1">
      <c r="A19" s="214"/>
      <c r="B19" s="215" t="s">
        <v>241</v>
      </c>
      <c r="C19" s="235"/>
      <c r="D19" s="236" t="e">
        <f>SUM(D14,D15,D16,D17,D18)</f>
        <v>#REF!</v>
      </c>
      <c r="E19" s="237"/>
      <c r="F19" s="235" t="e">
        <f>SUM(F14:F18)</f>
        <v>#REF!</v>
      </c>
      <c r="G19" s="220"/>
    </row>
    <row r="20" spans="1:12" s="207" customFormat="1" ht="33.75" customHeight="1">
      <c r="A20" s="214">
        <v>8</v>
      </c>
      <c r="B20" s="215" t="s">
        <v>140</v>
      </c>
      <c r="C20" s="216"/>
      <c r="D20" s="210" t="e">
        <f>D10+D19</f>
        <v>#REF!</v>
      </c>
      <c r="E20" s="238" t="s">
        <v>195</v>
      </c>
      <c r="F20" s="239" t="e">
        <f>F10+F19</f>
        <v>#REF!</v>
      </c>
      <c r="G20" s="220"/>
    </row>
    <row r="21" spans="1:12" s="207" customFormat="1" ht="51" customHeight="1">
      <c r="A21" s="214">
        <v>9</v>
      </c>
      <c r="B21" s="215" t="s">
        <v>156</v>
      </c>
      <c r="C21" s="216"/>
      <c r="D21" s="227" t="e">
        <f>'Attach-4'!#REF!</f>
        <v>#REF!</v>
      </c>
      <c r="E21" s="218"/>
      <c r="F21" s="219" t="e">
        <f>D21</f>
        <v>#REF!</v>
      </c>
    </row>
    <row r="22" spans="1:12" s="245" customFormat="1" ht="23.25" customHeight="1">
      <c r="A22" s="240" t="s">
        <v>195</v>
      </c>
      <c r="B22" s="241" t="s">
        <v>195</v>
      </c>
      <c r="C22" s="241"/>
      <c r="D22" s="242"/>
      <c r="E22" s="243"/>
      <c r="F22" s="244"/>
    </row>
    <row r="23" spans="1:12" s="207" customFormat="1" ht="18.75" customHeight="1">
      <c r="A23" s="246" t="s">
        <v>141</v>
      </c>
      <c r="B23" s="696" t="s">
        <v>142</v>
      </c>
      <c r="C23" s="696"/>
      <c r="D23" s="696"/>
      <c r="E23" s="696"/>
      <c r="F23" s="704"/>
    </row>
    <row r="24" spans="1:12" s="207" customFormat="1" ht="18.75" customHeight="1">
      <c r="A24" s="246"/>
      <c r="B24" s="697" t="e">
        <f>H24&amp;" "&amp;G24&amp;" "&amp;I24&amp;" "&amp;J24&amp;"%"&amp; " as"&amp;" "&amp;K24&amp; " "&amp;L24</f>
        <v>#REF!</v>
      </c>
      <c r="C24" s="698"/>
      <c r="D24" s="698"/>
      <c r="E24" s="698"/>
      <c r="F24" s="699"/>
      <c r="G24" s="248" t="e">
        <f>IF(#REF!=0,"",#REF!)</f>
        <v>#REF!</v>
      </c>
      <c r="H24" s="249" t="s">
        <v>242</v>
      </c>
      <c r="I24" s="249" t="e">
        <f>IF(J24="","","@")</f>
        <v>#REF!</v>
      </c>
      <c r="J24" s="250" t="e">
        <f>IF(#REF!*100=0,"",#REF!*100)</f>
        <v>#REF!</v>
      </c>
      <c r="K24" s="251" t="e">
        <f>IF(OR(L24=0,L24=""),"","Rs.")</f>
        <v>#REF!</v>
      </c>
      <c r="L24" s="252" t="e">
        <f>IF(D14=0,"",D14)</f>
        <v>#REF!</v>
      </c>
    </row>
    <row r="25" spans="1:12" s="207" customFormat="1" ht="19.5" customHeight="1">
      <c r="B25" s="697" t="e">
        <f>H25&amp;" "&amp;G25&amp;" "&amp;I25&amp;" "&amp;J25&amp;"%"&amp; " as"&amp;" "&amp;K25&amp; " "&amp;L25</f>
        <v>#REF!</v>
      </c>
      <c r="C25" s="698"/>
      <c r="D25" s="698"/>
      <c r="E25" s="698"/>
      <c r="F25" s="699"/>
      <c r="G25" s="248" t="e">
        <f>IF(#REF!=0,"",#REF!)</f>
        <v>#REF!</v>
      </c>
      <c r="H25" s="249" t="s">
        <v>243</v>
      </c>
      <c r="I25" s="249" t="e">
        <f>IF(J25="","","@")</f>
        <v>#REF!</v>
      </c>
      <c r="J25" s="250" t="e">
        <f>IF(#REF!*100=0,"",#REF!*100)</f>
        <v>#REF!</v>
      </c>
      <c r="K25" s="251" t="e">
        <f>IF(OR(L25=0,L25=""),"","Rs.")</f>
        <v>#REF!</v>
      </c>
      <c r="L25" s="252" t="e">
        <f>IF(D15=0,"",D15)</f>
        <v>#REF!</v>
      </c>
    </row>
    <row r="26" spans="1:12" s="207" customFormat="1" ht="19.5" customHeight="1">
      <c r="B26" s="697" t="e">
        <f>H26&amp;" "&amp;G26&amp;" "&amp;I26&amp;" "&amp;J26&amp;"%"&amp; " as"&amp;" "&amp;K26&amp; " "&amp;L26</f>
        <v>#REF!</v>
      </c>
      <c r="C26" s="698"/>
      <c r="D26" s="698"/>
      <c r="E26" s="698"/>
      <c r="F26" s="699"/>
      <c r="G26" s="248" t="e">
        <f>IF(#REF!=0,"",#REF!)</f>
        <v>#REF!</v>
      </c>
      <c r="H26" s="249" t="s">
        <v>244</v>
      </c>
      <c r="I26" s="249" t="e">
        <f>IF(J26="","","@")</f>
        <v>#REF!</v>
      </c>
      <c r="J26" s="250" t="e">
        <f>IF(#REF!*100=0,"",#REF!*100)</f>
        <v>#REF!</v>
      </c>
      <c r="K26" s="251" t="e">
        <f>IF(OR(L26=0,L26=""),"","Rs.")</f>
        <v>#REF!</v>
      </c>
      <c r="L26" s="252" t="e">
        <f>IF(D16=0,"",D16)</f>
        <v>#REF!</v>
      </c>
    </row>
    <row r="27" spans="1:12" s="207" customFormat="1" ht="19.5" customHeight="1">
      <c r="B27" s="697" t="e">
        <f>H27&amp;" "&amp;G27&amp;" "&amp;I27&amp;" "&amp;J27&amp; " as"&amp;" "&amp;K27&amp; " "&amp;L27</f>
        <v>#REF!</v>
      </c>
      <c r="C27" s="698"/>
      <c r="D27" s="698"/>
      <c r="E27" s="698"/>
      <c r="F27" s="699"/>
      <c r="G27" s="248" t="e">
        <f>IF(#REF!=0,"",#REF!)</f>
        <v>#REF!</v>
      </c>
      <c r="H27" s="249" t="s">
        <v>245</v>
      </c>
      <c r="I27" s="249"/>
      <c r="J27" s="253"/>
      <c r="K27" s="251" t="e">
        <f>IF(OR(L27=0,L27=""),"","Rs.")</f>
        <v>#REF!</v>
      </c>
      <c r="L27" s="252" t="e">
        <f>IF(D17=0,"",D17)</f>
        <v>#REF!</v>
      </c>
    </row>
    <row r="28" spans="1:12" s="207" customFormat="1" ht="19.5" customHeight="1">
      <c r="B28" s="697" t="e">
        <f>H28&amp;" "&amp;G28&amp;" "&amp;I28&amp;" "&amp;J28&amp; " as"&amp;" "&amp;K28&amp; " "&amp;L28</f>
        <v>#REF!</v>
      </c>
      <c r="C28" s="698"/>
      <c r="D28" s="698"/>
      <c r="E28" s="698"/>
      <c r="F28" s="699"/>
      <c r="G28" s="248" t="e">
        <f>IF(#REF!=0,"",#REF!)</f>
        <v>#REF!</v>
      </c>
      <c r="H28" s="247" t="s">
        <v>144</v>
      </c>
      <c r="I28" s="247"/>
      <c r="J28" s="247"/>
      <c r="K28" s="247" t="e">
        <f>IF(OR(L28=0,L28=""),"","Rs.")</f>
        <v>#REF!</v>
      </c>
      <c r="L28" s="254" t="e">
        <f>IF(D18=0,"",D18)</f>
        <v>#REF!</v>
      </c>
    </row>
    <row r="29" spans="1:12" s="207" customFormat="1" ht="19.5" customHeight="1">
      <c r="B29" s="708"/>
      <c r="C29" s="708"/>
      <c r="D29" s="708"/>
      <c r="E29" s="708"/>
      <c r="F29" s="709"/>
    </row>
    <row r="30" spans="1:12" s="256" customFormat="1" ht="59.25" customHeight="1">
      <c r="A30" s="255" t="s">
        <v>145</v>
      </c>
      <c r="B30" s="710" t="s">
        <v>246</v>
      </c>
      <c r="C30" s="711"/>
      <c r="D30" s="711"/>
      <c r="E30" s="711"/>
      <c r="F30" s="712"/>
    </row>
    <row r="31" spans="1:12" s="207" customFormat="1" ht="19.5" customHeight="1">
      <c r="A31" s="257" t="s">
        <v>196</v>
      </c>
      <c r="B31" s="696" t="s">
        <v>146</v>
      </c>
      <c r="C31" s="696"/>
      <c r="D31" s="696"/>
      <c r="E31" s="247" t="s">
        <v>143</v>
      </c>
      <c r="F31" s="252" t="e">
        <f>#REF!</f>
        <v>#REF!</v>
      </c>
    </row>
    <row r="32" spans="1:12" s="207" customFormat="1" ht="19.5" customHeight="1">
      <c r="A32" s="257" t="s">
        <v>197</v>
      </c>
      <c r="B32" s="249" t="s">
        <v>247</v>
      </c>
      <c r="C32" s="258"/>
      <c r="D32" s="259">
        <v>0.1</v>
      </c>
      <c r="E32" s="247" t="s">
        <v>143</v>
      </c>
      <c r="F32" s="252" t="e">
        <f>ROUND(D32*F31,0)</f>
        <v>#REF!</v>
      </c>
      <c r="H32" s="696"/>
      <c r="I32" s="696"/>
      <c r="J32" s="696"/>
    </row>
    <row r="33" spans="1:10" s="207" customFormat="1" ht="19.5" customHeight="1">
      <c r="A33" s="260" t="s">
        <v>198</v>
      </c>
      <c r="B33" s="249" t="s">
        <v>248</v>
      </c>
      <c r="C33" s="258"/>
      <c r="D33" s="261" t="e">
        <f>#REF!</f>
        <v>#REF!</v>
      </c>
      <c r="E33" s="247"/>
      <c r="F33" s="252" t="e">
        <f>D33</f>
        <v>#REF!</v>
      </c>
      <c r="H33" s="247"/>
      <c r="I33" s="247"/>
      <c r="J33" s="247"/>
    </row>
    <row r="34" spans="1:10" s="207" customFormat="1" ht="19.5" customHeight="1">
      <c r="A34" s="260" t="s">
        <v>199</v>
      </c>
      <c r="B34" s="249" t="s">
        <v>249</v>
      </c>
      <c r="D34" s="259">
        <v>0.02</v>
      </c>
      <c r="E34" s="247" t="s">
        <v>143</v>
      </c>
      <c r="F34" s="252" t="e">
        <f>ROUND((F33+(F33*D32))*D34,0)</f>
        <v>#REF!</v>
      </c>
    </row>
    <row r="35" spans="1:10" s="207" customFormat="1" ht="19.5" customHeight="1">
      <c r="A35" s="260" t="s">
        <v>200</v>
      </c>
      <c r="B35" s="249" t="s">
        <v>250</v>
      </c>
      <c r="C35" s="247"/>
      <c r="D35" s="259">
        <v>0.01</v>
      </c>
      <c r="E35" s="247"/>
      <c r="F35" s="252" t="e">
        <f>ROUND(((F31-F33)+((F31-F33)*D32))*D35,0)</f>
        <v>#REF!</v>
      </c>
    </row>
    <row r="36" spans="1:10" s="207" customFormat="1" ht="19.5" customHeight="1">
      <c r="A36" s="260" t="s">
        <v>201</v>
      </c>
      <c r="B36" s="251" t="s">
        <v>251</v>
      </c>
      <c r="C36" s="247"/>
      <c r="D36" s="247"/>
      <c r="E36" s="247" t="s">
        <v>143</v>
      </c>
      <c r="F36" s="262" t="e">
        <f>L28</f>
        <v>#REF!</v>
      </c>
    </row>
    <row r="37" spans="1:10" s="207" customFormat="1" ht="19.5" customHeight="1">
      <c r="A37" s="260" t="s">
        <v>252</v>
      </c>
      <c r="B37" s="696" t="s">
        <v>147</v>
      </c>
      <c r="C37" s="696"/>
      <c r="D37" s="696"/>
      <c r="E37" s="247" t="s">
        <v>143</v>
      </c>
      <c r="F37" s="263" t="e">
        <f>SUM(F31,F32,F34,F35,F36)</f>
        <v>#REF!</v>
      </c>
    </row>
    <row r="38" spans="1:10" s="207" customFormat="1" ht="19.5" customHeight="1">
      <c r="A38" s="260" t="s">
        <v>253</v>
      </c>
      <c r="B38" s="251" t="s">
        <v>254</v>
      </c>
      <c r="C38" s="247"/>
      <c r="D38" s="259"/>
      <c r="E38" s="247" t="s">
        <v>143</v>
      </c>
      <c r="F38" s="262" t="e">
        <f>ROUND(D38*F37,0)</f>
        <v>#REF!</v>
      </c>
    </row>
    <row r="39" spans="1:10" s="207" customFormat="1" ht="19.5" customHeight="1">
      <c r="A39" s="257"/>
      <c r="B39" s="247"/>
      <c r="C39" s="247"/>
      <c r="D39" s="247"/>
      <c r="E39" s="247"/>
      <c r="F39" s="264"/>
    </row>
    <row r="40" spans="1:10" s="207" customFormat="1" ht="15" customHeight="1">
      <c r="A40" s="257"/>
      <c r="B40" s="247"/>
      <c r="C40" s="247"/>
      <c r="D40" s="247"/>
      <c r="E40" s="247"/>
      <c r="F40" s="264"/>
    </row>
    <row r="41" spans="1:10" s="207" customFormat="1" ht="15" customHeight="1">
      <c r="A41" s="257"/>
      <c r="B41" s="247"/>
      <c r="C41" s="247"/>
      <c r="D41" s="247"/>
      <c r="E41" s="247"/>
      <c r="F41" s="264"/>
    </row>
    <row r="42" spans="1:10" s="207" customFormat="1" ht="19.5" customHeight="1">
      <c r="A42" s="257"/>
      <c r="B42" s="247"/>
      <c r="C42" s="247"/>
      <c r="D42" s="247"/>
      <c r="E42" s="247"/>
      <c r="F42" s="264"/>
    </row>
    <row r="43" spans="1:10" ht="49.5" customHeight="1">
      <c r="A43" s="705" t="str">
        <f>Cover!B2</f>
        <v>Engagement of Transaction Advisor (TA) For Asset Monetization of POWERGRID Assets as per framework provided under National Monetization Pipeline (NMP).</v>
      </c>
      <c r="B43" s="705"/>
      <c r="C43" s="705"/>
      <c r="D43" s="706" t="s">
        <v>148</v>
      </c>
      <c r="E43" s="707"/>
      <c r="F43" s="208" t="s">
        <v>149</v>
      </c>
    </row>
    <row r="46" spans="1:10">
      <c r="A46" s="265"/>
    </row>
  </sheetData>
  <sheetProtection password="8ECB" sheet="1" selectLockedCells="1" selectUnlockedCells="1"/>
  <customSheetViews>
    <customSheetView guid="{D83EC6A1-2B65-4792-A424-DCAF5D1C120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
      <headerFooter alignWithMargins="0">
        <oddFooter>&amp;R</oddFooter>
      </headerFooter>
    </customSheetView>
    <customSheetView guid="{2CA6ED7D-094C-426D-8B69-D7AF90E61D9D}"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2"/>
      <headerFooter alignWithMargins="0">
        <oddFooter>&amp;R</oddFooter>
      </headerFooter>
    </customSheetView>
    <customSheetView guid="{996AFBE6-B482-42C1-8052-EFE8998821C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3"/>
      <headerFooter alignWithMargins="0">
        <oddFooter>&amp;R</oddFooter>
      </headerFooter>
    </customSheetView>
    <customSheetView guid="{B95AE71C-5BDA-4E26-8FE3-DB001AA6706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4"/>
      <headerFooter alignWithMargins="0">
        <oddFooter>&amp;R</oddFooter>
      </headerFooter>
    </customSheetView>
    <customSheetView guid="{2CE5BBB8-7D2C-4EA1-98DE-92BEDF0C8A97}"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5"/>
      <headerFooter alignWithMargins="0">
        <oddFooter>&amp;R</oddFooter>
      </headerFooter>
    </customSheetView>
    <customSheetView guid="{75ADC1CB-B2FC-4413-A994-9BBA99DCA57A}"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6"/>
      <headerFooter alignWithMargins="0">
        <oddFooter>&amp;R</oddFooter>
      </headerFooter>
    </customSheetView>
    <customSheetView guid="{611D8B62-9C40-451B-ABB4-92F111B2BF43}"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7"/>
      <headerFooter alignWithMargins="0">
        <oddFooter>&amp;R</oddFooter>
      </headerFooter>
    </customSheetView>
    <customSheetView guid="{27A45B7A-04F2-4516-B80B-5ED0825D4ED3}"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8"/>
      <headerFooter alignWithMargins="0">
        <oddFooter>&amp;R</oddFooter>
      </headerFooter>
    </customSheetView>
    <customSheetView guid="{091A6405-72DB-46E0-B81A-EC53A5C58396}"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9"/>
      <headerFooter alignWithMargins="0">
        <oddFooter>&amp;R</oddFooter>
      </headerFooter>
    </customSheetView>
    <customSheetView guid="{3AF5D368-0F40-4903-B06B-A4E8DE0BBD2F}"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10"/>
      <headerFooter alignWithMargins="0">
        <oddFooter>&amp;R</oddFooter>
      </headerFooter>
    </customSheetView>
    <customSheetView guid="{38BADFEC-005D-4348-A1C4-C10C151F5DFC}"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1"/>
      <headerFooter alignWithMargins="0">
        <oddFooter>&amp;R</oddFooter>
      </headerFooter>
    </customSheetView>
    <customSheetView guid="{693AE0F1-9847-4E6A-B08E-BAB67D33B621}"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2"/>
      <headerFooter alignWithMargins="0">
        <oddFooter>&amp;R</oddFooter>
      </headerFooter>
    </customSheetView>
    <customSheetView guid="{DECF7153-B692-414F-BA42-AEEFA09CA6EC}"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3"/>
      <headerFooter alignWithMargins="0">
        <oddFooter>&amp;R</oddFooter>
      </headerFooter>
    </customSheetView>
    <customSheetView guid="{89820FCD-8AFD-42C4-B05F-5701FCC12354}"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4"/>
      <headerFooter alignWithMargins="0">
        <oddFooter>&amp;R</oddFooter>
      </headerFooter>
    </customSheetView>
    <customSheetView guid="{B7DA3930-F502-4F10-B6E9-DF93489BC550}"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5"/>
      <headerFooter alignWithMargins="0">
        <oddFooter>&amp;R</oddFooter>
      </headerFooter>
    </customSheetView>
    <customSheetView guid="{85C5F000-3F2E-4A34-B83F-6CE80CF74968}"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6"/>
      <headerFooter alignWithMargins="0">
        <oddFooter>&amp;R</oddFooter>
      </headerFooter>
    </customSheetView>
  </customSheetViews>
  <mergeCells count="19">
    <mergeCell ref="B37:D37"/>
    <mergeCell ref="A43:C43"/>
    <mergeCell ref="D43:E43"/>
    <mergeCell ref="B29:F29"/>
    <mergeCell ref="B30:F30"/>
    <mergeCell ref="B31:D31"/>
    <mergeCell ref="B1:F1"/>
    <mergeCell ref="D3:F3"/>
    <mergeCell ref="A4:C4"/>
    <mergeCell ref="D4:F4"/>
    <mergeCell ref="H32:J32"/>
    <mergeCell ref="B25:F25"/>
    <mergeCell ref="B26:F26"/>
    <mergeCell ref="B27:F27"/>
    <mergeCell ref="B28:F28"/>
    <mergeCell ref="B5:C5"/>
    <mergeCell ref="E5:F5"/>
    <mergeCell ref="B23:F23"/>
    <mergeCell ref="B24:F24"/>
  </mergeCells>
  <phoneticPr fontId="26" type="noConversion"/>
  <printOptions horizontalCentered="1"/>
  <pageMargins left="0.79" right="0.37" top="0.65" bottom="0.45" header="0.38" footer="0"/>
  <pageSetup paperSize="9" scale="87" fitToHeight="0" orientation="portrait" horizontalDpi="1200" verticalDpi="1200" r:id="rId17"/>
  <headerFooter alignWithMargins="0">
    <oddFooter>&amp;R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dimension ref="A1:L26"/>
  <sheetViews>
    <sheetView view="pageBreakPreview" zoomScale="80" zoomScaleSheetLayoutView="80" workbookViewId="0">
      <selection activeCell="E10" sqref="E10"/>
    </sheetView>
  </sheetViews>
  <sheetFormatPr defaultRowHeight="16.5"/>
  <cols>
    <col min="1" max="1" width="7.5" customWidth="1"/>
    <col min="2" max="2" width="13" customWidth="1"/>
    <col min="3" max="3" width="44.625" style="105" customWidth="1"/>
    <col min="4" max="4" width="34.625" customWidth="1"/>
    <col min="5" max="5" width="26.5" customWidth="1"/>
    <col min="7" max="7" width="15.25" customWidth="1"/>
    <col min="12" max="12" width="18.25" customWidth="1"/>
  </cols>
  <sheetData>
    <row r="1" spans="1:12" ht="33">
      <c r="G1" s="268" t="e">
        <f>'Q &amp; C'!G24</f>
        <v>#REF!</v>
      </c>
      <c r="H1" s="249" t="str">
        <f>'Q &amp; C'!H24</f>
        <v xml:space="preserve">Excise Duty </v>
      </c>
      <c r="I1" s="249" t="e">
        <f>'Q &amp; C'!I24</f>
        <v>#REF!</v>
      </c>
      <c r="J1" s="253" t="e">
        <f>'Q &amp; C'!J24</f>
        <v>#REF!</v>
      </c>
      <c r="K1" s="247" t="e">
        <f>'Q &amp; C'!K24</f>
        <v>#REF!</v>
      </c>
      <c r="L1" s="252" t="e">
        <f>'Q &amp; C'!L24</f>
        <v>#REF!</v>
      </c>
    </row>
    <row r="2" spans="1:12">
      <c r="A2" s="269" t="s">
        <v>204</v>
      </c>
      <c r="B2" s="269" t="s">
        <v>255</v>
      </c>
      <c r="C2" s="270" t="s">
        <v>256</v>
      </c>
      <c r="D2" s="269" t="s">
        <v>257</v>
      </c>
      <c r="E2" s="269" t="s">
        <v>258</v>
      </c>
      <c r="G2" s="271" t="e">
        <f>'Q &amp; C'!G25</f>
        <v>#REF!</v>
      </c>
      <c r="H2" s="271" t="str">
        <f>'Q &amp; C'!H25</f>
        <v xml:space="preserve">CST </v>
      </c>
      <c r="I2" s="271" t="e">
        <f>'Q &amp; C'!I25</f>
        <v>#REF!</v>
      </c>
      <c r="J2" s="271" t="e">
        <f>'Q &amp; C'!J25</f>
        <v>#REF!</v>
      </c>
      <c r="K2" s="271" t="e">
        <f>'Q &amp; C'!K25</f>
        <v>#REF!</v>
      </c>
      <c r="L2" s="271" t="e">
        <f>'Q &amp; C'!L25</f>
        <v>#REF!</v>
      </c>
    </row>
    <row r="3" spans="1:12" ht="23.25" customHeight="1">
      <c r="A3" s="272">
        <v>1</v>
      </c>
      <c r="B3" s="273" t="s">
        <v>259</v>
      </c>
      <c r="C3" s="274" t="s">
        <v>260</v>
      </c>
      <c r="D3" s="275"/>
      <c r="E3" s="275"/>
      <c r="G3" s="271" t="e">
        <f>'Q &amp; C'!G26</f>
        <v>#REF!</v>
      </c>
      <c r="H3" s="271" t="str">
        <f>'Q &amp; C'!H26</f>
        <v xml:space="preserve">VAT </v>
      </c>
      <c r="I3" s="271" t="e">
        <f>'Q &amp; C'!I26</f>
        <v>#REF!</v>
      </c>
      <c r="J3" s="271" t="e">
        <f>'Q &amp; C'!J26</f>
        <v>#REF!</v>
      </c>
      <c r="K3" s="271" t="e">
        <f>'Q &amp; C'!K26</f>
        <v>#REF!</v>
      </c>
      <c r="L3" s="271" t="e">
        <f>'Q &amp; C'!L26</f>
        <v>#REF!</v>
      </c>
    </row>
    <row r="4" spans="1:12" ht="30" customHeight="1">
      <c r="A4" s="275"/>
      <c r="B4" s="275"/>
      <c r="C4" s="276" t="s">
        <v>261</v>
      </c>
      <c r="D4" s="273" t="e">
        <f>H1&amp;" "&amp;G1&amp;" "&amp;I1&amp;" "&amp;J1&amp;"%"&amp; " as"&amp;" "&amp;K1&amp; " "&amp;L1</f>
        <v>#REF!</v>
      </c>
      <c r="E4" s="273"/>
      <c r="G4" s="271" t="e">
        <f>'Q &amp; C'!G27</f>
        <v>#REF!</v>
      </c>
      <c r="H4" s="271" t="str">
        <f>'Q &amp; C'!H27</f>
        <v>Entry Tax/ Octroi</v>
      </c>
      <c r="I4" s="277"/>
      <c r="J4" s="277"/>
      <c r="K4" s="271" t="e">
        <f>'Q &amp; C'!K27</f>
        <v>#REF!</v>
      </c>
      <c r="L4" s="271" t="e">
        <f>'Q &amp; C'!L27</f>
        <v>#REF!</v>
      </c>
    </row>
    <row r="5" spans="1:12" ht="40.5" customHeight="1">
      <c r="A5" s="275"/>
      <c r="B5" s="275"/>
      <c r="C5" s="276" t="s">
        <v>262</v>
      </c>
      <c r="D5" s="273" t="e">
        <f>H2&amp;" "&amp;G2&amp;" "&amp;I2&amp;" "&amp;J2&amp;"%"&amp; " as"&amp;" "&amp;K2&amp; " "&amp;L2</f>
        <v>#REF!</v>
      </c>
      <c r="E5" s="273"/>
      <c r="G5" s="271" t="e">
        <f>'Q &amp; C'!G28</f>
        <v>#REF!</v>
      </c>
      <c r="H5" s="271" t="str">
        <f>'Q &amp; C'!H28</f>
        <v xml:space="preserve">Others </v>
      </c>
      <c r="I5" s="277"/>
      <c r="J5" s="277"/>
      <c r="K5" s="271" t="e">
        <f>'Q &amp; C'!K28</f>
        <v>#REF!</v>
      </c>
      <c r="L5" s="271" t="e">
        <f>'Q &amp; C'!L28</f>
        <v>#REF!</v>
      </c>
    </row>
    <row r="6" spans="1:12" ht="42" customHeight="1">
      <c r="A6" s="275"/>
      <c r="B6" s="275"/>
      <c r="C6" s="276" t="s">
        <v>263</v>
      </c>
      <c r="D6" s="273" t="e">
        <f>H3&amp;" "&amp;G3&amp;" "&amp;I3&amp;" "&amp;J3&amp;"%"&amp; " as"&amp;" "&amp;K3&amp; " "&amp;L3</f>
        <v>#REF!</v>
      </c>
      <c r="E6" s="273"/>
      <c r="G6" s="271"/>
      <c r="H6" s="271"/>
      <c r="I6" s="271"/>
      <c r="J6" s="271"/>
      <c r="K6" s="271"/>
      <c r="L6" s="271"/>
    </row>
    <row r="7" spans="1:12" ht="59.25" customHeight="1">
      <c r="A7" s="275"/>
      <c r="B7" s="275"/>
      <c r="C7" s="276" t="s">
        <v>264</v>
      </c>
      <c r="D7" s="273" t="e">
        <f>H4&amp;" "&amp;G4&amp;" "&amp;I4&amp;" "&amp;J4&amp; " as"&amp;" "&amp;K4&amp; " "&amp;L4</f>
        <v>#REF!</v>
      </c>
      <c r="E7" s="273"/>
    </row>
    <row r="8" spans="1:12" ht="27">
      <c r="A8" s="275"/>
      <c r="B8" s="275"/>
      <c r="C8" s="276" t="s">
        <v>265</v>
      </c>
      <c r="D8" s="273" t="e">
        <f>H5&amp;" "&amp;G5&amp;" "&amp;I5&amp;" "&amp;J5&amp; " as"&amp;" "&amp;K5&amp; " "&amp;L5</f>
        <v>#REF!</v>
      </c>
      <c r="E8" s="273"/>
    </row>
    <row r="9" spans="1:12" ht="40.5">
      <c r="A9" s="275"/>
      <c r="B9" s="275"/>
      <c r="C9" s="276" t="s">
        <v>266</v>
      </c>
      <c r="D9" s="273"/>
      <c r="E9" s="273"/>
    </row>
    <row r="10" spans="1:12" ht="94.5">
      <c r="A10" s="275"/>
      <c r="B10" s="275"/>
      <c r="C10" s="276" t="s">
        <v>267</v>
      </c>
      <c r="D10" s="273"/>
      <c r="E10" s="273"/>
    </row>
    <row r="11" spans="1:12" ht="67.5">
      <c r="A11" s="275"/>
      <c r="B11" s="275"/>
      <c r="C11" s="276" t="s">
        <v>268</v>
      </c>
      <c r="D11" s="273"/>
      <c r="E11" s="273"/>
    </row>
    <row r="12" spans="1:12" ht="99">
      <c r="A12" s="278">
        <v>2</v>
      </c>
      <c r="B12" s="279" t="s">
        <v>269</v>
      </c>
      <c r="C12" s="280" t="s">
        <v>270</v>
      </c>
      <c r="D12" s="279"/>
      <c r="E12" s="279"/>
    </row>
    <row r="13" spans="1:12">
      <c r="C13" s="281"/>
      <c r="D13" s="281"/>
      <c r="E13" s="281"/>
    </row>
    <row r="14" spans="1:12">
      <c r="C14" s="281"/>
      <c r="D14" s="281"/>
      <c r="E14" s="281"/>
    </row>
    <row r="15" spans="1:12">
      <c r="C15" s="281"/>
      <c r="D15" s="281"/>
      <c r="E15" s="281"/>
    </row>
    <row r="16" spans="1:12">
      <c r="C16" s="281"/>
      <c r="D16" s="281"/>
      <c r="E16" s="281"/>
    </row>
    <row r="17" spans="3:5">
      <c r="C17" s="281"/>
      <c r="D17" s="281"/>
      <c r="E17" s="194"/>
    </row>
    <row r="18" spans="3:5">
      <c r="C18" s="281"/>
      <c r="D18" s="281"/>
      <c r="E18" s="281"/>
    </row>
    <row r="19" spans="3:5">
      <c r="C19" s="281"/>
      <c r="D19" s="281"/>
      <c r="E19" s="281"/>
    </row>
    <row r="20" spans="3:5">
      <c r="C20" s="281"/>
      <c r="D20" s="281"/>
      <c r="E20" s="281"/>
    </row>
    <row r="21" spans="3:5">
      <c r="C21" s="281"/>
      <c r="D21" s="281"/>
      <c r="E21" s="281"/>
    </row>
    <row r="22" spans="3:5">
      <c r="C22" s="281"/>
      <c r="D22" s="281"/>
      <c r="E22" s="281"/>
    </row>
    <row r="23" spans="3:5">
      <c r="C23" s="281"/>
      <c r="D23" s="281"/>
      <c r="E23" s="281"/>
    </row>
    <row r="24" spans="3:5">
      <c r="C24" s="281"/>
      <c r="D24" s="281"/>
      <c r="E24" s="281"/>
    </row>
    <row r="25" spans="3:5">
      <c r="C25" s="281"/>
      <c r="D25" s="281"/>
      <c r="E25" s="281"/>
    </row>
    <row r="26" spans="3:5">
      <c r="C26" s="281"/>
      <c r="D26" s="281"/>
      <c r="E26" s="281"/>
    </row>
  </sheetData>
  <sheetProtection password="8ECB" sheet="1" selectLockedCells="1" selectUnlockedCells="1"/>
  <customSheetViews>
    <customSheetView guid="{D83EC6A1-2B65-4792-A424-DCAF5D1C1202}" scale="80" showPageBreaks="1" printArea="1" state="hidden" view="pageBreakPreview">
      <selection activeCell="E10" sqref="E10"/>
      <pageMargins left="0.7" right="0.7" top="0.75" bottom="0.75" header="0.3" footer="0.3"/>
      <pageSetup scale="99" orientation="landscape" r:id="rId1"/>
    </customSheetView>
    <customSheetView guid="{2CA6ED7D-094C-426D-8B69-D7AF90E61D9D}" scale="80" showPageBreaks="1" printArea="1" state="hidden" view="pageBreakPreview">
      <selection activeCell="E10" sqref="E10"/>
      <pageMargins left="0.7" right="0.7" top="0.75" bottom="0.75" header="0.3" footer="0.3"/>
      <pageSetup scale="99" orientation="landscape" r:id="rId2"/>
    </customSheetView>
    <customSheetView guid="{996AFBE6-B482-42C1-8052-EFE8998821C2}" scale="80" showPageBreaks="1" printArea="1" state="hidden" view="pageBreakPreview">
      <selection activeCell="E10" sqref="E10"/>
      <pageMargins left="0.7" right="0.7" top="0.75" bottom="0.75" header="0.3" footer="0.3"/>
      <pageSetup scale="99" orientation="landscape" r:id="rId3"/>
    </customSheetView>
    <customSheetView guid="{B95AE71C-5BDA-4E26-8FE3-DB001AA67062}" scale="80" showPageBreaks="1" printArea="1" state="hidden" view="pageBreakPreview">
      <selection activeCell="E10" sqref="E10"/>
      <pageMargins left="0.7" right="0.7" top="0.75" bottom="0.75" header="0.3" footer="0.3"/>
      <pageSetup scale="99" orientation="landscape" r:id="rId4"/>
    </customSheetView>
    <customSheetView guid="{2CE5BBB8-7D2C-4EA1-98DE-92BEDF0C8A97}" scale="80" showPageBreaks="1" printArea="1" state="hidden" view="pageBreakPreview">
      <selection activeCell="E10" sqref="E10"/>
      <pageMargins left="0.7" right="0.7" top="0.75" bottom="0.75" header="0.3" footer="0.3"/>
      <pageSetup scale="99" orientation="landscape" r:id="rId5"/>
    </customSheetView>
    <customSheetView guid="{75ADC1CB-B2FC-4413-A994-9BBA99DCA57A}" scale="80" showPageBreaks="1" printArea="1" state="hidden" view="pageBreakPreview">
      <selection activeCell="E10" sqref="E10"/>
      <pageMargins left="0.7" right="0.7" top="0.75" bottom="0.75" header="0.3" footer="0.3"/>
      <pageSetup scale="99" orientation="landscape" r:id="rId6"/>
    </customSheetView>
    <customSheetView guid="{611D8B62-9C40-451B-ABB4-92F111B2BF43}" scale="80" showPageBreaks="1" printArea="1" state="hidden" view="pageBreakPreview">
      <selection activeCell="E10" sqref="E10"/>
      <pageMargins left="0.7" right="0.7" top="0.75" bottom="0.75" header="0.3" footer="0.3"/>
      <pageSetup scale="99" orientation="landscape" r:id="rId7"/>
    </customSheetView>
    <customSheetView guid="{27A45B7A-04F2-4516-B80B-5ED0825D4ED3}" scale="80" showPageBreaks="1" printArea="1" state="hidden" view="pageBreakPreview">
      <selection activeCell="E10" sqref="E10"/>
      <pageMargins left="0.7" right="0.7" top="0.75" bottom="0.75" header="0.3" footer="0.3"/>
      <pageSetup scale="99" orientation="landscape" r:id="rId8"/>
    </customSheetView>
    <customSheetView guid="{091A6405-72DB-46E0-B81A-EC53A5C58396}" scale="80" showPageBreaks="1" printArea="1" state="hidden" view="pageBreakPreview">
      <selection activeCell="E10" sqref="E10"/>
      <pageMargins left="0.7" right="0.7" top="0.75" bottom="0.75" header="0.3" footer="0.3"/>
      <pageSetup scale="99" orientation="landscape" r:id="rId9"/>
    </customSheetView>
    <customSheetView guid="{3AF5D368-0F40-4903-B06B-A4E8DE0BBD2F}" scale="80" showPageBreaks="1" printArea="1" state="hidden" view="pageBreakPreview">
      <selection activeCell="E10" sqref="E10"/>
      <pageMargins left="0.7" right="0.7" top="0.75" bottom="0.75" header="0.3" footer="0.3"/>
      <pageSetup scale="99" orientation="landscape" r:id="rId10"/>
    </customSheetView>
    <customSheetView guid="{38BADFEC-005D-4348-A1C4-C10C151F5DFC}" scale="80" showPageBreaks="1" printArea="1" state="hidden" view="pageBreakPreview">
      <selection activeCell="E10" sqref="E10"/>
      <pageMargins left="0.7" right="0.7" top="0.75" bottom="0.75" header="0.3" footer="0.3"/>
      <pageSetup scale="99" orientation="landscape" r:id="rId11"/>
    </customSheetView>
    <customSheetView guid="{693AE0F1-9847-4E6A-B08E-BAB67D33B621}" scale="80" showPageBreaks="1" printArea="1" state="hidden" view="pageBreakPreview">
      <selection activeCell="E10" sqref="E10"/>
      <pageMargins left="0.7" right="0.7" top="0.75" bottom="0.75" header="0.3" footer="0.3"/>
      <pageSetup scale="99" orientation="landscape" r:id="rId12"/>
    </customSheetView>
    <customSheetView guid="{DECF7153-B692-414F-BA42-AEEFA09CA6EC}" scale="80" showPageBreaks="1" printArea="1" state="hidden" view="pageBreakPreview">
      <selection activeCell="E10" sqref="E10"/>
      <pageMargins left="0.7" right="0.7" top="0.75" bottom="0.75" header="0.3" footer="0.3"/>
      <pageSetup scale="99" orientation="landscape" r:id="rId13"/>
    </customSheetView>
    <customSheetView guid="{89820FCD-8AFD-42C4-B05F-5701FCC12354}" scale="80" showPageBreaks="1" printArea="1" state="hidden" view="pageBreakPreview">
      <selection activeCell="E10" sqref="E10"/>
      <pageMargins left="0.7" right="0.7" top="0.75" bottom="0.75" header="0.3" footer="0.3"/>
      <pageSetup scale="99" orientation="landscape" r:id="rId14"/>
    </customSheetView>
    <customSheetView guid="{B7DA3930-F502-4F10-B6E9-DF93489BC550}" scale="80" showPageBreaks="1" printArea="1" state="hidden" view="pageBreakPreview">
      <selection activeCell="E10" sqref="E10"/>
      <pageMargins left="0.7" right="0.7" top="0.75" bottom="0.75" header="0.3" footer="0.3"/>
      <pageSetup scale="99" orientation="landscape" r:id="rId15"/>
    </customSheetView>
    <customSheetView guid="{85C5F000-3F2E-4A34-B83F-6CE80CF74968}" scale="80" showPageBreaks="1" printArea="1" state="hidden" view="pageBreakPreview">
      <selection activeCell="E10" sqref="E10"/>
      <pageMargins left="0.7" right="0.7" top="0.75" bottom="0.75" header="0.3" footer="0.3"/>
      <pageSetup scale="99" orientation="landscape" r:id="rId16"/>
    </customSheetView>
  </customSheetViews>
  <phoneticPr fontId="26" type="noConversion"/>
  <pageMargins left="0.7" right="0.7" top="0.75" bottom="0.75" header="0.3" footer="0.3"/>
  <pageSetup scale="99" orientation="landscape"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indexed="8"/>
  </sheetPr>
  <dimension ref="A1:D112"/>
  <sheetViews>
    <sheetView topLeftCell="A2" workbookViewId="0">
      <selection activeCell="C2" sqref="C2"/>
    </sheetView>
  </sheetViews>
  <sheetFormatPr defaultColWidth="8" defaultRowHeight="12.75"/>
  <cols>
    <col min="1" max="1" width="11.625" style="44" customWidth="1"/>
    <col min="2" max="2" width="22.125" style="44" customWidth="1"/>
    <col min="3" max="16384" width="8" style="44"/>
  </cols>
  <sheetData>
    <row r="1" spans="1:4" s="42" customFormat="1" ht="30" customHeight="1">
      <c r="A1" s="713" t="e">
        <f>'Letter of Proposal'!AB17</f>
        <v>#REF!</v>
      </c>
      <c r="B1" s="713"/>
    </row>
    <row r="2" spans="1:4" s="42" customFormat="1" ht="30" customHeight="1">
      <c r="A2" s="43"/>
    </row>
    <row r="3" spans="1:4">
      <c r="A3" s="43"/>
    </row>
    <row r="4" spans="1:4">
      <c r="A4" s="156" t="e">
        <f>IF(OR((A1&gt;9999999999),(A1&lt;0)),"Invalid Entry - More than 1000 crore OR -ve value",IF(A1=0, "Rs. Zero Only ",+CONCATENATE("Rs. ", B11,D11,B10,D10,B9,D9,B8,D8,B7,D7,B6," Only")))</f>
        <v>#REF!</v>
      </c>
      <c r="B4" s="157"/>
    </row>
    <row r="5" spans="1:4">
      <c r="A5" s="158"/>
      <c r="B5" s="157"/>
    </row>
    <row r="6" spans="1:4">
      <c r="A6" s="159" t="e">
        <f>-INT(A1/100)*100+ROUND(A1,0)</f>
        <v>#REF!</v>
      </c>
      <c r="B6" s="157" t="e">
        <f t="shared" ref="B6:B11" si="0">IF(A6=0,"",LOOKUP(A6,$A$13:$A$112,$B$13:$B$112))</f>
        <v>#REF!</v>
      </c>
      <c r="D6" s="41"/>
    </row>
    <row r="7" spans="1:4">
      <c r="A7" s="159" t="e">
        <f>-INT(A1/1000)*10+INT(A1/100)</f>
        <v>#REF!</v>
      </c>
      <c r="B7" s="157" t="e">
        <f t="shared" si="0"/>
        <v>#REF!</v>
      </c>
      <c r="D7" s="41" t="e">
        <f>+IF(B7="",""," Hundred ")</f>
        <v>#REF!</v>
      </c>
    </row>
    <row r="8" spans="1:4">
      <c r="A8" s="159" t="e">
        <f>-INT(A1/100000)*100+INT(A1/1000)</f>
        <v>#REF!</v>
      </c>
      <c r="B8" s="157" t="e">
        <f t="shared" si="0"/>
        <v>#REF!</v>
      </c>
      <c r="D8" s="41" t="e">
        <f>IF((B8=""),IF(C8="",""," Thousand ")," Thousand ")</f>
        <v>#REF!</v>
      </c>
    </row>
    <row r="9" spans="1:4">
      <c r="A9" s="159" t="e">
        <f>-INT(A1/10000000)*100+INT(A1/100000)</f>
        <v>#REF!</v>
      </c>
      <c r="B9" s="157" t="e">
        <f t="shared" si="0"/>
        <v>#REF!</v>
      </c>
      <c r="D9" s="41" t="e">
        <f>IF((B9=""),IF(C9="",""," Lac ")," Lac ")</f>
        <v>#REF!</v>
      </c>
    </row>
    <row r="10" spans="1:4">
      <c r="A10" s="159" t="e">
        <f>-INT(A1/1000000000)*100+INT(A1/10000000)</f>
        <v>#REF!</v>
      </c>
      <c r="B10" s="160" t="e">
        <f t="shared" si="0"/>
        <v>#REF!</v>
      </c>
      <c r="D10" s="41" t="e">
        <f>IF((B10=""),IF(C10="",""," Crore ")," Crore ")</f>
        <v>#REF!</v>
      </c>
    </row>
    <row r="11" spans="1:4">
      <c r="A11" s="161" t="e">
        <f>-INT(A1/10000000000)*1000+INT(A1/1000000000)</f>
        <v>#REF!</v>
      </c>
      <c r="B11" s="160" t="e">
        <f t="shared" si="0"/>
        <v>#REF!</v>
      </c>
      <c r="D11" s="41" t="e">
        <f>IF((B11=""),IF(C11="",""," Hundred ")," Hundred ")</f>
        <v>#REF!</v>
      </c>
    </row>
    <row r="12" spans="1:4">
      <c r="A12" s="157"/>
      <c r="B12" s="157"/>
    </row>
    <row r="13" spans="1:4">
      <c r="A13" s="154">
        <v>1</v>
      </c>
      <c r="B13" s="155" t="s">
        <v>30</v>
      </c>
    </row>
    <row r="14" spans="1:4">
      <c r="A14" s="154">
        <v>2</v>
      </c>
      <c r="B14" s="155" t="s">
        <v>31</v>
      </c>
    </row>
    <row r="15" spans="1:4">
      <c r="A15" s="154">
        <v>3</v>
      </c>
      <c r="B15" s="155" t="s">
        <v>32</v>
      </c>
    </row>
    <row r="16" spans="1:4">
      <c r="A16" s="154">
        <v>4</v>
      </c>
      <c r="B16" s="155" t="s">
        <v>33</v>
      </c>
    </row>
    <row r="17" spans="1:2">
      <c r="A17" s="154">
        <v>5</v>
      </c>
      <c r="B17" s="155" t="s">
        <v>34</v>
      </c>
    </row>
    <row r="18" spans="1:2">
      <c r="A18" s="154">
        <v>6</v>
      </c>
      <c r="B18" s="155" t="s">
        <v>35</v>
      </c>
    </row>
    <row r="19" spans="1:2">
      <c r="A19" s="154">
        <v>7</v>
      </c>
      <c r="B19" s="155" t="s">
        <v>36</v>
      </c>
    </row>
    <row r="20" spans="1:2">
      <c r="A20" s="154">
        <v>8</v>
      </c>
      <c r="B20" s="155" t="s">
        <v>37</v>
      </c>
    </row>
    <row r="21" spans="1:2">
      <c r="A21" s="154">
        <v>9</v>
      </c>
      <c r="B21" s="155" t="s">
        <v>38</v>
      </c>
    </row>
    <row r="22" spans="1:2">
      <c r="A22" s="154">
        <v>10</v>
      </c>
      <c r="B22" s="155" t="s">
        <v>39</v>
      </c>
    </row>
    <row r="23" spans="1:2">
      <c r="A23" s="154">
        <v>11</v>
      </c>
      <c r="B23" s="155" t="s">
        <v>40</v>
      </c>
    </row>
    <row r="24" spans="1:2">
      <c r="A24" s="154">
        <v>12</v>
      </c>
      <c r="B24" s="155" t="s">
        <v>41</v>
      </c>
    </row>
    <row r="25" spans="1:2">
      <c r="A25" s="154">
        <v>13</v>
      </c>
      <c r="B25" s="155" t="s">
        <v>42</v>
      </c>
    </row>
    <row r="26" spans="1:2">
      <c r="A26" s="154">
        <v>14</v>
      </c>
      <c r="B26" s="155" t="s">
        <v>43</v>
      </c>
    </row>
    <row r="27" spans="1:2">
      <c r="A27" s="154">
        <v>15</v>
      </c>
      <c r="B27" s="155" t="s">
        <v>44</v>
      </c>
    </row>
    <row r="28" spans="1:2">
      <c r="A28" s="154">
        <v>16</v>
      </c>
      <c r="B28" s="155" t="s">
        <v>45</v>
      </c>
    </row>
    <row r="29" spans="1:2">
      <c r="A29" s="154">
        <v>17</v>
      </c>
      <c r="B29" s="155" t="s">
        <v>46</v>
      </c>
    </row>
    <row r="30" spans="1:2">
      <c r="A30" s="154">
        <v>18</v>
      </c>
      <c r="B30" s="155" t="s">
        <v>47</v>
      </c>
    </row>
    <row r="31" spans="1:2">
      <c r="A31" s="154">
        <v>19</v>
      </c>
      <c r="B31" s="155" t="s">
        <v>48</v>
      </c>
    </row>
    <row r="32" spans="1:2">
      <c r="A32" s="154">
        <v>20</v>
      </c>
      <c r="B32" s="155" t="s">
        <v>49</v>
      </c>
    </row>
    <row r="33" spans="1:2">
      <c r="A33" s="154">
        <v>21</v>
      </c>
      <c r="B33" s="155" t="s">
        <v>51</v>
      </c>
    </row>
    <row r="34" spans="1:2">
      <c r="A34" s="154">
        <v>22</v>
      </c>
      <c r="B34" s="155" t="s">
        <v>50</v>
      </c>
    </row>
    <row r="35" spans="1:2">
      <c r="A35" s="154">
        <v>23</v>
      </c>
      <c r="B35" s="155" t="s">
        <v>52</v>
      </c>
    </row>
    <row r="36" spans="1:2">
      <c r="A36" s="154">
        <v>24</v>
      </c>
      <c r="B36" s="155" t="s">
        <v>55</v>
      </c>
    </row>
    <row r="37" spans="1:2">
      <c r="A37" s="154">
        <v>25</v>
      </c>
      <c r="B37" s="155" t="s">
        <v>57</v>
      </c>
    </row>
    <row r="38" spans="1:2">
      <c r="A38" s="154">
        <v>26</v>
      </c>
      <c r="B38" s="155" t="s">
        <v>56</v>
      </c>
    </row>
    <row r="39" spans="1:2">
      <c r="A39" s="154">
        <v>27</v>
      </c>
      <c r="B39" s="155" t="s">
        <v>58</v>
      </c>
    </row>
    <row r="40" spans="1:2">
      <c r="A40" s="154">
        <v>28</v>
      </c>
      <c r="B40" s="155" t="s">
        <v>59</v>
      </c>
    </row>
    <row r="41" spans="1:2">
      <c r="A41" s="154">
        <v>29</v>
      </c>
      <c r="B41" s="155" t="s">
        <v>60</v>
      </c>
    </row>
    <row r="42" spans="1:2">
      <c r="A42" s="154">
        <v>30</v>
      </c>
      <c r="B42" s="155" t="s">
        <v>61</v>
      </c>
    </row>
    <row r="43" spans="1:2">
      <c r="A43" s="154">
        <v>31</v>
      </c>
      <c r="B43" s="155" t="s">
        <v>62</v>
      </c>
    </row>
    <row r="44" spans="1:2">
      <c r="A44" s="154">
        <v>32</v>
      </c>
      <c r="B44" s="155" t="s">
        <v>63</v>
      </c>
    </row>
    <row r="45" spans="1:2">
      <c r="A45" s="154">
        <v>33</v>
      </c>
      <c r="B45" s="155" t="s">
        <v>64</v>
      </c>
    </row>
    <row r="46" spans="1:2">
      <c r="A46" s="154">
        <v>34</v>
      </c>
      <c r="B46" s="155" t="s">
        <v>65</v>
      </c>
    </row>
    <row r="47" spans="1:2">
      <c r="A47" s="154">
        <v>35</v>
      </c>
      <c r="B47" s="155" t="s">
        <v>226</v>
      </c>
    </row>
    <row r="48" spans="1:2">
      <c r="A48" s="154">
        <v>36</v>
      </c>
      <c r="B48" s="155" t="s">
        <v>66</v>
      </c>
    </row>
    <row r="49" spans="1:2">
      <c r="A49" s="154">
        <v>37</v>
      </c>
      <c r="B49" s="155" t="s">
        <v>67</v>
      </c>
    </row>
    <row r="50" spans="1:2">
      <c r="A50" s="154">
        <v>38</v>
      </c>
      <c r="B50" s="155" t="s">
        <v>68</v>
      </c>
    </row>
    <row r="51" spans="1:2">
      <c r="A51" s="154">
        <v>39</v>
      </c>
      <c r="B51" s="155" t="s">
        <v>69</v>
      </c>
    </row>
    <row r="52" spans="1:2">
      <c r="A52" s="154">
        <v>40</v>
      </c>
      <c r="B52" s="155" t="s">
        <v>70</v>
      </c>
    </row>
    <row r="53" spans="1:2">
      <c r="A53" s="154">
        <v>41</v>
      </c>
      <c r="B53" s="155" t="s">
        <v>71</v>
      </c>
    </row>
    <row r="54" spans="1:2">
      <c r="A54" s="154">
        <v>42</v>
      </c>
      <c r="B54" s="155" t="s">
        <v>72</v>
      </c>
    </row>
    <row r="55" spans="1:2">
      <c r="A55" s="154">
        <v>43</v>
      </c>
      <c r="B55" s="155" t="s">
        <v>73</v>
      </c>
    </row>
    <row r="56" spans="1:2">
      <c r="A56" s="154">
        <v>44</v>
      </c>
      <c r="B56" s="155" t="s">
        <v>74</v>
      </c>
    </row>
    <row r="57" spans="1:2">
      <c r="A57" s="154">
        <v>45</v>
      </c>
      <c r="B57" s="155" t="s">
        <v>75</v>
      </c>
    </row>
    <row r="58" spans="1:2">
      <c r="A58" s="154">
        <v>46</v>
      </c>
      <c r="B58" s="155" t="s">
        <v>76</v>
      </c>
    </row>
    <row r="59" spans="1:2">
      <c r="A59" s="154">
        <v>47</v>
      </c>
      <c r="B59" s="155" t="s">
        <v>77</v>
      </c>
    </row>
    <row r="60" spans="1:2">
      <c r="A60" s="154">
        <v>48</v>
      </c>
      <c r="B60" s="155" t="s">
        <v>78</v>
      </c>
    </row>
    <row r="61" spans="1:2">
      <c r="A61" s="154">
        <v>49</v>
      </c>
      <c r="B61" s="155" t="s">
        <v>79</v>
      </c>
    </row>
    <row r="62" spans="1:2">
      <c r="A62" s="154">
        <v>50</v>
      </c>
      <c r="B62" s="155" t="s">
        <v>80</v>
      </c>
    </row>
    <row r="63" spans="1:2">
      <c r="A63" s="154">
        <v>51</v>
      </c>
      <c r="B63" s="155" t="s">
        <v>81</v>
      </c>
    </row>
    <row r="64" spans="1:2">
      <c r="A64" s="154">
        <v>52</v>
      </c>
      <c r="B64" s="155" t="s">
        <v>82</v>
      </c>
    </row>
    <row r="65" spans="1:2">
      <c r="A65" s="154">
        <v>53</v>
      </c>
      <c r="B65" s="155" t="s">
        <v>83</v>
      </c>
    </row>
    <row r="66" spans="1:2">
      <c r="A66" s="154">
        <v>54</v>
      </c>
      <c r="B66" s="155" t="s">
        <v>84</v>
      </c>
    </row>
    <row r="67" spans="1:2">
      <c r="A67" s="154">
        <v>55</v>
      </c>
      <c r="B67" s="155" t="s">
        <v>85</v>
      </c>
    </row>
    <row r="68" spans="1:2">
      <c r="A68" s="154">
        <v>56</v>
      </c>
      <c r="B68" s="155" t="s">
        <v>86</v>
      </c>
    </row>
    <row r="69" spans="1:2">
      <c r="A69" s="154">
        <v>57</v>
      </c>
      <c r="B69" s="155" t="s">
        <v>87</v>
      </c>
    </row>
    <row r="70" spans="1:2">
      <c r="A70" s="154">
        <v>58</v>
      </c>
      <c r="B70" s="155" t="s">
        <v>88</v>
      </c>
    </row>
    <row r="71" spans="1:2">
      <c r="A71" s="154">
        <v>59</v>
      </c>
      <c r="B71" s="155" t="s">
        <v>89</v>
      </c>
    </row>
    <row r="72" spans="1:2">
      <c r="A72" s="154">
        <v>60</v>
      </c>
      <c r="B72" s="155" t="s">
        <v>90</v>
      </c>
    </row>
    <row r="73" spans="1:2">
      <c r="A73" s="154">
        <v>61</v>
      </c>
      <c r="B73" s="155" t="s">
        <v>91</v>
      </c>
    </row>
    <row r="74" spans="1:2">
      <c r="A74" s="154">
        <v>62</v>
      </c>
      <c r="B74" s="155" t="s">
        <v>92</v>
      </c>
    </row>
    <row r="75" spans="1:2">
      <c r="A75" s="154">
        <v>63</v>
      </c>
      <c r="B75" s="155" t="s">
        <v>93</v>
      </c>
    </row>
    <row r="76" spans="1:2">
      <c r="A76" s="154">
        <v>64</v>
      </c>
      <c r="B76" s="155" t="s">
        <v>94</v>
      </c>
    </row>
    <row r="77" spans="1:2">
      <c r="A77" s="154">
        <v>65</v>
      </c>
      <c r="B77" s="155" t="s">
        <v>95</v>
      </c>
    </row>
    <row r="78" spans="1:2">
      <c r="A78" s="154">
        <v>66</v>
      </c>
      <c r="B78" s="155" t="s">
        <v>96</v>
      </c>
    </row>
    <row r="79" spans="1:2">
      <c r="A79" s="154">
        <v>67</v>
      </c>
      <c r="B79" s="155" t="s">
        <v>97</v>
      </c>
    </row>
    <row r="80" spans="1:2">
      <c r="A80" s="154">
        <v>68</v>
      </c>
      <c r="B80" s="155" t="s">
        <v>98</v>
      </c>
    </row>
    <row r="81" spans="1:2">
      <c r="A81" s="154">
        <v>69</v>
      </c>
      <c r="B81" s="155" t="s">
        <v>99</v>
      </c>
    </row>
    <row r="82" spans="1:2">
      <c r="A82" s="154">
        <v>70</v>
      </c>
      <c r="B82" s="155" t="s">
        <v>100</v>
      </c>
    </row>
    <row r="83" spans="1:2">
      <c r="A83" s="154">
        <v>71</v>
      </c>
      <c r="B83" s="155" t="s">
        <v>101</v>
      </c>
    </row>
    <row r="84" spans="1:2">
      <c r="A84" s="154">
        <v>72</v>
      </c>
      <c r="B84" s="155" t="s">
        <v>102</v>
      </c>
    </row>
    <row r="85" spans="1:2">
      <c r="A85" s="154">
        <v>73</v>
      </c>
      <c r="B85" s="155" t="s">
        <v>103</v>
      </c>
    </row>
    <row r="86" spans="1:2">
      <c r="A86" s="154">
        <v>74</v>
      </c>
      <c r="B86" s="155" t="s">
        <v>104</v>
      </c>
    </row>
    <row r="87" spans="1:2">
      <c r="A87" s="154">
        <v>75</v>
      </c>
      <c r="B87" s="155" t="s">
        <v>105</v>
      </c>
    </row>
    <row r="88" spans="1:2">
      <c r="A88" s="154">
        <v>76</v>
      </c>
      <c r="B88" s="155" t="s">
        <v>106</v>
      </c>
    </row>
    <row r="89" spans="1:2">
      <c r="A89" s="154">
        <v>77</v>
      </c>
      <c r="B89" s="155" t="s">
        <v>107</v>
      </c>
    </row>
    <row r="90" spans="1:2">
      <c r="A90" s="154">
        <v>78</v>
      </c>
      <c r="B90" s="155" t="s">
        <v>108</v>
      </c>
    </row>
    <row r="91" spans="1:2">
      <c r="A91" s="154">
        <v>79</v>
      </c>
      <c r="B91" s="155" t="s">
        <v>109</v>
      </c>
    </row>
    <row r="92" spans="1:2">
      <c r="A92" s="154">
        <v>80</v>
      </c>
      <c r="B92" s="155" t="s">
        <v>110</v>
      </c>
    </row>
    <row r="93" spans="1:2">
      <c r="A93" s="154">
        <v>81</v>
      </c>
      <c r="B93" s="155" t="s">
        <v>111</v>
      </c>
    </row>
    <row r="94" spans="1:2">
      <c r="A94" s="154">
        <v>82</v>
      </c>
      <c r="B94" s="155" t="s">
        <v>112</v>
      </c>
    </row>
    <row r="95" spans="1:2">
      <c r="A95" s="154">
        <v>83</v>
      </c>
      <c r="B95" s="155" t="s">
        <v>113</v>
      </c>
    </row>
    <row r="96" spans="1:2">
      <c r="A96" s="154">
        <v>84</v>
      </c>
      <c r="B96" s="155" t="s">
        <v>114</v>
      </c>
    </row>
    <row r="97" spans="1:2">
      <c r="A97" s="154">
        <v>85</v>
      </c>
      <c r="B97" s="155" t="s">
        <v>115</v>
      </c>
    </row>
    <row r="98" spans="1:2">
      <c r="A98" s="154">
        <v>86</v>
      </c>
      <c r="B98" s="155" t="s">
        <v>116</v>
      </c>
    </row>
    <row r="99" spans="1:2">
      <c r="A99" s="154">
        <v>87</v>
      </c>
      <c r="B99" s="155" t="s">
        <v>117</v>
      </c>
    </row>
    <row r="100" spans="1:2">
      <c r="A100" s="154">
        <v>88</v>
      </c>
      <c r="B100" s="155" t="s">
        <v>118</v>
      </c>
    </row>
    <row r="101" spans="1:2">
      <c r="A101" s="154">
        <v>89</v>
      </c>
      <c r="B101" s="155" t="s">
        <v>119</v>
      </c>
    </row>
    <row r="102" spans="1:2">
      <c r="A102" s="154">
        <v>90</v>
      </c>
      <c r="B102" s="155" t="s">
        <v>120</v>
      </c>
    </row>
    <row r="103" spans="1:2">
      <c r="A103" s="154">
        <v>91</v>
      </c>
      <c r="B103" s="155" t="s">
        <v>121</v>
      </c>
    </row>
    <row r="104" spans="1:2">
      <c r="A104" s="154">
        <v>92</v>
      </c>
      <c r="B104" s="155" t="s">
        <v>122</v>
      </c>
    </row>
    <row r="105" spans="1:2">
      <c r="A105" s="154">
        <v>93</v>
      </c>
      <c r="B105" s="155" t="s">
        <v>123</v>
      </c>
    </row>
    <row r="106" spans="1:2">
      <c r="A106" s="154">
        <v>94</v>
      </c>
      <c r="B106" s="155" t="s">
        <v>124</v>
      </c>
    </row>
    <row r="107" spans="1:2">
      <c r="A107" s="154">
        <v>95</v>
      </c>
      <c r="B107" s="155" t="s">
        <v>125</v>
      </c>
    </row>
    <row r="108" spans="1:2">
      <c r="A108" s="154">
        <v>96</v>
      </c>
      <c r="B108" s="155" t="s">
        <v>126</v>
      </c>
    </row>
    <row r="109" spans="1:2">
      <c r="A109" s="154">
        <v>97</v>
      </c>
      <c r="B109" s="155" t="s">
        <v>127</v>
      </c>
    </row>
    <row r="110" spans="1:2">
      <c r="A110" s="154">
        <v>98</v>
      </c>
      <c r="B110" s="155" t="s">
        <v>128</v>
      </c>
    </row>
    <row r="111" spans="1:2">
      <c r="A111" s="154">
        <v>99</v>
      </c>
      <c r="B111" s="155" t="s">
        <v>129</v>
      </c>
    </row>
    <row r="112" spans="1:2">
      <c r="A112" s="154">
        <v>100</v>
      </c>
      <c r="B112" s="155" t="s">
        <v>130</v>
      </c>
    </row>
  </sheetData>
  <sheetProtection sheet="1" objects="1" scenarios="1" selectLockedCells="1" selectUnlockedCells="1"/>
  <customSheetViews>
    <customSheetView guid="{D83EC6A1-2B65-4792-A424-DCAF5D1C1202}" state="hidden" topLeftCell="A2">
      <selection activeCell="C2" sqref="C2"/>
      <pageMargins left="0.75" right="0.75" top="1" bottom="1" header="0.5" footer="0.5"/>
      <pageSetup orientation="portrait" r:id="rId1"/>
      <headerFooter alignWithMargins="0"/>
    </customSheetView>
    <customSheetView guid="{2CA6ED7D-094C-426D-8B69-D7AF90E61D9D}" state="hidden" topLeftCell="A2">
      <selection activeCell="C2" sqref="C2"/>
      <pageMargins left="0.75" right="0.75" top="1" bottom="1" header="0.5" footer="0.5"/>
      <pageSetup orientation="portrait" r:id="rId2"/>
      <headerFooter alignWithMargins="0"/>
    </customSheetView>
    <customSheetView guid="{996AFBE6-B482-42C1-8052-EFE8998821C2}" state="hidden" topLeftCell="A2">
      <selection activeCell="C2" sqref="C2"/>
      <pageMargins left="0.75" right="0.75" top="1" bottom="1" header="0.5" footer="0.5"/>
      <pageSetup orientation="portrait" r:id="rId3"/>
      <headerFooter alignWithMargins="0"/>
    </customSheetView>
    <customSheetView guid="{B95AE71C-5BDA-4E26-8FE3-DB001AA67062}" state="hidden" topLeftCell="A2">
      <selection activeCell="C2" sqref="C2"/>
      <pageMargins left="0.75" right="0.75" top="1" bottom="1" header="0.5" footer="0.5"/>
      <pageSetup orientation="portrait" r:id="rId4"/>
      <headerFooter alignWithMargins="0"/>
    </customSheetView>
    <customSheetView guid="{2CE5BBB8-7D2C-4EA1-98DE-92BEDF0C8A97}" state="hidden" topLeftCell="A2">
      <selection activeCell="C2" sqref="C2"/>
      <pageMargins left="0.75" right="0.75" top="1" bottom="1" header="0.5" footer="0.5"/>
      <pageSetup orientation="portrait" r:id="rId5"/>
      <headerFooter alignWithMargins="0"/>
    </customSheetView>
    <customSheetView guid="{75ADC1CB-B2FC-4413-A994-9BBA99DCA57A}" state="hidden" topLeftCell="A2">
      <selection activeCell="C2" sqref="C2"/>
      <pageMargins left="0.75" right="0.75" top="1" bottom="1" header="0.5" footer="0.5"/>
      <pageSetup orientation="portrait" r:id="rId6"/>
      <headerFooter alignWithMargins="0"/>
    </customSheetView>
    <customSheetView guid="{611D8B62-9C40-451B-ABB4-92F111B2BF43}" state="hidden" topLeftCell="A2">
      <selection activeCell="C2" sqref="C2"/>
      <pageMargins left="0.75" right="0.75" top="1" bottom="1" header="0.5" footer="0.5"/>
      <pageSetup orientation="portrait" r:id="rId7"/>
      <headerFooter alignWithMargins="0"/>
    </customSheetView>
    <customSheetView guid="{27A45B7A-04F2-4516-B80B-5ED0825D4ED3}" state="hidden" topLeftCell="A2">
      <selection activeCell="C2" sqref="C2"/>
      <pageMargins left="0.75" right="0.75" top="1" bottom="1" header="0.5" footer="0.5"/>
      <pageSetup orientation="portrait" r:id="rId8"/>
      <headerFooter alignWithMargins="0"/>
    </customSheetView>
    <customSheetView guid="{14D7F02E-BCCA-4517-ABC7-537FF4AEB67A}" state="hidden" topLeftCell="A2">
      <selection activeCell="C2" sqref="C2"/>
      <pageMargins left="0.75" right="0.75" top="1" bottom="1" header="0.5" footer="0.5"/>
      <pageSetup orientation="portrait" r:id="rId9"/>
      <headerFooter alignWithMargins="0"/>
    </customSheetView>
    <customSheetView guid="{01ACF2E1-8E61-4459-ABC1-B6C183DEED61}" state="hidden" showRuler="0">
      <selection sqref="A1:B1"/>
      <pageMargins left="0.75" right="0.75" top="1" bottom="1" header="0.5" footer="0.5"/>
      <pageSetup orientation="portrait" r:id="rId10"/>
      <headerFooter alignWithMargins="0"/>
    </customSheetView>
    <customSheetView guid="{4F65FF32-EC61-4022-A399-2986D7B6B8B3}" state="hidden" showRuler="0">
      <selection sqref="A1:B1"/>
      <pageMargins left="0.75" right="0.75" top="1" bottom="1" header="0.5" footer="0.5"/>
      <pageSetup orientation="portrait" r:id="rId11"/>
      <headerFooter alignWithMargins="0"/>
    </customSheetView>
    <customSheetView guid="{091A6405-72DB-46E0-B81A-EC53A5C58396}" state="hidden" topLeftCell="A2">
      <selection activeCell="C2" sqref="C2"/>
      <pageMargins left="0.75" right="0.75" top="1" bottom="1" header="0.5" footer="0.5"/>
      <pageSetup orientation="portrait" r:id="rId12"/>
      <headerFooter alignWithMargins="0"/>
    </customSheetView>
    <customSheetView guid="{3AF5D368-0F40-4903-B06B-A4E8DE0BBD2F}" state="hidden" topLeftCell="A2">
      <selection activeCell="C2" sqref="C2"/>
      <pageMargins left="0.75" right="0.75" top="1" bottom="1" header="0.5" footer="0.5"/>
      <pageSetup orientation="portrait" r:id="rId13"/>
      <headerFooter alignWithMargins="0"/>
    </customSheetView>
    <customSheetView guid="{38BADFEC-005D-4348-A1C4-C10C151F5DFC}" state="hidden" topLeftCell="A2">
      <selection activeCell="C2" sqref="C2"/>
      <pageMargins left="0.75" right="0.75" top="1" bottom="1" header="0.5" footer="0.5"/>
      <pageSetup orientation="portrait" r:id="rId14"/>
      <headerFooter alignWithMargins="0"/>
    </customSheetView>
    <customSheetView guid="{693AE0F1-9847-4E6A-B08E-BAB67D33B621}" state="hidden" topLeftCell="A2">
      <selection activeCell="C2" sqref="C2"/>
      <pageMargins left="0.75" right="0.75" top="1" bottom="1" header="0.5" footer="0.5"/>
      <pageSetup orientation="portrait" r:id="rId15"/>
      <headerFooter alignWithMargins="0"/>
    </customSheetView>
    <customSheetView guid="{DECF7153-B692-414F-BA42-AEEFA09CA6EC}" state="hidden" topLeftCell="A2">
      <selection activeCell="C2" sqref="C2"/>
      <pageMargins left="0.75" right="0.75" top="1" bottom="1" header="0.5" footer="0.5"/>
      <pageSetup orientation="portrait" r:id="rId16"/>
      <headerFooter alignWithMargins="0"/>
    </customSheetView>
    <customSheetView guid="{89820FCD-8AFD-42C4-B05F-5701FCC12354}" state="hidden" topLeftCell="A2">
      <selection activeCell="C2" sqref="C2"/>
      <pageMargins left="0.75" right="0.75" top="1" bottom="1" header="0.5" footer="0.5"/>
      <pageSetup orientation="portrait" r:id="rId17"/>
      <headerFooter alignWithMargins="0"/>
    </customSheetView>
    <customSheetView guid="{B7DA3930-F502-4F10-B6E9-DF93489BC550}" state="hidden" topLeftCell="A2">
      <selection activeCell="C2" sqref="C2"/>
      <pageMargins left="0.75" right="0.75" top="1" bottom="1" header="0.5" footer="0.5"/>
      <pageSetup orientation="portrait" r:id="rId18"/>
      <headerFooter alignWithMargins="0"/>
    </customSheetView>
    <customSheetView guid="{85C5F000-3F2E-4A34-B83F-6CE80CF74968}" state="hidden" topLeftCell="A2">
      <selection activeCell="C2" sqref="C2"/>
      <pageMargins left="0.75" right="0.75" top="1" bottom="1" header="0.5" footer="0.5"/>
      <pageSetup orientation="portrait" r:id="rId19"/>
      <headerFooter alignWithMargins="0"/>
    </customSheetView>
  </customSheetViews>
  <mergeCells count="1">
    <mergeCell ref="A1:B1"/>
  </mergeCells>
  <phoneticPr fontId="2" type="noConversion"/>
  <pageMargins left="0.75" right="0.75" top="1" bottom="1" header="0.5" footer="0.5"/>
  <pageSetup orientation="portrait" r:id="rId2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dimension ref="A1"/>
  <sheetViews>
    <sheetView workbookViewId="0">
      <selection activeCell="F20" sqref="F20"/>
    </sheetView>
  </sheetViews>
  <sheetFormatPr defaultRowHeight="16.5"/>
  <sheetData/>
  <customSheetViews>
    <customSheetView guid="{D83EC6A1-2B65-4792-A424-DCAF5D1C1202}" state="hidden">
      <selection activeCell="F20" sqref="F20"/>
      <pageMargins left="0.7" right="0.7" top="0.75" bottom="0.75" header="0.3" footer="0.3"/>
    </customSheetView>
    <customSheetView guid="{2CA6ED7D-094C-426D-8B69-D7AF90E61D9D}" state="hidden">
      <selection activeCell="F20" sqref="F20"/>
      <pageMargins left="0.7" right="0.7" top="0.75" bottom="0.75" header="0.3" footer="0.3"/>
    </customSheetView>
    <customSheetView guid="{996AFBE6-B482-42C1-8052-EFE8998821C2}" state="hidden">
      <selection activeCell="F20" sqref="F20"/>
      <pageMargins left="0.7" right="0.7" top="0.75" bottom="0.75" header="0.3" footer="0.3"/>
    </customSheetView>
    <customSheetView guid="{B95AE71C-5BDA-4E26-8FE3-DB001AA67062}" state="hidden">
      <selection activeCell="F20" sqref="F20"/>
      <pageMargins left="0.7" right="0.7" top="0.75" bottom="0.75" header="0.3" footer="0.3"/>
    </customSheetView>
    <customSheetView guid="{2CE5BBB8-7D2C-4EA1-98DE-92BEDF0C8A97}" state="hidden">
      <selection activeCell="F20" sqref="F20"/>
      <pageMargins left="0.7" right="0.7" top="0.75" bottom="0.75" header="0.3" footer="0.3"/>
    </customSheetView>
    <customSheetView guid="{75ADC1CB-B2FC-4413-A994-9BBA99DCA57A}" state="hidden">
      <selection activeCell="F20" sqref="F20"/>
      <pageMargins left="0.7" right="0.7" top="0.75" bottom="0.75" header="0.3" footer="0.3"/>
    </customSheetView>
    <customSheetView guid="{38BADFEC-005D-4348-A1C4-C10C151F5DFC}" state="hidden">
      <selection activeCell="F20" sqref="F20"/>
      <pageMargins left="0.7" right="0.7" top="0.75" bottom="0.75" header="0.3" footer="0.3"/>
    </customSheetView>
    <customSheetView guid="{693AE0F1-9847-4E6A-B08E-BAB67D33B621}" state="hidden">
      <selection activeCell="F20" sqref="F20"/>
      <pageMargins left="0.7" right="0.7" top="0.75" bottom="0.75" header="0.3" footer="0.3"/>
    </customSheetView>
    <customSheetView guid="{DECF7153-B692-414F-BA42-AEEFA09CA6EC}" state="hidden">
      <selection activeCell="F20" sqref="F20"/>
      <pageMargins left="0.7" right="0.7" top="0.75" bottom="0.75" header="0.3" footer="0.3"/>
    </customSheetView>
    <customSheetView guid="{89820FCD-8AFD-42C4-B05F-5701FCC12354}" state="hidden">
      <selection activeCell="F20" sqref="F20"/>
      <pageMargins left="0.7" right="0.7" top="0.75" bottom="0.75" header="0.3" footer="0.3"/>
    </customSheetView>
    <customSheetView guid="{B7DA3930-F502-4F10-B6E9-DF93489BC550}" state="hidden">
      <selection activeCell="F20" sqref="F20"/>
      <pageMargins left="0.7" right="0.7" top="0.75" bottom="0.75" header="0.3" footer="0.3"/>
    </customSheetView>
    <customSheetView guid="{85C5F000-3F2E-4A34-B83F-6CE80CF74968}" state="hidden">
      <selection activeCell="F20" sqref="F20"/>
      <pageMargins left="0.7" right="0.7" top="0.75" bottom="0.75" header="0.3" footer="0.3"/>
    </customSheetView>
  </customSheetViews>
  <phoneticPr fontId="2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dimension ref="A1"/>
  <sheetViews>
    <sheetView workbookViewId="0"/>
  </sheetViews>
  <sheetFormatPr defaultRowHeight="16.5"/>
  <sheetData/>
  <customSheetViews>
    <customSheetView guid="{D83EC6A1-2B65-4792-A424-DCAF5D1C1202}" state="hidden">
      <pageMargins left="0.7" right="0.7" top="0.75" bottom="0.75" header="0.3" footer="0.3"/>
    </customSheetView>
    <customSheetView guid="{2CA6ED7D-094C-426D-8B69-D7AF90E61D9D}" state="hidden">
      <pageMargins left="0.7" right="0.7" top="0.75" bottom="0.75" header="0.3" footer="0.3"/>
    </customSheetView>
    <customSheetView guid="{996AFBE6-B482-42C1-8052-EFE8998821C2}" state="hidden">
      <pageMargins left="0.7" right="0.7" top="0.75" bottom="0.75" header="0.3" footer="0.3"/>
    </customSheetView>
    <customSheetView guid="{B95AE71C-5BDA-4E26-8FE3-DB001AA67062}" state="hidden">
      <pageMargins left="0.7" right="0.7" top="0.75" bottom="0.75" header="0.3" footer="0.3"/>
    </customSheetView>
    <customSheetView guid="{2CE5BBB8-7D2C-4EA1-98DE-92BEDF0C8A97}" state="hidden">
      <pageMargins left="0.7" right="0.7" top="0.75" bottom="0.75" header="0.3" footer="0.3"/>
    </customSheetView>
    <customSheetView guid="{75ADC1CB-B2FC-4413-A994-9BBA99DCA57A}" state="hidden">
      <pageMargins left="0.7" right="0.7" top="0.75" bottom="0.75" header="0.3" footer="0.3"/>
    </customSheetView>
    <customSheetView guid="{38BADFEC-005D-4348-A1C4-C10C151F5DFC}" state="hidden">
      <pageMargins left="0.7" right="0.7" top="0.75" bottom="0.75" header="0.3" footer="0.3"/>
    </customSheetView>
    <customSheetView guid="{693AE0F1-9847-4E6A-B08E-BAB67D33B621}" state="hidden">
      <pageMargins left="0.7" right="0.7" top="0.75" bottom="0.75" header="0.3" footer="0.3"/>
    </customSheetView>
    <customSheetView guid="{DECF7153-B692-414F-BA42-AEEFA09CA6EC}" state="hidden">
      <pageMargins left="0.7" right="0.7" top="0.75" bottom="0.75" header="0.3" footer="0.3"/>
    </customSheetView>
    <customSheetView guid="{89820FCD-8AFD-42C4-B05F-5701FCC12354}" state="hidden">
      <pageMargins left="0.7" right="0.7" top="0.75" bottom="0.75" header="0.3" footer="0.3"/>
    </customSheetView>
    <customSheetView guid="{B7DA3930-F502-4F10-B6E9-DF93489BC550}" state="hidden">
      <pageMargins left="0.7" right="0.7" top="0.75" bottom="0.75" header="0.3" footer="0.3"/>
    </customSheetView>
    <customSheetView guid="{85C5F000-3F2E-4A34-B83F-6CE80CF74968}" state="hidden">
      <pageMargins left="0.7" right="0.7" top="0.75" bottom="0.75" header="0.3" footer="0.3"/>
    </customSheetView>
  </customSheetViews>
  <phoneticPr fontId="2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dimension ref="A1"/>
  <sheetViews>
    <sheetView workbookViewId="0">
      <selection activeCell="H12" sqref="H12"/>
    </sheetView>
  </sheetViews>
  <sheetFormatPr defaultRowHeight="16.5"/>
  <sheetData/>
  <customSheetViews>
    <customSheetView guid="{D83EC6A1-2B65-4792-A424-DCAF5D1C1202}" state="hidden">
      <selection activeCell="H12" sqref="H12"/>
      <pageMargins left="0.7" right="0.7" top="0.75" bottom="0.75" header="0.3" footer="0.3"/>
    </customSheetView>
    <customSheetView guid="{2CA6ED7D-094C-426D-8B69-D7AF90E61D9D}" state="hidden">
      <selection activeCell="H12" sqref="H12"/>
      <pageMargins left="0.7" right="0.7" top="0.75" bottom="0.75" header="0.3" footer="0.3"/>
    </customSheetView>
    <customSheetView guid="{996AFBE6-B482-42C1-8052-EFE8998821C2}" state="hidden">
      <selection activeCell="H12" sqref="H12"/>
      <pageMargins left="0.7" right="0.7" top="0.75" bottom="0.75" header="0.3" footer="0.3"/>
    </customSheetView>
    <customSheetView guid="{B95AE71C-5BDA-4E26-8FE3-DB001AA67062}" state="hidden">
      <selection activeCell="H12" sqref="H12"/>
      <pageMargins left="0.7" right="0.7" top="0.75" bottom="0.75" header="0.3" footer="0.3"/>
    </customSheetView>
    <customSheetView guid="{2CE5BBB8-7D2C-4EA1-98DE-92BEDF0C8A97}" state="hidden">
      <selection activeCell="H12" sqref="H12"/>
      <pageMargins left="0.7" right="0.7" top="0.75" bottom="0.75" header="0.3" footer="0.3"/>
    </customSheetView>
    <customSheetView guid="{75ADC1CB-B2FC-4413-A994-9BBA99DCA57A}" state="hidden">
      <selection activeCell="H12" sqref="H12"/>
      <pageMargins left="0.7" right="0.7" top="0.75" bottom="0.75" header="0.3" footer="0.3"/>
    </customSheetView>
    <customSheetView guid="{DECF7153-B692-414F-BA42-AEEFA09CA6EC}">
      <pageMargins left="0.7" right="0.7" top="0.75" bottom="0.75" header="0.3" footer="0.3"/>
    </customSheetView>
    <customSheetView guid="{89820FCD-8AFD-42C4-B05F-5701FCC12354}" state="hidden">
      <selection activeCell="H12" sqref="H12"/>
      <pageMargins left="0.7" right="0.7" top="0.75" bottom="0.75" header="0.3" footer="0.3"/>
    </customSheetView>
    <customSheetView guid="{B7DA3930-F502-4F10-B6E9-DF93489BC550}" state="hidden">
      <selection activeCell="H12" sqref="H12"/>
      <pageMargins left="0.7" right="0.7" top="0.75" bottom="0.75" header="0.3" footer="0.3"/>
    </customSheetView>
    <customSheetView guid="{85C5F000-3F2E-4A34-B83F-6CE80CF74968}" state="hidden">
      <selection activeCell="H12" sqref="H1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Basic</vt:lpstr>
      <vt:lpstr>Cover</vt:lpstr>
      <vt:lpstr>Instructions</vt:lpstr>
      <vt:lpstr>Names of Bidder</vt:lpstr>
      <vt:lpstr>my rough Sheet</vt:lpstr>
      <vt:lpstr>Attach-3</vt:lpstr>
      <vt:lpstr>Attach-4</vt:lpstr>
      <vt:lpstr>Attach-5</vt:lpstr>
      <vt:lpstr>Attach-6</vt:lpstr>
      <vt:lpstr>GD</vt:lpstr>
      <vt:lpstr>Letter of Proposal</vt:lpstr>
      <vt:lpstr>Q &amp; C</vt:lpstr>
      <vt:lpstr>T &amp; D</vt:lpstr>
      <vt:lpstr>N to W</vt:lpstr>
      <vt:lpstr>Sheet1</vt:lpstr>
      <vt:lpstr>Sheet2</vt:lpstr>
      <vt:lpstr>Sheet3</vt:lpstr>
      <vt:lpstr>'Attach-3'!Print_Area</vt:lpstr>
      <vt:lpstr>'Attach-4'!Print_Area</vt:lpstr>
      <vt:lpstr>'Attach-5'!Print_Area</vt:lpstr>
      <vt:lpstr>'Attach-6'!Print_Area</vt:lpstr>
      <vt:lpstr>GD!Print_Area</vt:lpstr>
      <vt:lpstr>Instructions!Print_Area</vt:lpstr>
      <vt:lpstr>'Letter of Proposal'!Print_Area</vt:lpstr>
      <vt:lpstr>'Names of Bidder'!Print_Area</vt:lpstr>
      <vt:lpstr>'Q &amp; C'!Print_Area</vt:lpstr>
      <vt:lpstr>'T &amp; D'!Print_Area</vt:lpstr>
      <vt:lpstr>'Attach-4'!Print_Titles</vt:lpstr>
      <vt:lpstr>'Attach-6'!Print_Titles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Samrat Jain {Samrat Jain}</cp:lastModifiedBy>
  <cp:lastPrinted>2021-03-19T06:59:09Z</cp:lastPrinted>
  <dcterms:created xsi:type="dcterms:W3CDTF">2001-07-26T10:23:15Z</dcterms:created>
  <dcterms:modified xsi:type="dcterms:W3CDTF">2021-12-03T11:04:39Z</dcterms:modified>
</cp:coreProperties>
</file>