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updateLinks="never" codeName="ThisWorkbook" defaultThemeVersion="124226"/>
  <mc:AlternateContent xmlns:mc="http://schemas.openxmlformats.org/markup-compatibility/2006">
    <mc:Choice Requires="x15">
      <x15ac:absPath xmlns:x15ac="http://schemas.microsoft.com/office/spreadsheetml/2010/11/ac" url="D:\F drive data\Ankit\Ankit\New\Arial Lidar-retender\Bidding Documents\"/>
    </mc:Choice>
  </mc:AlternateContent>
  <xr:revisionPtr revIDLastSave="0" documentId="13_ncr:1_{2ACDEA7B-F347-4E4C-B68D-C33C2A1A9531}" xr6:coauthVersionLast="36" xr6:coauthVersionMax="47" xr10:uidLastSave="{00000000-0000-0000-0000-000000000000}"/>
  <workbookProtection workbookPassword="EE0B" revisionsPassword="DCF6" lockStructure="1" lockRevision="1"/>
  <bookViews>
    <workbookView xWindow="-120" yWindow="-120" windowWidth="29040" windowHeight="15720" tabRatio="921" firstSheet="4" activeTab="23" xr2:uid="{00000000-000D-0000-FFFF-FFFF00000000}"/>
  </bookViews>
  <sheets>
    <sheet name="Basic" sheetId="1" state="hidden" r:id="rId1"/>
    <sheet name="Cover" sheetId="2" r:id="rId2"/>
    <sheet name="Names of Bidder" sheetId="3" r:id="rId3"/>
    <sheet name="Attach 3(JV)" sheetId="4" r:id="rId4"/>
    <sheet name="Attach 4" sheetId="5" r:id="rId5"/>
    <sheet name="Attach 4 (A)" sheetId="6" r:id="rId6"/>
    <sheet name="Attach 4 (B)" sheetId="7" r:id="rId7"/>
    <sheet name="Attach 5" sheetId="8" r:id="rId8"/>
    <sheet name="Attach 5 (A)" sheetId="9" r:id="rId9"/>
    <sheet name="Attach 6" sheetId="10" r:id="rId10"/>
    <sheet name="Attach 7" sheetId="11" r:id="rId11"/>
    <sheet name="Attach 9" sheetId="12" r:id="rId12"/>
    <sheet name="Attach 10" sheetId="13" r:id="rId13"/>
    <sheet name="Attach 11" sheetId="14" r:id="rId14"/>
    <sheet name="Attach 12" sheetId="15" r:id="rId15"/>
    <sheet name="Attach 13" sheetId="16" r:id="rId16"/>
    <sheet name="Attach 14" sheetId="17" r:id="rId17"/>
    <sheet name="Attach 14-IP" sheetId="18" state="hidden" r:id="rId18"/>
    <sheet name="Attach 15 " sheetId="19" r:id="rId19"/>
    <sheet name="Attach 16" sheetId="20" r:id="rId20"/>
    <sheet name="Attach 17" sheetId="21" r:id="rId21"/>
    <sheet name="Attach 18" sheetId="22" state="hidden" r:id="rId22"/>
    <sheet name="Attach 19" sheetId="23" r:id="rId23"/>
    <sheet name="Bid Form 1st Envelope " sheetId="24" r:id="rId24"/>
    <sheet name="N to W" sheetId="25" state="hidden" r:id="rId25"/>
    <sheet name="Sheet1" sheetId="26" state="hidden" r:id="rId26"/>
  </sheets>
  <externalReferences>
    <externalReference r:id="rId27"/>
    <externalReference r:id="rId28"/>
  </externalReferences>
  <definedNames>
    <definedName name="\A" localSheetId="20">#REF!</definedName>
    <definedName name="\A" localSheetId="21">#REF!</definedName>
    <definedName name="\A" localSheetId="8">#REF!</definedName>
    <definedName name="\A">#REF!</definedName>
    <definedName name="\B" localSheetId="20">#REF!</definedName>
    <definedName name="\B" localSheetId="21">#REF!</definedName>
    <definedName name="\B" localSheetId="8">#REF!</definedName>
    <definedName name="\B">#REF!</definedName>
    <definedName name="\C" localSheetId="20">#REF!</definedName>
    <definedName name="\C" localSheetId="21">#REF!</definedName>
    <definedName name="\C" localSheetId="8">#REF!</definedName>
    <definedName name="\C">#REF!</definedName>
    <definedName name="\M" localSheetId="21">#REF!</definedName>
    <definedName name="\M" localSheetId="8">#REF!</definedName>
    <definedName name="\M">#REF!</definedName>
    <definedName name="\N" localSheetId="21">#REF!</definedName>
    <definedName name="\N" localSheetId="8">#REF!</definedName>
    <definedName name="\N">#REF!</definedName>
    <definedName name="\P" localSheetId="21">#REF!</definedName>
    <definedName name="\P" localSheetId="8">#REF!</definedName>
    <definedName name="\P">#REF!</definedName>
    <definedName name="\R" localSheetId="21">#REF!</definedName>
    <definedName name="\R" localSheetId="8">#REF!</definedName>
    <definedName name="\R">#REF!</definedName>
    <definedName name="\U" localSheetId="21">#REF!</definedName>
    <definedName name="\U" localSheetId="8">#REF!</definedName>
    <definedName name="\U">#REF!</definedName>
    <definedName name="\V" localSheetId="21">#REF!</definedName>
    <definedName name="\V" localSheetId="8">#REF!</definedName>
    <definedName name="\V">#REF!</definedName>
    <definedName name="ab" localSheetId="21">#REF!</definedName>
    <definedName name="ab" localSheetId="8">#REF!</definedName>
    <definedName name="ab">#REF!</definedName>
    <definedName name="BL2A">#REF!</definedName>
    <definedName name="BL2A2">#REF!</definedName>
    <definedName name="BL2AA">#REF!</definedName>
    <definedName name="BL2AAA" localSheetId="20">'[1]Attach QR'!$J$785</definedName>
    <definedName name="BL2AAA">#REF!</definedName>
    <definedName name="BL2B">#REF!</definedName>
    <definedName name="BL2BB">#REF!</definedName>
    <definedName name="BL2BBB" localSheetId="20">'[1]Attach QR'!$K$785</definedName>
    <definedName name="BL2BBB">#REF!</definedName>
    <definedName name="BL2C">#REF!</definedName>
    <definedName name="BL2CC">#REF!</definedName>
    <definedName name="BL2CCC" localSheetId="20">'[1]Attach QR'!$L$785</definedName>
    <definedName name="BL2CCC">#REF!</definedName>
    <definedName name="BL3A">#REF!</definedName>
    <definedName name="BL3AA">#REF!</definedName>
    <definedName name="BL3AAA" localSheetId="20">'[1]Attach QR'!$J$788</definedName>
    <definedName name="BL3AAA">#REF!</definedName>
    <definedName name="BL3B">#REF!</definedName>
    <definedName name="BL3BB">#REF!</definedName>
    <definedName name="BL3BBB" localSheetId="20">'[1]Attach QR'!$K$788</definedName>
    <definedName name="BL3BBB">#REF!</definedName>
    <definedName name="BL3C">#REF!</definedName>
    <definedName name="BL3CC">#REF!</definedName>
    <definedName name="BL3CCC" localSheetId="20">'[1]Attach QR'!$L$788</definedName>
    <definedName name="BL3CCC">#REF!</definedName>
    <definedName name="BL4A">#REF!</definedName>
    <definedName name="BL4AA">#REF!</definedName>
    <definedName name="BL4AAA" localSheetId="20">'[1]Attach QR'!$J$791</definedName>
    <definedName name="BL4AAA">#REF!</definedName>
    <definedName name="BL4B">#REF!</definedName>
    <definedName name="BL4BB">#REF!</definedName>
    <definedName name="BL4BBB" localSheetId="20">'[1]Attach QR'!$K$791</definedName>
    <definedName name="BL4BBB">#REF!</definedName>
    <definedName name="BL4C">#REF!</definedName>
    <definedName name="BL4CC">#REF!</definedName>
    <definedName name="BL4CCC" localSheetId="20">'[1]Attach QR'!$L$791</definedName>
    <definedName name="BL4CCC">#REF!</definedName>
    <definedName name="BL5A">#REF!</definedName>
    <definedName name="BL5AA">#REF!</definedName>
    <definedName name="BL5AAA" localSheetId="20">'[1]Attach QR'!$J$794</definedName>
    <definedName name="BL5AAA">#REF!</definedName>
    <definedName name="BL5B">#REF!</definedName>
    <definedName name="BL5BB">#REF!</definedName>
    <definedName name="BL5BBB" localSheetId="20">'[1]Attach QR'!$K$794</definedName>
    <definedName name="BL5BBB">#REF!</definedName>
    <definedName name="BL5C">#REF!</definedName>
    <definedName name="BL5CC">#REF!</definedName>
    <definedName name="BL5CCC" localSheetId="20">'[1]Attach QR'!$L$794</definedName>
    <definedName name="BL5CCC">#REF!</definedName>
    <definedName name="CAPA1" localSheetId="18">'[2]Attach QR'!#REF!</definedName>
    <definedName name="CAPA1" localSheetId="21">#REF!</definedName>
    <definedName name="CAPA1" localSheetId="8">#REF!</definedName>
    <definedName name="CAPA1">#REF!</definedName>
    <definedName name="CAPA11" localSheetId="18">'[2]Attach QR'!#REF!</definedName>
    <definedName name="CAPA11" localSheetId="21">#REF!</definedName>
    <definedName name="CAPA11" localSheetId="8">#REF!</definedName>
    <definedName name="CAPA11">#REF!</definedName>
    <definedName name="CAPA111" localSheetId="18">'[2]Attach QR'!#REF!</definedName>
    <definedName name="CAPA111" localSheetId="20">'[1]Attach QR'!$F$505</definedName>
    <definedName name="CAPA111" localSheetId="21">#REF!</definedName>
    <definedName name="CAPA111" localSheetId="8">#REF!</definedName>
    <definedName name="CAPA111">#REF!</definedName>
    <definedName name="CAPA2" localSheetId="18">'[2]Attach QR'!#REF!</definedName>
    <definedName name="CAPA2" localSheetId="21">#REF!</definedName>
    <definedName name="CAPA2" localSheetId="8">#REF!</definedName>
    <definedName name="CAPA2">#REF!</definedName>
    <definedName name="CAPA22" localSheetId="18">'[2]Attach QR'!#REF!</definedName>
    <definedName name="CAPA22" localSheetId="21">#REF!</definedName>
    <definedName name="CAPA22" localSheetId="8">#REF!</definedName>
    <definedName name="CAPA22">#REF!</definedName>
    <definedName name="CAPA222" localSheetId="18">'[2]Attach QR'!#REF!</definedName>
    <definedName name="CAPA222" localSheetId="20">'[1]Attach QR'!$I$505</definedName>
    <definedName name="CAPA222" localSheetId="21">#REF!</definedName>
    <definedName name="CAPA222" localSheetId="8">#REF!</definedName>
    <definedName name="CAPA222">#REF!</definedName>
    <definedName name="CAPA3" localSheetId="18">'[2]Attach QR'!#REF!</definedName>
    <definedName name="CAPA3" localSheetId="21">#REF!</definedName>
    <definedName name="CAPA3" localSheetId="8">#REF!</definedName>
    <definedName name="CAPA3">#REF!</definedName>
    <definedName name="CAPA33" localSheetId="18">'[2]Attach QR'!#REF!</definedName>
    <definedName name="CAPA33" localSheetId="21">#REF!</definedName>
    <definedName name="CAPA33" localSheetId="8">#REF!</definedName>
    <definedName name="CAPA33">#REF!</definedName>
    <definedName name="CAPA333" localSheetId="18">'[2]Attach QR'!#REF!</definedName>
    <definedName name="CAPA333" localSheetId="20">'[1]Attach QR'!$G$651</definedName>
    <definedName name="CAPA333" localSheetId="21">#REF!</definedName>
    <definedName name="CAPA333" localSheetId="8">#REF!</definedName>
    <definedName name="CAPA333">#REF!</definedName>
    <definedName name="CAPA4" localSheetId="18">'[2]Attach QR'!#REF!</definedName>
    <definedName name="CAPA4" localSheetId="21">#REF!</definedName>
    <definedName name="CAPA4" localSheetId="8">#REF!</definedName>
    <definedName name="CAPA4">#REF!</definedName>
    <definedName name="CAPA44" localSheetId="18">'[2]Attach QR'!#REF!</definedName>
    <definedName name="CAPA44" localSheetId="21">#REF!</definedName>
    <definedName name="CAPA44" localSheetId="8">#REF!</definedName>
    <definedName name="CAPA44">#REF!</definedName>
    <definedName name="CAPA444" localSheetId="18">'[2]Attach QR'!#REF!</definedName>
    <definedName name="CAPA444" localSheetId="20">'[1]Attach QR'!$I$651</definedName>
    <definedName name="CAPA444" localSheetId="21">#REF!</definedName>
    <definedName name="CAPA444" localSheetId="8">#REF!</definedName>
    <definedName name="CAPA444">#REF!</definedName>
    <definedName name="CAPA7" localSheetId="18">'[2]Attach QR'!#REF!</definedName>
    <definedName name="CAPA7" localSheetId="21">#REF!</definedName>
    <definedName name="CAPA7" localSheetId="8">#REF!</definedName>
    <definedName name="CAPA7">#REF!</definedName>
    <definedName name="CAPA77" localSheetId="18">'[2]Attach QR'!#REF!</definedName>
    <definedName name="CAPA77" localSheetId="21">#REF!</definedName>
    <definedName name="CAPA77" localSheetId="8">#REF!</definedName>
    <definedName name="CAPA77">#REF!</definedName>
    <definedName name="CAPA777" localSheetId="18">'[2]Attach QR'!#REF!</definedName>
    <definedName name="CAPA777" localSheetId="20">'[1]Attach QR'!$D$505</definedName>
    <definedName name="CAPA777" localSheetId="21">#REF!</definedName>
    <definedName name="CAPA777" localSheetId="8">#REF!</definedName>
    <definedName name="CAPA777">#REF!</definedName>
    <definedName name="LA">'Attach 12'!#REF!</definedName>
    <definedName name="logo1">"Picture 7"</definedName>
    <definedName name="MANU1" localSheetId="18">'[2]Attach QR'!#REF!</definedName>
    <definedName name="MANU1" localSheetId="21">#REF!</definedName>
    <definedName name="MANU1" localSheetId="8">#REF!</definedName>
    <definedName name="MANU1">#REF!</definedName>
    <definedName name="MANU11" localSheetId="18">'[2]Attach QR'!#REF!</definedName>
    <definedName name="MANU11" localSheetId="21">#REF!</definedName>
    <definedName name="MANU11" localSheetId="8">#REF!</definedName>
    <definedName name="MANU11">#REF!</definedName>
    <definedName name="MANU111" localSheetId="18">'[2]Attach QR'!#REF!</definedName>
    <definedName name="MANU111" localSheetId="20">'[1]Attach QR'!$H$350</definedName>
    <definedName name="MANU111" localSheetId="21">#REF!</definedName>
    <definedName name="MANU111" localSheetId="8">#REF!</definedName>
    <definedName name="MANU111">#REF!</definedName>
    <definedName name="MANU2" localSheetId="18">'[2]Attach QR'!#REF!</definedName>
    <definedName name="MANU2" localSheetId="21">#REF!</definedName>
    <definedName name="MANU2" localSheetId="8">#REF!</definedName>
    <definedName name="MANU2">#REF!</definedName>
    <definedName name="MANU22" localSheetId="18">'[2]Attach QR'!#REF!</definedName>
    <definedName name="MANU22" localSheetId="21">#REF!</definedName>
    <definedName name="MANU22" localSheetId="8">#REF!</definedName>
    <definedName name="MANU22">#REF!</definedName>
    <definedName name="MANU222" localSheetId="18">'[2]Attach QR'!#REF!</definedName>
    <definedName name="MANU222" localSheetId="20">'[1]Attach QR'!$H$419</definedName>
    <definedName name="MANU222" localSheetId="21">#REF!</definedName>
    <definedName name="MANU222" localSheetId="8">#REF!</definedName>
    <definedName name="MANU222">#REF!</definedName>
    <definedName name="MANU3" localSheetId="18">'[2]Attach QR'!#REF!</definedName>
    <definedName name="MANU3" localSheetId="21">#REF!</definedName>
    <definedName name="MANU3" localSheetId="8">#REF!</definedName>
    <definedName name="MANU3">#REF!</definedName>
    <definedName name="MANU33" localSheetId="18">'[2]Attach QR'!#REF!</definedName>
    <definedName name="MANU33" localSheetId="21">#REF!</definedName>
    <definedName name="MANU33" localSheetId="8">#REF!</definedName>
    <definedName name="MANU33">#REF!</definedName>
    <definedName name="MANU333" localSheetId="18">'[2]Attach QR'!#REF!</definedName>
    <definedName name="MANU333" localSheetId="20">'[1]Attach QR'!$G$560</definedName>
    <definedName name="MANU333" localSheetId="21">#REF!</definedName>
    <definedName name="MANU333" localSheetId="8">#REF!</definedName>
    <definedName name="MANU333">#REF!</definedName>
    <definedName name="MANU4" localSheetId="18">'[2]Attach QR'!#REF!</definedName>
    <definedName name="MANU4" localSheetId="21">#REF!</definedName>
    <definedName name="MANU4" localSheetId="8">#REF!</definedName>
    <definedName name="MANU4">#REF!</definedName>
    <definedName name="MANU44" localSheetId="18">'[2]Attach QR'!#REF!</definedName>
    <definedName name="MANU44" localSheetId="21">#REF!</definedName>
    <definedName name="MANU44" localSheetId="8">#REF!</definedName>
    <definedName name="MANU44">#REF!</definedName>
    <definedName name="MANU444" localSheetId="18">'[2]Attach QR'!#REF!</definedName>
    <definedName name="MANU444" localSheetId="20">'[1]Attach QR'!$I$560</definedName>
    <definedName name="MANU444" localSheetId="21">#REF!</definedName>
    <definedName name="MANU444" localSheetId="8">#REF!</definedName>
    <definedName name="MANU444">#REF!</definedName>
    <definedName name="MANU5" localSheetId="18">'[2]Attach QR'!#REF!</definedName>
    <definedName name="MANU5" localSheetId="21">#REF!</definedName>
    <definedName name="MANU5" localSheetId="8">#REF!</definedName>
    <definedName name="MANU5">#REF!</definedName>
    <definedName name="MANU55" localSheetId="18">'[2]Attach QR'!#REF!</definedName>
    <definedName name="MANU55" localSheetId="21">#REF!</definedName>
    <definedName name="MANU55" localSheetId="8">#REF!</definedName>
    <definedName name="MANU55">#REF!</definedName>
    <definedName name="MANU555" localSheetId="18">'[2]Attach QR'!#REF!</definedName>
    <definedName name="MANU555" localSheetId="20">'[1]Attach QR'!$E$560</definedName>
    <definedName name="MANU555" localSheetId="21">#REF!</definedName>
    <definedName name="MANU555" localSheetId="8">#REF!</definedName>
    <definedName name="MANU555">#REF!</definedName>
    <definedName name="PATH1">#REF!</definedName>
    <definedName name="PATH11">#REF!</definedName>
    <definedName name="PATH111" localSheetId="20">'[1]Attach QR'!$G$170</definedName>
    <definedName name="PATH111">#REF!</definedName>
    <definedName name="PATH2">#REF!</definedName>
    <definedName name="PATH22">#REF!</definedName>
    <definedName name="PATH222" localSheetId="20">'[1]Attach QR'!$I$170</definedName>
    <definedName name="PATH222">#REF!</definedName>
    <definedName name="PATH3">#REF!</definedName>
    <definedName name="PATH33">#REF!</definedName>
    <definedName name="PATH333" localSheetId="20">'[1]Attach QR'!$G$246</definedName>
    <definedName name="PATH333">#REF!</definedName>
    <definedName name="PATH4">#REF!</definedName>
    <definedName name="PATH44">#REF!</definedName>
    <definedName name="PATH444" localSheetId="20">'[1]Attach QR'!$I$246</definedName>
    <definedName name="PATH444">#REF!</definedName>
    <definedName name="PATH5">#REF!</definedName>
    <definedName name="PATH55">#REF!</definedName>
    <definedName name="PATH555">#REF!</definedName>
    <definedName name="PATHAR1">#REF!</definedName>
    <definedName name="PATHAR2">#REF!</definedName>
    <definedName name="PATHAR3" localSheetId="18">'[2]Attach QR'!$AO$410</definedName>
    <definedName name="PATHAR3" localSheetId="20">'[1]Attach QR'!$AO$750</definedName>
    <definedName name="PATHAR3">#REF!</definedName>
    <definedName name="PATHJV1">#REF!</definedName>
    <definedName name="PATHJV11">#REF!</definedName>
    <definedName name="PATHJV111">#REF!</definedName>
    <definedName name="PATHJV2">#REF!</definedName>
    <definedName name="PATHJV22">#REF!</definedName>
    <definedName name="PATHJV222">#REF!</definedName>
    <definedName name="PATHJV3" localSheetId="20">'[1]Attach QR'!$I$61</definedName>
    <definedName name="PATHJV3">#REF!</definedName>
    <definedName name="PATHJV33" localSheetId="20">'[1]Attach QR'!$G$61</definedName>
    <definedName name="PATHJV33">#REF!</definedName>
    <definedName name="PATHJV333" localSheetId="20">'[1]Attach QR'!$E$61</definedName>
    <definedName name="PATHJV333">#REF!</definedName>
    <definedName name="PATHJVPR1">#REF!</definedName>
    <definedName name="PATHJVPR11">#REF!</definedName>
    <definedName name="PATHJVPR111" localSheetId="20">'[1]Attach QR'!$K$782</definedName>
    <definedName name="PATHJVPR111">#REF!</definedName>
    <definedName name="PATHJVPR2">#REF!</definedName>
    <definedName name="PATHJVPR22">#REF!</definedName>
    <definedName name="PATHJVPR222" localSheetId="20">'[1]Attach QR'!$L$782</definedName>
    <definedName name="PATHJVPR222">#REF!</definedName>
    <definedName name="PATHLA1" localSheetId="18">'[2]Attach QR'!#REF!</definedName>
    <definedName name="PATHLA1" localSheetId="21">#REF!</definedName>
    <definedName name="PATHLA1" localSheetId="8">#REF!</definedName>
    <definedName name="PATHLA1">#REF!</definedName>
    <definedName name="PATHLA2" localSheetId="18">'[2]Attach QR'!#REF!</definedName>
    <definedName name="PATHLA2" localSheetId="21">#REF!</definedName>
    <definedName name="PATHLA2" localSheetId="8">#REF!</definedName>
    <definedName name="PATHLA2">#REF!</definedName>
    <definedName name="PATHLA3" localSheetId="18">'[2]Attach QR'!#REF!</definedName>
    <definedName name="PATHLA3" localSheetId="20">'[1]Attach QR'!$D$651</definedName>
    <definedName name="PATHLA3" localSheetId="21">#REF!</definedName>
    <definedName name="PATHLA3" localSheetId="8">#REF!</definedName>
    <definedName name="PATHLA3">#REF!</definedName>
    <definedName name="PATHLP1">#REF!</definedName>
    <definedName name="PATHLP2">#REF!</definedName>
    <definedName name="PATHLP3" localSheetId="20">'[1]Attach QR'!$J$782</definedName>
    <definedName name="PATHLP3">#REF!</definedName>
    <definedName name="PATHPR1">#REF!</definedName>
    <definedName name="PATHPR2">#REF!</definedName>
    <definedName name="_xlnm.Print_Area" localSheetId="12">'Attach 10'!$A$1:$E$28</definedName>
    <definedName name="_xlnm.Print_Area" localSheetId="13">'Attach 11'!$A$1:$E$31</definedName>
    <definedName name="_xlnm.Print_Area" localSheetId="14">'Attach 12'!$A$1:$E$20</definedName>
    <definedName name="_xlnm.Print_Area" localSheetId="15">'Attach 13'!$A$1:$E$21</definedName>
    <definedName name="_xlnm.Print_Area" localSheetId="16">'Attach 14'!$A$1:$E$18</definedName>
    <definedName name="_xlnm.Print_Area" localSheetId="17">'Attach 14-IP'!$A$8:$I$221</definedName>
    <definedName name="_xlnm.Print_Area" localSheetId="18">'Attach 15 '!$A$1:$E$72</definedName>
    <definedName name="_xlnm.Print_Area" localSheetId="19">'Attach 16'!$A$1:$L$93</definedName>
    <definedName name="_xlnm.Print_Area" localSheetId="20">'Attach 17'!$A$1:$E$33</definedName>
    <definedName name="_xlnm.Print_Area" localSheetId="21">'Attach 18'!$A$1:$E$19</definedName>
    <definedName name="_xlnm.Print_Area" localSheetId="22">'Attach 19'!$A$1:$E$31</definedName>
    <definedName name="_xlnm.Print_Area" localSheetId="3">'Attach 3(JV)'!$A$1:$E$28</definedName>
    <definedName name="_xlnm.Print_Area" localSheetId="4">'Attach 4'!$A$1:$G$25</definedName>
    <definedName name="_xlnm.Print_Area" localSheetId="5">'Attach 4 (A)'!$A$1:$E$27</definedName>
    <definedName name="_xlnm.Print_Area" localSheetId="6">'Attach 4 (B)'!$A$1:$E$26</definedName>
    <definedName name="_xlnm.Print_Area" localSheetId="7">'Attach 5'!$A$1:$E$34</definedName>
    <definedName name="_xlnm.Print_Area" localSheetId="8">'Attach 5 (A)'!$A$1:$E$28</definedName>
    <definedName name="_xlnm.Print_Area" localSheetId="9">'Attach 6'!$A$1:$E$28</definedName>
    <definedName name="_xlnm.Print_Area" localSheetId="10">'Attach 7'!$A$1:$E$28</definedName>
    <definedName name="_xlnm.Print_Area" localSheetId="11">'Attach 9'!$A$1:$G$34</definedName>
    <definedName name="_xlnm.Print_Area" localSheetId="23">'Bid Form 1st Envelope '!$A$1:$J$120</definedName>
    <definedName name="_xlnm.Print_Area" localSheetId="1">Cover!$A$1:$F$27</definedName>
    <definedName name="_xlnm.Print_Area" localSheetId="2">'Names of Bidder'!$B$1:$D$19</definedName>
    <definedName name="_xlnm.Print_Titles" localSheetId="14">'Attach 12'!#REF!</definedName>
    <definedName name="_xlnm.Print_Titles" localSheetId="11">'Attach 9'!$17:$17</definedName>
    <definedName name="_xlnm.Recorder" localSheetId="20">#REF!</definedName>
    <definedName name="_xlnm.Recorder" localSheetId="21">#REF!</definedName>
    <definedName name="_xlnm.Recorder" localSheetId="8">#REF!</definedName>
    <definedName name="_xlnm.Recorder">#REF!</definedName>
    <definedName name="TEST" localSheetId="20">#REF!</definedName>
    <definedName name="TEST" localSheetId="21">#REF!</definedName>
    <definedName name="TEST" localSheetId="8">#REF!</definedName>
    <definedName name="TEST">#REF!</definedName>
    <definedName name="TO">'Attach 12'!#REF!</definedName>
    <definedName name="Z_02C24E46_CB1A_4A64_AFE8_BC568DF970F3_.wvu.Cols" localSheetId="18" hidden="1">'Attach 15 '!$H:$H,'Attach 15 '!$JD:$JD,'Attach 15 '!$SZ:$SZ,'Attach 15 '!$ACV:$ACV,'Attach 15 '!$AMR:$AMR,'Attach 15 '!$AWN:$AWN,'Attach 15 '!$BGJ:$BGJ,'Attach 15 '!$BQF:$BQF,'Attach 15 '!$CAB:$CAB,'Attach 15 '!$CJX:$CJX,'Attach 15 '!$CTT:$CTT,'Attach 15 '!$DDP:$DDP,'Attach 15 '!$DNL:$DNL,'Attach 15 '!$DXH:$DXH,'Attach 15 '!$EHD:$EHD,'Attach 15 '!$EQZ:$EQZ,'Attach 15 '!$FAV:$FAV,'Attach 15 '!$FKR:$FKR,'Attach 15 '!$FUN:$FUN,'Attach 15 '!$GEJ:$GEJ,'Attach 15 '!$GOF:$GOF,'Attach 15 '!$GYB:$GYB,'Attach 15 '!$HHX:$HHX,'Attach 15 '!$HRT:$HRT,'Attach 15 '!$IBP:$IBP,'Attach 15 '!$ILL:$ILL,'Attach 15 '!$IVH:$IVH,'Attach 15 '!$JFD:$JFD,'Attach 15 '!$JOZ:$JOZ,'Attach 15 '!$JYV:$JYV,'Attach 15 '!$KIR:$KIR,'Attach 15 '!$KSN:$KSN,'Attach 15 '!$LCJ:$LCJ,'Attach 15 '!$LMF:$LMF,'Attach 15 '!$LWB:$LWB,'Attach 15 '!$MFX:$MFX,'Attach 15 '!$MPT:$MPT,'Attach 15 '!$MZP:$MZP,'Attach 15 '!$NJL:$NJL,'Attach 15 '!$NTH:$NTH,'Attach 15 '!$ODD:$ODD,'Attach 15 '!$OMZ:$OMZ,'Attach 15 '!$OWV:$OWV,'Attach 15 '!$PGR:$PGR,'Attach 15 '!$PQN:$PQN,'Attach 15 '!$QAJ:$QAJ,'Attach 15 '!$QKF:$QKF,'Attach 15 '!$QUB:$QUB,'Attach 15 '!$RDX:$RDX,'Attach 15 '!$RNT:$RNT,'Attach 15 '!$RXP:$RXP,'Attach 15 '!$SHL:$SHL,'Attach 15 '!$SRH:$SRH,'Attach 15 '!$TBD:$TBD,'Attach 15 '!$TKZ:$TKZ,'Attach 15 '!$TUV:$TUV,'Attach 15 '!$UER:$UER,'Attach 15 '!$UON:$UON,'Attach 15 '!$UYJ:$UYJ,'Attach 15 '!$VIF:$VIF,'Attach 15 '!$VSB:$VSB,'Attach 15 '!$WBX:$WBX,'Attach 15 '!$WLT:$WLT,'Attach 15 '!$WVP:$WVP</definedName>
    <definedName name="Z_02C24E46_CB1A_4A64_AFE8_BC568DF970F3_.wvu.Cols" localSheetId="7" hidden="1">'Attach 5'!$H:$H</definedName>
    <definedName name="Z_02C24E46_CB1A_4A64_AFE8_BC568DF970F3_.wvu.Cols" localSheetId="9" hidden="1">'Attach 6'!$H:$H</definedName>
    <definedName name="Z_02C24E46_CB1A_4A64_AFE8_BC568DF970F3_.wvu.Cols" localSheetId="2" hidden="1">'Names of Bidder'!$G:$I</definedName>
    <definedName name="Z_02C24E46_CB1A_4A64_AFE8_BC568DF970F3_.wvu.PrintArea" localSheetId="12" hidden="1">'Attach 10'!$A$1:$E$28</definedName>
    <definedName name="Z_02C24E46_CB1A_4A64_AFE8_BC568DF970F3_.wvu.PrintArea" localSheetId="13" hidden="1">'Attach 11'!$A$1:$E$31</definedName>
    <definedName name="Z_02C24E46_CB1A_4A64_AFE8_BC568DF970F3_.wvu.PrintArea" localSheetId="14" hidden="1">'Attach 12'!$A$1:$E$20</definedName>
    <definedName name="Z_02C24E46_CB1A_4A64_AFE8_BC568DF970F3_.wvu.PrintArea" localSheetId="15" hidden="1">'Attach 13'!$A$1:$E$21</definedName>
    <definedName name="Z_02C24E46_CB1A_4A64_AFE8_BC568DF970F3_.wvu.PrintArea" localSheetId="16" hidden="1">'Attach 14'!$A$1:$E$18</definedName>
    <definedName name="Z_02C24E46_CB1A_4A64_AFE8_BC568DF970F3_.wvu.PrintArea" localSheetId="17" hidden="1">'Attach 14-IP'!$A$8:$I$221</definedName>
    <definedName name="Z_02C24E46_CB1A_4A64_AFE8_BC568DF970F3_.wvu.PrintArea" localSheetId="18" hidden="1">'Attach 15 '!$A$1:$E$72</definedName>
    <definedName name="Z_02C24E46_CB1A_4A64_AFE8_BC568DF970F3_.wvu.PrintArea" localSheetId="19" hidden="1">'Attach 16'!$A$1:$L$93</definedName>
    <definedName name="Z_02C24E46_CB1A_4A64_AFE8_BC568DF970F3_.wvu.PrintArea" localSheetId="20" hidden="1">'Attach 17'!$A$1:$E$33</definedName>
    <definedName name="Z_02C24E46_CB1A_4A64_AFE8_BC568DF970F3_.wvu.PrintArea" localSheetId="21" hidden="1">'Attach 18'!$A$1:$E$19</definedName>
    <definedName name="Z_02C24E46_CB1A_4A64_AFE8_BC568DF970F3_.wvu.PrintArea" localSheetId="22" hidden="1">'Attach 19'!$A$1:$E$31</definedName>
    <definedName name="Z_02C24E46_CB1A_4A64_AFE8_BC568DF970F3_.wvu.PrintArea" localSheetId="3" hidden="1">'Attach 3(JV)'!$A$1:$E$28</definedName>
    <definedName name="Z_02C24E46_CB1A_4A64_AFE8_BC568DF970F3_.wvu.PrintArea" localSheetId="4" hidden="1">'Attach 4'!$A$1:$E$25</definedName>
    <definedName name="Z_02C24E46_CB1A_4A64_AFE8_BC568DF970F3_.wvu.PrintArea" localSheetId="5" hidden="1">'Attach 4 (A)'!$A$1:$E$27</definedName>
    <definedName name="Z_02C24E46_CB1A_4A64_AFE8_BC568DF970F3_.wvu.PrintArea" localSheetId="6" hidden="1">'Attach 4 (B)'!$A$1:$E$26</definedName>
    <definedName name="Z_02C24E46_CB1A_4A64_AFE8_BC568DF970F3_.wvu.PrintArea" localSheetId="7" hidden="1">'Attach 5'!$A$1:$E$34</definedName>
    <definedName name="Z_02C24E46_CB1A_4A64_AFE8_BC568DF970F3_.wvu.PrintArea" localSheetId="8" hidden="1">'Attach 5 (A)'!$A$1:$E$28</definedName>
    <definedName name="Z_02C24E46_CB1A_4A64_AFE8_BC568DF970F3_.wvu.PrintArea" localSheetId="9" hidden="1">'Attach 6'!$A$1:$E$28</definedName>
    <definedName name="Z_02C24E46_CB1A_4A64_AFE8_BC568DF970F3_.wvu.PrintArea" localSheetId="10" hidden="1">'Attach 7'!$A$1:$E$28</definedName>
    <definedName name="Z_02C24E46_CB1A_4A64_AFE8_BC568DF970F3_.wvu.PrintArea" localSheetId="11" hidden="1">'Attach 9'!$A$1:$F$34</definedName>
    <definedName name="Z_02C24E46_CB1A_4A64_AFE8_BC568DF970F3_.wvu.PrintArea" localSheetId="23" hidden="1">'Bid Form 1st Envelope '!$A$1:$F$120</definedName>
    <definedName name="Z_02C24E46_CB1A_4A64_AFE8_BC568DF970F3_.wvu.PrintArea" localSheetId="2" hidden="1">'Names of Bidder'!$B$1:$D$19</definedName>
    <definedName name="Z_02C24E46_CB1A_4A64_AFE8_BC568DF970F3_.wvu.PrintTitles" localSheetId="14" hidden="1">'Attach 12'!#REF!</definedName>
    <definedName name="Z_02C24E46_CB1A_4A64_AFE8_BC568DF970F3_.wvu.PrintTitles" localSheetId="11" hidden="1">'Attach 9'!$17:$17</definedName>
    <definedName name="Z_02C24E46_CB1A_4A64_AFE8_BC568DF970F3_.wvu.Rows" localSheetId="18" hidden="1">'Attach 15 '!$15:$15</definedName>
    <definedName name="Z_02C24E46_CB1A_4A64_AFE8_BC568DF970F3_.wvu.Rows" localSheetId="19" hidden="1">'Attach 16'!$44:$44</definedName>
    <definedName name="Z_02C24E46_CB1A_4A64_AFE8_BC568DF970F3_.wvu.Rows" localSheetId="20" hidden="1">'Attach 17'!$26:$26,'Attach 17'!$32:$209</definedName>
    <definedName name="Z_02C24E46_CB1A_4A64_AFE8_BC568DF970F3_.wvu.Rows" localSheetId="22" hidden="1">'Attach 19'!$13:$13,'Attach 19'!$20:$28</definedName>
    <definedName name="Z_02C24E46_CB1A_4A64_AFE8_BC568DF970F3_.wvu.Rows" localSheetId="7" hidden="1">'Attach 5'!$4:$4,'Attach 5'!$32:$32</definedName>
    <definedName name="Z_02C24E46_CB1A_4A64_AFE8_BC568DF970F3_.wvu.Rows" localSheetId="23" hidden="1">'Bid Form 1st Envelope '!$22:$24</definedName>
    <definedName name="Z_02C24E46_CB1A_4A64_AFE8_BC568DF970F3_.wvu.Rows" localSheetId="1" hidden="1">Cover!$8:$8</definedName>
    <definedName name="Z_02C24E46_CB1A_4A64_AFE8_BC568DF970F3_.wvu.Rows" localSheetId="2" hidden="1">'Names of Bidder'!#REF!</definedName>
    <definedName name="Z_073677CF_5E9E_429E_9C1F_055126F3C8DC_.wvu.Cols" localSheetId="18" hidden="1">'Attach 15 '!$H:$H,'Attach 15 '!$JD:$JD,'Attach 15 '!$SZ:$SZ,'Attach 15 '!$ACV:$ACV,'Attach 15 '!$AMR:$AMR,'Attach 15 '!$AWN:$AWN,'Attach 15 '!$BGJ:$BGJ,'Attach 15 '!$BQF:$BQF,'Attach 15 '!$CAB:$CAB,'Attach 15 '!$CJX:$CJX,'Attach 15 '!$CTT:$CTT,'Attach 15 '!$DDP:$DDP,'Attach 15 '!$DNL:$DNL,'Attach 15 '!$DXH:$DXH,'Attach 15 '!$EHD:$EHD,'Attach 15 '!$EQZ:$EQZ,'Attach 15 '!$FAV:$FAV,'Attach 15 '!$FKR:$FKR,'Attach 15 '!$FUN:$FUN,'Attach 15 '!$GEJ:$GEJ,'Attach 15 '!$GOF:$GOF,'Attach 15 '!$GYB:$GYB,'Attach 15 '!$HHX:$HHX,'Attach 15 '!$HRT:$HRT,'Attach 15 '!$IBP:$IBP,'Attach 15 '!$ILL:$ILL,'Attach 15 '!$IVH:$IVH,'Attach 15 '!$JFD:$JFD,'Attach 15 '!$JOZ:$JOZ,'Attach 15 '!$JYV:$JYV,'Attach 15 '!$KIR:$KIR,'Attach 15 '!$KSN:$KSN,'Attach 15 '!$LCJ:$LCJ,'Attach 15 '!$LMF:$LMF,'Attach 15 '!$LWB:$LWB,'Attach 15 '!$MFX:$MFX,'Attach 15 '!$MPT:$MPT,'Attach 15 '!$MZP:$MZP,'Attach 15 '!$NJL:$NJL,'Attach 15 '!$NTH:$NTH,'Attach 15 '!$ODD:$ODD,'Attach 15 '!$OMZ:$OMZ,'Attach 15 '!$OWV:$OWV,'Attach 15 '!$PGR:$PGR,'Attach 15 '!$PQN:$PQN,'Attach 15 '!$QAJ:$QAJ,'Attach 15 '!$QKF:$QKF,'Attach 15 '!$QUB:$QUB,'Attach 15 '!$RDX:$RDX,'Attach 15 '!$RNT:$RNT,'Attach 15 '!$RXP:$RXP,'Attach 15 '!$SHL:$SHL,'Attach 15 '!$SRH:$SRH,'Attach 15 '!$TBD:$TBD,'Attach 15 '!$TKZ:$TKZ,'Attach 15 '!$TUV:$TUV,'Attach 15 '!$UER:$UER,'Attach 15 '!$UON:$UON,'Attach 15 '!$UYJ:$UYJ,'Attach 15 '!$VIF:$VIF,'Attach 15 '!$VSB:$VSB,'Attach 15 '!$WBX:$WBX,'Attach 15 '!$WLT:$WLT,'Attach 15 '!$WVP:$WVP</definedName>
    <definedName name="Z_073677CF_5E9E_429E_9C1F_055126F3C8DC_.wvu.Cols" localSheetId="7" hidden="1">'Attach 5'!$H:$H</definedName>
    <definedName name="Z_073677CF_5E9E_429E_9C1F_055126F3C8DC_.wvu.Cols" localSheetId="9" hidden="1">'Attach 6'!$H:$H</definedName>
    <definedName name="Z_073677CF_5E9E_429E_9C1F_055126F3C8DC_.wvu.Cols" localSheetId="2" hidden="1">'Names of Bidder'!$G:$I</definedName>
    <definedName name="Z_073677CF_5E9E_429E_9C1F_055126F3C8DC_.wvu.PrintArea" localSheetId="12" hidden="1">'Attach 10'!$A$1:$E$28</definedName>
    <definedName name="Z_073677CF_5E9E_429E_9C1F_055126F3C8DC_.wvu.PrintArea" localSheetId="13" hidden="1">'Attach 11'!$A$1:$E$31</definedName>
    <definedName name="Z_073677CF_5E9E_429E_9C1F_055126F3C8DC_.wvu.PrintArea" localSheetId="14" hidden="1">'Attach 12'!$A$1:$E$20</definedName>
    <definedName name="Z_073677CF_5E9E_429E_9C1F_055126F3C8DC_.wvu.PrintArea" localSheetId="15" hidden="1">'Attach 13'!$A$1:$E$21</definedName>
    <definedName name="Z_073677CF_5E9E_429E_9C1F_055126F3C8DC_.wvu.PrintArea" localSheetId="16" hidden="1">'Attach 14'!$A$1:$E$18</definedName>
    <definedName name="Z_073677CF_5E9E_429E_9C1F_055126F3C8DC_.wvu.PrintArea" localSheetId="17" hidden="1">'Attach 14-IP'!$A$8:$I$221</definedName>
    <definedName name="Z_073677CF_5E9E_429E_9C1F_055126F3C8DC_.wvu.PrintArea" localSheetId="18" hidden="1">'Attach 15 '!$A$1:$E$72</definedName>
    <definedName name="Z_073677CF_5E9E_429E_9C1F_055126F3C8DC_.wvu.PrintArea" localSheetId="19" hidden="1">'Attach 16'!$A$1:$L$93</definedName>
    <definedName name="Z_073677CF_5E9E_429E_9C1F_055126F3C8DC_.wvu.PrintArea" localSheetId="20" hidden="1">'Attach 17'!$A$1:$E$33</definedName>
    <definedName name="Z_073677CF_5E9E_429E_9C1F_055126F3C8DC_.wvu.PrintArea" localSheetId="21" hidden="1">'Attach 18'!$A$1:$E$19</definedName>
    <definedName name="Z_073677CF_5E9E_429E_9C1F_055126F3C8DC_.wvu.PrintArea" localSheetId="22" hidden="1">'Attach 19'!$A$1:$E$31</definedName>
    <definedName name="Z_073677CF_5E9E_429E_9C1F_055126F3C8DC_.wvu.PrintArea" localSheetId="3" hidden="1">'Attach 3(JV)'!$A$1:$E$28</definedName>
    <definedName name="Z_073677CF_5E9E_429E_9C1F_055126F3C8DC_.wvu.PrintArea" localSheetId="4" hidden="1">'Attach 4'!$A$1:$E$25</definedName>
    <definedName name="Z_073677CF_5E9E_429E_9C1F_055126F3C8DC_.wvu.PrintArea" localSheetId="5" hidden="1">'Attach 4 (A)'!$A$1:$E$27</definedName>
    <definedName name="Z_073677CF_5E9E_429E_9C1F_055126F3C8DC_.wvu.PrintArea" localSheetId="6" hidden="1">'Attach 4 (B)'!$A$1:$E$26</definedName>
    <definedName name="Z_073677CF_5E9E_429E_9C1F_055126F3C8DC_.wvu.PrintArea" localSheetId="7" hidden="1">'Attach 5'!$A$1:$E$34</definedName>
    <definedName name="Z_073677CF_5E9E_429E_9C1F_055126F3C8DC_.wvu.PrintArea" localSheetId="8" hidden="1">'Attach 5 (A)'!$A$1:$E$28</definedName>
    <definedName name="Z_073677CF_5E9E_429E_9C1F_055126F3C8DC_.wvu.PrintArea" localSheetId="9" hidden="1">'Attach 6'!$A$1:$E$28</definedName>
    <definedName name="Z_073677CF_5E9E_429E_9C1F_055126F3C8DC_.wvu.PrintArea" localSheetId="10" hidden="1">'Attach 7'!$A$1:$E$28</definedName>
    <definedName name="Z_073677CF_5E9E_429E_9C1F_055126F3C8DC_.wvu.PrintArea" localSheetId="11" hidden="1">'Attach 9'!$A$1:$F$34</definedName>
    <definedName name="Z_073677CF_5E9E_429E_9C1F_055126F3C8DC_.wvu.PrintArea" localSheetId="23" hidden="1">'Bid Form 1st Envelope '!$A$1:$F$120</definedName>
    <definedName name="Z_073677CF_5E9E_429E_9C1F_055126F3C8DC_.wvu.PrintArea" localSheetId="2" hidden="1">'Names of Bidder'!$B$1:$D$19</definedName>
    <definedName name="Z_073677CF_5E9E_429E_9C1F_055126F3C8DC_.wvu.PrintTitles" localSheetId="14" hidden="1">'Attach 12'!#REF!</definedName>
    <definedName name="Z_073677CF_5E9E_429E_9C1F_055126F3C8DC_.wvu.PrintTitles" localSheetId="11" hidden="1">'Attach 9'!$17:$17</definedName>
    <definedName name="Z_073677CF_5E9E_429E_9C1F_055126F3C8DC_.wvu.Rows" localSheetId="18" hidden="1">'Attach 15 '!$15:$15</definedName>
    <definedName name="Z_073677CF_5E9E_429E_9C1F_055126F3C8DC_.wvu.Rows" localSheetId="19" hidden="1">'Attach 16'!$44:$44</definedName>
    <definedName name="Z_073677CF_5E9E_429E_9C1F_055126F3C8DC_.wvu.Rows" localSheetId="20" hidden="1">'Attach 17'!$26:$26,'Attach 17'!$32:$209</definedName>
    <definedName name="Z_073677CF_5E9E_429E_9C1F_055126F3C8DC_.wvu.Rows" localSheetId="22" hidden="1">'Attach 19'!$13:$13,'Attach 19'!$20:$28</definedName>
    <definedName name="Z_073677CF_5E9E_429E_9C1F_055126F3C8DC_.wvu.Rows" localSheetId="7" hidden="1">'Attach 5'!$4:$4,'Attach 5'!$32:$32</definedName>
    <definedName name="Z_073677CF_5E9E_429E_9C1F_055126F3C8DC_.wvu.Rows" localSheetId="1" hidden="1">Cover!$8:$8</definedName>
    <definedName name="Z_073677CF_5E9E_429E_9C1F_055126F3C8DC_.wvu.Rows" localSheetId="2" hidden="1">'Names of Bidder'!#REF!</definedName>
    <definedName name="Z_0B94E550_FB49_4D0D_BCDB_8811C4A584DD_.wvu.Cols" localSheetId="18" hidden="1">'Attach 15 '!$H:$H,'Attach 15 '!$JD:$JD,'Attach 15 '!$SZ:$SZ,'Attach 15 '!$ACV:$ACV,'Attach 15 '!$AMR:$AMR,'Attach 15 '!$AWN:$AWN,'Attach 15 '!$BGJ:$BGJ,'Attach 15 '!$BQF:$BQF,'Attach 15 '!$CAB:$CAB,'Attach 15 '!$CJX:$CJX,'Attach 15 '!$CTT:$CTT,'Attach 15 '!$DDP:$DDP,'Attach 15 '!$DNL:$DNL,'Attach 15 '!$DXH:$DXH,'Attach 15 '!$EHD:$EHD,'Attach 15 '!$EQZ:$EQZ,'Attach 15 '!$FAV:$FAV,'Attach 15 '!$FKR:$FKR,'Attach 15 '!$FUN:$FUN,'Attach 15 '!$GEJ:$GEJ,'Attach 15 '!$GOF:$GOF,'Attach 15 '!$GYB:$GYB,'Attach 15 '!$HHX:$HHX,'Attach 15 '!$HRT:$HRT,'Attach 15 '!$IBP:$IBP,'Attach 15 '!$ILL:$ILL,'Attach 15 '!$IVH:$IVH,'Attach 15 '!$JFD:$JFD,'Attach 15 '!$JOZ:$JOZ,'Attach 15 '!$JYV:$JYV,'Attach 15 '!$KIR:$KIR,'Attach 15 '!$KSN:$KSN,'Attach 15 '!$LCJ:$LCJ,'Attach 15 '!$LMF:$LMF,'Attach 15 '!$LWB:$LWB,'Attach 15 '!$MFX:$MFX,'Attach 15 '!$MPT:$MPT,'Attach 15 '!$MZP:$MZP,'Attach 15 '!$NJL:$NJL,'Attach 15 '!$NTH:$NTH,'Attach 15 '!$ODD:$ODD,'Attach 15 '!$OMZ:$OMZ,'Attach 15 '!$OWV:$OWV,'Attach 15 '!$PGR:$PGR,'Attach 15 '!$PQN:$PQN,'Attach 15 '!$QAJ:$QAJ,'Attach 15 '!$QKF:$QKF,'Attach 15 '!$QUB:$QUB,'Attach 15 '!$RDX:$RDX,'Attach 15 '!$RNT:$RNT,'Attach 15 '!$RXP:$RXP,'Attach 15 '!$SHL:$SHL,'Attach 15 '!$SRH:$SRH,'Attach 15 '!$TBD:$TBD,'Attach 15 '!$TKZ:$TKZ,'Attach 15 '!$TUV:$TUV,'Attach 15 '!$UER:$UER,'Attach 15 '!$UON:$UON,'Attach 15 '!$UYJ:$UYJ,'Attach 15 '!$VIF:$VIF,'Attach 15 '!$VSB:$VSB,'Attach 15 '!$WBX:$WBX,'Attach 15 '!$WLT:$WLT,'Attach 15 '!$WVP:$WVP</definedName>
    <definedName name="Z_0B94E550_FB49_4D0D_BCDB_8811C4A584DD_.wvu.Cols" localSheetId="7" hidden="1">'Attach 5'!$H:$H</definedName>
    <definedName name="Z_0B94E550_FB49_4D0D_BCDB_8811C4A584DD_.wvu.Cols" localSheetId="9" hidden="1">'Attach 6'!$H:$H</definedName>
    <definedName name="Z_0B94E550_FB49_4D0D_BCDB_8811C4A584DD_.wvu.Cols" localSheetId="2" hidden="1">'Names of Bidder'!$G:$I</definedName>
    <definedName name="Z_0B94E550_FB49_4D0D_BCDB_8811C4A584DD_.wvu.PrintArea" localSheetId="12" hidden="1">'Attach 10'!$A$1:$E$28</definedName>
    <definedName name="Z_0B94E550_FB49_4D0D_BCDB_8811C4A584DD_.wvu.PrintArea" localSheetId="13" hidden="1">'Attach 11'!$A$1:$E$31</definedName>
    <definedName name="Z_0B94E550_FB49_4D0D_BCDB_8811C4A584DD_.wvu.PrintArea" localSheetId="14" hidden="1">'Attach 12'!$A$1:$E$20</definedName>
    <definedName name="Z_0B94E550_FB49_4D0D_BCDB_8811C4A584DD_.wvu.PrintArea" localSheetId="15" hidden="1">'Attach 13'!$A$1:$E$21</definedName>
    <definedName name="Z_0B94E550_FB49_4D0D_BCDB_8811C4A584DD_.wvu.PrintArea" localSheetId="16" hidden="1">'Attach 14'!$A$1:$E$18</definedName>
    <definedName name="Z_0B94E550_FB49_4D0D_BCDB_8811C4A584DD_.wvu.PrintArea" localSheetId="17" hidden="1">'Attach 14-IP'!$A$8:$I$221</definedName>
    <definedName name="Z_0B94E550_FB49_4D0D_BCDB_8811C4A584DD_.wvu.PrintArea" localSheetId="18" hidden="1">'Attach 15 '!$A$1:$E$72</definedName>
    <definedName name="Z_0B94E550_FB49_4D0D_BCDB_8811C4A584DD_.wvu.PrintArea" localSheetId="19" hidden="1">'Attach 16'!$A$1:$L$93</definedName>
    <definedName name="Z_0B94E550_FB49_4D0D_BCDB_8811C4A584DD_.wvu.PrintArea" localSheetId="20" hidden="1">'Attach 17'!$A$1:$E$33</definedName>
    <definedName name="Z_0B94E550_FB49_4D0D_BCDB_8811C4A584DD_.wvu.PrintArea" localSheetId="21" hidden="1">'Attach 18'!$A$1:$E$19</definedName>
    <definedName name="Z_0B94E550_FB49_4D0D_BCDB_8811C4A584DD_.wvu.PrintArea" localSheetId="22" hidden="1">'Attach 19'!$A$1:$E$31</definedName>
    <definedName name="Z_0B94E550_FB49_4D0D_BCDB_8811C4A584DD_.wvu.PrintArea" localSheetId="3" hidden="1">'Attach 3(JV)'!$A$1:$E$28</definedName>
    <definedName name="Z_0B94E550_FB49_4D0D_BCDB_8811C4A584DD_.wvu.PrintArea" localSheetId="4" hidden="1">'Attach 4'!$A$1:$E$25</definedName>
    <definedName name="Z_0B94E550_FB49_4D0D_BCDB_8811C4A584DD_.wvu.PrintArea" localSheetId="5" hidden="1">'Attach 4 (A)'!$A$1:$E$27</definedName>
    <definedName name="Z_0B94E550_FB49_4D0D_BCDB_8811C4A584DD_.wvu.PrintArea" localSheetId="6" hidden="1">'Attach 4 (B)'!$A$1:$E$26</definedName>
    <definedName name="Z_0B94E550_FB49_4D0D_BCDB_8811C4A584DD_.wvu.PrintArea" localSheetId="7" hidden="1">'Attach 5'!$A$1:$E$34</definedName>
    <definedName name="Z_0B94E550_FB49_4D0D_BCDB_8811C4A584DD_.wvu.PrintArea" localSheetId="8" hidden="1">'Attach 5 (A)'!$A$1:$E$28</definedName>
    <definedName name="Z_0B94E550_FB49_4D0D_BCDB_8811C4A584DD_.wvu.PrintArea" localSheetId="9" hidden="1">'Attach 6'!$A$1:$E$28</definedName>
    <definedName name="Z_0B94E550_FB49_4D0D_BCDB_8811C4A584DD_.wvu.PrintArea" localSheetId="10" hidden="1">'Attach 7'!$A$1:$E$28</definedName>
    <definedName name="Z_0B94E550_FB49_4D0D_BCDB_8811C4A584DD_.wvu.PrintArea" localSheetId="11" hidden="1">'Attach 9'!$A$1:$F$34</definedName>
    <definedName name="Z_0B94E550_FB49_4D0D_BCDB_8811C4A584DD_.wvu.PrintArea" localSheetId="23" hidden="1">'Bid Form 1st Envelope '!$A$1:$F$120</definedName>
    <definedName name="Z_0B94E550_FB49_4D0D_BCDB_8811C4A584DD_.wvu.PrintArea" localSheetId="2" hidden="1">'Names of Bidder'!$B$1:$D$19</definedName>
    <definedName name="Z_0B94E550_FB49_4D0D_BCDB_8811C4A584DD_.wvu.PrintTitles" localSheetId="14" hidden="1">'Attach 12'!#REF!</definedName>
    <definedName name="Z_0B94E550_FB49_4D0D_BCDB_8811C4A584DD_.wvu.PrintTitles" localSheetId="11" hidden="1">'Attach 9'!$17:$17</definedName>
    <definedName name="Z_0B94E550_FB49_4D0D_BCDB_8811C4A584DD_.wvu.Rows" localSheetId="18" hidden="1">'Attach 15 '!$15:$15</definedName>
    <definedName name="Z_0B94E550_FB49_4D0D_BCDB_8811C4A584DD_.wvu.Rows" localSheetId="19" hidden="1">'Attach 16'!$44:$44</definedName>
    <definedName name="Z_0B94E550_FB49_4D0D_BCDB_8811C4A584DD_.wvu.Rows" localSheetId="20" hidden="1">'Attach 17'!$26:$26,'Attach 17'!$32:$209</definedName>
    <definedName name="Z_0B94E550_FB49_4D0D_BCDB_8811C4A584DD_.wvu.Rows" localSheetId="22" hidden="1">'Attach 19'!$13:$13,'Attach 19'!$20:$28</definedName>
    <definedName name="Z_0B94E550_FB49_4D0D_BCDB_8811C4A584DD_.wvu.Rows" localSheetId="7" hidden="1">'Attach 5'!$4:$4,'Attach 5'!$32:$32</definedName>
    <definedName name="Z_0B94E550_FB49_4D0D_BCDB_8811C4A584DD_.wvu.Rows" localSheetId="2" hidden="1">'Names of Bidder'!#REF!</definedName>
    <definedName name="Z_101E340E_5624_46EF_AADB_2F62C21B5295_.wvu.Cols" localSheetId="18" hidden="1">'Attach 15 '!$H:$H</definedName>
    <definedName name="Z_101E340E_5624_46EF_AADB_2F62C21B5295_.wvu.Cols" localSheetId="7" hidden="1">'Attach 5'!$H:$H</definedName>
    <definedName name="Z_101E340E_5624_46EF_AADB_2F62C21B5295_.wvu.Cols" localSheetId="9" hidden="1">'Attach 6'!$H:$H</definedName>
    <definedName name="Z_101E340E_5624_46EF_AADB_2F62C21B5295_.wvu.Cols" localSheetId="2" hidden="1">'Names of Bidder'!$G:$I</definedName>
    <definedName name="Z_101E340E_5624_46EF_AADB_2F62C21B5295_.wvu.PrintArea" localSheetId="12" hidden="1">'Attach 10'!$A$1:$E$28</definedName>
    <definedName name="Z_101E340E_5624_46EF_AADB_2F62C21B5295_.wvu.PrintArea" localSheetId="13" hidden="1">'Attach 11'!$A$1:$E$31</definedName>
    <definedName name="Z_101E340E_5624_46EF_AADB_2F62C21B5295_.wvu.PrintArea" localSheetId="14" hidden="1">'Attach 12'!$A$1:$E$20</definedName>
    <definedName name="Z_101E340E_5624_46EF_AADB_2F62C21B5295_.wvu.PrintArea" localSheetId="15" hidden="1">'Attach 13'!$A$1:$E$21</definedName>
    <definedName name="Z_101E340E_5624_46EF_AADB_2F62C21B5295_.wvu.PrintArea" localSheetId="16" hidden="1">'Attach 14'!$A$1:$E$18</definedName>
    <definedName name="Z_101E340E_5624_46EF_AADB_2F62C21B5295_.wvu.PrintArea" localSheetId="17" hidden="1">'Attach 14-IP'!$A$8:$I$221</definedName>
    <definedName name="Z_101E340E_5624_46EF_AADB_2F62C21B5295_.wvu.PrintArea" localSheetId="18" hidden="1">'Attach 15 '!$A$1:$E$72</definedName>
    <definedName name="Z_101E340E_5624_46EF_AADB_2F62C21B5295_.wvu.PrintArea" localSheetId="19" hidden="1">'Attach 16'!$A$1:$L$93</definedName>
    <definedName name="Z_101E340E_5624_46EF_AADB_2F62C21B5295_.wvu.PrintArea" localSheetId="20" hidden="1">'Attach 17'!$A$1:$E$33</definedName>
    <definedName name="Z_101E340E_5624_46EF_AADB_2F62C21B5295_.wvu.PrintArea" localSheetId="21" hidden="1">'Attach 18'!$A$1:$E$19</definedName>
    <definedName name="Z_101E340E_5624_46EF_AADB_2F62C21B5295_.wvu.PrintArea" localSheetId="22" hidden="1">'Attach 19'!$A$1:$E$31</definedName>
    <definedName name="Z_101E340E_5624_46EF_AADB_2F62C21B5295_.wvu.PrintArea" localSheetId="3" hidden="1">'Attach 3(JV)'!$A$1:$E$28</definedName>
    <definedName name="Z_101E340E_5624_46EF_AADB_2F62C21B5295_.wvu.PrintArea" localSheetId="4" hidden="1">'Attach 4'!$A$1:$E$25</definedName>
    <definedName name="Z_101E340E_5624_46EF_AADB_2F62C21B5295_.wvu.PrintArea" localSheetId="5" hidden="1">'Attach 4 (A)'!$A$1:$E$27</definedName>
    <definedName name="Z_101E340E_5624_46EF_AADB_2F62C21B5295_.wvu.PrintArea" localSheetId="6" hidden="1">'Attach 4 (B)'!$A$1:$E$26</definedName>
    <definedName name="Z_101E340E_5624_46EF_AADB_2F62C21B5295_.wvu.PrintArea" localSheetId="7" hidden="1">'Attach 5'!$A$1:$E$34</definedName>
    <definedName name="Z_101E340E_5624_46EF_AADB_2F62C21B5295_.wvu.PrintArea" localSheetId="8" hidden="1">'Attach 5 (A)'!$A$1:$E$28</definedName>
    <definedName name="Z_101E340E_5624_46EF_AADB_2F62C21B5295_.wvu.PrintArea" localSheetId="9" hidden="1">'Attach 6'!$A$1:$E$28</definedName>
    <definedName name="Z_101E340E_5624_46EF_AADB_2F62C21B5295_.wvu.PrintArea" localSheetId="10" hidden="1">'Attach 7'!$A$1:$E$28</definedName>
    <definedName name="Z_101E340E_5624_46EF_AADB_2F62C21B5295_.wvu.PrintArea" localSheetId="11" hidden="1">'Attach 9'!$A$1:$E$34</definedName>
    <definedName name="Z_101E340E_5624_46EF_AADB_2F62C21B5295_.wvu.PrintArea" localSheetId="23" hidden="1">'Bid Form 1st Envelope '!$A$1:$F$120</definedName>
    <definedName name="Z_101E340E_5624_46EF_AADB_2F62C21B5295_.wvu.PrintArea" localSheetId="2" hidden="1">'Names of Bidder'!$B$1:$D$19</definedName>
    <definedName name="Z_101E340E_5624_46EF_AADB_2F62C21B5295_.wvu.PrintTitles" localSheetId="14" hidden="1">'Attach 12'!#REF!</definedName>
    <definedName name="Z_101E340E_5624_46EF_AADB_2F62C21B5295_.wvu.PrintTitles" localSheetId="11" hidden="1">'Attach 9'!$17:$17</definedName>
    <definedName name="Z_101E340E_5624_46EF_AADB_2F62C21B5295_.wvu.Rows" localSheetId="18" hidden="1">'Attach 15 '!$15:$15</definedName>
    <definedName name="Z_101E340E_5624_46EF_AADB_2F62C21B5295_.wvu.Rows" localSheetId="19" hidden="1">'Attach 16'!$44:$44</definedName>
    <definedName name="Z_101E340E_5624_46EF_AADB_2F62C21B5295_.wvu.Rows" localSheetId="20" hidden="1">'Attach 17'!$26:$26,'Attach 17'!$32:$209</definedName>
    <definedName name="Z_101E340E_5624_46EF_AADB_2F62C21B5295_.wvu.Rows" localSheetId="22" hidden="1">'Attach 19'!$13:$13,'Attach 19'!$20:$28</definedName>
    <definedName name="Z_101E340E_5624_46EF_AADB_2F62C21B5295_.wvu.Rows" localSheetId="7" hidden="1">'Attach 5'!$4:$4,'Attach 5'!$32:$32</definedName>
    <definedName name="Z_101E340E_5624_46EF_AADB_2F62C21B5295_.wvu.Rows" localSheetId="2" hidden="1">'Names of Bidder'!#REF!</definedName>
    <definedName name="Z_13074202_7653_40A0_B9BF_16D1589728A2_.wvu.Cols" localSheetId="18" hidden="1">'Attach 15 '!$H:$H,'Attach 15 '!$JD:$JD,'Attach 15 '!$SZ:$SZ,'Attach 15 '!$ACV:$ACV,'Attach 15 '!$AMR:$AMR,'Attach 15 '!$AWN:$AWN,'Attach 15 '!$BGJ:$BGJ,'Attach 15 '!$BQF:$BQF,'Attach 15 '!$CAB:$CAB,'Attach 15 '!$CJX:$CJX,'Attach 15 '!$CTT:$CTT,'Attach 15 '!$DDP:$DDP,'Attach 15 '!$DNL:$DNL,'Attach 15 '!$DXH:$DXH,'Attach 15 '!$EHD:$EHD,'Attach 15 '!$EQZ:$EQZ,'Attach 15 '!$FAV:$FAV,'Attach 15 '!$FKR:$FKR,'Attach 15 '!$FUN:$FUN,'Attach 15 '!$GEJ:$GEJ,'Attach 15 '!$GOF:$GOF,'Attach 15 '!$GYB:$GYB,'Attach 15 '!$HHX:$HHX,'Attach 15 '!$HRT:$HRT,'Attach 15 '!$IBP:$IBP,'Attach 15 '!$ILL:$ILL,'Attach 15 '!$IVH:$IVH,'Attach 15 '!$JFD:$JFD,'Attach 15 '!$JOZ:$JOZ,'Attach 15 '!$JYV:$JYV,'Attach 15 '!$KIR:$KIR,'Attach 15 '!$KSN:$KSN,'Attach 15 '!$LCJ:$LCJ,'Attach 15 '!$LMF:$LMF,'Attach 15 '!$LWB:$LWB,'Attach 15 '!$MFX:$MFX,'Attach 15 '!$MPT:$MPT,'Attach 15 '!$MZP:$MZP,'Attach 15 '!$NJL:$NJL,'Attach 15 '!$NTH:$NTH,'Attach 15 '!$ODD:$ODD,'Attach 15 '!$OMZ:$OMZ,'Attach 15 '!$OWV:$OWV,'Attach 15 '!$PGR:$PGR,'Attach 15 '!$PQN:$PQN,'Attach 15 '!$QAJ:$QAJ,'Attach 15 '!$QKF:$QKF,'Attach 15 '!$QUB:$QUB,'Attach 15 '!$RDX:$RDX,'Attach 15 '!$RNT:$RNT,'Attach 15 '!$RXP:$RXP,'Attach 15 '!$SHL:$SHL,'Attach 15 '!$SRH:$SRH,'Attach 15 '!$TBD:$TBD,'Attach 15 '!$TKZ:$TKZ,'Attach 15 '!$TUV:$TUV,'Attach 15 '!$UER:$UER,'Attach 15 '!$UON:$UON,'Attach 15 '!$UYJ:$UYJ,'Attach 15 '!$VIF:$VIF,'Attach 15 '!$VSB:$VSB,'Attach 15 '!$WBX:$WBX,'Attach 15 '!$WLT:$WLT,'Attach 15 '!$WVP:$WVP</definedName>
    <definedName name="Z_13074202_7653_40A0_B9BF_16D1589728A2_.wvu.Cols" localSheetId="7" hidden="1">'Attach 5'!$H:$H</definedName>
    <definedName name="Z_13074202_7653_40A0_B9BF_16D1589728A2_.wvu.Cols" localSheetId="9" hidden="1">'Attach 6'!$H:$H</definedName>
    <definedName name="Z_13074202_7653_40A0_B9BF_16D1589728A2_.wvu.Cols" localSheetId="2" hidden="1">'Names of Bidder'!$G:$I</definedName>
    <definedName name="Z_13074202_7653_40A0_B9BF_16D1589728A2_.wvu.PrintArea" localSheetId="12" hidden="1">'Attach 10'!$A$1:$E$28</definedName>
    <definedName name="Z_13074202_7653_40A0_B9BF_16D1589728A2_.wvu.PrintArea" localSheetId="13" hidden="1">'Attach 11'!$A$1:$E$31</definedName>
    <definedName name="Z_13074202_7653_40A0_B9BF_16D1589728A2_.wvu.PrintArea" localSheetId="14" hidden="1">'Attach 12'!$A$1:$E$20</definedName>
    <definedName name="Z_13074202_7653_40A0_B9BF_16D1589728A2_.wvu.PrintArea" localSheetId="15" hidden="1">'Attach 13'!$A$1:$E$21</definedName>
    <definedName name="Z_13074202_7653_40A0_B9BF_16D1589728A2_.wvu.PrintArea" localSheetId="16" hidden="1">'Attach 14'!$A$1:$E$18</definedName>
    <definedName name="Z_13074202_7653_40A0_B9BF_16D1589728A2_.wvu.PrintArea" localSheetId="17" hidden="1">'Attach 14-IP'!$A$8:$I$221</definedName>
    <definedName name="Z_13074202_7653_40A0_B9BF_16D1589728A2_.wvu.PrintArea" localSheetId="18" hidden="1">'Attach 15 '!$A$1:$E$72</definedName>
    <definedName name="Z_13074202_7653_40A0_B9BF_16D1589728A2_.wvu.PrintArea" localSheetId="19" hidden="1">'Attach 16'!$A$1:$L$93</definedName>
    <definedName name="Z_13074202_7653_40A0_B9BF_16D1589728A2_.wvu.PrintArea" localSheetId="20" hidden="1">'Attach 17'!$A$1:$E$33</definedName>
    <definedName name="Z_13074202_7653_40A0_B9BF_16D1589728A2_.wvu.PrintArea" localSheetId="21" hidden="1">'Attach 18'!$A$1:$E$19</definedName>
    <definedName name="Z_13074202_7653_40A0_B9BF_16D1589728A2_.wvu.PrintArea" localSheetId="22" hidden="1">'Attach 19'!$A$1:$E$31</definedName>
    <definedName name="Z_13074202_7653_40A0_B9BF_16D1589728A2_.wvu.PrintArea" localSheetId="3" hidden="1">'Attach 3(JV)'!$A$1:$E$28</definedName>
    <definedName name="Z_13074202_7653_40A0_B9BF_16D1589728A2_.wvu.PrintArea" localSheetId="4" hidden="1">'Attach 4'!$A$1:$E$25</definedName>
    <definedName name="Z_13074202_7653_40A0_B9BF_16D1589728A2_.wvu.PrintArea" localSheetId="5" hidden="1">'Attach 4 (A)'!$A$1:$E$27</definedName>
    <definedName name="Z_13074202_7653_40A0_B9BF_16D1589728A2_.wvu.PrintArea" localSheetId="6" hidden="1">'Attach 4 (B)'!$A$1:$E$26</definedName>
    <definedName name="Z_13074202_7653_40A0_B9BF_16D1589728A2_.wvu.PrintArea" localSheetId="7" hidden="1">'Attach 5'!$A$1:$E$34</definedName>
    <definedName name="Z_13074202_7653_40A0_B9BF_16D1589728A2_.wvu.PrintArea" localSheetId="8" hidden="1">'Attach 5 (A)'!$A$1:$E$28</definedName>
    <definedName name="Z_13074202_7653_40A0_B9BF_16D1589728A2_.wvu.PrintArea" localSheetId="9" hidden="1">'Attach 6'!$A$1:$E$28</definedName>
    <definedName name="Z_13074202_7653_40A0_B9BF_16D1589728A2_.wvu.PrintArea" localSheetId="10" hidden="1">'Attach 7'!$A$1:$E$28</definedName>
    <definedName name="Z_13074202_7653_40A0_B9BF_16D1589728A2_.wvu.PrintArea" localSheetId="11" hidden="1">'Attach 9'!$A$1:$F$34</definedName>
    <definedName name="Z_13074202_7653_40A0_B9BF_16D1589728A2_.wvu.PrintArea" localSheetId="23" hidden="1">'Bid Form 1st Envelope '!$A$1:$F$120</definedName>
    <definedName name="Z_13074202_7653_40A0_B9BF_16D1589728A2_.wvu.PrintArea" localSheetId="2" hidden="1">'Names of Bidder'!$B$1:$D$19</definedName>
    <definedName name="Z_13074202_7653_40A0_B9BF_16D1589728A2_.wvu.PrintTitles" localSheetId="14" hidden="1">'Attach 12'!#REF!</definedName>
    <definedName name="Z_13074202_7653_40A0_B9BF_16D1589728A2_.wvu.PrintTitles" localSheetId="11" hidden="1">'Attach 9'!$17:$17</definedName>
    <definedName name="Z_13074202_7653_40A0_B9BF_16D1589728A2_.wvu.Rows" localSheetId="18" hidden="1">'Attach 15 '!$15:$15</definedName>
    <definedName name="Z_13074202_7653_40A0_B9BF_16D1589728A2_.wvu.Rows" localSheetId="19" hidden="1">'Attach 16'!$44:$44</definedName>
    <definedName name="Z_13074202_7653_40A0_B9BF_16D1589728A2_.wvu.Rows" localSheetId="20" hidden="1">'Attach 17'!$26:$26,'Attach 17'!$32:$209</definedName>
    <definedName name="Z_13074202_7653_40A0_B9BF_16D1589728A2_.wvu.Rows" localSheetId="22" hidden="1">'Attach 19'!$13:$13,'Attach 19'!$20:$28</definedName>
    <definedName name="Z_13074202_7653_40A0_B9BF_16D1589728A2_.wvu.Rows" localSheetId="7" hidden="1">'Attach 5'!$4:$4,'Attach 5'!$32:$32</definedName>
    <definedName name="Z_13074202_7653_40A0_B9BF_16D1589728A2_.wvu.Rows" localSheetId="1" hidden="1">Cover!$8:$8</definedName>
    <definedName name="Z_13074202_7653_40A0_B9BF_16D1589728A2_.wvu.Rows" localSheetId="2" hidden="1">'Names of Bidder'!#REF!</definedName>
    <definedName name="Z_1FD9ACA5_802E_4240_ABEA_3FAA854014ED_.wvu.PrintArea" localSheetId="20" hidden="1">'Attach 17'!$A$1:$E$33</definedName>
    <definedName name="Z_1FD9ACA5_802E_4240_ABEA_3FAA854014ED_.wvu.Rows" localSheetId="20" hidden="1">'Attach 17'!$26:$26,'Attach 17'!$32:$209</definedName>
    <definedName name="Z_244B8F7F_C84C_4134_A8A5_723A75D45FC2_.wvu.Cols" localSheetId="18" hidden="1">'Attach 15 '!$H:$H</definedName>
    <definedName name="Z_244B8F7F_C84C_4134_A8A5_723A75D45FC2_.wvu.Cols" localSheetId="7" hidden="1">'Attach 5'!$H:$H</definedName>
    <definedName name="Z_244B8F7F_C84C_4134_A8A5_723A75D45FC2_.wvu.Cols" localSheetId="9" hidden="1">'Attach 6'!$H:$H</definedName>
    <definedName name="Z_244B8F7F_C84C_4134_A8A5_723A75D45FC2_.wvu.PrintArea" localSheetId="12" hidden="1">'Attach 10'!$A$1:$E$28</definedName>
    <definedName name="Z_244B8F7F_C84C_4134_A8A5_723A75D45FC2_.wvu.PrintArea" localSheetId="13" hidden="1">'Attach 11'!$A$1:$E$31</definedName>
    <definedName name="Z_244B8F7F_C84C_4134_A8A5_723A75D45FC2_.wvu.PrintArea" localSheetId="14" hidden="1">'Attach 12'!$A$1:$E$20</definedName>
    <definedName name="Z_244B8F7F_C84C_4134_A8A5_723A75D45FC2_.wvu.PrintArea" localSheetId="15" hidden="1">'Attach 13'!$A$1:$E$21</definedName>
    <definedName name="Z_244B8F7F_C84C_4134_A8A5_723A75D45FC2_.wvu.PrintArea" localSheetId="16" hidden="1">'Attach 14'!$A$1:$E$18</definedName>
    <definedName name="Z_244B8F7F_C84C_4134_A8A5_723A75D45FC2_.wvu.PrintArea" localSheetId="17" hidden="1">'Attach 14-IP'!$A$8:$I$221</definedName>
    <definedName name="Z_244B8F7F_C84C_4134_A8A5_723A75D45FC2_.wvu.PrintArea" localSheetId="18" hidden="1">'Attach 15 '!$A$1:$E$72</definedName>
    <definedName name="Z_244B8F7F_C84C_4134_A8A5_723A75D45FC2_.wvu.PrintArea" localSheetId="19" hidden="1">'Attach 16'!$A$1:$L$247</definedName>
    <definedName name="Z_244B8F7F_C84C_4134_A8A5_723A75D45FC2_.wvu.PrintArea" localSheetId="20" hidden="1">'Attach 17'!$A$1:$E$33</definedName>
    <definedName name="Z_244B8F7F_C84C_4134_A8A5_723A75D45FC2_.wvu.PrintArea" localSheetId="21" hidden="1">'Attach 18'!$A$1:$E$19</definedName>
    <definedName name="Z_244B8F7F_C84C_4134_A8A5_723A75D45FC2_.wvu.PrintArea" localSheetId="22" hidden="1">'Attach 19'!$A$1:$E$31</definedName>
    <definedName name="Z_244B8F7F_C84C_4134_A8A5_723A75D45FC2_.wvu.PrintArea" localSheetId="3" hidden="1">'Attach 3(JV)'!$A$1:$E$28</definedName>
    <definedName name="Z_244B8F7F_C84C_4134_A8A5_723A75D45FC2_.wvu.PrintArea" localSheetId="4" hidden="1">'Attach 4'!$A$1:$E$25</definedName>
    <definedName name="Z_244B8F7F_C84C_4134_A8A5_723A75D45FC2_.wvu.PrintArea" localSheetId="5" hidden="1">'Attach 4 (A)'!$A$1:$E$27</definedName>
    <definedName name="Z_244B8F7F_C84C_4134_A8A5_723A75D45FC2_.wvu.PrintArea" localSheetId="6" hidden="1">'Attach 4 (B)'!$A$1:$E$26</definedName>
    <definedName name="Z_244B8F7F_C84C_4134_A8A5_723A75D45FC2_.wvu.PrintArea" localSheetId="7" hidden="1">'Attach 5'!$A$1:$E$34</definedName>
    <definedName name="Z_244B8F7F_C84C_4134_A8A5_723A75D45FC2_.wvu.PrintArea" localSheetId="8" hidden="1">'Attach 5 (A)'!$A$1:$E$28</definedName>
    <definedName name="Z_244B8F7F_C84C_4134_A8A5_723A75D45FC2_.wvu.PrintArea" localSheetId="9" hidden="1">'Attach 6'!$A$1:$E$28</definedName>
    <definedName name="Z_244B8F7F_C84C_4134_A8A5_723A75D45FC2_.wvu.PrintArea" localSheetId="10" hidden="1">'Attach 7'!$A$1:$E$28</definedName>
    <definedName name="Z_244B8F7F_C84C_4134_A8A5_723A75D45FC2_.wvu.PrintArea" localSheetId="11" hidden="1">'Attach 9'!$A$1:$E$34</definedName>
    <definedName name="Z_244B8F7F_C84C_4134_A8A5_723A75D45FC2_.wvu.PrintArea" localSheetId="23" hidden="1">'Bid Form 1st Envelope '!$A$1:$F$120</definedName>
    <definedName name="Z_244B8F7F_C84C_4134_A8A5_723A75D45FC2_.wvu.PrintArea" localSheetId="2" hidden="1">'Names of Bidder'!$B$1:$D$19</definedName>
    <definedName name="Z_244B8F7F_C84C_4134_A8A5_723A75D45FC2_.wvu.PrintTitles" localSheetId="14" hidden="1">'Attach 12'!#REF!</definedName>
    <definedName name="Z_244B8F7F_C84C_4134_A8A5_723A75D45FC2_.wvu.PrintTitles" localSheetId="11" hidden="1">'Attach 9'!$17:$17</definedName>
    <definedName name="Z_244B8F7F_C84C_4134_A8A5_723A75D45FC2_.wvu.Rows" localSheetId="14" hidden="1">'Attach 12'!#REF!,'Attach 12'!#REF!,'Attach 12'!#REF!</definedName>
    <definedName name="Z_244B8F7F_C84C_4134_A8A5_723A75D45FC2_.wvu.Rows" localSheetId="18" hidden="1">'Attach 15 '!$15:$15</definedName>
    <definedName name="Z_244B8F7F_C84C_4134_A8A5_723A75D45FC2_.wvu.Rows" localSheetId="20" hidden="1">'Attach 17'!$26:$26,'Attach 17'!$32:$209</definedName>
    <definedName name="Z_244B8F7F_C84C_4134_A8A5_723A75D45FC2_.wvu.Rows" localSheetId="22" hidden="1">'Attach 19'!$13:$13,'Attach 19'!$20:$28</definedName>
    <definedName name="Z_244B8F7F_C84C_4134_A8A5_723A75D45FC2_.wvu.Rows" localSheetId="7" hidden="1">'Attach 5'!$4:$4</definedName>
    <definedName name="Z_244B8F7F_C84C_4134_A8A5_723A75D45FC2_.wvu.Rows" localSheetId="2" hidden="1">'Names of Bidder'!#REF!</definedName>
    <definedName name="Z_26C060F1_C19E_47DD_BF56_3C984BC287C6_.wvu.Cols" localSheetId="18" hidden="1">'Attach 15 '!$H:$H,'Attach 15 '!$JD:$JD,'Attach 15 '!$SZ:$SZ,'Attach 15 '!$ACV:$ACV,'Attach 15 '!$AMR:$AMR,'Attach 15 '!$AWN:$AWN,'Attach 15 '!$BGJ:$BGJ,'Attach 15 '!$BQF:$BQF,'Attach 15 '!$CAB:$CAB,'Attach 15 '!$CJX:$CJX,'Attach 15 '!$CTT:$CTT,'Attach 15 '!$DDP:$DDP,'Attach 15 '!$DNL:$DNL,'Attach 15 '!$DXH:$DXH,'Attach 15 '!$EHD:$EHD,'Attach 15 '!$EQZ:$EQZ,'Attach 15 '!$FAV:$FAV,'Attach 15 '!$FKR:$FKR,'Attach 15 '!$FUN:$FUN,'Attach 15 '!$GEJ:$GEJ,'Attach 15 '!$GOF:$GOF,'Attach 15 '!$GYB:$GYB,'Attach 15 '!$HHX:$HHX,'Attach 15 '!$HRT:$HRT,'Attach 15 '!$IBP:$IBP,'Attach 15 '!$ILL:$ILL,'Attach 15 '!$IVH:$IVH,'Attach 15 '!$JFD:$JFD,'Attach 15 '!$JOZ:$JOZ,'Attach 15 '!$JYV:$JYV,'Attach 15 '!$KIR:$KIR,'Attach 15 '!$KSN:$KSN,'Attach 15 '!$LCJ:$LCJ,'Attach 15 '!$LMF:$LMF,'Attach 15 '!$LWB:$LWB,'Attach 15 '!$MFX:$MFX,'Attach 15 '!$MPT:$MPT,'Attach 15 '!$MZP:$MZP,'Attach 15 '!$NJL:$NJL,'Attach 15 '!$NTH:$NTH,'Attach 15 '!$ODD:$ODD,'Attach 15 '!$OMZ:$OMZ,'Attach 15 '!$OWV:$OWV,'Attach 15 '!$PGR:$PGR,'Attach 15 '!$PQN:$PQN,'Attach 15 '!$QAJ:$QAJ,'Attach 15 '!$QKF:$QKF,'Attach 15 '!$QUB:$QUB,'Attach 15 '!$RDX:$RDX,'Attach 15 '!$RNT:$RNT,'Attach 15 '!$RXP:$RXP,'Attach 15 '!$SHL:$SHL,'Attach 15 '!$SRH:$SRH,'Attach 15 '!$TBD:$TBD,'Attach 15 '!$TKZ:$TKZ,'Attach 15 '!$TUV:$TUV,'Attach 15 '!$UER:$UER,'Attach 15 '!$UON:$UON,'Attach 15 '!$UYJ:$UYJ,'Attach 15 '!$VIF:$VIF,'Attach 15 '!$VSB:$VSB,'Attach 15 '!$WBX:$WBX,'Attach 15 '!$WLT:$WLT,'Attach 15 '!$WVP:$WVP</definedName>
    <definedName name="Z_26C060F1_C19E_47DD_BF56_3C984BC287C6_.wvu.Cols" localSheetId="7" hidden="1">'Attach 5'!$H:$H</definedName>
    <definedName name="Z_26C060F1_C19E_47DD_BF56_3C984BC287C6_.wvu.Cols" localSheetId="9" hidden="1">'Attach 6'!$H:$H</definedName>
    <definedName name="Z_26C060F1_C19E_47DD_BF56_3C984BC287C6_.wvu.Cols" localSheetId="2" hidden="1">'Names of Bidder'!$E:$K,'Names of Bidder'!$N:$N</definedName>
    <definedName name="Z_26C060F1_C19E_47DD_BF56_3C984BC287C6_.wvu.PrintArea" localSheetId="12" hidden="1">'Attach 10'!$A$1:$E$28</definedName>
    <definedName name="Z_26C060F1_C19E_47DD_BF56_3C984BC287C6_.wvu.PrintArea" localSheetId="13" hidden="1">'Attach 11'!$A$1:$E$31</definedName>
    <definedName name="Z_26C060F1_C19E_47DD_BF56_3C984BC287C6_.wvu.PrintArea" localSheetId="14" hidden="1">'Attach 12'!$A$1:$E$20</definedName>
    <definedName name="Z_26C060F1_C19E_47DD_BF56_3C984BC287C6_.wvu.PrintArea" localSheetId="15" hidden="1">'Attach 13'!$A$1:$E$21</definedName>
    <definedName name="Z_26C060F1_C19E_47DD_BF56_3C984BC287C6_.wvu.PrintArea" localSheetId="16" hidden="1">'Attach 14'!$A$1:$E$18</definedName>
    <definedName name="Z_26C060F1_C19E_47DD_BF56_3C984BC287C6_.wvu.PrintArea" localSheetId="17" hidden="1">'Attach 14-IP'!$A$8:$I$221</definedName>
    <definedName name="Z_26C060F1_C19E_47DD_BF56_3C984BC287C6_.wvu.PrintArea" localSheetId="18" hidden="1">'Attach 15 '!$A$1:$E$72</definedName>
    <definedName name="Z_26C060F1_C19E_47DD_BF56_3C984BC287C6_.wvu.PrintArea" localSheetId="19" hidden="1">'Attach 16'!$A$1:$L$93</definedName>
    <definedName name="Z_26C060F1_C19E_47DD_BF56_3C984BC287C6_.wvu.PrintArea" localSheetId="20" hidden="1">'Attach 17'!$A$1:$E$33</definedName>
    <definedName name="Z_26C060F1_C19E_47DD_BF56_3C984BC287C6_.wvu.PrintArea" localSheetId="21" hidden="1">'Attach 18'!$A$1:$E$19</definedName>
    <definedName name="Z_26C060F1_C19E_47DD_BF56_3C984BC287C6_.wvu.PrintArea" localSheetId="22" hidden="1">'Attach 19'!$A$1:$E$31</definedName>
    <definedName name="Z_26C060F1_C19E_47DD_BF56_3C984BC287C6_.wvu.PrintArea" localSheetId="3" hidden="1">'Attach 3(JV)'!$A$1:$E$28</definedName>
    <definedName name="Z_26C060F1_C19E_47DD_BF56_3C984BC287C6_.wvu.PrintArea" localSheetId="4" hidden="1">'Attach 4'!$A$1:$G$25</definedName>
    <definedName name="Z_26C060F1_C19E_47DD_BF56_3C984BC287C6_.wvu.PrintArea" localSheetId="5" hidden="1">'Attach 4 (A)'!$A$1:$E$27</definedName>
    <definedName name="Z_26C060F1_C19E_47DD_BF56_3C984BC287C6_.wvu.PrintArea" localSheetId="6" hidden="1">'Attach 4 (B)'!$A$1:$E$26</definedName>
    <definedName name="Z_26C060F1_C19E_47DD_BF56_3C984BC287C6_.wvu.PrintArea" localSheetId="7" hidden="1">'Attach 5'!$A$1:$E$34</definedName>
    <definedName name="Z_26C060F1_C19E_47DD_BF56_3C984BC287C6_.wvu.PrintArea" localSheetId="8" hidden="1">'Attach 5 (A)'!$A$1:$E$28</definedName>
    <definedName name="Z_26C060F1_C19E_47DD_BF56_3C984BC287C6_.wvu.PrintArea" localSheetId="9" hidden="1">'Attach 6'!$A$1:$E$28</definedName>
    <definedName name="Z_26C060F1_C19E_47DD_BF56_3C984BC287C6_.wvu.PrintArea" localSheetId="10" hidden="1">'Attach 7'!$A$1:$E$28</definedName>
    <definedName name="Z_26C060F1_C19E_47DD_BF56_3C984BC287C6_.wvu.PrintArea" localSheetId="11" hidden="1">'Attach 9'!$A$1:$F$34</definedName>
    <definedName name="Z_26C060F1_C19E_47DD_BF56_3C984BC287C6_.wvu.PrintArea" localSheetId="23" hidden="1">'Bid Form 1st Envelope '!$A$1:$J$120</definedName>
    <definedName name="Z_26C060F1_C19E_47DD_BF56_3C984BC287C6_.wvu.PrintArea" localSheetId="1" hidden="1">Cover!$A$1:$F$27</definedName>
    <definedName name="Z_26C060F1_C19E_47DD_BF56_3C984BC287C6_.wvu.PrintArea" localSheetId="2" hidden="1">'Names of Bidder'!$B$1:$D$19</definedName>
    <definedName name="Z_26C060F1_C19E_47DD_BF56_3C984BC287C6_.wvu.PrintTitles" localSheetId="11" hidden="1">'Attach 9'!$17:$17</definedName>
    <definedName name="Z_26C060F1_C19E_47DD_BF56_3C984BC287C6_.wvu.Rows" localSheetId="14" hidden="1">'Attach 12'!#REF!,'Attach 12'!#REF!</definedName>
    <definedName name="Z_26C060F1_C19E_47DD_BF56_3C984BC287C6_.wvu.Rows" localSheetId="18" hidden="1">'Attach 15 '!$15:$15</definedName>
    <definedName name="Z_26C060F1_C19E_47DD_BF56_3C984BC287C6_.wvu.Rows" localSheetId="19" hidden="1">'Attach 16'!$44:$44</definedName>
    <definedName name="Z_26C060F1_C19E_47DD_BF56_3C984BC287C6_.wvu.Rows" localSheetId="20" hidden="1">'Attach 17'!$26:$26,'Attach 17'!$32:$209</definedName>
    <definedName name="Z_26C060F1_C19E_47DD_BF56_3C984BC287C6_.wvu.Rows" localSheetId="22" hidden="1">'Attach 19'!$13:$13,'Attach 19'!$20:$28</definedName>
    <definedName name="Z_26C060F1_C19E_47DD_BF56_3C984BC287C6_.wvu.Rows" localSheetId="7" hidden="1">'Attach 5'!$4:$4,'Attach 5'!$32:$32</definedName>
    <definedName name="Z_26C060F1_C19E_47DD_BF56_3C984BC287C6_.wvu.Rows" localSheetId="23" hidden="1">'Bid Form 1st Envelope '!$22:$24</definedName>
    <definedName name="Z_26C060F1_C19E_47DD_BF56_3C984BC287C6_.wvu.Rows" localSheetId="1" hidden="1">Cover!$8:$8</definedName>
    <definedName name="Z_3A7B3E6C_4805_42DC_AD4C_749B6F60AF6B_.wvu.Cols" localSheetId="18" hidden="1">'Attach 15 '!$H:$H,'Attach 15 '!$JD:$JD,'Attach 15 '!$SZ:$SZ,'Attach 15 '!$ACV:$ACV,'Attach 15 '!$AMR:$AMR,'Attach 15 '!$AWN:$AWN,'Attach 15 '!$BGJ:$BGJ,'Attach 15 '!$BQF:$BQF,'Attach 15 '!$CAB:$CAB,'Attach 15 '!$CJX:$CJX,'Attach 15 '!$CTT:$CTT,'Attach 15 '!$DDP:$DDP,'Attach 15 '!$DNL:$DNL,'Attach 15 '!$DXH:$DXH,'Attach 15 '!$EHD:$EHD,'Attach 15 '!$EQZ:$EQZ,'Attach 15 '!$FAV:$FAV,'Attach 15 '!$FKR:$FKR,'Attach 15 '!$FUN:$FUN,'Attach 15 '!$GEJ:$GEJ,'Attach 15 '!$GOF:$GOF,'Attach 15 '!$GYB:$GYB,'Attach 15 '!$HHX:$HHX,'Attach 15 '!$HRT:$HRT,'Attach 15 '!$IBP:$IBP,'Attach 15 '!$ILL:$ILL,'Attach 15 '!$IVH:$IVH,'Attach 15 '!$JFD:$JFD,'Attach 15 '!$JOZ:$JOZ,'Attach 15 '!$JYV:$JYV,'Attach 15 '!$KIR:$KIR,'Attach 15 '!$KSN:$KSN,'Attach 15 '!$LCJ:$LCJ,'Attach 15 '!$LMF:$LMF,'Attach 15 '!$LWB:$LWB,'Attach 15 '!$MFX:$MFX,'Attach 15 '!$MPT:$MPT,'Attach 15 '!$MZP:$MZP,'Attach 15 '!$NJL:$NJL,'Attach 15 '!$NTH:$NTH,'Attach 15 '!$ODD:$ODD,'Attach 15 '!$OMZ:$OMZ,'Attach 15 '!$OWV:$OWV,'Attach 15 '!$PGR:$PGR,'Attach 15 '!$PQN:$PQN,'Attach 15 '!$QAJ:$QAJ,'Attach 15 '!$QKF:$QKF,'Attach 15 '!$QUB:$QUB,'Attach 15 '!$RDX:$RDX,'Attach 15 '!$RNT:$RNT,'Attach 15 '!$RXP:$RXP,'Attach 15 '!$SHL:$SHL,'Attach 15 '!$SRH:$SRH,'Attach 15 '!$TBD:$TBD,'Attach 15 '!$TKZ:$TKZ,'Attach 15 '!$TUV:$TUV,'Attach 15 '!$UER:$UER,'Attach 15 '!$UON:$UON,'Attach 15 '!$UYJ:$UYJ,'Attach 15 '!$VIF:$VIF,'Attach 15 '!$VSB:$VSB,'Attach 15 '!$WBX:$WBX,'Attach 15 '!$WLT:$WLT,'Attach 15 '!$WVP:$WVP</definedName>
    <definedName name="Z_3A7B3E6C_4805_42DC_AD4C_749B6F60AF6B_.wvu.Cols" localSheetId="7" hidden="1">'Attach 5'!$H:$H</definedName>
    <definedName name="Z_3A7B3E6C_4805_42DC_AD4C_749B6F60AF6B_.wvu.Cols" localSheetId="9" hidden="1">'Attach 6'!$H:$H</definedName>
    <definedName name="Z_3A7B3E6C_4805_42DC_AD4C_749B6F60AF6B_.wvu.Cols" localSheetId="2" hidden="1">'Names of Bidder'!$E:$K,'Names of Bidder'!$N:$N</definedName>
    <definedName name="Z_3A7B3E6C_4805_42DC_AD4C_749B6F60AF6B_.wvu.PrintArea" localSheetId="12" hidden="1">'Attach 10'!$A$1:$E$28</definedName>
    <definedName name="Z_3A7B3E6C_4805_42DC_AD4C_749B6F60AF6B_.wvu.PrintArea" localSheetId="13" hidden="1">'Attach 11'!$A$1:$E$31</definedName>
    <definedName name="Z_3A7B3E6C_4805_42DC_AD4C_749B6F60AF6B_.wvu.PrintArea" localSheetId="14" hidden="1">'Attach 12'!$A$1:$E$20</definedName>
    <definedName name="Z_3A7B3E6C_4805_42DC_AD4C_749B6F60AF6B_.wvu.PrintArea" localSheetId="15" hidden="1">'Attach 13'!$A$1:$E$21</definedName>
    <definedName name="Z_3A7B3E6C_4805_42DC_AD4C_749B6F60AF6B_.wvu.PrintArea" localSheetId="16" hidden="1">'Attach 14'!$A$1:$E$18</definedName>
    <definedName name="Z_3A7B3E6C_4805_42DC_AD4C_749B6F60AF6B_.wvu.PrintArea" localSheetId="17" hidden="1">'Attach 14-IP'!$A$8:$I$221</definedName>
    <definedName name="Z_3A7B3E6C_4805_42DC_AD4C_749B6F60AF6B_.wvu.PrintArea" localSheetId="18" hidden="1">'Attach 15 '!$A$1:$E$72</definedName>
    <definedName name="Z_3A7B3E6C_4805_42DC_AD4C_749B6F60AF6B_.wvu.PrintArea" localSheetId="19" hidden="1">'Attach 16'!$A$1:$L$93</definedName>
    <definedName name="Z_3A7B3E6C_4805_42DC_AD4C_749B6F60AF6B_.wvu.PrintArea" localSheetId="20" hidden="1">'Attach 17'!$A$1:$E$33</definedName>
    <definedName name="Z_3A7B3E6C_4805_42DC_AD4C_749B6F60AF6B_.wvu.PrintArea" localSheetId="21" hidden="1">'Attach 18'!$A$1:$E$19</definedName>
    <definedName name="Z_3A7B3E6C_4805_42DC_AD4C_749B6F60AF6B_.wvu.PrintArea" localSheetId="22" hidden="1">'Attach 19'!$A$1:$E$31</definedName>
    <definedName name="Z_3A7B3E6C_4805_42DC_AD4C_749B6F60AF6B_.wvu.PrintArea" localSheetId="3" hidden="1">'Attach 3(JV)'!$A$1:$E$28</definedName>
    <definedName name="Z_3A7B3E6C_4805_42DC_AD4C_749B6F60AF6B_.wvu.PrintArea" localSheetId="4" hidden="1">'Attach 4'!$A$1:$G$25</definedName>
    <definedName name="Z_3A7B3E6C_4805_42DC_AD4C_749B6F60AF6B_.wvu.PrintArea" localSheetId="5" hidden="1">'Attach 4 (A)'!$A$1:$E$27</definedName>
    <definedName name="Z_3A7B3E6C_4805_42DC_AD4C_749B6F60AF6B_.wvu.PrintArea" localSheetId="6" hidden="1">'Attach 4 (B)'!$A$1:$E$26</definedName>
    <definedName name="Z_3A7B3E6C_4805_42DC_AD4C_749B6F60AF6B_.wvu.PrintArea" localSheetId="7" hidden="1">'Attach 5'!$A$1:$E$34</definedName>
    <definedName name="Z_3A7B3E6C_4805_42DC_AD4C_749B6F60AF6B_.wvu.PrintArea" localSheetId="8" hidden="1">'Attach 5 (A)'!$A$1:$E$28</definedName>
    <definedName name="Z_3A7B3E6C_4805_42DC_AD4C_749B6F60AF6B_.wvu.PrintArea" localSheetId="9" hidden="1">'Attach 6'!$A$1:$E$28</definedName>
    <definedName name="Z_3A7B3E6C_4805_42DC_AD4C_749B6F60AF6B_.wvu.PrintArea" localSheetId="10" hidden="1">'Attach 7'!$A$1:$E$28</definedName>
    <definedName name="Z_3A7B3E6C_4805_42DC_AD4C_749B6F60AF6B_.wvu.PrintArea" localSheetId="11" hidden="1">'Attach 9'!$A$1:$F$34</definedName>
    <definedName name="Z_3A7B3E6C_4805_42DC_AD4C_749B6F60AF6B_.wvu.PrintArea" localSheetId="23" hidden="1">'Bid Form 1st Envelope '!$A$1:$J$120</definedName>
    <definedName name="Z_3A7B3E6C_4805_42DC_AD4C_749B6F60AF6B_.wvu.PrintArea" localSheetId="1" hidden="1">Cover!$A$1:$F$27</definedName>
    <definedName name="Z_3A7B3E6C_4805_42DC_AD4C_749B6F60AF6B_.wvu.PrintArea" localSheetId="2" hidden="1">'Names of Bidder'!$B$1:$D$19</definedName>
    <definedName name="Z_3A7B3E6C_4805_42DC_AD4C_749B6F60AF6B_.wvu.PrintTitles" localSheetId="11" hidden="1">'Attach 9'!$17:$17</definedName>
    <definedName name="Z_3A7B3E6C_4805_42DC_AD4C_749B6F60AF6B_.wvu.Rows" localSheetId="14" hidden="1">'Attach 12'!#REF!,'Attach 12'!#REF!</definedName>
    <definedName name="Z_3A7B3E6C_4805_42DC_AD4C_749B6F60AF6B_.wvu.Rows" localSheetId="18" hidden="1">'Attach 15 '!$15:$15</definedName>
    <definedName name="Z_3A7B3E6C_4805_42DC_AD4C_749B6F60AF6B_.wvu.Rows" localSheetId="19" hidden="1">'Attach 16'!$44:$44</definedName>
    <definedName name="Z_3A7B3E6C_4805_42DC_AD4C_749B6F60AF6B_.wvu.Rows" localSheetId="20" hidden="1">'Attach 17'!$26:$26,'Attach 17'!$32:$209</definedName>
    <definedName name="Z_3A7B3E6C_4805_42DC_AD4C_749B6F60AF6B_.wvu.Rows" localSheetId="22" hidden="1">'Attach 19'!$13:$13,'Attach 19'!$20:$28</definedName>
    <definedName name="Z_3A7B3E6C_4805_42DC_AD4C_749B6F60AF6B_.wvu.Rows" localSheetId="7" hidden="1">'Attach 5'!$4:$4,'Attach 5'!$32:$32</definedName>
    <definedName name="Z_3A7B3E6C_4805_42DC_AD4C_749B6F60AF6B_.wvu.Rows" localSheetId="23" hidden="1">'Bid Form 1st Envelope '!$22:$24</definedName>
    <definedName name="Z_3A7B3E6C_4805_42DC_AD4C_749B6F60AF6B_.wvu.Rows" localSheetId="1" hidden="1">Cover!$8:$8</definedName>
    <definedName name="Z_3A9A4658_0506_4EA2_8800_91A33CC724CB_.wvu.Cols" localSheetId="18" hidden="1">'Attach 15 '!$H:$H,'Attach 15 '!$JD:$JD,'Attach 15 '!$SZ:$SZ,'Attach 15 '!$ACV:$ACV,'Attach 15 '!$AMR:$AMR,'Attach 15 '!$AWN:$AWN,'Attach 15 '!$BGJ:$BGJ,'Attach 15 '!$BQF:$BQF,'Attach 15 '!$CAB:$CAB,'Attach 15 '!$CJX:$CJX,'Attach 15 '!$CTT:$CTT,'Attach 15 '!$DDP:$DDP,'Attach 15 '!$DNL:$DNL,'Attach 15 '!$DXH:$DXH,'Attach 15 '!$EHD:$EHD,'Attach 15 '!$EQZ:$EQZ,'Attach 15 '!$FAV:$FAV,'Attach 15 '!$FKR:$FKR,'Attach 15 '!$FUN:$FUN,'Attach 15 '!$GEJ:$GEJ,'Attach 15 '!$GOF:$GOF,'Attach 15 '!$GYB:$GYB,'Attach 15 '!$HHX:$HHX,'Attach 15 '!$HRT:$HRT,'Attach 15 '!$IBP:$IBP,'Attach 15 '!$ILL:$ILL,'Attach 15 '!$IVH:$IVH,'Attach 15 '!$JFD:$JFD,'Attach 15 '!$JOZ:$JOZ,'Attach 15 '!$JYV:$JYV,'Attach 15 '!$KIR:$KIR,'Attach 15 '!$KSN:$KSN,'Attach 15 '!$LCJ:$LCJ,'Attach 15 '!$LMF:$LMF,'Attach 15 '!$LWB:$LWB,'Attach 15 '!$MFX:$MFX,'Attach 15 '!$MPT:$MPT,'Attach 15 '!$MZP:$MZP,'Attach 15 '!$NJL:$NJL,'Attach 15 '!$NTH:$NTH,'Attach 15 '!$ODD:$ODD,'Attach 15 '!$OMZ:$OMZ,'Attach 15 '!$OWV:$OWV,'Attach 15 '!$PGR:$PGR,'Attach 15 '!$PQN:$PQN,'Attach 15 '!$QAJ:$QAJ,'Attach 15 '!$QKF:$QKF,'Attach 15 '!$QUB:$QUB,'Attach 15 '!$RDX:$RDX,'Attach 15 '!$RNT:$RNT,'Attach 15 '!$RXP:$RXP,'Attach 15 '!$SHL:$SHL,'Attach 15 '!$SRH:$SRH,'Attach 15 '!$TBD:$TBD,'Attach 15 '!$TKZ:$TKZ,'Attach 15 '!$TUV:$TUV,'Attach 15 '!$UER:$UER,'Attach 15 '!$UON:$UON,'Attach 15 '!$UYJ:$UYJ,'Attach 15 '!$VIF:$VIF,'Attach 15 '!$VSB:$VSB,'Attach 15 '!$WBX:$WBX,'Attach 15 '!$WLT:$WLT,'Attach 15 '!$WVP:$WVP</definedName>
    <definedName name="Z_3A9A4658_0506_4EA2_8800_91A33CC724CB_.wvu.Cols" localSheetId="7" hidden="1">'Attach 5'!$H:$H</definedName>
    <definedName name="Z_3A9A4658_0506_4EA2_8800_91A33CC724CB_.wvu.Cols" localSheetId="9" hidden="1">'Attach 6'!$H:$H</definedName>
    <definedName name="Z_3A9A4658_0506_4EA2_8800_91A33CC724CB_.wvu.Cols" localSheetId="2" hidden="1">'Names of Bidder'!$G:$I</definedName>
    <definedName name="Z_3A9A4658_0506_4EA2_8800_91A33CC724CB_.wvu.PrintArea" localSheetId="12" hidden="1">'Attach 10'!$A$1:$E$28</definedName>
    <definedName name="Z_3A9A4658_0506_4EA2_8800_91A33CC724CB_.wvu.PrintArea" localSheetId="13" hidden="1">'Attach 11'!$A$1:$E$31</definedName>
    <definedName name="Z_3A9A4658_0506_4EA2_8800_91A33CC724CB_.wvu.PrintArea" localSheetId="14" hidden="1">'Attach 12'!$A$1:$E$20</definedName>
    <definedName name="Z_3A9A4658_0506_4EA2_8800_91A33CC724CB_.wvu.PrintArea" localSheetId="15" hidden="1">'Attach 13'!$A$1:$E$21</definedName>
    <definedName name="Z_3A9A4658_0506_4EA2_8800_91A33CC724CB_.wvu.PrintArea" localSheetId="16" hidden="1">'Attach 14'!$A$1:$E$18</definedName>
    <definedName name="Z_3A9A4658_0506_4EA2_8800_91A33CC724CB_.wvu.PrintArea" localSheetId="17" hidden="1">'Attach 14-IP'!$A$8:$I$221</definedName>
    <definedName name="Z_3A9A4658_0506_4EA2_8800_91A33CC724CB_.wvu.PrintArea" localSheetId="18" hidden="1">'Attach 15 '!$A$1:$E$72</definedName>
    <definedName name="Z_3A9A4658_0506_4EA2_8800_91A33CC724CB_.wvu.PrintArea" localSheetId="19" hidden="1">'Attach 16'!$A$1:$L$93</definedName>
    <definedName name="Z_3A9A4658_0506_4EA2_8800_91A33CC724CB_.wvu.PrintArea" localSheetId="20" hidden="1">'Attach 17'!$A$1:$E$33</definedName>
    <definedName name="Z_3A9A4658_0506_4EA2_8800_91A33CC724CB_.wvu.PrintArea" localSheetId="21" hidden="1">'Attach 18'!$A$1:$E$19</definedName>
    <definedName name="Z_3A9A4658_0506_4EA2_8800_91A33CC724CB_.wvu.PrintArea" localSheetId="22" hidden="1">'Attach 19'!$A$1:$E$31</definedName>
    <definedName name="Z_3A9A4658_0506_4EA2_8800_91A33CC724CB_.wvu.PrintArea" localSheetId="3" hidden="1">'Attach 3(JV)'!$A$1:$E$28</definedName>
    <definedName name="Z_3A9A4658_0506_4EA2_8800_91A33CC724CB_.wvu.PrintArea" localSheetId="4" hidden="1">'Attach 4'!$A$1:$E$25</definedName>
    <definedName name="Z_3A9A4658_0506_4EA2_8800_91A33CC724CB_.wvu.PrintArea" localSheetId="5" hidden="1">'Attach 4 (A)'!$A$1:$E$27</definedName>
    <definedName name="Z_3A9A4658_0506_4EA2_8800_91A33CC724CB_.wvu.PrintArea" localSheetId="6" hidden="1">'Attach 4 (B)'!$A$1:$E$26</definedName>
    <definedName name="Z_3A9A4658_0506_4EA2_8800_91A33CC724CB_.wvu.PrintArea" localSheetId="7" hidden="1">'Attach 5'!$A$1:$E$34</definedName>
    <definedName name="Z_3A9A4658_0506_4EA2_8800_91A33CC724CB_.wvu.PrintArea" localSheetId="8" hidden="1">'Attach 5 (A)'!$A$1:$E$28</definedName>
    <definedName name="Z_3A9A4658_0506_4EA2_8800_91A33CC724CB_.wvu.PrintArea" localSheetId="9" hidden="1">'Attach 6'!$A$1:$E$28</definedName>
    <definedName name="Z_3A9A4658_0506_4EA2_8800_91A33CC724CB_.wvu.PrintArea" localSheetId="10" hidden="1">'Attach 7'!$A$1:$E$28</definedName>
    <definedName name="Z_3A9A4658_0506_4EA2_8800_91A33CC724CB_.wvu.PrintArea" localSheetId="11" hidden="1">'Attach 9'!$A$1:$F$34</definedName>
    <definedName name="Z_3A9A4658_0506_4EA2_8800_91A33CC724CB_.wvu.PrintArea" localSheetId="23" hidden="1">'Bid Form 1st Envelope '!$A$1:$F$120</definedName>
    <definedName name="Z_3A9A4658_0506_4EA2_8800_91A33CC724CB_.wvu.PrintArea" localSheetId="2" hidden="1">'Names of Bidder'!$B$1:$D$19</definedName>
    <definedName name="Z_3A9A4658_0506_4EA2_8800_91A33CC724CB_.wvu.PrintTitles" localSheetId="14" hidden="1">'Attach 12'!#REF!</definedName>
    <definedName name="Z_3A9A4658_0506_4EA2_8800_91A33CC724CB_.wvu.PrintTitles" localSheetId="11" hidden="1">'Attach 9'!$17:$17</definedName>
    <definedName name="Z_3A9A4658_0506_4EA2_8800_91A33CC724CB_.wvu.Rows" localSheetId="18" hidden="1">'Attach 15 '!$15:$15</definedName>
    <definedName name="Z_3A9A4658_0506_4EA2_8800_91A33CC724CB_.wvu.Rows" localSheetId="19" hidden="1">'Attach 16'!$44:$44</definedName>
    <definedName name="Z_3A9A4658_0506_4EA2_8800_91A33CC724CB_.wvu.Rows" localSheetId="20" hidden="1">'Attach 17'!$26:$26,'Attach 17'!$32:$209</definedName>
    <definedName name="Z_3A9A4658_0506_4EA2_8800_91A33CC724CB_.wvu.Rows" localSheetId="22" hidden="1">'Attach 19'!$13:$13,'Attach 19'!$20:$28</definedName>
    <definedName name="Z_3A9A4658_0506_4EA2_8800_91A33CC724CB_.wvu.Rows" localSheetId="7" hidden="1">'Attach 5'!$4:$4,'Attach 5'!$32:$32</definedName>
    <definedName name="Z_3A9A4658_0506_4EA2_8800_91A33CC724CB_.wvu.Rows" localSheetId="23" hidden="1">'Bid Form 1st Envelope '!$22:$24</definedName>
    <definedName name="Z_3A9A4658_0506_4EA2_8800_91A33CC724CB_.wvu.Rows" localSheetId="1" hidden="1">Cover!$8:$8</definedName>
    <definedName name="Z_3A9A4658_0506_4EA2_8800_91A33CC724CB_.wvu.Rows" localSheetId="2" hidden="1">'Names of Bidder'!#REF!</definedName>
    <definedName name="Z_43BCBF1E_CDCF_4541_8D79_87EDCECBC1FD_.wvu.Cols" localSheetId="18" hidden="1">'Attach 15 '!$H:$H</definedName>
    <definedName name="Z_43BCBF1E_CDCF_4541_8D79_87EDCECBC1FD_.wvu.Cols" localSheetId="7" hidden="1">'Attach 5'!$H:$H</definedName>
    <definedName name="Z_43BCBF1E_CDCF_4541_8D79_87EDCECBC1FD_.wvu.Cols" localSheetId="9" hidden="1">'Attach 6'!$H:$H</definedName>
    <definedName name="Z_43BCBF1E_CDCF_4541_8D79_87EDCECBC1FD_.wvu.PrintArea" localSheetId="12" hidden="1">'Attach 10'!$A$1:$E$28</definedName>
    <definedName name="Z_43BCBF1E_CDCF_4541_8D79_87EDCECBC1FD_.wvu.PrintArea" localSheetId="13" hidden="1">'Attach 11'!$A$1:$E$31</definedName>
    <definedName name="Z_43BCBF1E_CDCF_4541_8D79_87EDCECBC1FD_.wvu.PrintArea" localSheetId="14" hidden="1">'Attach 12'!$A$1:$E$20</definedName>
    <definedName name="Z_43BCBF1E_CDCF_4541_8D79_87EDCECBC1FD_.wvu.PrintArea" localSheetId="15" hidden="1">'Attach 13'!$A$1:$E$21</definedName>
    <definedName name="Z_43BCBF1E_CDCF_4541_8D79_87EDCECBC1FD_.wvu.PrintArea" localSheetId="16" hidden="1">'Attach 14'!$A$1:$E$18</definedName>
    <definedName name="Z_43BCBF1E_CDCF_4541_8D79_87EDCECBC1FD_.wvu.PrintArea" localSheetId="17" hidden="1">'Attach 14-IP'!$A$8:$I$221</definedName>
    <definedName name="Z_43BCBF1E_CDCF_4541_8D79_87EDCECBC1FD_.wvu.PrintArea" localSheetId="18" hidden="1">'Attach 15 '!$A$1:$E$72</definedName>
    <definedName name="Z_43BCBF1E_CDCF_4541_8D79_87EDCECBC1FD_.wvu.PrintArea" localSheetId="19" hidden="1">'Attach 16'!$A$1:$L$247</definedName>
    <definedName name="Z_43BCBF1E_CDCF_4541_8D79_87EDCECBC1FD_.wvu.PrintArea" localSheetId="20" hidden="1">'Attach 17'!$A$1:$E$33</definedName>
    <definedName name="Z_43BCBF1E_CDCF_4541_8D79_87EDCECBC1FD_.wvu.PrintArea" localSheetId="21" hidden="1">'Attach 18'!$A$1:$E$19</definedName>
    <definedName name="Z_43BCBF1E_CDCF_4541_8D79_87EDCECBC1FD_.wvu.PrintArea" localSheetId="22" hidden="1">'Attach 19'!$A$1:$E$31</definedName>
    <definedName name="Z_43BCBF1E_CDCF_4541_8D79_87EDCECBC1FD_.wvu.PrintArea" localSheetId="3" hidden="1">'Attach 3(JV)'!$A$1:$E$28</definedName>
    <definedName name="Z_43BCBF1E_CDCF_4541_8D79_87EDCECBC1FD_.wvu.PrintArea" localSheetId="4" hidden="1">'Attach 4'!$A$1:$E$25</definedName>
    <definedName name="Z_43BCBF1E_CDCF_4541_8D79_87EDCECBC1FD_.wvu.PrintArea" localSheetId="5" hidden="1">'Attach 4 (A)'!$A$1:$E$27</definedName>
    <definedName name="Z_43BCBF1E_CDCF_4541_8D79_87EDCECBC1FD_.wvu.PrintArea" localSheetId="6" hidden="1">'Attach 4 (B)'!$A$1:$E$26</definedName>
    <definedName name="Z_43BCBF1E_CDCF_4541_8D79_87EDCECBC1FD_.wvu.PrintArea" localSheetId="7" hidden="1">'Attach 5'!$A$1:$E$34</definedName>
    <definedName name="Z_43BCBF1E_CDCF_4541_8D79_87EDCECBC1FD_.wvu.PrintArea" localSheetId="8" hidden="1">'Attach 5 (A)'!$A$1:$E$28</definedName>
    <definedName name="Z_43BCBF1E_CDCF_4541_8D79_87EDCECBC1FD_.wvu.PrintArea" localSheetId="9" hidden="1">'Attach 6'!$A$1:$E$28</definedName>
    <definedName name="Z_43BCBF1E_CDCF_4541_8D79_87EDCECBC1FD_.wvu.PrintArea" localSheetId="10" hidden="1">'Attach 7'!$A$1:$E$28</definedName>
    <definedName name="Z_43BCBF1E_CDCF_4541_8D79_87EDCECBC1FD_.wvu.PrintArea" localSheetId="11" hidden="1">'Attach 9'!$A$1:$E$34</definedName>
    <definedName name="Z_43BCBF1E_CDCF_4541_8D79_87EDCECBC1FD_.wvu.PrintArea" localSheetId="23" hidden="1">'Bid Form 1st Envelope '!$A$1:$F$120</definedName>
    <definedName name="Z_43BCBF1E_CDCF_4541_8D79_87EDCECBC1FD_.wvu.PrintArea" localSheetId="2" hidden="1">'Names of Bidder'!$B$1:$D$19</definedName>
    <definedName name="Z_43BCBF1E_CDCF_4541_8D79_87EDCECBC1FD_.wvu.PrintTitles" localSheetId="14" hidden="1">'Attach 12'!#REF!</definedName>
    <definedName name="Z_43BCBF1E_CDCF_4541_8D79_87EDCECBC1FD_.wvu.PrintTitles" localSheetId="11" hidden="1">'Attach 9'!$17:$17</definedName>
    <definedName name="Z_43BCBF1E_CDCF_4541_8D79_87EDCECBC1FD_.wvu.Rows" localSheetId="14" hidden="1">'Attach 12'!#REF!,'Attach 12'!#REF!,'Attach 12'!#REF!,'Attach 12'!#REF!,'Attach 12'!#REF!,'Attach 12'!#REF!</definedName>
    <definedName name="Z_43BCBF1E_CDCF_4541_8D79_87EDCECBC1FD_.wvu.Rows" localSheetId="18" hidden="1">'Attach 15 '!$15:$15</definedName>
    <definedName name="Z_43BCBF1E_CDCF_4541_8D79_87EDCECBC1FD_.wvu.Rows" localSheetId="20" hidden="1">'Attach 17'!$26:$26,'Attach 17'!$32:$209</definedName>
    <definedName name="Z_43BCBF1E_CDCF_4541_8D79_87EDCECBC1FD_.wvu.Rows" localSheetId="22" hidden="1">'Attach 19'!$13:$13,'Attach 19'!$20:$28</definedName>
    <definedName name="Z_43BCBF1E_CDCF_4541_8D79_87EDCECBC1FD_.wvu.Rows" localSheetId="7" hidden="1">'Attach 5'!$4:$4</definedName>
    <definedName name="Z_43BCBF1E_CDCF_4541_8D79_87EDCECBC1FD_.wvu.Rows" localSheetId="2" hidden="1">'Names of Bidder'!#REF!</definedName>
    <definedName name="Z_494F6778_23FE_4AAC_B37D_6C7543FC13B9_.wvu.Cols" localSheetId="18" hidden="1">'Attach 15 '!$H:$H</definedName>
    <definedName name="Z_494F6778_23FE_4AAC_B37D_6C7543FC13B9_.wvu.Cols" localSheetId="7" hidden="1">'Attach 5'!$H:$H</definedName>
    <definedName name="Z_494F6778_23FE_4AAC_B37D_6C7543FC13B9_.wvu.Cols" localSheetId="9" hidden="1">'Attach 6'!$H:$H</definedName>
    <definedName name="Z_494F6778_23FE_4AAC_B37D_6C7543FC13B9_.wvu.PrintArea" localSheetId="12" hidden="1">'Attach 10'!$A$1:$E$28</definedName>
    <definedName name="Z_494F6778_23FE_4AAC_B37D_6C7543FC13B9_.wvu.PrintArea" localSheetId="13" hidden="1">'Attach 11'!$A$1:$E$84</definedName>
    <definedName name="Z_494F6778_23FE_4AAC_B37D_6C7543FC13B9_.wvu.PrintArea" localSheetId="14" hidden="1">'Attach 12'!$A$1:$E$20</definedName>
    <definedName name="Z_494F6778_23FE_4AAC_B37D_6C7543FC13B9_.wvu.PrintArea" localSheetId="15" hidden="1">'Attach 13'!$A$1:$E$21</definedName>
    <definedName name="Z_494F6778_23FE_4AAC_B37D_6C7543FC13B9_.wvu.PrintArea" localSheetId="16" hidden="1">'Attach 14'!$A$1:$E$18</definedName>
    <definedName name="Z_494F6778_23FE_4AAC_B37D_6C7543FC13B9_.wvu.PrintArea" localSheetId="17" hidden="1">'Attach 14-IP'!$A$8:$I$221</definedName>
    <definedName name="Z_494F6778_23FE_4AAC_B37D_6C7543FC13B9_.wvu.PrintArea" localSheetId="18" hidden="1">'Attach 15 '!$A$1:$E$72</definedName>
    <definedName name="Z_494F6778_23FE_4AAC_B37D_6C7543FC13B9_.wvu.PrintArea" localSheetId="19" hidden="1">'Attach 16'!$A$1:$L$247</definedName>
    <definedName name="Z_494F6778_23FE_4AAC_B37D_6C7543FC13B9_.wvu.PrintArea" localSheetId="21" hidden="1">'Attach 18'!$A$1:$E$19</definedName>
    <definedName name="Z_494F6778_23FE_4AAC_B37D_6C7543FC13B9_.wvu.PrintArea" localSheetId="22" hidden="1">'Attach 19'!$A$1:$E$35</definedName>
    <definedName name="Z_494F6778_23FE_4AAC_B37D_6C7543FC13B9_.wvu.PrintArea" localSheetId="3" hidden="1">'Attach 3(JV)'!$A$1:$E$28</definedName>
    <definedName name="Z_494F6778_23FE_4AAC_B37D_6C7543FC13B9_.wvu.PrintArea" localSheetId="4" hidden="1">'Attach 4'!$A$1:$E$25</definedName>
    <definedName name="Z_494F6778_23FE_4AAC_B37D_6C7543FC13B9_.wvu.PrintArea" localSheetId="5" hidden="1">'Attach 4 (A)'!$A$1:$E$27</definedName>
    <definedName name="Z_494F6778_23FE_4AAC_B37D_6C7543FC13B9_.wvu.PrintArea" localSheetId="6" hidden="1">'Attach 4 (B)'!$A$1:$E$26</definedName>
    <definedName name="Z_494F6778_23FE_4AAC_B37D_6C7543FC13B9_.wvu.PrintArea" localSheetId="7" hidden="1">'Attach 5'!$A$1:$E$109</definedName>
    <definedName name="Z_494F6778_23FE_4AAC_B37D_6C7543FC13B9_.wvu.PrintArea" localSheetId="8" hidden="1">'Attach 5 (A)'!$A$1:$E$28</definedName>
    <definedName name="Z_494F6778_23FE_4AAC_B37D_6C7543FC13B9_.wvu.PrintArea" localSheetId="9" hidden="1">'Attach 6'!$A$1:$E$51</definedName>
    <definedName name="Z_494F6778_23FE_4AAC_B37D_6C7543FC13B9_.wvu.PrintArea" localSheetId="10" hidden="1">'Attach 7'!$A$1:$E$28</definedName>
    <definedName name="Z_494F6778_23FE_4AAC_B37D_6C7543FC13B9_.wvu.PrintArea" localSheetId="11" hidden="1">'Attach 9'!$A$1:$E$34</definedName>
    <definedName name="Z_494F6778_23FE_4AAC_B37D_6C7543FC13B9_.wvu.PrintArea" localSheetId="23" hidden="1">'Bid Form 1st Envelope '!$A$1:$F$120</definedName>
    <definedName name="Z_494F6778_23FE_4AAC_B37D_6C7543FC13B9_.wvu.PrintArea" localSheetId="2" hidden="1">'Names of Bidder'!$B$1:$D$19</definedName>
    <definedName name="Z_494F6778_23FE_4AAC_B37D_6C7543FC13B9_.wvu.PrintTitles" localSheetId="14" hidden="1">'Attach 12'!#REF!</definedName>
    <definedName name="Z_494F6778_23FE_4AAC_B37D_6C7543FC13B9_.wvu.PrintTitles" localSheetId="11" hidden="1">'Attach 9'!$17:$17</definedName>
    <definedName name="Z_494F6778_23FE_4AAC_B37D_6C7543FC13B9_.wvu.Rows" localSheetId="14" hidden="1">'Attach 12'!#REF!,'Attach 12'!#REF!,'Attach 12'!#REF!</definedName>
    <definedName name="Z_494F6778_23FE_4AAC_B37D_6C7543FC13B9_.wvu.Rows" localSheetId="18" hidden="1">'Attach 15 '!$15:$15</definedName>
    <definedName name="Z_494F6778_23FE_4AAC_B37D_6C7543FC13B9_.wvu.Rows" localSheetId="2" hidden="1">'Names of Bidder'!#REF!</definedName>
    <definedName name="Z_4B244927_9C7A_42F5_AAF5_ADC353C736FE_.wvu.Cols" localSheetId="18" hidden="1">'Attach 15 '!$H:$H,'Attach 15 '!$JD:$JD,'Attach 15 '!$SZ:$SZ,'Attach 15 '!$ACV:$ACV,'Attach 15 '!$AMR:$AMR,'Attach 15 '!$AWN:$AWN,'Attach 15 '!$BGJ:$BGJ,'Attach 15 '!$BQF:$BQF,'Attach 15 '!$CAB:$CAB,'Attach 15 '!$CJX:$CJX,'Attach 15 '!$CTT:$CTT,'Attach 15 '!$DDP:$DDP,'Attach 15 '!$DNL:$DNL,'Attach 15 '!$DXH:$DXH,'Attach 15 '!$EHD:$EHD,'Attach 15 '!$EQZ:$EQZ,'Attach 15 '!$FAV:$FAV,'Attach 15 '!$FKR:$FKR,'Attach 15 '!$FUN:$FUN,'Attach 15 '!$GEJ:$GEJ,'Attach 15 '!$GOF:$GOF,'Attach 15 '!$GYB:$GYB,'Attach 15 '!$HHX:$HHX,'Attach 15 '!$HRT:$HRT,'Attach 15 '!$IBP:$IBP,'Attach 15 '!$ILL:$ILL,'Attach 15 '!$IVH:$IVH,'Attach 15 '!$JFD:$JFD,'Attach 15 '!$JOZ:$JOZ,'Attach 15 '!$JYV:$JYV,'Attach 15 '!$KIR:$KIR,'Attach 15 '!$KSN:$KSN,'Attach 15 '!$LCJ:$LCJ,'Attach 15 '!$LMF:$LMF,'Attach 15 '!$LWB:$LWB,'Attach 15 '!$MFX:$MFX,'Attach 15 '!$MPT:$MPT,'Attach 15 '!$MZP:$MZP,'Attach 15 '!$NJL:$NJL,'Attach 15 '!$NTH:$NTH,'Attach 15 '!$ODD:$ODD,'Attach 15 '!$OMZ:$OMZ,'Attach 15 '!$OWV:$OWV,'Attach 15 '!$PGR:$PGR,'Attach 15 '!$PQN:$PQN,'Attach 15 '!$QAJ:$QAJ,'Attach 15 '!$QKF:$QKF,'Attach 15 '!$QUB:$QUB,'Attach 15 '!$RDX:$RDX,'Attach 15 '!$RNT:$RNT,'Attach 15 '!$RXP:$RXP,'Attach 15 '!$SHL:$SHL,'Attach 15 '!$SRH:$SRH,'Attach 15 '!$TBD:$TBD,'Attach 15 '!$TKZ:$TKZ,'Attach 15 '!$TUV:$TUV,'Attach 15 '!$UER:$UER,'Attach 15 '!$UON:$UON,'Attach 15 '!$UYJ:$UYJ,'Attach 15 '!$VIF:$VIF,'Attach 15 '!$VSB:$VSB,'Attach 15 '!$WBX:$WBX,'Attach 15 '!$WLT:$WLT,'Attach 15 '!$WVP:$WVP</definedName>
    <definedName name="Z_4B244927_9C7A_42F5_AAF5_ADC353C736FE_.wvu.Cols" localSheetId="7" hidden="1">'Attach 5'!$H:$H</definedName>
    <definedName name="Z_4B244927_9C7A_42F5_AAF5_ADC353C736FE_.wvu.Cols" localSheetId="9" hidden="1">'Attach 6'!$H:$H</definedName>
    <definedName name="Z_4B244927_9C7A_42F5_AAF5_ADC353C736FE_.wvu.Cols" localSheetId="2" hidden="1">'Names of Bidder'!$G:$I</definedName>
    <definedName name="Z_4B244927_9C7A_42F5_AAF5_ADC353C736FE_.wvu.PrintArea" localSheetId="12" hidden="1">'Attach 10'!$A$1:$E$28</definedName>
    <definedName name="Z_4B244927_9C7A_42F5_AAF5_ADC353C736FE_.wvu.PrintArea" localSheetId="13" hidden="1">'Attach 11'!$A$1:$E$31</definedName>
    <definedName name="Z_4B244927_9C7A_42F5_AAF5_ADC353C736FE_.wvu.PrintArea" localSheetId="14" hidden="1">'Attach 12'!$A$1:$E$20</definedName>
    <definedName name="Z_4B244927_9C7A_42F5_AAF5_ADC353C736FE_.wvu.PrintArea" localSheetId="15" hidden="1">'Attach 13'!$A$1:$E$21</definedName>
    <definedName name="Z_4B244927_9C7A_42F5_AAF5_ADC353C736FE_.wvu.PrintArea" localSheetId="16" hidden="1">'Attach 14'!$A$1:$E$18</definedName>
    <definedName name="Z_4B244927_9C7A_42F5_AAF5_ADC353C736FE_.wvu.PrintArea" localSheetId="17" hidden="1">'Attach 14-IP'!$A$8:$I$221</definedName>
    <definedName name="Z_4B244927_9C7A_42F5_AAF5_ADC353C736FE_.wvu.PrintArea" localSheetId="18" hidden="1">'Attach 15 '!$A$1:$E$72</definedName>
    <definedName name="Z_4B244927_9C7A_42F5_AAF5_ADC353C736FE_.wvu.PrintArea" localSheetId="19" hidden="1">'Attach 16'!$A$1:$L$93</definedName>
    <definedName name="Z_4B244927_9C7A_42F5_AAF5_ADC353C736FE_.wvu.PrintArea" localSheetId="20" hidden="1">'Attach 17'!$A$1:$E$33</definedName>
    <definedName name="Z_4B244927_9C7A_42F5_AAF5_ADC353C736FE_.wvu.PrintArea" localSheetId="21" hidden="1">'Attach 18'!$A$1:$E$19</definedName>
    <definedName name="Z_4B244927_9C7A_42F5_AAF5_ADC353C736FE_.wvu.PrintArea" localSheetId="22" hidden="1">'Attach 19'!$A$1:$E$31</definedName>
    <definedName name="Z_4B244927_9C7A_42F5_AAF5_ADC353C736FE_.wvu.PrintArea" localSheetId="3" hidden="1">'Attach 3(JV)'!$A$1:$E$28</definedName>
    <definedName name="Z_4B244927_9C7A_42F5_AAF5_ADC353C736FE_.wvu.PrintArea" localSheetId="4" hidden="1">'Attach 4'!$A$1:$E$25</definedName>
    <definedName name="Z_4B244927_9C7A_42F5_AAF5_ADC353C736FE_.wvu.PrintArea" localSheetId="5" hidden="1">'Attach 4 (A)'!$A$1:$E$27</definedName>
    <definedName name="Z_4B244927_9C7A_42F5_AAF5_ADC353C736FE_.wvu.PrintArea" localSheetId="6" hidden="1">'Attach 4 (B)'!$A$1:$E$26</definedName>
    <definedName name="Z_4B244927_9C7A_42F5_AAF5_ADC353C736FE_.wvu.PrintArea" localSheetId="7" hidden="1">'Attach 5'!$A$1:$E$34</definedName>
    <definedName name="Z_4B244927_9C7A_42F5_AAF5_ADC353C736FE_.wvu.PrintArea" localSheetId="8" hidden="1">'Attach 5 (A)'!$A$1:$E$28</definedName>
    <definedName name="Z_4B244927_9C7A_42F5_AAF5_ADC353C736FE_.wvu.PrintArea" localSheetId="9" hidden="1">'Attach 6'!$A$1:$E$28</definedName>
    <definedName name="Z_4B244927_9C7A_42F5_AAF5_ADC353C736FE_.wvu.PrintArea" localSheetId="10" hidden="1">'Attach 7'!$A$1:$E$28</definedName>
    <definedName name="Z_4B244927_9C7A_42F5_AAF5_ADC353C736FE_.wvu.PrintArea" localSheetId="11" hidden="1">'Attach 9'!$A$1:$F$34</definedName>
    <definedName name="Z_4B244927_9C7A_42F5_AAF5_ADC353C736FE_.wvu.PrintArea" localSheetId="23" hidden="1">'Bid Form 1st Envelope '!$A$1:$F$120</definedName>
    <definedName name="Z_4B244927_9C7A_42F5_AAF5_ADC353C736FE_.wvu.PrintArea" localSheetId="2" hidden="1">'Names of Bidder'!$B$1:$D$19</definedName>
    <definedName name="Z_4B244927_9C7A_42F5_AAF5_ADC353C736FE_.wvu.PrintTitles" localSheetId="14" hidden="1">'Attach 12'!#REF!</definedName>
    <definedName name="Z_4B244927_9C7A_42F5_AAF5_ADC353C736FE_.wvu.PrintTitles" localSheetId="11" hidden="1">'Attach 9'!$17:$17</definedName>
    <definedName name="Z_4B244927_9C7A_42F5_AAF5_ADC353C736FE_.wvu.Rows" localSheetId="18" hidden="1">'Attach 15 '!$15:$15</definedName>
    <definedName name="Z_4B244927_9C7A_42F5_AAF5_ADC353C736FE_.wvu.Rows" localSheetId="19" hidden="1">'Attach 16'!$44:$44</definedName>
    <definedName name="Z_4B244927_9C7A_42F5_AAF5_ADC353C736FE_.wvu.Rows" localSheetId="20" hidden="1">'Attach 17'!$26:$26,'Attach 17'!$32:$209</definedName>
    <definedName name="Z_4B244927_9C7A_42F5_AAF5_ADC353C736FE_.wvu.Rows" localSheetId="22" hidden="1">'Attach 19'!$13:$13,'Attach 19'!$20:$28</definedName>
    <definedName name="Z_4B244927_9C7A_42F5_AAF5_ADC353C736FE_.wvu.Rows" localSheetId="7" hidden="1">'Attach 5'!$4:$4,'Attach 5'!$32:$32</definedName>
    <definedName name="Z_4B244927_9C7A_42F5_AAF5_ADC353C736FE_.wvu.Rows" localSheetId="1" hidden="1">Cover!$8:$8</definedName>
    <definedName name="Z_4B244927_9C7A_42F5_AAF5_ADC353C736FE_.wvu.Rows" localSheetId="2" hidden="1">'Names of Bidder'!#REF!</definedName>
    <definedName name="Z_7A122CCC_B984_47E9_88CF_89418CB24A21_.wvu.Cols" localSheetId="18" hidden="1">'Attach 15 '!$H:$H</definedName>
    <definedName name="Z_7A122CCC_B984_47E9_88CF_89418CB24A21_.wvu.Cols" localSheetId="7" hidden="1">'Attach 5'!$H:$H</definedName>
    <definedName name="Z_7A122CCC_B984_47E9_88CF_89418CB24A21_.wvu.Cols" localSheetId="9" hidden="1">'Attach 6'!$H:$H</definedName>
    <definedName name="Z_7A122CCC_B984_47E9_88CF_89418CB24A21_.wvu.PrintArea" localSheetId="12" hidden="1">'Attach 10'!$A$1:$E$28</definedName>
    <definedName name="Z_7A122CCC_B984_47E9_88CF_89418CB24A21_.wvu.PrintArea" localSheetId="13" hidden="1">'Attach 11'!$A$1:$E$31</definedName>
    <definedName name="Z_7A122CCC_B984_47E9_88CF_89418CB24A21_.wvu.PrintArea" localSheetId="14" hidden="1">'Attach 12'!$A$1:$E$20</definedName>
    <definedName name="Z_7A122CCC_B984_47E9_88CF_89418CB24A21_.wvu.PrintArea" localSheetId="15" hidden="1">'Attach 13'!$A$1:$E$21</definedName>
    <definedName name="Z_7A122CCC_B984_47E9_88CF_89418CB24A21_.wvu.PrintArea" localSheetId="16" hidden="1">'Attach 14'!$A$1:$E$18</definedName>
    <definedName name="Z_7A122CCC_B984_47E9_88CF_89418CB24A21_.wvu.PrintArea" localSheetId="17" hidden="1">'Attach 14-IP'!$A$8:$I$221</definedName>
    <definedName name="Z_7A122CCC_B984_47E9_88CF_89418CB24A21_.wvu.PrintArea" localSheetId="18" hidden="1">'Attach 15 '!$A$1:$E$72</definedName>
    <definedName name="Z_7A122CCC_B984_47E9_88CF_89418CB24A21_.wvu.PrintArea" localSheetId="19" hidden="1">'Attach 16'!$A$1:$L$247</definedName>
    <definedName name="Z_7A122CCC_B984_47E9_88CF_89418CB24A21_.wvu.PrintArea" localSheetId="20" hidden="1">'Attach 17'!$A$1:$E$33</definedName>
    <definedName name="Z_7A122CCC_B984_47E9_88CF_89418CB24A21_.wvu.PrintArea" localSheetId="21" hidden="1">'Attach 18'!$A$1:$E$19</definedName>
    <definedName name="Z_7A122CCC_B984_47E9_88CF_89418CB24A21_.wvu.PrintArea" localSheetId="22" hidden="1">'Attach 19'!$A$1:$E$31</definedName>
    <definedName name="Z_7A122CCC_B984_47E9_88CF_89418CB24A21_.wvu.PrintArea" localSheetId="3" hidden="1">'Attach 3(JV)'!$A$1:$E$28</definedName>
    <definedName name="Z_7A122CCC_B984_47E9_88CF_89418CB24A21_.wvu.PrintArea" localSheetId="4" hidden="1">'Attach 4'!$A$1:$E$25</definedName>
    <definedName name="Z_7A122CCC_B984_47E9_88CF_89418CB24A21_.wvu.PrintArea" localSheetId="5" hidden="1">'Attach 4 (A)'!$A$1:$E$27</definedName>
    <definedName name="Z_7A122CCC_B984_47E9_88CF_89418CB24A21_.wvu.PrintArea" localSheetId="6" hidden="1">'Attach 4 (B)'!$A$1:$E$26</definedName>
    <definedName name="Z_7A122CCC_B984_47E9_88CF_89418CB24A21_.wvu.PrintArea" localSheetId="7" hidden="1">'Attach 5'!$A$1:$E$34</definedName>
    <definedName name="Z_7A122CCC_B984_47E9_88CF_89418CB24A21_.wvu.PrintArea" localSheetId="8" hidden="1">'Attach 5 (A)'!$A$1:$E$28</definedName>
    <definedName name="Z_7A122CCC_B984_47E9_88CF_89418CB24A21_.wvu.PrintArea" localSheetId="9" hidden="1">'Attach 6'!$A$1:$E$28</definedName>
    <definedName name="Z_7A122CCC_B984_47E9_88CF_89418CB24A21_.wvu.PrintArea" localSheetId="10" hidden="1">'Attach 7'!$A$1:$E$28</definedName>
    <definedName name="Z_7A122CCC_B984_47E9_88CF_89418CB24A21_.wvu.PrintArea" localSheetId="11" hidden="1">'Attach 9'!$A$1:$E$34</definedName>
    <definedName name="Z_7A122CCC_B984_47E9_88CF_89418CB24A21_.wvu.PrintArea" localSheetId="23" hidden="1">'Bid Form 1st Envelope '!$A$1:$F$120</definedName>
    <definedName name="Z_7A122CCC_B984_47E9_88CF_89418CB24A21_.wvu.PrintArea" localSheetId="2" hidden="1">'Names of Bidder'!$B$1:$D$19</definedName>
    <definedName name="Z_7A122CCC_B984_47E9_88CF_89418CB24A21_.wvu.PrintTitles" localSheetId="14" hidden="1">'Attach 12'!#REF!</definedName>
    <definedName name="Z_7A122CCC_B984_47E9_88CF_89418CB24A21_.wvu.PrintTitles" localSheetId="11" hidden="1">'Attach 9'!$17:$17</definedName>
    <definedName name="Z_7A122CCC_B984_47E9_88CF_89418CB24A21_.wvu.Rows" localSheetId="14" hidden="1">'Attach 12'!#REF!,'Attach 12'!#REF!,'Attach 12'!#REF!</definedName>
    <definedName name="Z_7A122CCC_B984_47E9_88CF_89418CB24A21_.wvu.Rows" localSheetId="18" hidden="1">'Attach 15 '!$15:$15</definedName>
    <definedName name="Z_7A122CCC_B984_47E9_88CF_89418CB24A21_.wvu.Rows" localSheetId="20" hidden="1">'Attach 17'!$26:$26,'Attach 17'!$32:$209</definedName>
    <definedName name="Z_7A122CCC_B984_47E9_88CF_89418CB24A21_.wvu.Rows" localSheetId="22" hidden="1">'Attach 19'!$13:$13,'Attach 19'!$20:$28</definedName>
    <definedName name="Z_7A122CCC_B984_47E9_88CF_89418CB24A21_.wvu.Rows" localSheetId="7" hidden="1">'Attach 5'!$4:$4</definedName>
    <definedName name="Z_7A122CCC_B984_47E9_88CF_89418CB24A21_.wvu.Rows" localSheetId="2" hidden="1">'Names of Bidder'!#REF!</definedName>
    <definedName name="Z_89D1B684_1876_468F_8D99_45DA6BBF39C7_.wvu.Cols" localSheetId="18" hidden="1">'Attach 15 '!$H:$H</definedName>
    <definedName name="Z_89D1B684_1876_468F_8D99_45DA6BBF39C7_.wvu.Cols" localSheetId="7" hidden="1">'Attach 5'!$H:$H</definedName>
    <definedName name="Z_89D1B684_1876_468F_8D99_45DA6BBF39C7_.wvu.Cols" localSheetId="9" hidden="1">'Attach 6'!$H:$H</definedName>
    <definedName name="Z_89D1B684_1876_468F_8D99_45DA6BBF39C7_.wvu.Cols" localSheetId="2" hidden="1">'Names of Bidder'!$G:$I</definedName>
    <definedName name="Z_89D1B684_1876_468F_8D99_45DA6BBF39C7_.wvu.PrintArea" localSheetId="12" hidden="1">'Attach 10'!$A$1:$E$28</definedName>
    <definedName name="Z_89D1B684_1876_468F_8D99_45DA6BBF39C7_.wvu.PrintArea" localSheetId="13" hidden="1">'Attach 11'!$A$1:$E$31</definedName>
    <definedName name="Z_89D1B684_1876_468F_8D99_45DA6BBF39C7_.wvu.PrintArea" localSheetId="14" hidden="1">'Attach 12'!$A$1:$E$20</definedName>
    <definedName name="Z_89D1B684_1876_468F_8D99_45DA6BBF39C7_.wvu.PrintArea" localSheetId="15" hidden="1">'Attach 13'!$A$1:$E$21</definedName>
    <definedName name="Z_89D1B684_1876_468F_8D99_45DA6BBF39C7_.wvu.PrintArea" localSheetId="16" hidden="1">'Attach 14'!$A$1:$E$18</definedName>
    <definedName name="Z_89D1B684_1876_468F_8D99_45DA6BBF39C7_.wvu.PrintArea" localSheetId="17" hidden="1">'Attach 14-IP'!$A$8:$I$221</definedName>
    <definedName name="Z_89D1B684_1876_468F_8D99_45DA6BBF39C7_.wvu.PrintArea" localSheetId="18" hidden="1">'Attach 15 '!$A$1:$E$72</definedName>
    <definedName name="Z_89D1B684_1876_468F_8D99_45DA6BBF39C7_.wvu.PrintArea" localSheetId="19" hidden="1">'Attach 16'!$A$1:$L$93</definedName>
    <definedName name="Z_89D1B684_1876_468F_8D99_45DA6BBF39C7_.wvu.PrintArea" localSheetId="20" hidden="1">'Attach 17'!$A$1:$E$33</definedName>
    <definedName name="Z_89D1B684_1876_468F_8D99_45DA6BBF39C7_.wvu.PrintArea" localSheetId="21" hidden="1">'Attach 18'!$A$1:$E$19</definedName>
    <definedName name="Z_89D1B684_1876_468F_8D99_45DA6BBF39C7_.wvu.PrintArea" localSheetId="22" hidden="1">'Attach 19'!$A$1:$E$31</definedName>
    <definedName name="Z_89D1B684_1876_468F_8D99_45DA6BBF39C7_.wvu.PrintArea" localSheetId="3" hidden="1">'Attach 3(JV)'!$A$1:$E$28</definedName>
    <definedName name="Z_89D1B684_1876_468F_8D99_45DA6BBF39C7_.wvu.PrintArea" localSheetId="4" hidden="1">'Attach 4'!$A$1:$E$25</definedName>
    <definedName name="Z_89D1B684_1876_468F_8D99_45DA6BBF39C7_.wvu.PrintArea" localSheetId="5" hidden="1">'Attach 4 (A)'!$A$1:$E$27</definedName>
    <definedName name="Z_89D1B684_1876_468F_8D99_45DA6BBF39C7_.wvu.PrintArea" localSheetId="6" hidden="1">'Attach 4 (B)'!$A$1:$E$26</definedName>
    <definedName name="Z_89D1B684_1876_468F_8D99_45DA6BBF39C7_.wvu.PrintArea" localSheetId="7" hidden="1">'Attach 5'!$A$1:$E$34</definedName>
    <definedName name="Z_89D1B684_1876_468F_8D99_45DA6BBF39C7_.wvu.PrintArea" localSheetId="8" hidden="1">'Attach 5 (A)'!$A$1:$E$28</definedName>
    <definedName name="Z_89D1B684_1876_468F_8D99_45DA6BBF39C7_.wvu.PrintArea" localSheetId="9" hidden="1">'Attach 6'!$A$1:$E$28</definedName>
    <definedName name="Z_89D1B684_1876_468F_8D99_45DA6BBF39C7_.wvu.PrintArea" localSheetId="10" hidden="1">'Attach 7'!$A$1:$E$28</definedName>
    <definedName name="Z_89D1B684_1876_468F_8D99_45DA6BBF39C7_.wvu.PrintArea" localSheetId="11" hidden="1">'Attach 9'!$A$1:$E$34</definedName>
    <definedName name="Z_89D1B684_1876_468F_8D99_45DA6BBF39C7_.wvu.PrintArea" localSheetId="23" hidden="1">'Bid Form 1st Envelope '!$A$1:$F$120</definedName>
    <definedName name="Z_89D1B684_1876_468F_8D99_45DA6BBF39C7_.wvu.PrintArea" localSheetId="2" hidden="1">'Names of Bidder'!$B$1:$D$19</definedName>
    <definedName name="Z_89D1B684_1876_468F_8D99_45DA6BBF39C7_.wvu.PrintTitles" localSheetId="14" hidden="1">'Attach 12'!#REF!</definedName>
    <definedName name="Z_89D1B684_1876_468F_8D99_45DA6BBF39C7_.wvu.PrintTitles" localSheetId="11" hidden="1">'Attach 9'!$17:$17</definedName>
    <definedName name="Z_89D1B684_1876_468F_8D99_45DA6BBF39C7_.wvu.Rows" localSheetId="18" hidden="1">'Attach 15 '!$15:$15</definedName>
    <definedName name="Z_89D1B684_1876_468F_8D99_45DA6BBF39C7_.wvu.Rows" localSheetId="19" hidden="1">'Attach 16'!$44:$44</definedName>
    <definedName name="Z_89D1B684_1876_468F_8D99_45DA6BBF39C7_.wvu.Rows" localSheetId="20" hidden="1">'Attach 17'!$26:$26,'Attach 17'!$32:$209</definedName>
    <definedName name="Z_89D1B684_1876_468F_8D99_45DA6BBF39C7_.wvu.Rows" localSheetId="22" hidden="1">'Attach 19'!$13:$13,'Attach 19'!$20:$28</definedName>
    <definedName name="Z_89D1B684_1876_468F_8D99_45DA6BBF39C7_.wvu.Rows" localSheetId="7" hidden="1">'Attach 5'!$4:$4,'Attach 5'!$32:$32</definedName>
    <definedName name="Z_89D1B684_1876_468F_8D99_45DA6BBF39C7_.wvu.Rows" localSheetId="2" hidden="1">'Names of Bidder'!#REF!</definedName>
    <definedName name="Z_8E7B022F_1113_4BA2_B2BA_8EDBE02A2557_.wvu.PrintArea" localSheetId="12" hidden="1">'Attach 10'!$A$1:$E$28</definedName>
    <definedName name="Z_8E7B022F_1113_4BA2_B2BA_8EDBE02A2557_.wvu.PrintArea" localSheetId="13" hidden="1">'Attach 11'!$A$1:$E$84</definedName>
    <definedName name="Z_8E7B022F_1113_4BA2_B2BA_8EDBE02A2557_.wvu.PrintArea" localSheetId="14" hidden="1">'Attach 12'!$A$1:$E$20</definedName>
    <definedName name="Z_8E7B022F_1113_4BA2_B2BA_8EDBE02A2557_.wvu.PrintArea" localSheetId="15" hidden="1">'Attach 13'!$A$1:$E$21</definedName>
    <definedName name="Z_8E7B022F_1113_4BA2_B2BA_8EDBE02A2557_.wvu.PrintArea" localSheetId="16" hidden="1">'Attach 14'!$A$1:$E$18</definedName>
    <definedName name="Z_8E7B022F_1113_4BA2_B2BA_8EDBE02A2557_.wvu.PrintArea" localSheetId="18" hidden="1">'Attach 15 '!$A$1:$E$73</definedName>
    <definedName name="Z_8E7B022F_1113_4BA2_B2BA_8EDBE02A2557_.wvu.PrintArea" localSheetId="19" hidden="1">'Attach 16'!$A$1:$L$247</definedName>
    <definedName name="Z_8E7B022F_1113_4BA2_B2BA_8EDBE02A2557_.wvu.PrintArea" localSheetId="21" hidden="1">'Attach 18'!$A$1:$E$19</definedName>
    <definedName name="Z_8E7B022F_1113_4BA2_B2BA_8EDBE02A2557_.wvu.PrintArea" localSheetId="22" hidden="1">'Attach 19'!$A$1:$E$35</definedName>
    <definedName name="Z_8E7B022F_1113_4BA2_B2BA_8EDBE02A2557_.wvu.PrintArea" localSheetId="3" hidden="1">'Attach 3(JV)'!$A$1:$E$28</definedName>
    <definedName name="Z_8E7B022F_1113_4BA2_B2BA_8EDBE02A2557_.wvu.PrintArea" localSheetId="4" hidden="1">'Attach 4'!$A$1:$E$25</definedName>
    <definedName name="Z_8E7B022F_1113_4BA2_B2BA_8EDBE02A2557_.wvu.PrintArea" localSheetId="5" hidden="1">'Attach 4 (A)'!$A$1:$E$27</definedName>
    <definedName name="Z_8E7B022F_1113_4BA2_B2BA_8EDBE02A2557_.wvu.PrintArea" localSheetId="6" hidden="1">'Attach 4 (B)'!$A$1:$E$26</definedName>
    <definedName name="Z_8E7B022F_1113_4BA2_B2BA_8EDBE02A2557_.wvu.PrintArea" localSheetId="7" hidden="1">'Attach 5'!$A$1:$E$109</definedName>
    <definedName name="Z_8E7B022F_1113_4BA2_B2BA_8EDBE02A2557_.wvu.PrintArea" localSheetId="8" hidden="1">'Attach 5 (A)'!$A$1:$E$28</definedName>
    <definedName name="Z_8E7B022F_1113_4BA2_B2BA_8EDBE02A2557_.wvu.PrintArea" localSheetId="9" hidden="1">'Attach 6'!$A$1:$E$51</definedName>
    <definedName name="Z_8E7B022F_1113_4BA2_B2BA_8EDBE02A2557_.wvu.PrintArea" localSheetId="10" hidden="1">'Attach 7'!$A$1:$E$28</definedName>
    <definedName name="Z_8E7B022F_1113_4BA2_B2BA_8EDBE02A2557_.wvu.PrintArea" localSheetId="11" hidden="1">'Attach 9'!$A$1:$E$34</definedName>
    <definedName name="Z_8E7B022F_1113_4BA2_B2BA_8EDBE02A2557_.wvu.PrintArea" localSheetId="23" hidden="1">'Bid Form 1st Envelope '!$A$1:$F$120</definedName>
    <definedName name="Z_8E7B022F_1113_4BA2_B2BA_8EDBE02A2557_.wvu.PrintArea" localSheetId="2" hidden="1">'Names of Bidder'!$B$1:$D$19</definedName>
    <definedName name="Z_8E7B022F_1113_4BA2_B2BA_8EDBE02A2557_.wvu.PrintTitles" localSheetId="14" hidden="1">'Attach 12'!#REF!</definedName>
    <definedName name="Z_8E7B022F_1113_4BA2_B2BA_8EDBE02A2557_.wvu.PrintTitles" localSheetId="11" hidden="1">'Attach 9'!$17:$17</definedName>
    <definedName name="Z_955D6481_897E_48CA_BB0D_D704C8664312_.wvu.Cols" localSheetId="18" hidden="1">'Attach 15 '!$H:$H,'Attach 15 '!$JD:$JD,'Attach 15 '!$SZ:$SZ,'Attach 15 '!$ACV:$ACV,'Attach 15 '!$AMR:$AMR,'Attach 15 '!$AWN:$AWN,'Attach 15 '!$BGJ:$BGJ,'Attach 15 '!$BQF:$BQF,'Attach 15 '!$CAB:$CAB,'Attach 15 '!$CJX:$CJX,'Attach 15 '!$CTT:$CTT,'Attach 15 '!$DDP:$DDP,'Attach 15 '!$DNL:$DNL,'Attach 15 '!$DXH:$DXH,'Attach 15 '!$EHD:$EHD,'Attach 15 '!$EQZ:$EQZ,'Attach 15 '!$FAV:$FAV,'Attach 15 '!$FKR:$FKR,'Attach 15 '!$FUN:$FUN,'Attach 15 '!$GEJ:$GEJ,'Attach 15 '!$GOF:$GOF,'Attach 15 '!$GYB:$GYB,'Attach 15 '!$HHX:$HHX,'Attach 15 '!$HRT:$HRT,'Attach 15 '!$IBP:$IBP,'Attach 15 '!$ILL:$ILL,'Attach 15 '!$IVH:$IVH,'Attach 15 '!$JFD:$JFD,'Attach 15 '!$JOZ:$JOZ,'Attach 15 '!$JYV:$JYV,'Attach 15 '!$KIR:$KIR,'Attach 15 '!$KSN:$KSN,'Attach 15 '!$LCJ:$LCJ,'Attach 15 '!$LMF:$LMF,'Attach 15 '!$LWB:$LWB,'Attach 15 '!$MFX:$MFX,'Attach 15 '!$MPT:$MPT,'Attach 15 '!$MZP:$MZP,'Attach 15 '!$NJL:$NJL,'Attach 15 '!$NTH:$NTH,'Attach 15 '!$ODD:$ODD,'Attach 15 '!$OMZ:$OMZ,'Attach 15 '!$OWV:$OWV,'Attach 15 '!$PGR:$PGR,'Attach 15 '!$PQN:$PQN,'Attach 15 '!$QAJ:$QAJ,'Attach 15 '!$QKF:$QKF,'Attach 15 '!$QUB:$QUB,'Attach 15 '!$RDX:$RDX,'Attach 15 '!$RNT:$RNT,'Attach 15 '!$RXP:$RXP,'Attach 15 '!$SHL:$SHL,'Attach 15 '!$SRH:$SRH,'Attach 15 '!$TBD:$TBD,'Attach 15 '!$TKZ:$TKZ,'Attach 15 '!$TUV:$TUV,'Attach 15 '!$UER:$UER,'Attach 15 '!$UON:$UON,'Attach 15 '!$UYJ:$UYJ,'Attach 15 '!$VIF:$VIF,'Attach 15 '!$VSB:$VSB,'Attach 15 '!$WBX:$WBX,'Attach 15 '!$WLT:$WLT,'Attach 15 '!$WVP:$WVP</definedName>
    <definedName name="Z_955D6481_897E_48CA_BB0D_D704C8664312_.wvu.Cols" localSheetId="7" hidden="1">'Attach 5'!$H:$H</definedName>
    <definedName name="Z_955D6481_897E_48CA_BB0D_D704C8664312_.wvu.Cols" localSheetId="9" hidden="1">'Attach 6'!$H:$H</definedName>
    <definedName name="Z_955D6481_897E_48CA_BB0D_D704C8664312_.wvu.Cols" localSheetId="2" hidden="1">'Names of Bidder'!$G:$I</definedName>
    <definedName name="Z_955D6481_897E_48CA_BB0D_D704C8664312_.wvu.PrintArea" localSheetId="12" hidden="1">'Attach 10'!$A$1:$E$28</definedName>
    <definedName name="Z_955D6481_897E_48CA_BB0D_D704C8664312_.wvu.PrintArea" localSheetId="13" hidden="1">'Attach 11'!$A$1:$E$31</definedName>
    <definedName name="Z_955D6481_897E_48CA_BB0D_D704C8664312_.wvu.PrintArea" localSheetId="14" hidden="1">'Attach 12'!$A$1:$E$20</definedName>
    <definedName name="Z_955D6481_897E_48CA_BB0D_D704C8664312_.wvu.PrintArea" localSheetId="15" hidden="1">'Attach 13'!$A$1:$E$21</definedName>
    <definedName name="Z_955D6481_897E_48CA_BB0D_D704C8664312_.wvu.PrintArea" localSheetId="16" hidden="1">'Attach 14'!$A$1:$E$18</definedName>
    <definedName name="Z_955D6481_897E_48CA_BB0D_D704C8664312_.wvu.PrintArea" localSheetId="17" hidden="1">'Attach 14-IP'!$A$8:$I$221</definedName>
    <definedName name="Z_955D6481_897E_48CA_BB0D_D704C8664312_.wvu.PrintArea" localSheetId="18" hidden="1">'Attach 15 '!$A$1:$E$72</definedName>
    <definedName name="Z_955D6481_897E_48CA_BB0D_D704C8664312_.wvu.PrintArea" localSheetId="19" hidden="1">'Attach 16'!$A$1:$L$93</definedName>
    <definedName name="Z_955D6481_897E_48CA_BB0D_D704C8664312_.wvu.PrintArea" localSheetId="20" hidden="1">'Attach 17'!$A$1:$E$33</definedName>
    <definedName name="Z_955D6481_897E_48CA_BB0D_D704C8664312_.wvu.PrintArea" localSheetId="21" hidden="1">'Attach 18'!$A$1:$E$19</definedName>
    <definedName name="Z_955D6481_897E_48CA_BB0D_D704C8664312_.wvu.PrintArea" localSheetId="22" hidden="1">'Attach 19'!$A$1:$E$31</definedName>
    <definedName name="Z_955D6481_897E_48CA_BB0D_D704C8664312_.wvu.PrintArea" localSheetId="3" hidden="1">'Attach 3(JV)'!$A$1:$E$28</definedName>
    <definedName name="Z_955D6481_897E_48CA_BB0D_D704C8664312_.wvu.PrintArea" localSheetId="4" hidden="1">'Attach 4'!$A$1:$E$25</definedName>
    <definedName name="Z_955D6481_897E_48CA_BB0D_D704C8664312_.wvu.PrintArea" localSheetId="5" hidden="1">'Attach 4 (A)'!$A$1:$E$27</definedName>
    <definedName name="Z_955D6481_897E_48CA_BB0D_D704C8664312_.wvu.PrintArea" localSheetId="6" hidden="1">'Attach 4 (B)'!$A$1:$E$26</definedName>
    <definedName name="Z_955D6481_897E_48CA_BB0D_D704C8664312_.wvu.PrintArea" localSheetId="7" hidden="1">'Attach 5'!$A$1:$E$34</definedName>
    <definedName name="Z_955D6481_897E_48CA_BB0D_D704C8664312_.wvu.PrintArea" localSheetId="8" hidden="1">'Attach 5 (A)'!$A$1:$E$28</definedName>
    <definedName name="Z_955D6481_897E_48CA_BB0D_D704C8664312_.wvu.PrintArea" localSheetId="9" hidden="1">'Attach 6'!$A$1:$E$28</definedName>
    <definedName name="Z_955D6481_897E_48CA_BB0D_D704C8664312_.wvu.PrintArea" localSheetId="10" hidden="1">'Attach 7'!$A$1:$E$28</definedName>
    <definedName name="Z_955D6481_897E_48CA_BB0D_D704C8664312_.wvu.PrintArea" localSheetId="11" hidden="1">'Attach 9'!$A$1:$F$34</definedName>
    <definedName name="Z_955D6481_897E_48CA_BB0D_D704C8664312_.wvu.PrintArea" localSheetId="23" hidden="1">'Bid Form 1st Envelope '!$A$1:$F$120</definedName>
    <definedName name="Z_955D6481_897E_48CA_BB0D_D704C8664312_.wvu.PrintArea" localSheetId="2" hidden="1">'Names of Bidder'!$B$1:$D$19</definedName>
    <definedName name="Z_955D6481_897E_48CA_BB0D_D704C8664312_.wvu.PrintTitles" localSheetId="14" hidden="1">'Attach 12'!#REF!</definedName>
    <definedName name="Z_955D6481_897E_48CA_BB0D_D704C8664312_.wvu.PrintTitles" localSheetId="11" hidden="1">'Attach 9'!$17:$17</definedName>
    <definedName name="Z_955D6481_897E_48CA_BB0D_D704C8664312_.wvu.Rows" localSheetId="18" hidden="1">'Attach 15 '!$15:$15</definedName>
    <definedName name="Z_955D6481_897E_48CA_BB0D_D704C8664312_.wvu.Rows" localSheetId="19" hidden="1">'Attach 16'!$44:$44</definedName>
    <definedName name="Z_955D6481_897E_48CA_BB0D_D704C8664312_.wvu.Rows" localSheetId="20" hidden="1">'Attach 17'!$26:$26,'Attach 17'!$32:$209</definedName>
    <definedName name="Z_955D6481_897E_48CA_BB0D_D704C8664312_.wvu.Rows" localSheetId="22" hidden="1">'Attach 19'!$13:$13,'Attach 19'!$20:$28</definedName>
    <definedName name="Z_955D6481_897E_48CA_BB0D_D704C8664312_.wvu.Rows" localSheetId="7" hidden="1">'Attach 5'!$4:$4,'Attach 5'!$32:$32</definedName>
    <definedName name="Z_955D6481_897E_48CA_BB0D_D704C8664312_.wvu.Rows" localSheetId="1" hidden="1">Cover!$8:$8</definedName>
    <definedName name="Z_955D6481_897E_48CA_BB0D_D704C8664312_.wvu.Rows" localSheetId="2" hidden="1">'Names of Bidder'!#REF!</definedName>
    <definedName name="Z_9E565B0E_8A1D_4C38_9278_F5233F8D5014_.wvu.Cols" localSheetId="18" hidden="1">'Attach 15 '!$H:$H</definedName>
    <definedName name="Z_9E565B0E_8A1D_4C38_9278_F5233F8D5014_.wvu.Cols" localSheetId="7" hidden="1">'Attach 5'!$H:$H</definedName>
    <definedName name="Z_9E565B0E_8A1D_4C38_9278_F5233F8D5014_.wvu.Cols" localSheetId="9" hidden="1">'Attach 6'!$H:$H</definedName>
    <definedName name="Z_9E565B0E_8A1D_4C38_9278_F5233F8D5014_.wvu.PrintArea" localSheetId="12" hidden="1">'Attach 10'!$A$1:$E$28</definedName>
    <definedName name="Z_9E565B0E_8A1D_4C38_9278_F5233F8D5014_.wvu.PrintArea" localSheetId="13" hidden="1">'Attach 11'!$A$1:$E$31</definedName>
    <definedName name="Z_9E565B0E_8A1D_4C38_9278_F5233F8D5014_.wvu.PrintArea" localSheetId="14" hidden="1">'Attach 12'!$A$1:$E$20</definedName>
    <definedName name="Z_9E565B0E_8A1D_4C38_9278_F5233F8D5014_.wvu.PrintArea" localSheetId="15" hidden="1">'Attach 13'!$A$1:$E$21</definedName>
    <definedName name="Z_9E565B0E_8A1D_4C38_9278_F5233F8D5014_.wvu.PrintArea" localSheetId="16" hidden="1">'Attach 14'!$A$1:$E$18</definedName>
    <definedName name="Z_9E565B0E_8A1D_4C38_9278_F5233F8D5014_.wvu.PrintArea" localSheetId="17" hidden="1">'Attach 14-IP'!$A$8:$I$221</definedName>
    <definedName name="Z_9E565B0E_8A1D_4C38_9278_F5233F8D5014_.wvu.PrintArea" localSheetId="18" hidden="1">'Attach 15 '!$A$1:$E$72</definedName>
    <definedName name="Z_9E565B0E_8A1D_4C38_9278_F5233F8D5014_.wvu.PrintArea" localSheetId="19" hidden="1">'Attach 16'!$A$1:$L$93</definedName>
    <definedName name="Z_9E565B0E_8A1D_4C38_9278_F5233F8D5014_.wvu.PrintArea" localSheetId="20" hidden="1">'Attach 17'!$A$1:$E$33</definedName>
    <definedName name="Z_9E565B0E_8A1D_4C38_9278_F5233F8D5014_.wvu.PrintArea" localSheetId="21" hidden="1">'Attach 18'!$A$1:$E$19</definedName>
    <definedName name="Z_9E565B0E_8A1D_4C38_9278_F5233F8D5014_.wvu.PrintArea" localSheetId="22" hidden="1">'Attach 19'!$A$1:$E$31</definedName>
    <definedName name="Z_9E565B0E_8A1D_4C38_9278_F5233F8D5014_.wvu.PrintArea" localSheetId="3" hidden="1">'Attach 3(JV)'!$A$1:$E$28</definedName>
    <definedName name="Z_9E565B0E_8A1D_4C38_9278_F5233F8D5014_.wvu.PrintArea" localSheetId="4" hidden="1">'Attach 4'!$A$1:$E$25</definedName>
    <definedName name="Z_9E565B0E_8A1D_4C38_9278_F5233F8D5014_.wvu.PrintArea" localSheetId="5" hidden="1">'Attach 4 (A)'!$A$1:$E$27</definedName>
    <definedName name="Z_9E565B0E_8A1D_4C38_9278_F5233F8D5014_.wvu.PrintArea" localSheetId="6" hidden="1">'Attach 4 (B)'!$A$1:$E$26</definedName>
    <definedName name="Z_9E565B0E_8A1D_4C38_9278_F5233F8D5014_.wvu.PrintArea" localSheetId="7" hidden="1">'Attach 5'!$A$1:$E$34</definedName>
    <definedName name="Z_9E565B0E_8A1D_4C38_9278_F5233F8D5014_.wvu.PrintArea" localSheetId="8" hidden="1">'Attach 5 (A)'!$A$1:$E$28</definedName>
    <definedName name="Z_9E565B0E_8A1D_4C38_9278_F5233F8D5014_.wvu.PrintArea" localSheetId="9" hidden="1">'Attach 6'!$A$1:$E$28</definedName>
    <definedName name="Z_9E565B0E_8A1D_4C38_9278_F5233F8D5014_.wvu.PrintArea" localSheetId="10" hidden="1">'Attach 7'!$A$1:$E$28</definedName>
    <definedName name="Z_9E565B0E_8A1D_4C38_9278_F5233F8D5014_.wvu.PrintArea" localSheetId="11" hidden="1">'Attach 9'!$A$1:$E$34</definedName>
    <definedName name="Z_9E565B0E_8A1D_4C38_9278_F5233F8D5014_.wvu.PrintArea" localSheetId="23" hidden="1">'Bid Form 1st Envelope '!$A$1:$F$120</definedName>
    <definedName name="Z_9E565B0E_8A1D_4C38_9278_F5233F8D5014_.wvu.PrintArea" localSheetId="2" hidden="1">'Names of Bidder'!$B$1:$D$19</definedName>
    <definedName name="Z_9E565B0E_8A1D_4C38_9278_F5233F8D5014_.wvu.PrintTitles" localSheetId="14" hidden="1">'Attach 12'!#REF!</definedName>
    <definedName name="Z_9E565B0E_8A1D_4C38_9278_F5233F8D5014_.wvu.PrintTitles" localSheetId="11" hidden="1">'Attach 9'!$17:$17</definedName>
    <definedName name="Z_9E565B0E_8A1D_4C38_9278_F5233F8D5014_.wvu.Rows" localSheetId="14" hidden="1">'Attach 12'!#REF!,'Attach 12'!#REF!,'Attach 12'!#REF!,'Attach 12'!#REF!</definedName>
    <definedName name="Z_9E565B0E_8A1D_4C38_9278_F5233F8D5014_.wvu.Rows" localSheetId="18" hidden="1">'Attach 15 '!$15:$15</definedName>
    <definedName name="Z_9E565B0E_8A1D_4C38_9278_F5233F8D5014_.wvu.Rows" localSheetId="20" hidden="1">'Attach 17'!$26:$26,'Attach 17'!$32:$209</definedName>
    <definedName name="Z_9E565B0E_8A1D_4C38_9278_F5233F8D5014_.wvu.Rows" localSheetId="22" hidden="1">'Attach 19'!$13:$13,'Attach 19'!$20:$28</definedName>
    <definedName name="Z_9E565B0E_8A1D_4C38_9278_F5233F8D5014_.wvu.Rows" localSheetId="7" hidden="1">'Attach 5'!$4:$4</definedName>
    <definedName name="Z_9E565B0E_8A1D_4C38_9278_F5233F8D5014_.wvu.Rows" localSheetId="2" hidden="1">'Names of Bidder'!#REF!</definedName>
    <definedName name="Z_A3F641DF_CF1D_48E3_AFDC_E52726A449CB_.wvu.PrintArea" localSheetId="12" hidden="1">'Attach 10'!$A$1:$E$29</definedName>
    <definedName name="Z_A3F641DF_CF1D_48E3_AFDC_E52726A449CB_.wvu.PrintArea" localSheetId="13" hidden="1">'Attach 11'!$A$1:$E$84</definedName>
    <definedName name="Z_A3F641DF_CF1D_48E3_AFDC_E52726A449CB_.wvu.PrintArea" localSheetId="14" hidden="1">'Attach 12'!$A$1:$E$20</definedName>
    <definedName name="Z_A3F641DF_CF1D_48E3_AFDC_E52726A449CB_.wvu.PrintArea" localSheetId="15" hidden="1">'Attach 13'!$A$1:$E$22</definedName>
    <definedName name="Z_A3F641DF_CF1D_48E3_AFDC_E52726A449CB_.wvu.PrintArea" localSheetId="16" hidden="1">'Attach 14'!$A$1:$E$19</definedName>
    <definedName name="Z_A3F641DF_CF1D_48E3_AFDC_E52726A449CB_.wvu.PrintArea" localSheetId="18" hidden="1">'Attach 15 '!$A$1:$E$74</definedName>
    <definedName name="Z_A3F641DF_CF1D_48E3_AFDC_E52726A449CB_.wvu.PrintArea" localSheetId="19" hidden="1">'Attach 16'!$A$1:$L$247</definedName>
    <definedName name="Z_A3F641DF_CF1D_48E3_AFDC_E52726A449CB_.wvu.PrintArea" localSheetId="21" hidden="1">'Attach 18'!$A$1:$E$20</definedName>
    <definedName name="Z_A3F641DF_CF1D_48E3_AFDC_E52726A449CB_.wvu.PrintArea" localSheetId="22" hidden="1">'Attach 19'!$A$1:$E$35</definedName>
    <definedName name="Z_A3F641DF_CF1D_48E3_AFDC_E52726A449CB_.wvu.PrintArea" localSheetId="3" hidden="1">'Attach 3(JV)'!$A$1:$E$28</definedName>
    <definedName name="Z_A3F641DF_CF1D_48E3_AFDC_E52726A449CB_.wvu.PrintArea" localSheetId="4" hidden="1">'Attach 4'!$A$1:$E$24</definedName>
    <definedName name="Z_A3F641DF_CF1D_48E3_AFDC_E52726A449CB_.wvu.PrintArea" localSheetId="5" hidden="1">'Attach 4 (A)'!$A$1:$E$27</definedName>
    <definedName name="Z_A3F641DF_CF1D_48E3_AFDC_E52726A449CB_.wvu.PrintArea" localSheetId="6" hidden="1">'Attach 4 (B)'!$A$1:$E$26</definedName>
    <definedName name="Z_A3F641DF_CF1D_48E3_AFDC_E52726A449CB_.wvu.PrintArea" localSheetId="7" hidden="1">'Attach 5'!$A$1:$E$34</definedName>
    <definedName name="Z_A3F641DF_CF1D_48E3_AFDC_E52726A449CB_.wvu.PrintArea" localSheetId="8" hidden="1">'Attach 5 (A)'!$A$1:$E$28</definedName>
    <definedName name="Z_A3F641DF_CF1D_48E3_AFDC_E52726A449CB_.wvu.PrintArea" localSheetId="9" hidden="1">'Attach 6'!$A$1:$E$52</definedName>
    <definedName name="Z_A3F641DF_CF1D_48E3_AFDC_E52726A449CB_.wvu.PrintArea" localSheetId="10" hidden="1">'Attach 7'!$A$1:$E$28</definedName>
    <definedName name="Z_A3F641DF_CF1D_48E3_AFDC_E52726A449CB_.wvu.PrintArea" localSheetId="11" hidden="1">'Attach 9'!$A$1:$E$34</definedName>
    <definedName name="Z_A3F641DF_CF1D_48E3_AFDC_E52726A449CB_.wvu.PrintArea" localSheetId="23" hidden="1">'Bid Form 1st Envelope '!$A$1:$F$120</definedName>
    <definedName name="Z_A3F641DF_CF1D_48E3_AFDC_E52726A449CB_.wvu.PrintArea" localSheetId="2" hidden="1">'Names of Bidder'!$B$1:$D$19</definedName>
    <definedName name="Z_A3F641DF_CF1D_48E3_AFDC_E52726A449CB_.wvu.PrintTitles" localSheetId="14" hidden="1">'Attach 12'!#REF!</definedName>
    <definedName name="Z_A3F641DF_CF1D_48E3_AFDC_E52726A449CB_.wvu.PrintTitles" localSheetId="11" hidden="1">'Attach 9'!$17:$17</definedName>
    <definedName name="Z_A667ED77_8424_4D1C_8A46_14ECA26AEC7D_.wvu.Cols" localSheetId="18" hidden="1">'Attach 15 '!$H:$H</definedName>
    <definedName name="Z_A667ED77_8424_4D1C_8A46_14ECA26AEC7D_.wvu.Cols" localSheetId="7" hidden="1">'Attach 5'!$H:$H</definedName>
    <definedName name="Z_A667ED77_8424_4D1C_8A46_14ECA26AEC7D_.wvu.Cols" localSheetId="9" hidden="1">'Attach 6'!$H:$H</definedName>
    <definedName name="Z_A667ED77_8424_4D1C_8A46_14ECA26AEC7D_.wvu.PrintArea" localSheetId="12" hidden="1">'Attach 10'!$A$1:$E$28</definedName>
    <definedName name="Z_A667ED77_8424_4D1C_8A46_14ECA26AEC7D_.wvu.PrintArea" localSheetId="13" hidden="1">'Attach 11'!$A$1:$E$31</definedName>
    <definedName name="Z_A667ED77_8424_4D1C_8A46_14ECA26AEC7D_.wvu.PrintArea" localSheetId="14" hidden="1">'Attach 12'!$A$1:$E$20</definedName>
    <definedName name="Z_A667ED77_8424_4D1C_8A46_14ECA26AEC7D_.wvu.PrintArea" localSheetId="15" hidden="1">'Attach 13'!$A$1:$E$21</definedName>
    <definedName name="Z_A667ED77_8424_4D1C_8A46_14ECA26AEC7D_.wvu.PrintArea" localSheetId="16" hidden="1">'Attach 14'!$A$1:$E$18</definedName>
    <definedName name="Z_A667ED77_8424_4D1C_8A46_14ECA26AEC7D_.wvu.PrintArea" localSheetId="17" hidden="1">'Attach 14-IP'!$A$8:$I$221</definedName>
    <definedName name="Z_A667ED77_8424_4D1C_8A46_14ECA26AEC7D_.wvu.PrintArea" localSheetId="18" hidden="1">'Attach 15 '!$A$1:$E$72</definedName>
    <definedName name="Z_A667ED77_8424_4D1C_8A46_14ECA26AEC7D_.wvu.PrintArea" localSheetId="19" hidden="1">'Attach 16'!$A$1:$L$247</definedName>
    <definedName name="Z_A667ED77_8424_4D1C_8A46_14ECA26AEC7D_.wvu.PrintArea" localSheetId="20" hidden="1">'Attach 17'!$A$1:$E$33</definedName>
    <definedName name="Z_A667ED77_8424_4D1C_8A46_14ECA26AEC7D_.wvu.PrintArea" localSheetId="21" hidden="1">'Attach 18'!$A$1:$E$19</definedName>
    <definedName name="Z_A667ED77_8424_4D1C_8A46_14ECA26AEC7D_.wvu.PrintArea" localSheetId="22" hidden="1">'Attach 19'!$A$1:$E$31</definedName>
    <definedName name="Z_A667ED77_8424_4D1C_8A46_14ECA26AEC7D_.wvu.PrintArea" localSheetId="3" hidden="1">'Attach 3(JV)'!$A$1:$E$28</definedName>
    <definedName name="Z_A667ED77_8424_4D1C_8A46_14ECA26AEC7D_.wvu.PrintArea" localSheetId="4" hidden="1">'Attach 4'!$A$1:$E$25</definedName>
    <definedName name="Z_A667ED77_8424_4D1C_8A46_14ECA26AEC7D_.wvu.PrintArea" localSheetId="5" hidden="1">'Attach 4 (A)'!$A$1:$E$27</definedName>
    <definedName name="Z_A667ED77_8424_4D1C_8A46_14ECA26AEC7D_.wvu.PrintArea" localSheetId="6" hidden="1">'Attach 4 (B)'!$A$1:$E$26</definedName>
    <definedName name="Z_A667ED77_8424_4D1C_8A46_14ECA26AEC7D_.wvu.PrintArea" localSheetId="7" hidden="1">'Attach 5'!$A$1:$E$34</definedName>
    <definedName name="Z_A667ED77_8424_4D1C_8A46_14ECA26AEC7D_.wvu.PrintArea" localSheetId="8" hidden="1">'Attach 5 (A)'!$A$1:$E$28</definedName>
    <definedName name="Z_A667ED77_8424_4D1C_8A46_14ECA26AEC7D_.wvu.PrintArea" localSheetId="9" hidden="1">'Attach 6'!$A$1:$E$28</definedName>
    <definedName name="Z_A667ED77_8424_4D1C_8A46_14ECA26AEC7D_.wvu.PrintArea" localSheetId="10" hidden="1">'Attach 7'!$A$1:$E$28</definedName>
    <definedName name="Z_A667ED77_8424_4D1C_8A46_14ECA26AEC7D_.wvu.PrintArea" localSheetId="11" hidden="1">'Attach 9'!$A$1:$E$34</definedName>
    <definedName name="Z_A667ED77_8424_4D1C_8A46_14ECA26AEC7D_.wvu.PrintArea" localSheetId="23" hidden="1">'Bid Form 1st Envelope '!$A$1:$F$120</definedName>
    <definedName name="Z_A667ED77_8424_4D1C_8A46_14ECA26AEC7D_.wvu.PrintArea" localSheetId="2" hidden="1">'Names of Bidder'!$B$1:$D$19</definedName>
    <definedName name="Z_A667ED77_8424_4D1C_8A46_14ECA26AEC7D_.wvu.PrintTitles" localSheetId="14" hidden="1">'Attach 12'!#REF!</definedName>
    <definedName name="Z_A667ED77_8424_4D1C_8A46_14ECA26AEC7D_.wvu.PrintTitles" localSheetId="11" hidden="1">'Attach 9'!$17:$17</definedName>
    <definedName name="Z_A667ED77_8424_4D1C_8A46_14ECA26AEC7D_.wvu.Rows" localSheetId="14" hidden="1">'Attach 12'!#REF!,'Attach 12'!#REF!,'Attach 12'!#REF!,'Attach 12'!#REF!</definedName>
    <definedName name="Z_A667ED77_8424_4D1C_8A46_14ECA26AEC7D_.wvu.Rows" localSheetId="18" hidden="1">'Attach 15 '!$15:$15</definedName>
    <definedName name="Z_A667ED77_8424_4D1C_8A46_14ECA26AEC7D_.wvu.Rows" localSheetId="20" hidden="1">'Attach 17'!$26:$26,'Attach 17'!$32:$209</definedName>
    <definedName name="Z_A667ED77_8424_4D1C_8A46_14ECA26AEC7D_.wvu.Rows" localSheetId="22" hidden="1">'Attach 19'!$13:$13,'Attach 19'!$20:$28</definedName>
    <definedName name="Z_A667ED77_8424_4D1C_8A46_14ECA26AEC7D_.wvu.Rows" localSheetId="7" hidden="1">'Attach 5'!$4:$4</definedName>
    <definedName name="Z_A667ED77_8424_4D1C_8A46_14ECA26AEC7D_.wvu.Rows" localSheetId="2" hidden="1">'Names of Bidder'!#REF!</definedName>
    <definedName name="Z_A966316B_6DBC_467B_B4AD_0F6D41569056_.wvu.Cols" localSheetId="18" hidden="1">'Attach 15 '!$H:$H,'Attach 15 '!$JD:$JD,'Attach 15 '!$SZ:$SZ,'Attach 15 '!$ACV:$ACV,'Attach 15 '!$AMR:$AMR,'Attach 15 '!$AWN:$AWN,'Attach 15 '!$BGJ:$BGJ,'Attach 15 '!$BQF:$BQF,'Attach 15 '!$CAB:$CAB,'Attach 15 '!$CJX:$CJX,'Attach 15 '!$CTT:$CTT,'Attach 15 '!$DDP:$DDP,'Attach 15 '!$DNL:$DNL,'Attach 15 '!$DXH:$DXH,'Attach 15 '!$EHD:$EHD,'Attach 15 '!$EQZ:$EQZ,'Attach 15 '!$FAV:$FAV,'Attach 15 '!$FKR:$FKR,'Attach 15 '!$FUN:$FUN,'Attach 15 '!$GEJ:$GEJ,'Attach 15 '!$GOF:$GOF,'Attach 15 '!$GYB:$GYB,'Attach 15 '!$HHX:$HHX,'Attach 15 '!$HRT:$HRT,'Attach 15 '!$IBP:$IBP,'Attach 15 '!$ILL:$ILL,'Attach 15 '!$IVH:$IVH,'Attach 15 '!$JFD:$JFD,'Attach 15 '!$JOZ:$JOZ,'Attach 15 '!$JYV:$JYV,'Attach 15 '!$KIR:$KIR,'Attach 15 '!$KSN:$KSN,'Attach 15 '!$LCJ:$LCJ,'Attach 15 '!$LMF:$LMF,'Attach 15 '!$LWB:$LWB,'Attach 15 '!$MFX:$MFX,'Attach 15 '!$MPT:$MPT,'Attach 15 '!$MZP:$MZP,'Attach 15 '!$NJL:$NJL,'Attach 15 '!$NTH:$NTH,'Attach 15 '!$ODD:$ODD,'Attach 15 '!$OMZ:$OMZ,'Attach 15 '!$OWV:$OWV,'Attach 15 '!$PGR:$PGR,'Attach 15 '!$PQN:$PQN,'Attach 15 '!$QAJ:$QAJ,'Attach 15 '!$QKF:$QKF,'Attach 15 '!$QUB:$QUB,'Attach 15 '!$RDX:$RDX,'Attach 15 '!$RNT:$RNT,'Attach 15 '!$RXP:$RXP,'Attach 15 '!$SHL:$SHL,'Attach 15 '!$SRH:$SRH,'Attach 15 '!$TBD:$TBD,'Attach 15 '!$TKZ:$TKZ,'Attach 15 '!$TUV:$TUV,'Attach 15 '!$UER:$UER,'Attach 15 '!$UON:$UON,'Attach 15 '!$UYJ:$UYJ,'Attach 15 '!$VIF:$VIF,'Attach 15 '!$VSB:$VSB,'Attach 15 '!$WBX:$WBX,'Attach 15 '!$WLT:$WLT,'Attach 15 '!$WVP:$WVP</definedName>
    <definedName name="Z_A966316B_6DBC_467B_B4AD_0F6D41569056_.wvu.Cols" localSheetId="7" hidden="1">'Attach 5'!$H:$H</definedName>
    <definedName name="Z_A966316B_6DBC_467B_B4AD_0F6D41569056_.wvu.Cols" localSheetId="9" hidden="1">'Attach 6'!$H:$H</definedName>
    <definedName name="Z_A966316B_6DBC_467B_B4AD_0F6D41569056_.wvu.Cols" localSheetId="2" hidden="1">'Names of Bidder'!$G:$I</definedName>
    <definedName name="Z_A966316B_6DBC_467B_B4AD_0F6D41569056_.wvu.PrintArea" localSheetId="12" hidden="1">'Attach 10'!$A$1:$E$28</definedName>
    <definedName name="Z_A966316B_6DBC_467B_B4AD_0F6D41569056_.wvu.PrintArea" localSheetId="13" hidden="1">'Attach 11'!$A$1:$E$31</definedName>
    <definedName name="Z_A966316B_6DBC_467B_B4AD_0F6D41569056_.wvu.PrintArea" localSheetId="14" hidden="1">'Attach 12'!$A$1:$E$20</definedName>
    <definedName name="Z_A966316B_6DBC_467B_B4AD_0F6D41569056_.wvu.PrintArea" localSheetId="15" hidden="1">'Attach 13'!$A$1:$E$21</definedName>
    <definedName name="Z_A966316B_6DBC_467B_B4AD_0F6D41569056_.wvu.PrintArea" localSheetId="16" hidden="1">'Attach 14'!$A$1:$E$18</definedName>
    <definedName name="Z_A966316B_6DBC_467B_B4AD_0F6D41569056_.wvu.PrintArea" localSheetId="17" hidden="1">'Attach 14-IP'!$A$8:$I$221</definedName>
    <definedName name="Z_A966316B_6DBC_467B_B4AD_0F6D41569056_.wvu.PrintArea" localSheetId="18" hidden="1">'Attach 15 '!$A$1:$E$72</definedName>
    <definedName name="Z_A966316B_6DBC_467B_B4AD_0F6D41569056_.wvu.PrintArea" localSheetId="19" hidden="1">'Attach 16'!$A$1:$L$93</definedName>
    <definedName name="Z_A966316B_6DBC_467B_B4AD_0F6D41569056_.wvu.PrintArea" localSheetId="20" hidden="1">'Attach 17'!$A$1:$E$33</definedName>
    <definedName name="Z_A966316B_6DBC_467B_B4AD_0F6D41569056_.wvu.PrintArea" localSheetId="21" hidden="1">'Attach 18'!$A$1:$E$19</definedName>
    <definedName name="Z_A966316B_6DBC_467B_B4AD_0F6D41569056_.wvu.PrintArea" localSheetId="22" hidden="1">'Attach 19'!$A$1:$E$31</definedName>
    <definedName name="Z_A966316B_6DBC_467B_B4AD_0F6D41569056_.wvu.PrintArea" localSheetId="3" hidden="1">'Attach 3(JV)'!$A$1:$E$28</definedName>
    <definedName name="Z_A966316B_6DBC_467B_B4AD_0F6D41569056_.wvu.PrintArea" localSheetId="4" hidden="1">'Attach 4'!$A$1:$E$25</definedName>
    <definedName name="Z_A966316B_6DBC_467B_B4AD_0F6D41569056_.wvu.PrintArea" localSheetId="5" hidden="1">'Attach 4 (A)'!$A$1:$E$27</definedName>
    <definedName name="Z_A966316B_6DBC_467B_B4AD_0F6D41569056_.wvu.PrintArea" localSheetId="6" hidden="1">'Attach 4 (B)'!$A$1:$E$26</definedName>
    <definedName name="Z_A966316B_6DBC_467B_B4AD_0F6D41569056_.wvu.PrintArea" localSheetId="7" hidden="1">'Attach 5'!$A$1:$E$34</definedName>
    <definedName name="Z_A966316B_6DBC_467B_B4AD_0F6D41569056_.wvu.PrintArea" localSheetId="8" hidden="1">'Attach 5 (A)'!$A$1:$E$28</definedName>
    <definedName name="Z_A966316B_6DBC_467B_B4AD_0F6D41569056_.wvu.PrintArea" localSheetId="9" hidden="1">'Attach 6'!$A$1:$E$28</definedName>
    <definedName name="Z_A966316B_6DBC_467B_B4AD_0F6D41569056_.wvu.PrintArea" localSheetId="10" hidden="1">'Attach 7'!$A$1:$E$28</definedName>
    <definedName name="Z_A966316B_6DBC_467B_B4AD_0F6D41569056_.wvu.PrintArea" localSheetId="11" hidden="1">'Attach 9'!$A$1:$F$34</definedName>
    <definedName name="Z_A966316B_6DBC_467B_B4AD_0F6D41569056_.wvu.PrintArea" localSheetId="23" hidden="1">'Bid Form 1st Envelope '!$A$1:$F$120</definedName>
    <definedName name="Z_A966316B_6DBC_467B_B4AD_0F6D41569056_.wvu.PrintArea" localSheetId="2" hidden="1">'Names of Bidder'!$B$1:$D$19</definedName>
    <definedName name="Z_A966316B_6DBC_467B_B4AD_0F6D41569056_.wvu.PrintTitles" localSheetId="14" hidden="1">'Attach 12'!#REF!</definedName>
    <definedName name="Z_A966316B_6DBC_467B_B4AD_0F6D41569056_.wvu.PrintTitles" localSheetId="11" hidden="1">'Attach 9'!$17:$17</definedName>
    <definedName name="Z_A966316B_6DBC_467B_B4AD_0F6D41569056_.wvu.Rows" localSheetId="18" hidden="1">'Attach 15 '!$15:$15</definedName>
    <definedName name="Z_A966316B_6DBC_467B_B4AD_0F6D41569056_.wvu.Rows" localSheetId="19" hidden="1">'Attach 16'!$44:$44</definedName>
    <definedName name="Z_A966316B_6DBC_467B_B4AD_0F6D41569056_.wvu.Rows" localSheetId="20" hidden="1">'Attach 17'!$26:$26,'Attach 17'!$32:$209</definedName>
    <definedName name="Z_A966316B_6DBC_467B_B4AD_0F6D41569056_.wvu.Rows" localSheetId="22" hidden="1">'Attach 19'!$13:$13,'Attach 19'!$20:$28</definedName>
    <definedName name="Z_A966316B_6DBC_467B_B4AD_0F6D41569056_.wvu.Rows" localSheetId="7" hidden="1">'Attach 5'!$4:$4,'Attach 5'!$32:$32</definedName>
    <definedName name="Z_A966316B_6DBC_467B_B4AD_0F6D41569056_.wvu.Rows" localSheetId="2" hidden="1">'Names of Bidder'!#REF!</definedName>
    <definedName name="Z_B3AA1F62_F1E5_4DDF_B9C9_D54D9BFF6A2A_.wvu.Cols" localSheetId="18" hidden="1">'Attach 15 '!$H:$H</definedName>
    <definedName name="Z_B3AA1F62_F1E5_4DDF_B9C9_D54D9BFF6A2A_.wvu.Cols" localSheetId="7" hidden="1">'Attach 5'!$H:$H</definedName>
    <definedName name="Z_B3AA1F62_F1E5_4DDF_B9C9_D54D9BFF6A2A_.wvu.Cols" localSheetId="9" hidden="1">'Attach 6'!$H:$H</definedName>
    <definedName name="Z_B3AA1F62_F1E5_4DDF_B9C9_D54D9BFF6A2A_.wvu.PrintArea" localSheetId="12" hidden="1">'Attach 10'!$A$1:$E$28</definedName>
    <definedName name="Z_B3AA1F62_F1E5_4DDF_B9C9_D54D9BFF6A2A_.wvu.PrintArea" localSheetId="13" hidden="1">'Attach 11'!$A$1:$E$31</definedName>
    <definedName name="Z_B3AA1F62_F1E5_4DDF_B9C9_D54D9BFF6A2A_.wvu.PrintArea" localSheetId="14" hidden="1">'Attach 12'!$A$1:$E$20</definedName>
    <definedName name="Z_B3AA1F62_F1E5_4DDF_B9C9_D54D9BFF6A2A_.wvu.PrintArea" localSheetId="15" hidden="1">'Attach 13'!$A$1:$E$21</definedName>
    <definedName name="Z_B3AA1F62_F1E5_4DDF_B9C9_D54D9BFF6A2A_.wvu.PrintArea" localSheetId="16" hidden="1">'Attach 14'!$A$1:$E$18</definedName>
    <definedName name="Z_B3AA1F62_F1E5_4DDF_B9C9_D54D9BFF6A2A_.wvu.PrintArea" localSheetId="17" hidden="1">'Attach 14-IP'!$A$8:$I$221</definedName>
    <definedName name="Z_B3AA1F62_F1E5_4DDF_B9C9_D54D9BFF6A2A_.wvu.PrintArea" localSheetId="18" hidden="1">'Attach 15 '!$A$1:$E$72</definedName>
    <definedName name="Z_B3AA1F62_F1E5_4DDF_B9C9_D54D9BFF6A2A_.wvu.PrintArea" localSheetId="19" hidden="1">'Attach 16'!$A$1:$L$247</definedName>
    <definedName name="Z_B3AA1F62_F1E5_4DDF_B9C9_D54D9BFF6A2A_.wvu.PrintArea" localSheetId="20" hidden="1">'Attach 17'!$A$1:$E$33</definedName>
    <definedName name="Z_B3AA1F62_F1E5_4DDF_B9C9_D54D9BFF6A2A_.wvu.PrintArea" localSheetId="21" hidden="1">'Attach 18'!$A$1:$E$19</definedName>
    <definedName name="Z_B3AA1F62_F1E5_4DDF_B9C9_D54D9BFF6A2A_.wvu.PrintArea" localSheetId="22" hidden="1">'Attach 19'!$A$1:$E$31</definedName>
    <definedName name="Z_B3AA1F62_F1E5_4DDF_B9C9_D54D9BFF6A2A_.wvu.PrintArea" localSheetId="3" hidden="1">'Attach 3(JV)'!$A$1:$E$28</definedName>
    <definedName name="Z_B3AA1F62_F1E5_4DDF_B9C9_D54D9BFF6A2A_.wvu.PrintArea" localSheetId="4" hidden="1">'Attach 4'!$A$1:$E$25</definedName>
    <definedName name="Z_B3AA1F62_F1E5_4DDF_B9C9_D54D9BFF6A2A_.wvu.PrintArea" localSheetId="5" hidden="1">'Attach 4 (A)'!$A$1:$E$27</definedName>
    <definedName name="Z_B3AA1F62_F1E5_4DDF_B9C9_D54D9BFF6A2A_.wvu.PrintArea" localSheetId="6" hidden="1">'Attach 4 (B)'!$A$1:$E$26</definedName>
    <definedName name="Z_B3AA1F62_F1E5_4DDF_B9C9_D54D9BFF6A2A_.wvu.PrintArea" localSheetId="7" hidden="1">'Attach 5'!$A$1:$E$34</definedName>
    <definedName name="Z_B3AA1F62_F1E5_4DDF_B9C9_D54D9BFF6A2A_.wvu.PrintArea" localSheetId="8" hidden="1">'Attach 5 (A)'!$A$1:$E$28</definedName>
    <definedName name="Z_B3AA1F62_F1E5_4DDF_B9C9_D54D9BFF6A2A_.wvu.PrintArea" localSheetId="9" hidden="1">'Attach 6'!$A$1:$E$28</definedName>
    <definedName name="Z_B3AA1F62_F1E5_4DDF_B9C9_D54D9BFF6A2A_.wvu.PrintArea" localSheetId="10" hidden="1">'Attach 7'!$A$1:$E$28</definedName>
    <definedName name="Z_B3AA1F62_F1E5_4DDF_B9C9_D54D9BFF6A2A_.wvu.PrintArea" localSheetId="11" hidden="1">'Attach 9'!$A$1:$E$34</definedName>
    <definedName name="Z_B3AA1F62_F1E5_4DDF_B9C9_D54D9BFF6A2A_.wvu.PrintArea" localSheetId="23" hidden="1">'Bid Form 1st Envelope '!$A$1:$F$120</definedName>
    <definedName name="Z_B3AA1F62_F1E5_4DDF_B9C9_D54D9BFF6A2A_.wvu.PrintArea" localSheetId="2" hidden="1">'Names of Bidder'!$B$1:$D$19</definedName>
    <definedName name="Z_B3AA1F62_F1E5_4DDF_B9C9_D54D9BFF6A2A_.wvu.PrintTitles" localSheetId="14" hidden="1">'Attach 12'!#REF!</definedName>
    <definedName name="Z_B3AA1F62_F1E5_4DDF_B9C9_D54D9BFF6A2A_.wvu.PrintTitles" localSheetId="11" hidden="1">'Attach 9'!$17:$17</definedName>
    <definedName name="Z_B3AA1F62_F1E5_4DDF_B9C9_D54D9BFF6A2A_.wvu.Rows" localSheetId="14" hidden="1">'Attach 12'!#REF!,'Attach 12'!#REF!,'Attach 12'!#REF!,'Attach 12'!#REF!</definedName>
    <definedName name="Z_B3AA1F62_F1E5_4DDF_B9C9_D54D9BFF6A2A_.wvu.Rows" localSheetId="18" hidden="1">'Attach 15 '!$15:$15</definedName>
    <definedName name="Z_B3AA1F62_F1E5_4DDF_B9C9_D54D9BFF6A2A_.wvu.Rows" localSheetId="20" hidden="1">'Attach 17'!$26:$26,'Attach 17'!$32:$209</definedName>
    <definedName name="Z_B3AA1F62_F1E5_4DDF_B9C9_D54D9BFF6A2A_.wvu.Rows" localSheetId="22" hidden="1">'Attach 19'!$13:$13,'Attach 19'!$20:$28</definedName>
    <definedName name="Z_B3AA1F62_F1E5_4DDF_B9C9_D54D9BFF6A2A_.wvu.Rows" localSheetId="7" hidden="1">'Attach 5'!$4:$4</definedName>
    <definedName name="Z_B3AA1F62_F1E5_4DDF_B9C9_D54D9BFF6A2A_.wvu.Rows" localSheetId="2" hidden="1">'Names of Bidder'!#REF!</definedName>
    <definedName name="Z_B4BE0CEE_465A_40B9_8268_D354BC993C36_.wvu.Cols" localSheetId="18" hidden="1">'Attach 15 '!$H:$H,'Attach 15 '!$JD:$JD,'Attach 15 '!$SZ:$SZ,'Attach 15 '!$ACV:$ACV,'Attach 15 '!$AMR:$AMR,'Attach 15 '!$AWN:$AWN,'Attach 15 '!$BGJ:$BGJ,'Attach 15 '!$BQF:$BQF,'Attach 15 '!$CAB:$CAB,'Attach 15 '!$CJX:$CJX,'Attach 15 '!$CTT:$CTT,'Attach 15 '!$DDP:$DDP,'Attach 15 '!$DNL:$DNL,'Attach 15 '!$DXH:$DXH,'Attach 15 '!$EHD:$EHD,'Attach 15 '!$EQZ:$EQZ,'Attach 15 '!$FAV:$FAV,'Attach 15 '!$FKR:$FKR,'Attach 15 '!$FUN:$FUN,'Attach 15 '!$GEJ:$GEJ,'Attach 15 '!$GOF:$GOF,'Attach 15 '!$GYB:$GYB,'Attach 15 '!$HHX:$HHX,'Attach 15 '!$HRT:$HRT,'Attach 15 '!$IBP:$IBP,'Attach 15 '!$ILL:$ILL,'Attach 15 '!$IVH:$IVH,'Attach 15 '!$JFD:$JFD,'Attach 15 '!$JOZ:$JOZ,'Attach 15 '!$JYV:$JYV,'Attach 15 '!$KIR:$KIR,'Attach 15 '!$KSN:$KSN,'Attach 15 '!$LCJ:$LCJ,'Attach 15 '!$LMF:$LMF,'Attach 15 '!$LWB:$LWB,'Attach 15 '!$MFX:$MFX,'Attach 15 '!$MPT:$MPT,'Attach 15 '!$MZP:$MZP,'Attach 15 '!$NJL:$NJL,'Attach 15 '!$NTH:$NTH,'Attach 15 '!$ODD:$ODD,'Attach 15 '!$OMZ:$OMZ,'Attach 15 '!$OWV:$OWV,'Attach 15 '!$PGR:$PGR,'Attach 15 '!$PQN:$PQN,'Attach 15 '!$QAJ:$QAJ,'Attach 15 '!$QKF:$QKF,'Attach 15 '!$QUB:$QUB,'Attach 15 '!$RDX:$RDX,'Attach 15 '!$RNT:$RNT,'Attach 15 '!$RXP:$RXP,'Attach 15 '!$SHL:$SHL,'Attach 15 '!$SRH:$SRH,'Attach 15 '!$TBD:$TBD,'Attach 15 '!$TKZ:$TKZ,'Attach 15 '!$TUV:$TUV,'Attach 15 '!$UER:$UER,'Attach 15 '!$UON:$UON,'Attach 15 '!$UYJ:$UYJ,'Attach 15 '!$VIF:$VIF,'Attach 15 '!$VSB:$VSB,'Attach 15 '!$WBX:$WBX,'Attach 15 '!$WLT:$WLT,'Attach 15 '!$WVP:$WVP</definedName>
    <definedName name="Z_B4BE0CEE_465A_40B9_8268_D354BC993C36_.wvu.Cols" localSheetId="7" hidden="1">'Attach 5'!$H:$H</definedName>
    <definedName name="Z_B4BE0CEE_465A_40B9_8268_D354BC993C36_.wvu.Cols" localSheetId="9" hidden="1">'Attach 6'!$H:$H</definedName>
    <definedName name="Z_B4BE0CEE_465A_40B9_8268_D354BC993C36_.wvu.Cols" localSheetId="2" hidden="1">'Names of Bidder'!$G:$I</definedName>
    <definedName name="Z_B4BE0CEE_465A_40B9_8268_D354BC993C36_.wvu.PrintArea" localSheetId="12" hidden="1">'Attach 10'!$A$1:$E$28</definedName>
    <definedName name="Z_B4BE0CEE_465A_40B9_8268_D354BC993C36_.wvu.PrintArea" localSheetId="13" hidden="1">'Attach 11'!$A$1:$E$31</definedName>
    <definedName name="Z_B4BE0CEE_465A_40B9_8268_D354BC993C36_.wvu.PrintArea" localSheetId="14" hidden="1">'Attach 12'!$A$1:$E$20</definedName>
    <definedName name="Z_B4BE0CEE_465A_40B9_8268_D354BC993C36_.wvu.PrintArea" localSheetId="15" hidden="1">'Attach 13'!$A$1:$E$21</definedName>
    <definedName name="Z_B4BE0CEE_465A_40B9_8268_D354BC993C36_.wvu.PrintArea" localSheetId="16" hidden="1">'Attach 14'!$A$1:$E$18</definedName>
    <definedName name="Z_B4BE0CEE_465A_40B9_8268_D354BC993C36_.wvu.PrintArea" localSheetId="17" hidden="1">'Attach 14-IP'!$A$8:$I$221</definedName>
    <definedName name="Z_B4BE0CEE_465A_40B9_8268_D354BC993C36_.wvu.PrintArea" localSheetId="18" hidden="1">'Attach 15 '!$A$1:$E$72</definedName>
    <definedName name="Z_B4BE0CEE_465A_40B9_8268_D354BC993C36_.wvu.PrintArea" localSheetId="19" hidden="1">'Attach 16'!$A$1:$L$93</definedName>
    <definedName name="Z_B4BE0CEE_465A_40B9_8268_D354BC993C36_.wvu.PrintArea" localSheetId="20" hidden="1">'Attach 17'!$A$1:$E$33</definedName>
    <definedName name="Z_B4BE0CEE_465A_40B9_8268_D354BC993C36_.wvu.PrintArea" localSheetId="21" hidden="1">'Attach 18'!$A$1:$E$19</definedName>
    <definedName name="Z_B4BE0CEE_465A_40B9_8268_D354BC993C36_.wvu.PrintArea" localSheetId="22" hidden="1">'Attach 19'!$A$1:$E$31</definedName>
    <definedName name="Z_B4BE0CEE_465A_40B9_8268_D354BC993C36_.wvu.PrintArea" localSheetId="3" hidden="1">'Attach 3(JV)'!$A$1:$E$28</definedName>
    <definedName name="Z_B4BE0CEE_465A_40B9_8268_D354BC993C36_.wvu.PrintArea" localSheetId="4" hidden="1">'Attach 4'!$A$1:$E$25</definedName>
    <definedName name="Z_B4BE0CEE_465A_40B9_8268_D354BC993C36_.wvu.PrintArea" localSheetId="5" hidden="1">'Attach 4 (A)'!$A$1:$E$27</definedName>
    <definedName name="Z_B4BE0CEE_465A_40B9_8268_D354BC993C36_.wvu.PrintArea" localSheetId="6" hidden="1">'Attach 4 (B)'!$A$1:$E$26</definedName>
    <definedName name="Z_B4BE0CEE_465A_40B9_8268_D354BC993C36_.wvu.PrintArea" localSheetId="7" hidden="1">'Attach 5'!$A$1:$E$34</definedName>
    <definedName name="Z_B4BE0CEE_465A_40B9_8268_D354BC993C36_.wvu.PrintArea" localSheetId="8" hidden="1">'Attach 5 (A)'!$A$1:$E$28</definedName>
    <definedName name="Z_B4BE0CEE_465A_40B9_8268_D354BC993C36_.wvu.PrintArea" localSheetId="9" hidden="1">'Attach 6'!$A$1:$E$28</definedName>
    <definedName name="Z_B4BE0CEE_465A_40B9_8268_D354BC993C36_.wvu.PrintArea" localSheetId="10" hidden="1">'Attach 7'!$A$1:$E$28</definedName>
    <definedName name="Z_B4BE0CEE_465A_40B9_8268_D354BC993C36_.wvu.PrintArea" localSheetId="11" hidden="1">'Attach 9'!$A$1:$F$34</definedName>
    <definedName name="Z_B4BE0CEE_465A_40B9_8268_D354BC993C36_.wvu.PrintArea" localSheetId="23" hidden="1">'Bid Form 1st Envelope '!$A$1:$F$120</definedName>
    <definedName name="Z_B4BE0CEE_465A_40B9_8268_D354BC993C36_.wvu.PrintArea" localSheetId="2" hidden="1">'Names of Bidder'!$B$1:$D$19</definedName>
    <definedName name="Z_B4BE0CEE_465A_40B9_8268_D354BC993C36_.wvu.PrintTitles" localSheetId="14" hidden="1">'Attach 12'!#REF!</definedName>
    <definedName name="Z_B4BE0CEE_465A_40B9_8268_D354BC993C36_.wvu.PrintTitles" localSheetId="11" hidden="1">'Attach 9'!$17:$17</definedName>
    <definedName name="Z_B4BE0CEE_465A_40B9_8268_D354BC993C36_.wvu.Rows" localSheetId="18" hidden="1">'Attach 15 '!$15:$15</definedName>
    <definedName name="Z_B4BE0CEE_465A_40B9_8268_D354BC993C36_.wvu.Rows" localSheetId="19" hidden="1">'Attach 16'!$44:$44</definedName>
    <definedName name="Z_B4BE0CEE_465A_40B9_8268_D354BC993C36_.wvu.Rows" localSheetId="20" hidden="1">'Attach 17'!$26:$26,'Attach 17'!$32:$209</definedName>
    <definedName name="Z_B4BE0CEE_465A_40B9_8268_D354BC993C36_.wvu.Rows" localSheetId="22" hidden="1">'Attach 19'!$13:$13,'Attach 19'!$20:$28</definedName>
    <definedName name="Z_B4BE0CEE_465A_40B9_8268_D354BC993C36_.wvu.Rows" localSheetId="7" hidden="1">'Attach 5'!$4:$4,'Attach 5'!$32:$32</definedName>
    <definedName name="Z_B4BE0CEE_465A_40B9_8268_D354BC993C36_.wvu.Rows" localSheetId="2" hidden="1">'Names of Bidder'!#REF!</definedName>
    <definedName name="Z_B91EC26D_75AC_424B_8A9A_6507DA2B48E7_.wvu.PrintArea" localSheetId="20" hidden="1">'Attach 17'!$A$1:$E$33</definedName>
    <definedName name="Z_B91EC26D_75AC_424B_8A9A_6507DA2B48E7_.wvu.Rows" localSheetId="20" hidden="1">'Attach 17'!$26:$26,'Attach 17'!$32:$209</definedName>
    <definedName name="Z_C7FCA09A_C3E0_4408_81A0_5CFFEB0C6237_.wvu.PrintArea" localSheetId="20" hidden="1">'Attach 17'!$A$1:$F$30</definedName>
    <definedName name="Z_C7FCA09A_C3E0_4408_81A0_5CFFEB0C6237_.wvu.Rows" localSheetId="20" hidden="1">'Attach 17'!$32:$209</definedName>
    <definedName name="Z_CD4CA1A8_824A_452F_BDBA_32A47C1B3013_.wvu.Cols" localSheetId="18" hidden="1">'Attach 15 '!$H:$H</definedName>
    <definedName name="Z_CD4CA1A8_824A_452F_BDBA_32A47C1B3013_.wvu.Cols" localSheetId="7" hidden="1">'Attach 5'!$H:$H</definedName>
    <definedName name="Z_CD4CA1A8_824A_452F_BDBA_32A47C1B3013_.wvu.Cols" localSheetId="9" hidden="1">'Attach 6'!$H:$H</definedName>
    <definedName name="Z_CD4CA1A8_824A_452F_BDBA_32A47C1B3013_.wvu.PrintArea" localSheetId="12" hidden="1">'Attach 10'!$A$1:$E$28</definedName>
    <definedName name="Z_CD4CA1A8_824A_452F_BDBA_32A47C1B3013_.wvu.PrintArea" localSheetId="13" hidden="1">'Attach 11'!$A$1:$E$84</definedName>
    <definedName name="Z_CD4CA1A8_824A_452F_BDBA_32A47C1B3013_.wvu.PrintArea" localSheetId="14" hidden="1">'Attach 12'!$A$1:$E$20</definedName>
    <definedName name="Z_CD4CA1A8_824A_452F_BDBA_32A47C1B3013_.wvu.PrintArea" localSheetId="15" hidden="1">'Attach 13'!$A$1:$E$21</definedName>
    <definedName name="Z_CD4CA1A8_824A_452F_BDBA_32A47C1B3013_.wvu.PrintArea" localSheetId="16" hidden="1">'Attach 14'!$A$1:$E$18</definedName>
    <definedName name="Z_CD4CA1A8_824A_452F_BDBA_32A47C1B3013_.wvu.PrintArea" localSheetId="18" hidden="1">'Attach 15 '!$A$1:$E$73</definedName>
    <definedName name="Z_CD4CA1A8_824A_452F_BDBA_32A47C1B3013_.wvu.PrintArea" localSheetId="19" hidden="1">'Attach 16'!$A$1:$L$247</definedName>
    <definedName name="Z_CD4CA1A8_824A_452F_BDBA_32A47C1B3013_.wvu.PrintArea" localSheetId="21" hidden="1">'Attach 18'!$A$1:$E$19</definedName>
    <definedName name="Z_CD4CA1A8_824A_452F_BDBA_32A47C1B3013_.wvu.PrintArea" localSheetId="22" hidden="1">'Attach 19'!$A$1:$E$35</definedName>
    <definedName name="Z_CD4CA1A8_824A_452F_BDBA_32A47C1B3013_.wvu.PrintArea" localSheetId="3" hidden="1">'Attach 3(JV)'!$A$1:$E$28</definedName>
    <definedName name="Z_CD4CA1A8_824A_452F_BDBA_32A47C1B3013_.wvu.PrintArea" localSheetId="4" hidden="1">'Attach 4'!$A$1:$E$25</definedName>
    <definedName name="Z_CD4CA1A8_824A_452F_BDBA_32A47C1B3013_.wvu.PrintArea" localSheetId="5" hidden="1">'Attach 4 (A)'!$A$1:$E$27</definedName>
    <definedName name="Z_CD4CA1A8_824A_452F_BDBA_32A47C1B3013_.wvu.PrintArea" localSheetId="6" hidden="1">'Attach 4 (B)'!$A$1:$E$26</definedName>
    <definedName name="Z_CD4CA1A8_824A_452F_BDBA_32A47C1B3013_.wvu.PrintArea" localSheetId="7" hidden="1">'Attach 5'!$A$1:$E$109</definedName>
    <definedName name="Z_CD4CA1A8_824A_452F_BDBA_32A47C1B3013_.wvu.PrintArea" localSheetId="8" hidden="1">'Attach 5 (A)'!$A$1:$E$28</definedName>
    <definedName name="Z_CD4CA1A8_824A_452F_BDBA_32A47C1B3013_.wvu.PrintArea" localSheetId="9" hidden="1">'Attach 6'!$A$1:$E$51</definedName>
    <definedName name="Z_CD4CA1A8_824A_452F_BDBA_32A47C1B3013_.wvu.PrintArea" localSheetId="10" hidden="1">'Attach 7'!$A$1:$E$28</definedName>
    <definedName name="Z_CD4CA1A8_824A_452F_BDBA_32A47C1B3013_.wvu.PrintArea" localSheetId="11" hidden="1">'Attach 9'!$A$1:$E$34</definedName>
    <definedName name="Z_CD4CA1A8_824A_452F_BDBA_32A47C1B3013_.wvu.PrintArea" localSheetId="2" hidden="1">'Names of Bidder'!$B$1:$D$19</definedName>
    <definedName name="Z_CD4CA1A8_824A_452F_BDBA_32A47C1B3013_.wvu.PrintTitles" localSheetId="14" hidden="1">'Attach 12'!#REF!</definedName>
    <definedName name="Z_CD4CA1A8_824A_452F_BDBA_32A47C1B3013_.wvu.PrintTitles" localSheetId="11" hidden="1">'Attach 9'!$17:$17</definedName>
    <definedName name="Z_CD4CA1A8_824A_452F_BDBA_32A47C1B3013_.wvu.Rows" localSheetId="14" hidden="1">'Attach 12'!#REF!,'Attach 12'!#REF!,'Attach 12'!#REF!,'Attach 12'!#REF!,'Attach 12'!#REF!</definedName>
    <definedName name="Z_CD4CA1A8_824A_452F_BDBA_32A47C1B3013_.wvu.Rows" localSheetId="18" hidden="1">'Attach 15 '!$12:$13,'Attach 15 '!$15:$15</definedName>
    <definedName name="Z_DC28ED1E_3E35_4094_9C2B_5C0A1C1D459C_.wvu.Cols" localSheetId="18" hidden="1">'Attach 15 '!$H:$H</definedName>
    <definedName name="Z_DC28ED1E_3E35_4094_9C2B_5C0A1C1D459C_.wvu.Cols" localSheetId="7" hidden="1">'Attach 5'!$H:$H</definedName>
    <definedName name="Z_DC28ED1E_3E35_4094_9C2B_5C0A1C1D459C_.wvu.Cols" localSheetId="9" hidden="1">'Attach 6'!$H:$H</definedName>
    <definedName name="Z_DC28ED1E_3E35_4094_9C2B_5C0A1C1D459C_.wvu.PrintArea" localSheetId="12" hidden="1">'Attach 10'!$A$1:$E$28</definedName>
    <definedName name="Z_DC28ED1E_3E35_4094_9C2B_5C0A1C1D459C_.wvu.PrintArea" localSheetId="13" hidden="1">'Attach 11'!$A$1:$E$31</definedName>
    <definedName name="Z_DC28ED1E_3E35_4094_9C2B_5C0A1C1D459C_.wvu.PrintArea" localSheetId="14" hidden="1">'Attach 12'!$A$1:$E$20</definedName>
    <definedName name="Z_DC28ED1E_3E35_4094_9C2B_5C0A1C1D459C_.wvu.PrintArea" localSheetId="15" hidden="1">'Attach 13'!$A$1:$E$21</definedName>
    <definedName name="Z_DC28ED1E_3E35_4094_9C2B_5C0A1C1D459C_.wvu.PrintArea" localSheetId="16" hidden="1">'Attach 14'!$A$1:$E$18</definedName>
    <definedName name="Z_DC28ED1E_3E35_4094_9C2B_5C0A1C1D459C_.wvu.PrintArea" localSheetId="17" hidden="1">'Attach 14-IP'!$A$8:$I$221</definedName>
    <definedName name="Z_DC28ED1E_3E35_4094_9C2B_5C0A1C1D459C_.wvu.PrintArea" localSheetId="18" hidden="1">'Attach 15 '!$A$1:$E$72</definedName>
    <definedName name="Z_DC28ED1E_3E35_4094_9C2B_5C0A1C1D459C_.wvu.PrintArea" localSheetId="19" hidden="1">'Attach 16'!$A$1:$L$247</definedName>
    <definedName name="Z_DC28ED1E_3E35_4094_9C2B_5C0A1C1D459C_.wvu.PrintArea" localSheetId="20" hidden="1">'Attach 17'!$A$1:$E$33</definedName>
    <definedName name="Z_DC28ED1E_3E35_4094_9C2B_5C0A1C1D459C_.wvu.PrintArea" localSheetId="21" hidden="1">'Attach 18'!$A$1:$E$19</definedName>
    <definedName name="Z_DC28ED1E_3E35_4094_9C2B_5C0A1C1D459C_.wvu.PrintArea" localSheetId="22" hidden="1">'Attach 19'!$A$1:$E$31</definedName>
    <definedName name="Z_DC28ED1E_3E35_4094_9C2B_5C0A1C1D459C_.wvu.PrintArea" localSheetId="3" hidden="1">'Attach 3(JV)'!$A$1:$E$28</definedName>
    <definedName name="Z_DC28ED1E_3E35_4094_9C2B_5C0A1C1D459C_.wvu.PrintArea" localSheetId="4" hidden="1">'Attach 4'!$A$1:$E$25</definedName>
    <definedName name="Z_DC28ED1E_3E35_4094_9C2B_5C0A1C1D459C_.wvu.PrintArea" localSheetId="5" hidden="1">'Attach 4 (A)'!$A$1:$E$27</definedName>
    <definedName name="Z_DC28ED1E_3E35_4094_9C2B_5C0A1C1D459C_.wvu.PrintArea" localSheetId="6" hidden="1">'Attach 4 (B)'!$A$1:$E$26</definedName>
    <definedName name="Z_DC28ED1E_3E35_4094_9C2B_5C0A1C1D459C_.wvu.PrintArea" localSheetId="7" hidden="1">'Attach 5'!$A$1:$E$34</definedName>
    <definedName name="Z_DC28ED1E_3E35_4094_9C2B_5C0A1C1D459C_.wvu.PrintArea" localSheetId="8" hidden="1">'Attach 5 (A)'!$A$1:$E$28</definedName>
    <definedName name="Z_DC28ED1E_3E35_4094_9C2B_5C0A1C1D459C_.wvu.PrintArea" localSheetId="9" hidden="1">'Attach 6'!$A$1:$E$28</definedName>
    <definedName name="Z_DC28ED1E_3E35_4094_9C2B_5C0A1C1D459C_.wvu.PrintArea" localSheetId="10" hidden="1">'Attach 7'!$A$1:$E$28</definedName>
    <definedName name="Z_DC28ED1E_3E35_4094_9C2B_5C0A1C1D459C_.wvu.PrintArea" localSheetId="11" hidden="1">'Attach 9'!$A$1:$E$34</definedName>
    <definedName name="Z_DC28ED1E_3E35_4094_9C2B_5C0A1C1D459C_.wvu.PrintArea" localSheetId="23" hidden="1">'Bid Form 1st Envelope '!$A$1:$F$120</definedName>
    <definedName name="Z_DC28ED1E_3E35_4094_9C2B_5C0A1C1D459C_.wvu.PrintArea" localSheetId="2" hidden="1">'Names of Bidder'!$B$1:$D$19</definedName>
    <definedName name="Z_DC28ED1E_3E35_4094_9C2B_5C0A1C1D459C_.wvu.PrintTitles" localSheetId="14" hidden="1">'Attach 12'!#REF!</definedName>
    <definedName name="Z_DC28ED1E_3E35_4094_9C2B_5C0A1C1D459C_.wvu.PrintTitles" localSheetId="11" hidden="1">'Attach 9'!$17:$17</definedName>
    <definedName name="Z_DC28ED1E_3E35_4094_9C2B_5C0A1C1D459C_.wvu.Rows" localSheetId="14" hidden="1">'Attach 12'!#REF!,'Attach 12'!#REF!,'Attach 12'!#REF!</definedName>
    <definedName name="Z_DC28ED1E_3E35_4094_9C2B_5C0A1C1D459C_.wvu.Rows" localSheetId="18" hidden="1">'Attach 15 '!$15:$15</definedName>
    <definedName name="Z_DC28ED1E_3E35_4094_9C2B_5C0A1C1D459C_.wvu.Rows" localSheetId="20" hidden="1">'Attach 17'!$26:$26,'Attach 17'!$32:$209</definedName>
    <definedName name="Z_DC28ED1E_3E35_4094_9C2B_5C0A1C1D459C_.wvu.Rows" localSheetId="22" hidden="1">'Attach 19'!$13:$13,'Attach 19'!$20:$28</definedName>
    <definedName name="Z_DC28ED1E_3E35_4094_9C2B_5C0A1C1D459C_.wvu.Rows" localSheetId="7" hidden="1">'Attach 5'!$4:$4</definedName>
    <definedName name="Z_DC28ED1E_3E35_4094_9C2B_5C0A1C1D459C_.wvu.Rows" localSheetId="2" hidden="1">'Names of Bidder'!#REF!</definedName>
    <definedName name="Z_E0F296A4_A978_4686_BFBB_37CA7822B74C_.wvu.PrintArea" localSheetId="20" hidden="1">'Attach 17'!$A$1:$E$33</definedName>
    <definedName name="Z_E0F296A4_A978_4686_BFBB_37CA7822B74C_.wvu.Rows" localSheetId="20" hidden="1">'Attach 17'!$26:$26,'Attach 17'!$32:$209</definedName>
    <definedName name="Z_EC8792F6_94EB_40FE_A69E_3F2E55E190BC_.wvu.Cols" localSheetId="18" hidden="1">'Attach 15 '!$H:$H</definedName>
    <definedName name="Z_EC8792F6_94EB_40FE_A69E_3F2E55E190BC_.wvu.Cols" localSheetId="7" hidden="1">'Attach 5'!$H:$H</definedName>
    <definedName name="Z_EC8792F6_94EB_40FE_A69E_3F2E55E190BC_.wvu.Cols" localSheetId="9" hidden="1">'Attach 6'!$H:$H</definedName>
    <definedName name="Z_EC8792F6_94EB_40FE_A69E_3F2E55E190BC_.wvu.PrintArea" localSheetId="12" hidden="1">'Attach 10'!$A$1:$E$28</definedName>
    <definedName name="Z_EC8792F6_94EB_40FE_A69E_3F2E55E190BC_.wvu.PrintArea" localSheetId="13" hidden="1">'Attach 11'!$A$1:$E$31</definedName>
    <definedName name="Z_EC8792F6_94EB_40FE_A69E_3F2E55E190BC_.wvu.PrintArea" localSheetId="14" hidden="1">'Attach 12'!$A$1:$E$20</definedName>
    <definedName name="Z_EC8792F6_94EB_40FE_A69E_3F2E55E190BC_.wvu.PrintArea" localSheetId="15" hidden="1">'Attach 13'!$A$1:$E$21</definedName>
    <definedName name="Z_EC8792F6_94EB_40FE_A69E_3F2E55E190BC_.wvu.PrintArea" localSheetId="16" hidden="1">'Attach 14'!$A$1:$E$18</definedName>
    <definedName name="Z_EC8792F6_94EB_40FE_A69E_3F2E55E190BC_.wvu.PrintArea" localSheetId="17" hidden="1">'Attach 14-IP'!$A$8:$I$221</definedName>
    <definedName name="Z_EC8792F6_94EB_40FE_A69E_3F2E55E190BC_.wvu.PrintArea" localSheetId="18" hidden="1">'Attach 15 '!$A$1:$E$72</definedName>
    <definedName name="Z_EC8792F6_94EB_40FE_A69E_3F2E55E190BC_.wvu.PrintArea" localSheetId="19" hidden="1">'Attach 16'!$A$1:$L$93</definedName>
    <definedName name="Z_EC8792F6_94EB_40FE_A69E_3F2E55E190BC_.wvu.PrintArea" localSheetId="20" hidden="1">'Attach 17'!$A$1:$E$33</definedName>
    <definedName name="Z_EC8792F6_94EB_40FE_A69E_3F2E55E190BC_.wvu.PrintArea" localSheetId="21" hidden="1">'Attach 18'!$A$1:$E$19</definedName>
    <definedName name="Z_EC8792F6_94EB_40FE_A69E_3F2E55E190BC_.wvu.PrintArea" localSheetId="22" hidden="1">'Attach 19'!$A$1:$E$31</definedName>
    <definedName name="Z_EC8792F6_94EB_40FE_A69E_3F2E55E190BC_.wvu.PrintArea" localSheetId="3" hidden="1">'Attach 3(JV)'!$A$1:$E$28</definedName>
    <definedName name="Z_EC8792F6_94EB_40FE_A69E_3F2E55E190BC_.wvu.PrintArea" localSheetId="4" hidden="1">'Attach 4'!$A$1:$E$25</definedName>
    <definedName name="Z_EC8792F6_94EB_40FE_A69E_3F2E55E190BC_.wvu.PrintArea" localSheetId="5" hidden="1">'Attach 4 (A)'!$A$1:$E$27</definedName>
    <definedName name="Z_EC8792F6_94EB_40FE_A69E_3F2E55E190BC_.wvu.PrintArea" localSheetId="6" hidden="1">'Attach 4 (B)'!$A$1:$E$26</definedName>
    <definedName name="Z_EC8792F6_94EB_40FE_A69E_3F2E55E190BC_.wvu.PrintArea" localSheetId="7" hidden="1">'Attach 5'!$A$1:$E$34</definedName>
    <definedName name="Z_EC8792F6_94EB_40FE_A69E_3F2E55E190BC_.wvu.PrintArea" localSheetId="8" hidden="1">'Attach 5 (A)'!$A$1:$E$28</definedName>
    <definedName name="Z_EC8792F6_94EB_40FE_A69E_3F2E55E190BC_.wvu.PrintArea" localSheetId="9" hidden="1">'Attach 6'!$A$1:$E$28</definedName>
    <definedName name="Z_EC8792F6_94EB_40FE_A69E_3F2E55E190BC_.wvu.PrintArea" localSheetId="10" hidden="1">'Attach 7'!$A$1:$E$28</definedName>
    <definedName name="Z_EC8792F6_94EB_40FE_A69E_3F2E55E190BC_.wvu.PrintArea" localSheetId="11" hidden="1">'Attach 9'!$A$1:$E$34</definedName>
    <definedName name="Z_EC8792F6_94EB_40FE_A69E_3F2E55E190BC_.wvu.PrintArea" localSheetId="23" hidden="1">'Bid Form 1st Envelope '!$A$1:$F$120</definedName>
    <definedName name="Z_EC8792F6_94EB_40FE_A69E_3F2E55E190BC_.wvu.PrintArea" localSheetId="2" hidden="1">'Names of Bidder'!$B$1:$D$19</definedName>
    <definedName name="Z_EC8792F6_94EB_40FE_A69E_3F2E55E190BC_.wvu.PrintTitles" localSheetId="14" hidden="1">'Attach 12'!#REF!</definedName>
    <definedName name="Z_EC8792F6_94EB_40FE_A69E_3F2E55E190BC_.wvu.PrintTitles" localSheetId="11" hidden="1">'Attach 9'!$17:$17</definedName>
    <definedName name="Z_EC8792F6_94EB_40FE_A69E_3F2E55E190BC_.wvu.Rows" localSheetId="14" hidden="1">'Attach 12'!#REF!,'Attach 12'!#REF!,'Attach 12'!#REF!,'Attach 12'!#REF!</definedName>
    <definedName name="Z_EC8792F6_94EB_40FE_A69E_3F2E55E190BC_.wvu.Rows" localSheetId="18" hidden="1">'Attach 15 '!$15:$15</definedName>
    <definedName name="Z_EC8792F6_94EB_40FE_A69E_3F2E55E190BC_.wvu.Rows" localSheetId="20" hidden="1">'Attach 17'!$26:$26,'Attach 17'!$32:$209</definedName>
    <definedName name="Z_EC8792F6_94EB_40FE_A69E_3F2E55E190BC_.wvu.Rows" localSheetId="22" hidden="1">'Attach 19'!$13:$13,'Attach 19'!$20:$28</definedName>
    <definedName name="Z_EC8792F6_94EB_40FE_A69E_3F2E55E190BC_.wvu.Rows" localSheetId="7" hidden="1">'Attach 5'!$4:$4</definedName>
    <definedName name="Z_EC8792F6_94EB_40FE_A69E_3F2E55E190BC_.wvu.Rows" localSheetId="2" hidden="1">'Names of Bidder'!#REF!</definedName>
    <definedName name="Z_ECEBABD0_566A_41C4_AA9A_38EA30EFEDA8_.wvu.PrintArea" localSheetId="12" hidden="1">'Attach 10'!$A$1:$E$28</definedName>
    <definedName name="Z_ECEBABD0_566A_41C4_AA9A_38EA30EFEDA8_.wvu.PrintArea" localSheetId="13" hidden="1">'Attach 11'!$A$1:$E$84</definedName>
    <definedName name="Z_ECEBABD0_566A_41C4_AA9A_38EA30EFEDA8_.wvu.PrintArea" localSheetId="14" hidden="1">'Attach 12'!$A$1:$E$20</definedName>
    <definedName name="Z_ECEBABD0_566A_41C4_AA9A_38EA30EFEDA8_.wvu.PrintArea" localSheetId="15" hidden="1">'Attach 13'!$A$1:$E$21</definedName>
    <definedName name="Z_ECEBABD0_566A_41C4_AA9A_38EA30EFEDA8_.wvu.PrintArea" localSheetId="16" hidden="1">'Attach 14'!$A$1:$E$18</definedName>
    <definedName name="Z_ECEBABD0_566A_41C4_AA9A_38EA30EFEDA8_.wvu.PrintArea" localSheetId="18" hidden="1">'Attach 15 '!$A$1:$E$73</definedName>
    <definedName name="Z_ECEBABD0_566A_41C4_AA9A_38EA30EFEDA8_.wvu.PrintArea" localSheetId="19" hidden="1">'Attach 16'!$A$1:$L$247</definedName>
    <definedName name="Z_ECEBABD0_566A_41C4_AA9A_38EA30EFEDA8_.wvu.PrintArea" localSheetId="21" hidden="1">'Attach 18'!$A$1:$E$19</definedName>
    <definedName name="Z_ECEBABD0_566A_41C4_AA9A_38EA30EFEDA8_.wvu.PrintArea" localSheetId="22" hidden="1">'Attach 19'!$A$1:$E$35</definedName>
    <definedName name="Z_ECEBABD0_566A_41C4_AA9A_38EA30EFEDA8_.wvu.PrintArea" localSheetId="3" hidden="1">'Attach 3(JV)'!$A$1:$E$28</definedName>
    <definedName name="Z_ECEBABD0_566A_41C4_AA9A_38EA30EFEDA8_.wvu.PrintArea" localSheetId="4" hidden="1">'Attach 4'!$A$1:$E$25</definedName>
    <definedName name="Z_ECEBABD0_566A_41C4_AA9A_38EA30EFEDA8_.wvu.PrintArea" localSheetId="5" hidden="1">'Attach 4 (A)'!$A$1:$E$27</definedName>
    <definedName name="Z_ECEBABD0_566A_41C4_AA9A_38EA30EFEDA8_.wvu.PrintArea" localSheetId="6" hidden="1">'Attach 4 (B)'!$A$1:$E$26</definedName>
    <definedName name="Z_ECEBABD0_566A_41C4_AA9A_38EA30EFEDA8_.wvu.PrintArea" localSheetId="7" hidden="1">'Attach 5'!$A$1:$E$110</definedName>
    <definedName name="Z_ECEBABD0_566A_41C4_AA9A_38EA30EFEDA8_.wvu.PrintArea" localSheetId="8" hidden="1">'Attach 5 (A)'!$A$1:$E$28</definedName>
    <definedName name="Z_ECEBABD0_566A_41C4_AA9A_38EA30EFEDA8_.wvu.PrintArea" localSheetId="9" hidden="1">'Attach 6'!$A$1:$E$52</definedName>
    <definedName name="Z_ECEBABD0_566A_41C4_AA9A_38EA30EFEDA8_.wvu.PrintArea" localSheetId="10" hidden="1">'Attach 7'!$A$1:$E$28</definedName>
    <definedName name="Z_ECEBABD0_566A_41C4_AA9A_38EA30EFEDA8_.wvu.PrintArea" localSheetId="11" hidden="1">'Attach 9'!$A$1:$E$34</definedName>
    <definedName name="Z_ECEBABD0_566A_41C4_AA9A_38EA30EFEDA8_.wvu.PrintArea" localSheetId="23" hidden="1">'Bid Form 1st Envelope '!$A$1:$F$120</definedName>
    <definedName name="Z_ECEBABD0_566A_41C4_AA9A_38EA30EFEDA8_.wvu.PrintArea" localSheetId="2" hidden="1">'Names of Bidder'!$B$1:$D$19</definedName>
    <definedName name="Z_ECEBABD0_566A_41C4_AA9A_38EA30EFEDA8_.wvu.PrintTitles" localSheetId="14" hidden="1">'Attach 12'!#REF!</definedName>
    <definedName name="Z_ECEBABD0_566A_41C4_AA9A_38EA30EFEDA8_.wvu.PrintTitles" localSheetId="11" hidden="1">'Attach 9'!$17:$17</definedName>
    <definedName name="Z_F0B6C6E1_BBDB_4A75_A9F0_384CBB745CE4_.wvu.Cols" localSheetId="18" hidden="1">'Attach 15 '!$H:$H,'Attach 15 '!$JD:$JD,'Attach 15 '!$SZ:$SZ,'Attach 15 '!$ACV:$ACV,'Attach 15 '!$AMR:$AMR,'Attach 15 '!$AWN:$AWN,'Attach 15 '!$BGJ:$BGJ,'Attach 15 '!$BQF:$BQF,'Attach 15 '!$CAB:$CAB,'Attach 15 '!$CJX:$CJX,'Attach 15 '!$CTT:$CTT,'Attach 15 '!$DDP:$DDP,'Attach 15 '!$DNL:$DNL,'Attach 15 '!$DXH:$DXH,'Attach 15 '!$EHD:$EHD,'Attach 15 '!$EQZ:$EQZ,'Attach 15 '!$FAV:$FAV,'Attach 15 '!$FKR:$FKR,'Attach 15 '!$FUN:$FUN,'Attach 15 '!$GEJ:$GEJ,'Attach 15 '!$GOF:$GOF,'Attach 15 '!$GYB:$GYB,'Attach 15 '!$HHX:$HHX,'Attach 15 '!$HRT:$HRT,'Attach 15 '!$IBP:$IBP,'Attach 15 '!$ILL:$ILL,'Attach 15 '!$IVH:$IVH,'Attach 15 '!$JFD:$JFD,'Attach 15 '!$JOZ:$JOZ,'Attach 15 '!$JYV:$JYV,'Attach 15 '!$KIR:$KIR,'Attach 15 '!$KSN:$KSN,'Attach 15 '!$LCJ:$LCJ,'Attach 15 '!$LMF:$LMF,'Attach 15 '!$LWB:$LWB,'Attach 15 '!$MFX:$MFX,'Attach 15 '!$MPT:$MPT,'Attach 15 '!$MZP:$MZP,'Attach 15 '!$NJL:$NJL,'Attach 15 '!$NTH:$NTH,'Attach 15 '!$ODD:$ODD,'Attach 15 '!$OMZ:$OMZ,'Attach 15 '!$OWV:$OWV,'Attach 15 '!$PGR:$PGR,'Attach 15 '!$PQN:$PQN,'Attach 15 '!$QAJ:$QAJ,'Attach 15 '!$QKF:$QKF,'Attach 15 '!$QUB:$QUB,'Attach 15 '!$RDX:$RDX,'Attach 15 '!$RNT:$RNT,'Attach 15 '!$RXP:$RXP,'Attach 15 '!$SHL:$SHL,'Attach 15 '!$SRH:$SRH,'Attach 15 '!$TBD:$TBD,'Attach 15 '!$TKZ:$TKZ,'Attach 15 '!$TUV:$TUV,'Attach 15 '!$UER:$UER,'Attach 15 '!$UON:$UON,'Attach 15 '!$UYJ:$UYJ,'Attach 15 '!$VIF:$VIF,'Attach 15 '!$VSB:$VSB,'Attach 15 '!$WBX:$WBX,'Attach 15 '!$WLT:$WLT,'Attach 15 '!$WVP:$WVP</definedName>
    <definedName name="Z_F0B6C6E1_BBDB_4A75_A9F0_384CBB745CE4_.wvu.Cols" localSheetId="7" hidden="1">'Attach 5'!$H:$H</definedName>
    <definedName name="Z_F0B6C6E1_BBDB_4A75_A9F0_384CBB745CE4_.wvu.Cols" localSheetId="9" hidden="1">'Attach 6'!$H:$H</definedName>
    <definedName name="Z_F0B6C6E1_BBDB_4A75_A9F0_384CBB745CE4_.wvu.Cols" localSheetId="2" hidden="1">'Names of Bidder'!$E:$K,'Names of Bidder'!$N:$N</definedName>
    <definedName name="Z_F0B6C6E1_BBDB_4A75_A9F0_384CBB745CE4_.wvu.PrintArea" localSheetId="12" hidden="1">'Attach 10'!$A$1:$E$28</definedName>
    <definedName name="Z_F0B6C6E1_BBDB_4A75_A9F0_384CBB745CE4_.wvu.PrintArea" localSheetId="13" hidden="1">'Attach 11'!$A$1:$E$31</definedName>
    <definedName name="Z_F0B6C6E1_BBDB_4A75_A9F0_384CBB745CE4_.wvu.PrintArea" localSheetId="14" hidden="1">'Attach 12'!$A$1:$E$20</definedName>
    <definedName name="Z_F0B6C6E1_BBDB_4A75_A9F0_384CBB745CE4_.wvu.PrintArea" localSheetId="15" hidden="1">'Attach 13'!$A$1:$E$21</definedName>
    <definedName name="Z_F0B6C6E1_BBDB_4A75_A9F0_384CBB745CE4_.wvu.PrintArea" localSheetId="16" hidden="1">'Attach 14'!$A$1:$E$18</definedName>
    <definedName name="Z_F0B6C6E1_BBDB_4A75_A9F0_384CBB745CE4_.wvu.PrintArea" localSheetId="17" hidden="1">'Attach 14-IP'!$A$8:$I$221</definedName>
    <definedName name="Z_F0B6C6E1_BBDB_4A75_A9F0_384CBB745CE4_.wvu.PrintArea" localSheetId="18" hidden="1">'Attach 15 '!$A$1:$E$72</definedName>
    <definedName name="Z_F0B6C6E1_BBDB_4A75_A9F0_384CBB745CE4_.wvu.PrintArea" localSheetId="19" hidden="1">'Attach 16'!$A$1:$L$93</definedName>
    <definedName name="Z_F0B6C6E1_BBDB_4A75_A9F0_384CBB745CE4_.wvu.PrintArea" localSheetId="20" hidden="1">'Attach 17'!$A$1:$E$33</definedName>
    <definedName name="Z_F0B6C6E1_BBDB_4A75_A9F0_384CBB745CE4_.wvu.PrintArea" localSheetId="21" hidden="1">'Attach 18'!$A$1:$E$19</definedName>
    <definedName name="Z_F0B6C6E1_BBDB_4A75_A9F0_384CBB745CE4_.wvu.PrintArea" localSheetId="22" hidden="1">'Attach 19'!$A$1:$E$31</definedName>
    <definedName name="Z_F0B6C6E1_BBDB_4A75_A9F0_384CBB745CE4_.wvu.PrintArea" localSheetId="3" hidden="1">'Attach 3(JV)'!$A$1:$E$28</definedName>
    <definedName name="Z_F0B6C6E1_BBDB_4A75_A9F0_384CBB745CE4_.wvu.PrintArea" localSheetId="4" hidden="1">'Attach 4'!$A$1:$G$25</definedName>
    <definedName name="Z_F0B6C6E1_BBDB_4A75_A9F0_384CBB745CE4_.wvu.PrintArea" localSheetId="5" hidden="1">'Attach 4 (A)'!$A$1:$E$27</definedName>
    <definedName name="Z_F0B6C6E1_BBDB_4A75_A9F0_384CBB745CE4_.wvu.PrintArea" localSheetId="6" hidden="1">'Attach 4 (B)'!$A$1:$E$26</definedName>
    <definedName name="Z_F0B6C6E1_BBDB_4A75_A9F0_384CBB745CE4_.wvu.PrintArea" localSheetId="7" hidden="1">'Attach 5'!$A$1:$E$34</definedName>
    <definedName name="Z_F0B6C6E1_BBDB_4A75_A9F0_384CBB745CE4_.wvu.PrintArea" localSheetId="8" hidden="1">'Attach 5 (A)'!$A$1:$E$28</definedName>
    <definedName name="Z_F0B6C6E1_BBDB_4A75_A9F0_384CBB745CE4_.wvu.PrintArea" localSheetId="9" hidden="1">'Attach 6'!$A$1:$E$28</definedName>
    <definedName name="Z_F0B6C6E1_BBDB_4A75_A9F0_384CBB745CE4_.wvu.PrintArea" localSheetId="10" hidden="1">'Attach 7'!$A$1:$E$28</definedName>
    <definedName name="Z_F0B6C6E1_BBDB_4A75_A9F0_384CBB745CE4_.wvu.PrintArea" localSheetId="11" hidden="1">'Attach 9'!$A$1:$G$34</definedName>
    <definedName name="Z_F0B6C6E1_BBDB_4A75_A9F0_384CBB745CE4_.wvu.PrintArea" localSheetId="23" hidden="1">'Bid Form 1st Envelope '!$A$1:$J$120</definedName>
    <definedName name="Z_F0B6C6E1_BBDB_4A75_A9F0_384CBB745CE4_.wvu.PrintArea" localSheetId="1" hidden="1">Cover!$A$1:$F$27</definedName>
    <definedName name="Z_F0B6C6E1_BBDB_4A75_A9F0_384CBB745CE4_.wvu.PrintArea" localSheetId="2" hidden="1">'Names of Bidder'!$B$1:$D$19</definedName>
    <definedName name="Z_F0B6C6E1_BBDB_4A75_A9F0_384CBB745CE4_.wvu.PrintTitles" localSheetId="11" hidden="1">'Attach 9'!$17:$17</definedName>
    <definedName name="Z_F0B6C6E1_BBDB_4A75_A9F0_384CBB745CE4_.wvu.Rows" localSheetId="12" hidden="1">'Attach 10'!$24:$28</definedName>
    <definedName name="Z_F0B6C6E1_BBDB_4A75_A9F0_384CBB745CE4_.wvu.Rows" localSheetId="18" hidden="1">'Attach 15 '!$15:$18</definedName>
    <definedName name="Z_F0B6C6E1_BBDB_4A75_A9F0_384CBB745CE4_.wvu.Rows" localSheetId="19" hidden="1">'Attach 16'!$44:$44</definedName>
    <definedName name="Z_F0B6C6E1_BBDB_4A75_A9F0_384CBB745CE4_.wvu.Rows" localSheetId="20" hidden="1">'Attach 17'!$26:$26,'Attach 17'!$32:$209</definedName>
    <definedName name="Z_F0B6C6E1_BBDB_4A75_A9F0_384CBB745CE4_.wvu.Rows" localSheetId="22" hidden="1">'Attach 19'!$13:$13,'Attach 19'!$20:$28</definedName>
    <definedName name="Z_F0B6C6E1_BBDB_4A75_A9F0_384CBB745CE4_.wvu.Rows" localSheetId="7" hidden="1">'Attach 5'!$4:$4,'Attach 5'!$24:$30</definedName>
    <definedName name="Z_F0B6C6E1_BBDB_4A75_A9F0_384CBB745CE4_.wvu.Rows" localSheetId="11" hidden="1">'Attach 9'!$29:$34</definedName>
    <definedName name="Z_F0B6C6E1_BBDB_4A75_A9F0_384CBB745CE4_.wvu.Rows" localSheetId="23" hidden="1">'Bid Form 1st Envelope '!$22:$24</definedName>
    <definedName name="Z_F0B6C6E1_BBDB_4A75_A9F0_384CBB745CE4_.wvu.Rows" localSheetId="1" hidden="1">Cover!$8:$8</definedName>
    <definedName name="Z_F80E5273_5F89_42D0_8059_39B4DAA26485_.wvu.Cols" localSheetId="18" hidden="1">'Attach 15 '!$H:$H,'Attach 15 '!$JD:$JD,'Attach 15 '!$SZ:$SZ,'Attach 15 '!$ACV:$ACV,'Attach 15 '!$AMR:$AMR,'Attach 15 '!$AWN:$AWN,'Attach 15 '!$BGJ:$BGJ,'Attach 15 '!$BQF:$BQF,'Attach 15 '!$CAB:$CAB,'Attach 15 '!$CJX:$CJX,'Attach 15 '!$CTT:$CTT,'Attach 15 '!$DDP:$DDP,'Attach 15 '!$DNL:$DNL,'Attach 15 '!$DXH:$DXH,'Attach 15 '!$EHD:$EHD,'Attach 15 '!$EQZ:$EQZ,'Attach 15 '!$FAV:$FAV,'Attach 15 '!$FKR:$FKR,'Attach 15 '!$FUN:$FUN,'Attach 15 '!$GEJ:$GEJ,'Attach 15 '!$GOF:$GOF,'Attach 15 '!$GYB:$GYB,'Attach 15 '!$HHX:$HHX,'Attach 15 '!$HRT:$HRT,'Attach 15 '!$IBP:$IBP,'Attach 15 '!$ILL:$ILL,'Attach 15 '!$IVH:$IVH,'Attach 15 '!$JFD:$JFD,'Attach 15 '!$JOZ:$JOZ,'Attach 15 '!$JYV:$JYV,'Attach 15 '!$KIR:$KIR,'Attach 15 '!$KSN:$KSN,'Attach 15 '!$LCJ:$LCJ,'Attach 15 '!$LMF:$LMF,'Attach 15 '!$LWB:$LWB,'Attach 15 '!$MFX:$MFX,'Attach 15 '!$MPT:$MPT,'Attach 15 '!$MZP:$MZP,'Attach 15 '!$NJL:$NJL,'Attach 15 '!$NTH:$NTH,'Attach 15 '!$ODD:$ODD,'Attach 15 '!$OMZ:$OMZ,'Attach 15 '!$OWV:$OWV,'Attach 15 '!$PGR:$PGR,'Attach 15 '!$PQN:$PQN,'Attach 15 '!$QAJ:$QAJ,'Attach 15 '!$QKF:$QKF,'Attach 15 '!$QUB:$QUB,'Attach 15 '!$RDX:$RDX,'Attach 15 '!$RNT:$RNT,'Attach 15 '!$RXP:$RXP,'Attach 15 '!$SHL:$SHL,'Attach 15 '!$SRH:$SRH,'Attach 15 '!$TBD:$TBD,'Attach 15 '!$TKZ:$TKZ,'Attach 15 '!$TUV:$TUV,'Attach 15 '!$UER:$UER,'Attach 15 '!$UON:$UON,'Attach 15 '!$UYJ:$UYJ,'Attach 15 '!$VIF:$VIF,'Attach 15 '!$VSB:$VSB,'Attach 15 '!$WBX:$WBX,'Attach 15 '!$WLT:$WLT,'Attach 15 '!$WVP:$WVP</definedName>
    <definedName name="Z_F80E5273_5F89_42D0_8059_39B4DAA26485_.wvu.Cols" localSheetId="7" hidden="1">'Attach 5'!$H:$H</definedName>
    <definedName name="Z_F80E5273_5F89_42D0_8059_39B4DAA26485_.wvu.Cols" localSheetId="9" hidden="1">'Attach 6'!$H:$H</definedName>
    <definedName name="Z_F80E5273_5F89_42D0_8059_39B4DAA26485_.wvu.Cols" localSheetId="2" hidden="1">'Names of Bidder'!$G:$I</definedName>
    <definedName name="Z_F80E5273_5F89_42D0_8059_39B4DAA26485_.wvu.PrintArea" localSheetId="12" hidden="1">'Attach 10'!$A$1:$E$28</definedName>
    <definedName name="Z_F80E5273_5F89_42D0_8059_39B4DAA26485_.wvu.PrintArea" localSheetId="13" hidden="1">'Attach 11'!$A$1:$E$31</definedName>
    <definedName name="Z_F80E5273_5F89_42D0_8059_39B4DAA26485_.wvu.PrintArea" localSheetId="14" hidden="1">'Attach 12'!$A$1:$E$20</definedName>
    <definedName name="Z_F80E5273_5F89_42D0_8059_39B4DAA26485_.wvu.PrintArea" localSheetId="15" hidden="1">'Attach 13'!$A$1:$E$21</definedName>
    <definedName name="Z_F80E5273_5F89_42D0_8059_39B4DAA26485_.wvu.PrintArea" localSheetId="16" hidden="1">'Attach 14'!$A$1:$E$18</definedName>
    <definedName name="Z_F80E5273_5F89_42D0_8059_39B4DAA26485_.wvu.PrintArea" localSheetId="17" hidden="1">'Attach 14-IP'!$A$8:$I$221</definedName>
    <definedName name="Z_F80E5273_5F89_42D0_8059_39B4DAA26485_.wvu.PrintArea" localSheetId="18" hidden="1">'Attach 15 '!$A$1:$E$72</definedName>
    <definedName name="Z_F80E5273_5F89_42D0_8059_39B4DAA26485_.wvu.PrintArea" localSheetId="19" hidden="1">'Attach 16'!$A$1:$L$93</definedName>
    <definedName name="Z_F80E5273_5F89_42D0_8059_39B4DAA26485_.wvu.PrintArea" localSheetId="20" hidden="1">'Attach 17'!$A$1:$E$33</definedName>
    <definedName name="Z_F80E5273_5F89_42D0_8059_39B4DAA26485_.wvu.PrintArea" localSheetId="21" hidden="1">'Attach 18'!$A$1:$E$19</definedName>
    <definedName name="Z_F80E5273_5F89_42D0_8059_39B4DAA26485_.wvu.PrintArea" localSheetId="22" hidden="1">'Attach 19'!$A$1:$E$31</definedName>
    <definedName name="Z_F80E5273_5F89_42D0_8059_39B4DAA26485_.wvu.PrintArea" localSheetId="3" hidden="1">'Attach 3(JV)'!$A$1:$E$28</definedName>
    <definedName name="Z_F80E5273_5F89_42D0_8059_39B4DAA26485_.wvu.PrintArea" localSheetId="4" hidden="1">'Attach 4'!$A$1:$E$25</definedName>
    <definedName name="Z_F80E5273_5F89_42D0_8059_39B4DAA26485_.wvu.PrintArea" localSheetId="5" hidden="1">'Attach 4 (A)'!$A$1:$E$27</definedName>
    <definedName name="Z_F80E5273_5F89_42D0_8059_39B4DAA26485_.wvu.PrintArea" localSheetId="6" hidden="1">'Attach 4 (B)'!$A$1:$E$26</definedName>
    <definedName name="Z_F80E5273_5F89_42D0_8059_39B4DAA26485_.wvu.PrintArea" localSheetId="7" hidden="1">'Attach 5'!$A$1:$E$34</definedName>
    <definedName name="Z_F80E5273_5F89_42D0_8059_39B4DAA26485_.wvu.PrintArea" localSheetId="8" hidden="1">'Attach 5 (A)'!$A$1:$E$28</definedName>
    <definedName name="Z_F80E5273_5F89_42D0_8059_39B4DAA26485_.wvu.PrintArea" localSheetId="9" hidden="1">'Attach 6'!$A$1:$E$28</definedName>
    <definedName name="Z_F80E5273_5F89_42D0_8059_39B4DAA26485_.wvu.PrintArea" localSheetId="10" hidden="1">'Attach 7'!$A$1:$E$28</definedName>
    <definedName name="Z_F80E5273_5F89_42D0_8059_39B4DAA26485_.wvu.PrintArea" localSheetId="11" hidden="1">'Attach 9'!$A$1:$F$34</definedName>
    <definedName name="Z_F80E5273_5F89_42D0_8059_39B4DAA26485_.wvu.PrintArea" localSheetId="23" hidden="1">'Bid Form 1st Envelope '!$A$1:$F$120</definedName>
    <definedName name="Z_F80E5273_5F89_42D0_8059_39B4DAA26485_.wvu.PrintArea" localSheetId="2" hidden="1">'Names of Bidder'!$B$1:$D$19</definedName>
    <definedName name="Z_F80E5273_5F89_42D0_8059_39B4DAA26485_.wvu.PrintTitles" localSheetId="14" hidden="1">'Attach 12'!#REF!</definedName>
    <definedName name="Z_F80E5273_5F89_42D0_8059_39B4DAA26485_.wvu.PrintTitles" localSheetId="11" hidden="1">'Attach 9'!$17:$17</definedName>
    <definedName name="Z_F80E5273_5F89_42D0_8059_39B4DAA26485_.wvu.Rows" localSheetId="18" hidden="1">'Attach 15 '!$15:$15</definedName>
    <definedName name="Z_F80E5273_5F89_42D0_8059_39B4DAA26485_.wvu.Rows" localSheetId="19" hidden="1">'Attach 16'!$44:$44</definedName>
    <definedName name="Z_F80E5273_5F89_42D0_8059_39B4DAA26485_.wvu.Rows" localSheetId="20" hidden="1">'Attach 17'!$26:$26,'Attach 17'!$32:$209</definedName>
    <definedName name="Z_F80E5273_5F89_42D0_8059_39B4DAA26485_.wvu.Rows" localSheetId="22" hidden="1">'Attach 19'!$13:$13,'Attach 19'!$20:$28</definedName>
    <definedName name="Z_F80E5273_5F89_42D0_8059_39B4DAA26485_.wvu.Rows" localSheetId="7" hidden="1">'Attach 5'!$4:$4,'Attach 5'!$32:$32</definedName>
    <definedName name="Z_F80E5273_5F89_42D0_8059_39B4DAA26485_.wvu.Rows" localSheetId="23" hidden="1">'Bid Form 1st Envelope '!$22:$24</definedName>
    <definedName name="Z_F80E5273_5F89_42D0_8059_39B4DAA26485_.wvu.Rows" localSheetId="1" hidden="1">Cover!$8:$8</definedName>
    <definedName name="Z_F80E5273_5F89_42D0_8059_39B4DAA26485_.wvu.Rows" localSheetId="2" hidden="1">'Names of Bidder'!#REF!</definedName>
    <definedName name="Z_FA33CAB9_FE45_4709_BC11_EBB8931FB6CB_.wvu.Cols" localSheetId="18" hidden="1">'Attach 15 '!$H:$H,'Attach 15 '!$JD:$JD,'Attach 15 '!$SZ:$SZ,'Attach 15 '!$ACV:$ACV,'Attach 15 '!$AMR:$AMR,'Attach 15 '!$AWN:$AWN,'Attach 15 '!$BGJ:$BGJ,'Attach 15 '!$BQF:$BQF,'Attach 15 '!$CAB:$CAB,'Attach 15 '!$CJX:$CJX,'Attach 15 '!$CTT:$CTT,'Attach 15 '!$DDP:$DDP,'Attach 15 '!$DNL:$DNL,'Attach 15 '!$DXH:$DXH,'Attach 15 '!$EHD:$EHD,'Attach 15 '!$EQZ:$EQZ,'Attach 15 '!$FAV:$FAV,'Attach 15 '!$FKR:$FKR,'Attach 15 '!$FUN:$FUN,'Attach 15 '!$GEJ:$GEJ,'Attach 15 '!$GOF:$GOF,'Attach 15 '!$GYB:$GYB,'Attach 15 '!$HHX:$HHX,'Attach 15 '!$HRT:$HRT,'Attach 15 '!$IBP:$IBP,'Attach 15 '!$ILL:$ILL,'Attach 15 '!$IVH:$IVH,'Attach 15 '!$JFD:$JFD,'Attach 15 '!$JOZ:$JOZ,'Attach 15 '!$JYV:$JYV,'Attach 15 '!$KIR:$KIR,'Attach 15 '!$KSN:$KSN,'Attach 15 '!$LCJ:$LCJ,'Attach 15 '!$LMF:$LMF,'Attach 15 '!$LWB:$LWB,'Attach 15 '!$MFX:$MFX,'Attach 15 '!$MPT:$MPT,'Attach 15 '!$MZP:$MZP,'Attach 15 '!$NJL:$NJL,'Attach 15 '!$NTH:$NTH,'Attach 15 '!$ODD:$ODD,'Attach 15 '!$OMZ:$OMZ,'Attach 15 '!$OWV:$OWV,'Attach 15 '!$PGR:$PGR,'Attach 15 '!$PQN:$PQN,'Attach 15 '!$QAJ:$QAJ,'Attach 15 '!$QKF:$QKF,'Attach 15 '!$QUB:$QUB,'Attach 15 '!$RDX:$RDX,'Attach 15 '!$RNT:$RNT,'Attach 15 '!$RXP:$RXP,'Attach 15 '!$SHL:$SHL,'Attach 15 '!$SRH:$SRH,'Attach 15 '!$TBD:$TBD,'Attach 15 '!$TKZ:$TKZ,'Attach 15 '!$TUV:$TUV,'Attach 15 '!$UER:$UER,'Attach 15 '!$UON:$UON,'Attach 15 '!$UYJ:$UYJ,'Attach 15 '!$VIF:$VIF,'Attach 15 '!$VSB:$VSB,'Attach 15 '!$WBX:$WBX,'Attach 15 '!$WLT:$WLT,'Attach 15 '!$WVP:$WVP</definedName>
    <definedName name="Z_FA33CAB9_FE45_4709_BC11_EBB8931FB6CB_.wvu.Cols" localSheetId="7" hidden="1">'Attach 5'!$H:$H</definedName>
    <definedName name="Z_FA33CAB9_FE45_4709_BC11_EBB8931FB6CB_.wvu.Cols" localSheetId="9" hidden="1">'Attach 6'!$H:$H</definedName>
    <definedName name="Z_FA33CAB9_FE45_4709_BC11_EBB8931FB6CB_.wvu.Cols" localSheetId="2" hidden="1">'Names of Bidder'!$G:$I</definedName>
    <definedName name="Z_FA33CAB9_FE45_4709_BC11_EBB8931FB6CB_.wvu.PrintArea" localSheetId="12" hidden="1">'Attach 10'!$A$1:$E$28</definedName>
    <definedName name="Z_FA33CAB9_FE45_4709_BC11_EBB8931FB6CB_.wvu.PrintArea" localSheetId="13" hidden="1">'Attach 11'!$A$1:$E$31</definedName>
    <definedName name="Z_FA33CAB9_FE45_4709_BC11_EBB8931FB6CB_.wvu.PrintArea" localSheetId="14" hidden="1">'Attach 12'!$A$1:$E$20</definedName>
    <definedName name="Z_FA33CAB9_FE45_4709_BC11_EBB8931FB6CB_.wvu.PrintArea" localSheetId="15" hidden="1">'Attach 13'!$A$1:$E$21</definedName>
    <definedName name="Z_FA33CAB9_FE45_4709_BC11_EBB8931FB6CB_.wvu.PrintArea" localSheetId="16" hidden="1">'Attach 14'!$A$1:$E$18</definedName>
    <definedName name="Z_FA33CAB9_FE45_4709_BC11_EBB8931FB6CB_.wvu.PrintArea" localSheetId="17" hidden="1">'Attach 14-IP'!$A$8:$I$221</definedName>
    <definedName name="Z_FA33CAB9_FE45_4709_BC11_EBB8931FB6CB_.wvu.PrintArea" localSheetId="18" hidden="1">'Attach 15 '!$A$1:$E$72</definedName>
    <definedName name="Z_FA33CAB9_FE45_4709_BC11_EBB8931FB6CB_.wvu.PrintArea" localSheetId="19" hidden="1">'Attach 16'!$A$1:$L$93</definedName>
    <definedName name="Z_FA33CAB9_FE45_4709_BC11_EBB8931FB6CB_.wvu.PrintArea" localSheetId="20" hidden="1">'Attach 17'!$A$1:$E$33</definedName>
    <definedName name="Z_FA33CAB9_FE45_4709_BC11_EBB8931FB6CB_.wvu.PrintArea" localSheetId="21" hidden="1">'Attach 18'!$A$1:$E$19</definedName>
    <definedName name="Z_FA33CAB9_FE45_4709_BC11_EBB8931FB6CB_.wvu.PrintArea" localSheetId="22" hidden="1">'Attach 19'!$A$1:$E$31</definedName>
    <definedName name="Z_FA33CAB9_FE45_4709_BC11_EBB8931FB6CB_.wvu.PrintArea" localSheetId="3" hidden="1">'Attach 3(JV)'!$A$1:$E$28</definedName>
    <definedName name="Z_FA33CAB9_FE45_4709_BC11_EBB8931FB6CB_.wvu.PrintArea" localSheetId="4" hidden="1">'Attach 4'!$A$1:$E$25</definedName>
    <definedName name="Z_FA33CAB9_FE45_4709_BC11_EBB8931FB6CB_.wvu.PrintArea" localSheetId="5" hidden="1">'Attach 4 (A)'!$A$1:$E$27</definedName>
    <definedName name="Z_FA33CAB9_FE45_4709_BC11_EBB8931FB6CB_.wvu.PrintArea" localSheetId="6" hidden="1">'Attach 4 (B)'!$A$1:$E$26</definedName>
    <definedName name="Z_FA33CAB9_FE45_4709_BC11_EBB8931FB6CB_.wvu.PrintArea" localSheetId="7" hidden="1">'Attach 5'!$A$1:$E$34</definedName>
    <definedName name="Z_FA33CAB9_FE45_4709_BC11_EBB8931FB6CB_.wvu.PrintArea" localSheetId="8" hidden="1">'Attach 5 (A)'!$A$1:$E$28</definedName>
    <definedName name="Z_FA33CAB9_FE45_4709_BC11_EBB8931FB6CB_.wvu.PrintArea" localSheetId="9" hidden="1">'Attach 6'!$A$1:$E$28</definedName>
    <definedName name="Z_FA33CAB9_FE45_4709_BC11_EBB8931FB6CB_.wvu.PrintArea" localSheetId="10" hidden="1">'Attach 7'!$A$1:$E$28</definedName>
    <definedName name="Z_FA33CAB9_FE45_4709_BC11_EBB8931FB6CB_.wvu.PrintArea" localSheetId="11" hidden="1">'Attach 9'!$A$1:$F$34</definedName>
    <definedName name="Z_FA33CAB9_FE45_4709_BC11_EBB8931FB6CB_.wvu.PrintArea" localSheetId="23" hidden="1">'Bid Form 1st Envelope '!$A$1:$F$120</definedName>
    <definedName name="Z_FA33CAB9_FE45_4709_BC11_EBB8931FB6CB_.wvu.PrintArea" localSheetId="2" hidden="1">'Names of Bidder'!$B$1:$D$19</definedName>
    <definedName name="Z_FA33CAB9_FE45_4709_BC11_EBB8931FB6CB_.wvu.PrintTitles" localSheetId="14" hidden="1">'Attach 12'!#REF!</definedName>
    <definedName name="Z_FA33CAB9_FE45_4709_BC11_EBB8931FB6CB_.wvu.PrintTitles" localSheetId="11" hidden="1">'Attach 9'!$17:$17</definedName>
    <definedName name="Z_FA33CAB9_FE45_4709_BC11_EBB8931FB6CB_.wvu.Rows" localSheetId="18" hidden="1">'Attach 15 '!$15:$15</definedName>
    <definedName name="Z_FA33CAB9_FE45_4709_BC11_EBB8931FB6CB_.wvu.Rows" localSheetId="19" hidden="1">'Attach 16'!$44:$44</definedName>
    <definedName name="Z_FA33CAB9_FE45_4709_BC11_EBB8931FB6CB_.wvu.Rows" localSheetId="20" hidden="1">'Attach 17'!$26:$26,'Attach 17'!$32:$209</definedName>
    <definedName name="Z_FA33CAB9_FE45_4709_BC11_EBB8931FB6CB_.wvu.Rows" localSheetId="22" hidden="1">'Attach 19'!$13:$13,'Attach 19'!$20:$28</definedName>
    <definedName name="Z_FA33CAB9_FE45_4709_BC11_EBB8931FB6CB_.wvu.Rows" localSheetId="7" hidden="1">'Attach 5'!$4:$4,'Attach 5'!$32:$32</definedName>
    <definedName name="Z_FA33CAB9_FE45_4709_BC11_EBB8931FB6CB_.wvu.Rows" localSheetId="1" hidden="1">Cover!$8:$8</definedName>
    <definedName name="Z_FA33CAB9_FE45_4709_BC11_EBB8931FB6CB_.wvu.Rows" localSheetId="2" hidden="1">'Names of Bidder'!#REF!</definedName>
  </definedNames>
  <calcPr calcId="191029"/>
  <customWorkbookViews>
    <customWorkbookView name="Ankit Vaishnav {अंकित वैष्णव} - Personal View" guid="{F0B6C6E1-BBDB-4A75-A9F0-384CBB745CE4}" mergeInterval="0" personalView="1" maximized="1" xWindow="-8" yWindow="-8" windowWidth="1936" windowHeight="1048" tabRatio="921" activeSheetId="24"/>
    <customWorkbookView name="Samrat Jain {Samrat Jain} - Personal View" guid="{26C060F1-C19E-47DD-BF56-3C984BC287C6}" mergeInterval="0" personalView="1" maximized="1" xWindow="-8" yWindow="-8" windowWidth="1936" windowHeight="1056" tabRatio="736" activeSheetId="2" showComments="commIndAndComment"/>
    <customWorkbookView name="Neelam Singh {नीलम सिंह} - Personal View" guid="{02C24E46-CB1A-4A64-AFE8-BC568DF970F3}" mergeInterval="0" personalView="1" maximized="1" xWindow="-8" yWindow="-8" windowWidth="1936" windowHeight="1056" tabRatio="863" activeSheetId="12"/>
    <customWorkbookView name="Umesh Kumar Yadav {उमेश कुमार यादव} - Personal View" guid="{955D6481-897E-48CA-BB0D-D704C8664312}" mergeInterval="0" personalView="1" maximized="1" windowWidth="1916" windowHeight="814" tabRatio="863" activeSheetId="24" showComments="commIndAndComment"/>
    <customWorkbookView name="Satendra Singh Sengar {सतेन्द्र सिंह सेंगर} - Personal View" guid="{FA33CAB9-FE45-4709-BC11-EBB8931FB6CB}" mergeInterval="0" personalView="1" maximized="1" windowWidth="1916" windowHeight="854" tabRatio="863" activeSheetId="24"/>
    <customWorkbookView name="Parvinder Malik {परविंदर मलिक} - Personal View" guid="{A966316B-6DBC-467B-B4AD-0F6D41569056}" mergeInterval="0" personalView="1" maximized="1" windowWidth="1362" windowHeight="442" tabRatio="863" activeSheetId="24"/>
    <customWorkbookView name="Venkatesh Karri {वेंकटेश कर्री} - Personal View" guid="{0B94E550-FB49-4D0D-BCDB-8811C4A584DD}" mergeInterval="0" personalView="1" maximized="1" windowWidth="1362" windowHeight="542" tabRatio="924" activeSheetId="2" showComments="commIndAndComment"/>
    <customWorkbookView name="60001959 - Personal View" guid="{101E340E-5624-46EF-AADB-2F62C21B5295}" mergeInterval="0" personalView="1" maximized="1" windowWidth="1362" windowHeight="553" tabRatio="924" activeSheetId="20"/>
    <customWorkbookView name="RK Shinde - Personal View" guid="{A667ED77-8424-4D1C-8A46-14ECA26AEC7D}" mergeInterval="0" personalView="1" maximized="1" windowWidth="1362" windowHeight="483" tabRatio="960" activeSheetId="2"/>
    <customWorkbookView name="01758 - Personal View" guid="{7A122CCC-B984-47E9-88CF-89418CB24A21}" mergeInterval="0" personalView="1" maximized="1" windowWidth="1020" windowHeight="622" tabRatio="959" activeSheetId="24"/>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20587 - Personal View" guid="{DC28ED1E-3E35-4094-9C2B-5C0A1C1D459C}" mergeInterval="0" personalView="1" maximized="1" xWindow="1" yWindow="1" windowWidth="1362" windowHeight="538" tabRatio="960" activeSheetId="2"/>
    <customWorkbookView name="admin - Personal View" guid="{244B8F7F-C84C-4134-A8A5-723A75D45FC2}" mergeInterval="0" personalView="1" maximized="1" xWindow="1" yWindow="1" windowWidth="1024" windowHeight="438" tabRatio="960" activeSheetId="2"/>
    <customWorkbookView name="01192 - Personal View" guid="{43BCBF1E-CDCF-4541-8D79-87EDCECBC1FD}" mergeInterval="0" personalView="1" maximized="1" xWindow="1" yWindow="1" windowWidth="1362" windowHeight="538" tabRatio="725" activeSheetId="2"/>
    <customWorkbookView name="Manuji Chaubey - Personal View" guid="{B3AA1F62-F1E5-4DDF-B9C9-D54D9BFF6A2A}" mergeInterval="0" personalView="1" maximized="1" windowWidth="1362" windowHeight="553" tabRatio="960" activeSheetId="24"/>
    <customWorkbookView name="Pankaj Pandey {पंकज पांडे} - Personal View" guid="{9E565B0E-8A1D-4C38-9278-F5233F8D5014}" mergeInterval="0" personalView="1" maximized="1" windowWidth="1362" windowHeight="492" tabRatio="924" activeSheetId="24"/>
    <customWorkbookView name="Manuji Chaubey {मनुजी चौबे} - Personal View" guid="{EC8792F6-94EB-40FE-A69E-3F2E55E190BC}" mergeInterval="0" personalView="1" maximized="1" windowWidth="1362" windowHeight="543" tabRatio="924" activeSheetId="24"/>
    <customWorkbookView name="60003099 - Personal View" guid="{89D1B684-1876-468F-8D99-45DA6BBF39C7}" mergeInterval="0" personalView="1" maximized="1" windowWidth="1276" windowHeight="798" tabRatio="924" activeSheetId="24"/>
    <customWorkbookView name="PARVINDER - Personal View" guid="{B4BE0CEE-465A-40B9-8268-D354BC993C36}" mergeInterval="0" personalView="1" maximized="1" xWindow="-8" yWindow="-8" windowWidth="1382" windowHeight="744" tabRatio="929" activeSheetId="13"/>
    <customWorkbookView name="60003018 - Personal View" guid="{13074202-7653-40A0-B9BF-16D1589728A2}" mergeInterval="0" personalView="1" maximized="1" windowWidth="1362" windowHeight="522" tabRatio="863" activeSheetId="24" showComments="commIndAndComment"/>
    <customWorkbookView name="Ankit Vaishnav {Ankit Vaishnav} - Personal View" guid="{4B244927-9C7A-42F5-AAF5-ADC353C736FE}" mergeInterval="0" personalView="1" maximized="1" windowWidth="1436" windowHeight="674" tabRatio="863" activeSheetId="5"/>
    <customWorkbookView name="Neeraj Kumar {नीरज कुमार} - Personal View" guid="{073677CF-5E9E-429E-9C1F-055126F3C8DC}" mergeInterval="0" personalView="1" maximized="1" xWindow="-8" yWindow="-8" windowWidth="1936" windowHeight="1056" tabRatio="863" activeSheetId="24"/>
    <customWorkbookView name="Rahul {Rahul} - Personal View" guid="{F80E5273-5F89-42D0-8059-39B4DAA26485}" mergeInterval="0" personalView="1" maximized="1" xWindow="-8" yWindow="-8" windowWidth="1936" windowHeight="1056" tabRatio="863" activeSheetId="24"/>
    <customWorkbookView name="Rahul kumar - Personal View" guid="{3A9A4658-0506-4EA2-8800-91A33CC724CB}" mergeInterval="0" personalView="1" maximized="1" xWindow="-8" yWindow="-8" windowWidth="1382" windowHeight="744" tabRatio="863" activeSheetId="24"/>
    <customWorkbookView name="Ramit Anand {रमित आनंद} - Personal View" guid="{3A7B3E6C-4805-42DC-AD4C-749B6F60AF6B}" mergeInterval="0" personalView="1" maximized="1" xWindow="-8" yWindow="-8" windowWidth="1936" windowHeight="1056" tabRatio="736" activeSheetId="2"/>
  </customWorkbookViews>
</workbook>
</file>

<file path=xl/calcChain.xml><?xml version="1.0" encoding="utf-8"?>
<calcChain xmlns="http://schemas.openxmlformats.org/spreadsheetml/2006/main">
  <c r="B53" i="24" l="1"/>
  <c r="B52" i="24"/>
  <c r="B42" i="24" l="1"/>
  <c r="E17" i="12" l="1"/>
  <c r="A21" i="12" l="1"/>
  <c r="A20" i="12"/>
  <c r="A19" i="12"/>
  <c r="H26" i="5" l="1"/>
  <c r="I26" i="5"/>
  <c r="F1" i="2"/>
  <c r="A1" i="2"/>
  <c r="H6" i="3" l="1"/>
  <c r="B51" i="24"/>
  <c r="B50" i="24" l="1"/>
  <c r="B49" i="24"/>
  <c r="B48" i="24"/>
  <c r="B47" i="24"/>
  <c r="B46" i="24" l="1"/>
  <c r="B45" i="24"/>
  <c r="B44" i="24" l="1"/>
  <c r="A43" i="18" l="1"/>
  <c r="D23" i="24" l="1"/>
  <c r="C15" i="24"/>
  <c r="B17" i="24"/>
  <c r="E72" i="19" l="1"/>
  <c r="B72" i="19"/>
  <c r="E71" i="19"/>
  <c r="B71" i="19"/>
  <c r="E65" i="19"/>
  <c r="B12" i="19"/>
  <c r="E11" i="19"/>
  <c r="B11" i="19"/>
  <c r="E10" i="19"/>
  <c r="B10" i="19"/>
  <c r="E9" i="19"/>
  <c r="B9" i="19"/>
  <c r="E21" i="19" s="1"/>
  <c r="E8" i="19"/>
  <c r="A8" i="19"/>
  <c r="E7" i="19"/>
  <c r="A1" i="25" l="1"/>
  <c r="A8" i="25" s="1"/>
  <c r="B8" i="25" s="1"/>
  <c r="D8" i="25" s="1"/>
  <c r="C1" i="24"/>
  <c r="A8" i="24"/>
  <c r="A9" i="24"/>
  <c r="A10" i="24"/>
  <c r="A11" i="24"/>
  <c r="A12" i="24"/>
  <c r="B21" i="24"/>
  <c r="AD21" i="24"/>
  <c r="B25" i="24"/>
  <c r="AD25" i="24"/>
  <c r="B26" i="24"/>
  <c r="H26" i="24"/>
  <c r="B27" i="24"/>
  <c r="B28" i="24"/>
  <c r="B29" i="24"/>
  <c r="B30" i="24"/>
  <c r="B31" i="24"/>
  <c r="B32" i="24"/>
  <c r="B33" i="24"/>
  <c r="B34" i="24"/>
  <c r="B35" i="24"/>
  <c r="B36" i="24"/>
  <c r="B37" i="24"/>
  <c r="B38" i="24"/>
  <c r="B39" i="24"/>
  <c r="B40" i="24"/>
  <c r="B41" i="24"/>
  <c r="B43" i="24"/>
  <c r="I119" i="24"/>
  <c r="A120" i="24" s="1"/>
  <c r="E7" i="23"/>
  <c r="E8" i="23"/>
  <c r="E9" i="23"/>
  <c r="E10" i="23"/>
  <c r="E11" i="23"/>
  <c r="E7" i="22"/>
  <c r="E8" i="22"/>
  <c r="E9" i="22"/>
  <c r="E10" i="22"/>
  <c r="E11" i="22"/>
  <c r="Z2" i="21"/>
  <c r="D7" i="21"/>
  <c r="D38" i="21" s="1"/>
  <c r="A8" i="21"/>
  <c r="D8" i="21"/>
  <c r="D67" i="21" s="1"/>
  <c r="D9" i="21"/>
  <c r="D40" i="21" s="1"/>
  <c r="D10" i="21"/>
  <c r="D41" i="21" s="1"/>
  <c r="D11" i="21"/>
  <c r="D42" i="21" s="1"/>
  <c r="A38" i="21"/>
  <c r="A39" i="21"/>
  <c r="B40" i="21"/>
  <c r="B41" i="21"/>
  <c r="B42" i="21"/>
  <c r="B43" i="21"/>
  <c r="A66" i="21"/>
  <c r="A67" i="21"/>
  <c r="B68" i="21"/>
  <c r="B69" i="21"/>
  <c r="B70" i="21"/>
  <c r="B71" i="21"/>
  <c r="G7" i="20"/>
  <c r="G177" i="20" s="1"/>
  <c r="G8" i="20"/>
  <c r="G101" i="20" s="1"/>
  <c r="G9" i="20"/>
  <c r="G179" i="20" s="1"/>
  <c r="G10" i="20"/>
  <c r="G103" i="20" s="1"/>
  <c r="G11" i="20"/>
  <c r="G181" i="20" s="1"/>
  <c r="B20" i="20"/>
  <c r="L94" i="20"/>
  <c r="A100" i="20"/>
  <c r="L171" i="20"/>
  <c r="A177" i="20"/>
  <c r="A35" i="18"/>
  <c r="A36" i="18"/>
  <c r="A37" i="18"/>
  <c r="A38" i="18"/>
  <c r="A39" i="18"/>
  <c r="F197" i="18"/>
  <c r="F198" i="18"/>
  <c r="E7" i="17"/>
  <c r="E8" i="17"/>
  <c r="E9" i="17"/>
  <c r="E10" i="17"/>
  <c r="E11" i="17"/>
  <c r="E7" i="16"/>
  <c r="E8" i="16"/>
  <c r="E9" i="16"/>
  <c r="E10" i="16"/>
  <c r="E11" i="16"/>
  <c r="D7" i="15"/>
  <c r="D8" i="15"/>
  <c r="D9" i="15"/>
  <c r="D10" i="15"/>
  <c r="D11" i="15"/>
  <c r="D7" i="14"/>
  <c r="D8" i="14"/>
  <c r="D9" i="14"/>
  <c r="D10" i="14"/>
  <c r="D11" i="14"/>
  <c r="E7" i="13"/>
  <c r="E8" i="13"/>
  <c r="E9" i="13"/>
  <c r="E10" i="13"/>
  <c r="E11" i="13"/>
  <c r="E6" i="12"/>
  <c r="E7" i="12"/>
  <c r="E8" i="12"/>
  <c r="E9" i="12"/>
  <c r="E10" i="12"/>
  <c r="E7" i="11"/>
  <c r="E8" i="11"/>
  <c r="E9" i="11"/>
  <c r="E10" i="11"/>
  <c r="E11" i="11"/>
  <c r="E7" i="10"/>
  <c r="E8" i="10"/>
  <c r="E9" i="10"/>
  <c r="E10" i="10"/>
  <c r="E11" i="10"/>
  <c r="A32" i="10"/>
  <c r="D7" i="9"/>
  <c r="D8" i="9"/>
  <c r="D9" i="9"/>
  <c r="D10" i="9"/>
  <c r="D11" i="9"/>
  <c r="D7" i="8"/>
  <c r="D8" i="8"/>
  <c r="D9" i="8"/>
  <c r="D10" i="8"/>
  <c r="D11" i="8"/>
  <c r="E7" i="7"/>
  <c r="E8" i="7"/>
  <c r="E9" i="7"/>
  <c r="E10" i="7"/>
  <c r="E11" i="7"/>
  <c r="D7" i="6"/>
  <c r="D8" i="6"/>
  <c r="D9" i="6"/>
  <c r="D10" i="6"/>
  <c r="D11" i="6"/>
  <c r="E7" i="5"/>
  <c r="E8" i="5"/>
  <c r="E9" i="5"/>
  <c r="E10" i="5"/>
  <c r="E11" i="5"/>
  <c r="H18" i="5"/>
  <c r="I18" i="5"/>
  <c r="H19" i="5"/>
  <c r="I19" i="5"/>
  <c r="H20" i="5"/>
  <c r="I20" i="5"/>
  <c r="H21" i="5"/>
  <c r="I21" i="5"/>
  <c r="H22" i="5"/>
  <c r="I22" i="5"/>
  <c r="H23" i="5"/>
  <c r="I23" i="5"/>
  <c r="H24" i="5"/>
  <c r="I24" i="5"/>
  <c r="H25" i="5"/>
  <c r="I25" i="5"/>
  <c r="F26" i="5"/>
  <c r="A17" i="5" s="1"/>
  <c r="G26" i="5"/>
  <c r="A1" i="4"/>
  <c r="A1" i="23" s="1"/>
  <c r="Z1" i="4"/>
  <c r="AT1" i="4"/>
  <c r="E1" i="19" s="1"/>
  <c r="A3" i="4"/>
  <c r="A3" i="16" s="1"/>
  <c r="A8" i="4"/>
  <c r="A8" i="13" s="1"/>
  <c r="Z8" i="4"/>
  <c r="B9" i="4"/>
  <c r="B10" i="4"/>
  <c r="B10" i="15" s="1"/>
  <c r="B11" i="4"/>
  <c r="B11" i="23" s="1"/>
  <c r="B12" i="4"/>
  <c r="B12" i="13" s="1"/>
  <c r="A14" i="4"/>
  <c r="B17" i="4"/>
  <c r="B102" i="20" s="1"/>
  <c r="H114" i="20" s="1"/>
  <c r="B18" i="4"/>
  <c r="B103" i="20" s="1"/>
  <c r="B19" i="4"/>
  <c r="B104" i="20" s="1"/>
  <c r="B20" i="4"/>
  <c r="B105" i="20" s="1"/>
  <c r="B24" i="4"/>
  <c r="E24" i="4"/>
  <c r="D26" i="9" s="1"/>
  <c r="AA24" i="4"/>
  <c r="B25" i="4"/>
  <c r="E25" i="4"/>
  <c r="E25" i="7" s="1"/>
  <c r="AA25" i="4"/>
  <c r="B1" i="3"/>
  <c r="B2" i="3"/>
  <c r="Z2" i="4"/>
  <c r="B9" i="3"/>
  <c r="A7" i="4" s="1"/>
  <c r="B10" i="3"/>
  <c r="B2" i="2"/>
  <c r="A3" i="19" s="1"/>
  <c r="B3" i="2"/>
  <c r="A1" i="19" s="1"/>
  <c r="D68" i="21" l="1"/>
  <c r="E1" i="13"/>
  <c r="E1" i="22"/>
  <c r="E1" i="23"/>
  <c r="B9" i="7"/>
  <c r="B9" i="20"/>
  <c r="H20" i="20" s="1"/>
  <c r="B26" i="6"/>
  <c r="C100" i="24"/>
  <c r="B18" i="17"/>
  <c r="B30" i="21"/>
  <c r="B58" i="21" s="1"/>
  <c r="B86" i="21" s="1"/>
  <c r="B22" i="5"/>
  <c r="B27" i="10"/>
  <c r="B50" i="10" s="1"/>
  <c r="E1" i="14"/>
  <c r="B19" i="15"/>
  <c r="B30" i="14"/>
  <c r="B19" i="22"/>
  <c r="B9" i="8"/>
  <c r="B9" i="21"/>
  <c r="E1" i="4"/>
  <c r="B92" i="20"/>
  <c r="B246" i="20" s="1"/>
  <c r="B9" i="22"/>
  <c r="B11" i="22"/>
  <c r="B10" i="12"/>
  <c r="A8" i="10"/>
  <c r="E18" i="22"/>
  <c r="A8" i="20"/>
  <c r="E17" i="17"/>
  <c r="B11" i="5"/>
  <c r="B11" i="11"/>
  <c r="B11" i="16"/>
  <c r="A8" i="11"/>
  <c r="B11" i="10"/>
  <c r="B20" i="16"/>
  <c r="E22" i="11"/>
  <c r="B11" i="20"/>
  <c r="B11" i="13"/>
  <c r="B11" i="17"/>
  <c r="B11" i="6"/>
  <c r="B11" i="15"/>
  <c r="B11" i="9"/>
  <c r="E21" i="13"/>
  <c r="B11" i="14"/>
  <c r="A8" i="8"/>
  <c r="B11" i="7"/>
  <c r="B11" i="21"/>
  <c r="B11" i="8"/>
  <c r="B18" i="22"/>
  <c r="B33" i="8"/>
  <c r="B70" i="8" s="1"/>
  <c r="B107" i="8" s="1"/>
  <c r="B10" i="23"/>
  <c r="B26" i="10"/>
  <c r="B49" i="10" s="1"/>
  <c r="D30" i="14"/>
  <c r="B21" i="13"/>
  <c r="B29" i="21"/>
  <c r="B57" i="21" s="1"/>
  <c r="B85" i="21" s="1"/>
  <c r="B11" i="12"/>
  <c r="B10" i="16"/>
  <c r="B10" i="7"/>
  <c r="C99" i="24"/>
  <c r="E27" i="10"/>
  <c r="E50" i="10" s="1"/>
  <c r="B21" i="5"/>
  <c r="B10" i="9"/>
  <c r="B24" i="7"/>
  <c r="B18" i="15"/>
  <c r="B23" i="12"/>
  <c r="B29" i="14"/>
  <c r="B10" i="14"/>
  <c r="B91" i="20"/>
  <c r="B168" i="20" s="1"/>
  <c r="B10" i="5"/>
  <c r="B12" i="8"/>
  <c r="B22" i="11"/>
  <c r="B17" i="17"/>
  <c r="B6" i="24"/>
  <c r="AI9" i="24" s="1"/>
  <c r="B23" i="11"/>
  <c r="B19" i="16"/>
  <c r="G102" i="20"/>
  <c r="B24" i="12"/>
  <c r="B26" i="9"/>
  <c r="B25" i="6"/>
  <c r="B30" i="23"/>
  <c r="B31" i="23"/>
  <c r="B25" i="7"/>
  <c r="B22" i="13"/>
  <c r="B10" i="13"/>
  <c r="E1" i="7"/>
  <c r="F97" i="24"/>
  <c r="E1" i="11"/>
  <c r="B9" i="17"/>
  <c r="B9" i="23"/>
  <c r="D18" i="15"/>
  <c r="B9" i="11"/>
  <c r="E1" i="9"/>
  <c r="B12" i="6"/>
  <c r="B9" i="5"/>
  <c r="B8" i="12"/>
  <c r="E24" i="7"/>
  <c r="E1" i="15"/>
  <c r="B9" i="16"/>
  <c r="B9" i="10"/>
  <c r="G1" i="12"/>
  <c r="B9" i="9"/>
  <c r="E1" i="5"/>
  <c r="B9" i="6"/>
  <c r="B9" i="15"/>
  <c r="E26" i="10"/>
  <c r="E49" i="10" s="1"/>
  <c r="G104" i="20"/>
  <c r="E99" i="24"/>
  <c r="B9" i="14"/>
  <c r="B12" i="20"/>
  <c r="A107" i="24"/>
  <c r="G178" i="20"/>
  <c r="A11" i="25"/>
  <c r="B11" i="25" s="1"/>
  <c r="D11" i="25" s="1"/>
  <c r="A1" i="15"/>
  <c r="A1" i="17"/>
  <c r="A7" i="25"/>
  <c r="B7" i="25" s="1"/>
  <c r="D7" i="25" s="1"/>
  <c r="E1" i="10"/>
  <c r="E30" i="10" s="1"/>
  <c r="E1" i="16"/>
  <c r="E1" i="21"/>
  <c r="E32" i="21" s="1"/>
  <c r="E60" i="21" s="1"/>
  <c r="E1" i="17"/>
  <c r="E1" i="6"/>
  <c r="L1" i="20"/>
  <c r="E1" i="8"/>
  <c r="E36" i="8" s="1"/>
  <c r="E73" i="8" s="1"/>
  <c r="A3" i="22"/>
  <c r="A3" i="20"/>
  <c r="A96" i="20" s="1"/>
  <c r="A3" i="13"/>
  <c r="A3" i="23"/>
  <c r="A3" i="21"/>
  <c r="A34" i="21" s="1"/>
  <c r="A62" i="21" s="1"/>
  <c r="A3" i="11"/>
  <c r="A3" i="12"/>
  <c r="A3" i="5"/>
  <c r="A14" i="12"/>
  <c r="A3" i="7"/>
  <c r="A3" i="8"/>
  <c r="A3" i="9"/>
  <c r="A3" i="17"/>
  <c r="A3" i="15"/>
  <c r="A3" i="14"/>
  <c r="A3" i="10"/>
  <c r="A3" i="6"/>
  <c r="E17" i="4"/>
  <c r="Z2" i="14"/>
  <c r="B10" i="21"/>
  <c r="E19" i="16"/>
  <c r="E23" i="12"/>
  <c r="B10" i="10"/>
  <c r="A1" i="10"/>
  <c r="A30" i="10" s="1"/>
  <c r="B10" i="17"/>
  <c r="D29" i="14"/>
  <c r="A8" i="15"/>
  <c r="D25" i="6"/>
  <c r="D29" i="21"/>
  <c r="D57" i="21" s="1"/>
  <c r="D85" i="21" s="1"/>
  <c r="B10" i="8"/>
  <c r="B10" i="20"/>
  <c r="E23" i="11"/>
  <c r="B10" i="6"/>
  <c r="E22" i="5"/>
  <c r="D19" i="15"/>
  <c r="A7" i="12"/>
  <c r="B12" i="11"/>
  <c r="D33" i="8"/>
  <c r="D70" i="8" s="1"/>
  <c r="D107" i="8" s="1"/>
  <c r="A8" i="16"/>
  <c r="A8" i="14"/>
  <c r="A1" i="20"/>
  <c r="A94" i="20" s="1"/>
  <c r="B12" i="16"/>
  <c r="B12" i="14"/>
  <c r="E20" i="16"/>
  <c r="D27" i="9"/>
  <c r="E31" i="23"/>
  <c r="B34" i="8"/>
  <c r="B71" i="8" s="1"/>
  <c r="B108" i="8" s="1"/>
  <c r="A1" i="14"/>
  <c r="A1" i="5"/>
  <c r="A18" i="5"/>
  <c r="G180" i="20"/>
  <c r="A8" i="7"/>
  <c r="A8" i="5"/>
  <c r="A8" i="22"/>
  <c r="A8" i="17"/>
  <c r="A1" i="7"/>
  <c r="A1" i="22"/>
  <c r="B12" i="22"/>
  <c r="B12" i="17"/>
  <c r="E19" i="22"/>
  <c r="E24" i="12"/>
  <c r="E100" i="24"/>
  <c r="B12" i="10"/>
  <c r="D26" i="6"/>
  <c r="A1" i="8"/>
  <c r="A73" i="8" s="1"/>
  <c r="E30" i="23"/>
  <c r="B12" i="21"/>
  <c r="B9" i="12"/>
  <c r="G100" i="20"/>
  <c r="D66" i="21"/>
  <c r="F104" i="24"/>
  <c r="B12" i="7"/>
  <c r="B12" i="5"/>
  <c r="H91" i="20"/>
  <c r="B10" i="22"/>
  <c r="D30" i="21"/>
  <c r="D58" i="21" s="1"/>
  <c r="D86" i="21" s="1"/>
  <c r="E21" i="5"/>
  <c r="H92" i="20"/>
  <c r="H246" i="20" s="1"/>
  <c r="B12" i="15"/>
  <c r="E22" i="13"/>
  <c r="B10" i="11"/>
  <c r="A8" i="6"/>
  <c r="A8" i="9"/>
  <c r="A8" i="23"/>
  <c r="A1" i="11"/>
  <c r="B12" i="9"/>
  <c r="B12" i="23"/>
  <c r="D34" i="8"/>
  <c r="D71" i="8" s="1"/>
  <c r="D108" i="8" s="1"/>
  <c r="E18" i="17"/>
  <c r="A1" i="21"/>
  <c r="A32" i="21" s="1"/>
  <c r="A60" i="21" s="1"/>
  <c r="A1" i="16"/>
  <c r="B9" i="13"/>
  <c r="A1" i="13"/>
  <c r="A1" i="6"/>
  <c r="A1" i="12"/>
  <c r="A1" i="9"/>
  <c r="H105" i="24"/>
  <c r="A106" i="24"/>
  <c r="A104" i="24"/>
  <c r="D70" i="21"/>
  <c r="E18" i="4"/>
  <c r="B180" i="20" s="1"/>
  <c r="B16" i="4"/>
  <c r="Z2" i="20"/>
  <c r="E19" i="4"/>
  <c r="B181" i="20" s="1"/>
  <c r="E20" i="4"/>
  <c r="B182" i="20" s="1"/>
  <c r="E16" i="4"/>
  <c r="A178" i="20" s="1"/>
  <c r="B191" i="20" s="1"/>
  <c r="A6" i="12"/>
  <c r="A7" i="5"/>
  <c r="A7" i="11"/>
  <c r="A7" i="9"/>
  <c r="A7" i="21"/>
  <c r="A7" i="10"/>
  <c r="A7" i="22"/>
  <c r="A7" i="8"/>
  <c r="A7" i="7"/>
  <c r="A7" i="17"/>
  <c r="A7" i="23"/>
  <c r="A7" i="20"/>
  <c r="A7" i="15"/>
  <c r="A7" i="6"/>
  <c r="A7" i="14"/>
  <c r="A7" i="13"/>
  <c r="A7" i="16"/>
  <c r="D69" i="21"/>
  <c r="B27" i="9"/>
  <c r="A9" i="25"/>
  <c r="B9" i="25" s="1"/>
  <c r="D9" i="25" s="1"/>
  <c r="A10" i="25"/>
  <c r="B10" i="25" s="1"/>
  <c r="D10" i="25" s="1"/>
  <c r="A6" i="25"/>
  <c r="B6" i="25" s="1"/>
  <c r="D39" i="21"/>
  <c r="A4" i="25" l="1"/>
  <c r="A101" i="20"/>
  <c r="B114" i="20" s="1"/>
  <c r="B169" i="20"/>
  <c r="B179" i="20"/>
  <c r="H191" i="20" s="1"/>
  <c r="B245" i="20"/>
  <c r="AI7" i="24"/>
  <c r="AI8" i="24" s="1"/>
  <c r="AI6" i="24"/>
  <c r="H169" i="20"/>
  <c r="A171" i="20"/>
  <c r="A173" i="20"/>
  <c r="A36" i="8"/>
  <c r="H168" i="20"/>
  <c r="H245" i="20"/>
  <c r="B93" i="24" l="1"/>
</calcChain>
</file>

<file path=xl/sharedStrings.xml><?xml version="1.0" encoding="utf-8"?>
<sst xmlns="http://schemas.openxmlformats.org/spreadsheetml/2006/main" count="1075" uniqueCount="637">
  <si>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</si>
  <si>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</si>
  <si>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</si>
  <si>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</si>
  <si>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</si>
  <si>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</si>
  <si>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</si>
  <si>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</si>
  <si>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</si>
  <si>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</si>
  <si>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</si>
  <si>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</si>
  <si>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</si>
  <si>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</si>
  <si>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</si>
  <si>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</si>
  <si>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</si>
  <si>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</si>
  <si>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</si>
  <si>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</si>
  <si>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</si>
  <si>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</si>
  <si>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</si>
  <si>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</si>
  <si>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</si>
  <si>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</si>
  <si>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</si>
  <si>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</si>
  <si>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</si>
  <si>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</si>
  <si>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</si>
  <si>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</si>
  <si>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</si>
  <si>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</si>
  <si>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</si>
  <si>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</si>
  <si>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</si>
  <si>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</si>
  <si>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</si>
  <si>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</si>
  <si>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(iii)</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</si>
  <si>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</si>
  <si>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</si>
  <si>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</si>
  <si>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</si>
  <si>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</si>
  <si>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</si>
  <si>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</si>
  <si>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</si>
  <si>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</si>
  <si>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</si>
  <si>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</si>
  <si>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</si>
  <si>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</si>
  <si>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</si>
  <si>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</si>
  <si>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</si>
  <si>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</si>
  <si>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</si>
  <si>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</si>
  <si>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</si>
  <si>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</si>
  <si>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</si>
  <si>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</si>
  <si>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</si>
  <si>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</si>
  <si>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</si>
  <si>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</si>
  <si>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</si>
  <si>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</si>
  <si>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</si>
  <si>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</si>
  <si>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</si>
  <si>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</si>
  <si>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</si>
  <si>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</si>
  <si>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</si>
  <si>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 xml:space="preserv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</si>
  <si>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</si>
  <si>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</si>
  <si>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</si>
  <si>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</si>
  <si>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</si>
  <si>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having its Registered Office at B-9, Qutab Institutional Area, Katwaria Sarai,                           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</si>
  <si>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</si>
  <si>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</si>
  <si>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</si>
  <si>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</si>
  <si>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</si>
  <si>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</si>
  <si>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</si>
  <si>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</si>
  <si>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</si>
  <si>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</si>
  <si>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</si>
  <si>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</si>
  <si>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</si>
  <si>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</si>
  <si>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</si>
  <si>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</si>
  <si>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</si>
  <si>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</si>
  <si>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</si>
  <si>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</si>
  <si>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</si>
  <si>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</si>
  <si>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</si>
  <si>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</si>
  <si>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</si>
  <si>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</si>
  <si>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</si>
  <si>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</si>
  <si>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</si>
  <si>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t>Power of Attorney. Bidders may use their own proforma for furnishing the required information with the bid.</t>
  </si>
  <si>
    <t xml:space="preserve">Note: Bidders may note that no prescribed proforma has been enclosed for </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</si>
  <si>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</si>
  <si>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</si>
  <si>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</si>
  <si>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</si>
  <si>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</si>
  <si>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</si>
  <si>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</si>
  <si>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</si>
  <si>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</si>
  <si>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</si>
  <si>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</si>
  <si>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</si>
  <si>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</si>
  <si>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</si>
  <si>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</si>
  <si>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</si>
  <si>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</si>
  <si>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</si>
  <si>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</si>
  <si>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</si>
  <si>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</si>
  <si>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</si>
  <si>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</si>
  <si>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</si>
  <si>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</si>
  <si>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</si>
  <si>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Bank Draft</t>
  </si>
  <si>
    <t>Pay Order</t>
  </si>
  <si>
    <t>Banks certified Cheque</t>
  </si>
  <si>
    <t>Bank Guarantee</t>
  </si>
  <si>
    <t>Not Applicable</t>
  </si>
  <si>
    <t>(Joint Venture Agreement and Power of Attorney for Joint Venture*)</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</si>
  <si>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</si>
  <si>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</si>
  <si>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</si>
  <si>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</si>
  <si>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Sl. No.</t>
  </si>
  <si>
    <t>To:</t>
  </si>
  <si>
    <t>Name        :</t>
  </si>
  <si>
    <t>Contract Services</t>
  </si>
  <si>
    <t>Address    :</t>
  </si>
  <si>
    <t>Power Grid Corporation of India Ltd.,</t>
  </si>
  <si>
    <t>Gurgaon (Haryana) - 122001</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</si>
  <si>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</si>
  <si>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</si>
  <si>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</si>
  <si>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</si>
  <si>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</si>
  <si>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</si>
  <si>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</si>
  <si>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</si>
  <si>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</si>
  <si>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</si>
  <si>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</si>
  <si>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</si>
  <si>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</si>
  <si>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Quantity proposed to be bought/sub-contracted</t>
  </si>
  <si>
    <t xml:space="preserve">Details of the proposed sub-contractor/sub-vendor </t>
  </si>
  <si>
    <t xml:space="preserve">Name </t>
  </si>
  <si>
    <t xml:space="preserve">Nationality </t>
  </si>
  <si>
    <t>(Work Completion Schedule)</t>
  </si>
  <si>
    <t>Period in months from the effective date of Contract</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</si>
  <si>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</si>
  <si>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</si>
  <si>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</si>
  <si>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</si>
  <si>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</si>
  <si>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</si>
  <si>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Supply Portion:</t>
  </si>
  <si>
    <t>Specification No</t>
  </si>
  <si>
    <t>In case of bid from a Joint Venture, name &amp; designation of representative of JV partner is to be provided and Bid Form is also to be signed by him</t>
  </si>
  <si>
    <t>INTEGRITY PACT</t>
  </si>
  <si>
    <t>Between</t>
  </si>
  <si>
    <t xml:space="preserve">Power Grid Corporation of India Limited </t>
  </si>
  <si>
    <t>II.</t>
  </si>
  <si>
    <t>...[Enter the Amendment]…</t>
  </si>
  <si>
    <t>…[Enter the Date in dd-mm-yyyy]…</t>
  </si>
  <si>
    <t>`</t>
  </si>
  <si>
    <t>2016- 2017</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</si>
  <si>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</si>
  <si>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</si>
  <si>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</si>
  <si>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</si>
  <si>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</si>
  <si>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</si>
  <si>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</si>
  <si>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</si>
  <si>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</si>
  <si>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</si>
  <si>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</si>
  <si>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Designation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</si>
  <si>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</si>
  <si>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</si>
  <si>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</si>
  <si>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Sole Bidder</t>
  </si>
  <si>
    <t>JV (Joint Venture)</t>
  </si>
  <si>
    <t>Specify type of Bidder         [Select from drop down menu]</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</si>
  <si>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</si>
  <si>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</si>
  <si>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</si>
  <si>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</si>
  <si>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</si>
  <si>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</si>
  <si>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Date of certificate (should not be earlier than 3 months prior to date of bid opening)</t>
  </si>
  <si>
    <t>Business Address                       :</t>
  </si>
  <si>
    <t>Country of Incorporation         :</t>
  </si>
  <si>
    <t>State/Province to be indicated :</t>
  </si>
  <si>
    <t>Name of Principal Officer         :</t>
  </si>
  <si>
    <t>Address of  Principal Officer    :</t>
  </si>
  <si>
    <t>Package No          :</t>
  </si>
  <si>
    <t>"Saudamini", Plot No. 2, Sector 29</t>
  </si>
  <si>
    <t>Extra Sheet</t>
  </si>
  <si>
    <t>Company incorporated &amp; registered in [Name of countries]</t>
  </si>
  <si>
    <t>(Details of Alternative Bid)</t>
  </si>
  <si>
    <t>No Alternative Bid</t>
  </si>
  <si>
    <t>2009 - 2010</t>
  </si>
  <si>
    <t>2008 - 2009</t>
  </si>
  <si>
    <t>2007 - 2008</t>
  </si>
  <si>
    <t>2010 - 2011</t>
  </si>
  <si>
    <t>2011 - 2012</t>
  </si>
  <si>
    <t>2012 - 2013</t>
  </si>
  <si>
    <t>2013 - 2014</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</si>
  <si>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</si>
  <si>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</si>
  <si>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</si>
  <si>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</si>
  <si>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</si>
  <si>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</si>
  <si>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</si>
  <si>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</si>
  <si>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</si>
  <si>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</si>
  <si>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</si>
  <si>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</si>
  <si>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</si>
  <si>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</si>
  <si>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</si>
  <si>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</si>
  <si>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</si>
  <si>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</si>
  <si>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</si>
  <si>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</si>
  <si>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</si>
  <si>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</si>
  <si>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</si>
  <si>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</si>
  <si>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</si>
  <si>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</si>
  <si>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</si>
  <si>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</si>
  <si>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</si>
  <si>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</si>
  <si>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</si>
  <si>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</si>
  <si>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</si>
  <si>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</si>
  <si>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</si>
  <si>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</si>
  <si>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</si>
  <si>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</si>
  <si>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</si>
  <si>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</si>
  <si>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</si>
  <si>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</si>
  <si>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</si>
  <si>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</si>
  <si>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</si>
  <si>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</si>
  <si>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</si>
  <si>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</si>
  <si>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</si>
  <si>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</si>
  <si>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</si>
  <si>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</si>
  <si>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</si>
  <si>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</si>
  <si>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</si>
  <si>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</si>
  <si>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</si>
  <si>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</si>
  <si>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</si>
  <si>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</si>
  <si>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</si>
  <si>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</si>
  <si>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</si>
  <si>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</si>
  <si>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</si>
  <si>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</si>
  <si>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</si>
  <si>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</si>
  <si>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</si>
  <si>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</si>
  <si>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</si>
  <si>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</si>
  <si>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</si>
  <si>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</si>
  <si>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</si>
  <si>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</si>
  <si>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</si>
  <si>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</si>
  <si>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</si>
  <si>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</si>
  <si>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</si>
  <si>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</si>
  <si>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</si>
  <si>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</si>
  <si>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</si>
  <si>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</si>
  <si>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</si>
  <si>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</si>
  <si>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</si>
  <si>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</si>
  <si>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</si>
  <si>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</si>
  <si>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</si>
  <si>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</si>
  <si>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</si>
  <si>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</si>
  <si>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</si>
  <si>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</si>
  <si>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</si>
  <si>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</si>
  <si>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Additional Information.</t>
  </si>
  <si>
    <t>Declaration.</t>
  </si>
  <si>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 [Reference ITB clause 9.3 (p)(i)]</t>
  </si>
  <si>
    <t>In support of the additional information required as per ITB Sub-Clause 9.3 (p) of the Bidding Documents, we furnish herewith our data/details/documents etc., alongwith other information, as follows (the stipulations have been reproduced in italics for ready reference): Reference ITB clause 9.3(p)(ii)</t>
  </si>
  <si>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  [Reference ITB clause 9.3(p)(i)]</t>
  </si>
  <si>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 [Reference ITB clause 9.3(p)(ii)]</t>
  </si>
  <si>
    <t>nd</t>
  </si>
  <si>
    <t>February</t>
  </si>
  <si>
    <t>rd</t>
  </si>
  <si>
    <t>March</t>
  </si>
  <si>
    <t>th</t>
  </si>
  <si>
    <t>April</t>
  </si>
  <si>
    <t>May</t>
  </si>
  <si>
    <t>June</t>
  </si>
  <si>
    <t>July</t>
  </si>
  <si>
    <t>August</t>
  </si>
  <si>
    <t>September</t>
  </si>
  <si>
    <t>October</t>
  </si>
  <si>
    <t>November</t>
  </si>
  <si>
    <t>December</t>
  </si>
  <si>
    <t>Purpose of Commission or gratuity</t>
  </si>
  <si>
    <t>(If none, state “none”)</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</si>
  <si>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</si>
  <si>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</si>
  <si>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</si>
  <si>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INR</t>
  </si>
  <si>
    <t xml:space="preserve">The documentary evidence that we are eligible to bid in accordance with ITB Clause 2. Further, in terms of ITB Clause 9.3 (c) &amp; (e), the qualification data has been furnished as per your format enclosed with the bidding documents Attachment-3(QR). </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</si>
  <si>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</si>
  <si>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</si>
  <si>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</si>
  <si>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</si>
  <si>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</si>
  <si>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</si>
  <si>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</si>
  <si>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</si>
  <si>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</si>
  <si>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</si>
  <si>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</si>
  <si>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</si>
  <si>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</si>
  <si>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</si>
  <si>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</si>
  <si>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</si>
  <si>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</si>
  <si>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</si>
  <si>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</si>
  <si>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</si>
  <si>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</si>
  <si>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</si>
  <si>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</si>
  <si>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</si>
  <si>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</si>
  <si>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</si>
  <si>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</si>
  <si>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</si>
  <si>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</si>
  <si>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</si>
  <si>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</si>
  <si>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</si>
  <si>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</si>
  <si>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</si>
  <si>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</si>
  <si>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</si>
  <si>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</si>
  <si>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</si>
  <si>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</si>
  <si>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</si>
  <si>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</si>
  <si>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</si>
  <si>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</si>
  <si>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</si>
  <si>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</si>
  <si>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</si>
  <si>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</si>
  <si>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</si>
  <si>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</si>
  <si>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</si>
  <si>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</si>
  <si>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</si>
  <si>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</si>
  <si>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</si>
  <si>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</si>
  <si>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</si>
  <si>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</si>
  <si>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</si>
  <si>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</si>
  <si>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</si>
  <si>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</si>
  <si>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</si>
  <si>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</si>
  <si>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</si>
  <si>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</si>
  <si>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</si>
  <si>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</si>
  <si>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</si>
  <si>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</si>
  <si>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</si>
  <si>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</si>
  <si>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</si>
  <si>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</si>
  <si>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</si>
  <si>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</si>
  <si>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</si>
  <si>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</si>
  <si>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</si>
  <si>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</si>
  <si>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</si>
  <si>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</si>
  <si>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</si>
  <si>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</si>
  <si>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</si>
  <si>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</si>
  <si>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</si>
  <si>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</si>
  <si>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</si>
  <si>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</si>
  <si>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</si>
  <si>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xml:space="preserve">Commissions or gratuities, if any, paid or to be paid by us to agents relating to this Bid, and to contract execution, if we are awarded the contract, are  listed below:- </t>
  </si>
  <si>
    <t>Name and address of agent</t>
  </si>
  <si>
    <t>Amount and Currency</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</si>
  <si>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</si>
  <si>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</si>
  <si>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</si>
  <si>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</si>
  <si>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</si>
  <si>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</si>
  <si>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</si>
  <si>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</si>
  <si>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</si>
  <si>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</si>
  <si>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</si>
  <si>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</si>
  <si>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</si>
  <si>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</si>
  <si>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</si>
  <si>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</si>
  <si>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</si>
  <si>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</si>
  <si>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</si>
  <si>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पावर ग्रिड कारपोरेशन ऑफ इण्डिया लिमिटेड</t>
  </si>
  <si>
    <t>(भारत सरकार का उद्यम)</t>
  </si>
  <si>
    <t>Power Grid Corporation of India Limited</t>
  </si>
  <si>
    <t>(A Government of India Enterprises)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</si>
  <si>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</si>
  <si>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</si>
  <si>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</si>
  <si>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</si>
  <si>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</si>
  <si>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</si>
  <si>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</si>
  <si>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</si>
  <si>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</si>
  <si>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</si>
  <si>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</si>
  <si>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Regional Office covered (with Address)</t>
  </si>
  <si>
    <t>2017- 2018</t>
  </si>
  <si>
    <t>2018- 2019</t>
  </si>
  <si>
    <t>2019- 2020</t>
  </si>
  <si>
    <t>GCC 5.1</t>
  </si>
  <si>
    <t>Contractor’s Responsibilities</t>
  </si>
  <si>
    <t>Name of Package</t>
  </si>
  <si>
    <t>(Items, Components, Raw Material, Services proposed to be sourced from Micro and Small Enterprises)</t>
  </si>
  <si>
    <t>1. We hereby furnish the details of the items, components, raw material, services which we propose to buy/avail from Micro and Small Enterprises (MSEs) for the purpose of completion of works under the subject package:</t>
  </si>
  <si>
    <t>Name of Micro and Small Enterprises (MSEs)</t>
  </si>
  <si>
    <t>Name &amp; Address</t>
  </si>
  <si>
    <t>Category</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</si>
  <si>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 .</t>
  </si>
  <si>
    <t>Safety Pact is annexed herewith this Volume.</t>
  </si>
  <si>
    <t xml:space="preserve">
3.0 A</t>
  </si>
  <si>
    <t>(Items, Components, Raw Material, Services proposed to be sourced from Micro and Small Enterprises): The details of the items, components, raw material, services which is proposed to bought/availed from Micro and Small Enterprises for the purpose of completion of works.</t>
  </si>
  <si>
    <r>
      <t xml:space="preserve">We hereby furnish the details of the items/ sub-assemblies of supply or services i.e. </t>
    </r>
    <r>
      <rPr>
        <b/>
        <sz val="11"/>
        <rFont val="Book Antiqua"/>
        <family val="1"/>
      </rPr>
      <t>items, whose price is more than 10% of the Bid Price</t>
    </r>
    <r>
      <rPr>
        <sz val="11"/>
        <rFont val="Book Antiqua"/>
        <family val="1"/>
      </rPr>
      <t>, we propose to buy for the purpose of furnishing and installation of the subject Package:</t>
    </r>
  </si>
  <si>
    <t>Details of Provident Fund Code Number of the Bidder</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</si>
  <si>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</si>
  <si>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</si>
  <si>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t>
  </si>
  <si>
    <t>GSTIN Numbers</t>
  </si>
  <si>
    <t>I.</t>
  </si>
  <si>
    <t xml:space="preserve">GSTIN in the Sates/UT from where the supply of goods take place </t>
  </si>
  <si>
    <t>Name of the States/UT</t>
  </si>
  <si>
    <t>GSTIN number</t>
  </si>
  <si>
    <t>GSTIN in the States/UT where the supply for services take place (states where sites under the subject package is situated)</t>
  </si>
  <si>
    <t>100% of applicable Taxes and Duties i.e. GST, which are payable by the Employer under the Contract, shall be reimbursed by the Employer  on production of satisfactory documentary evidence by the Contractor in accordance with the provisions of the Bidding Documents.</t>
  </si>
  <si>
    <t xml:space="preserve">We confirm that we have also registered/we shall also get registered in the GST Network with a GSTIN, in all the states where the project is located and the states from which we shall make our supply of goods. </t>
  </si>
  <si>
    <t>2021-2022</t>
  </si>
  <si>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on ‘Firm’ basis during the entire currency of contract and shall not be subject to price variation, what-so-ever during contract execution. </t>
    </r>
  </si>
  <si>
    <t>2022-2023</t>
  </si>
  <si>
    <t>Declaration of Key Managerial Person jointly with Power of Attorney holder</t>
  </si>
  <si>
    <t xml:space="preserve">                                                     
                                                        OR
documentary evidence in support of exemption of Bid Security, in separate envelope in accordance with clause 13.1 of     ITB, Section-II
</t>
  </si>
  <si>
    <t>OR</t>
  </si>
  <si>
    <t>Online Payment</t>
  </si>
  <si>
    <t>We meet the eligibility requirements and have no conflict of interest in accordance with ITB Clause 2.</t>
  </si>
  <si>
    <t xml:space="preserve">Attachment 8 Manufacturer’s Authorisation Form : To be furnished as per proforma provided in the bidding document, on the letter head of the each Manufacture proposed to supply main items. </t>
  </si>
  <si>
    <t>Attachment 14 Integrity Pact : To be submitted as per ITB Clause No. 9.3(o) and as per remarks in the Attach 14-IP.</t>
  </si>
  <si>
    <t>Attachment 20 KMP Declaration : Format enclosed in Volume-III of the Bidding Documents.</t>
  </si>
  <si>
    <t>2023-2024</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</si>
  <si>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</si>
  <si>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</si>
  <si>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</si>
  <si>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</si>
  <si>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</si>
  <si>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In order to achieve these goals, POWERGRID and the above named Bidder/Contractor enter into this agreement called 'Integrity Pact' which will form a part of the bid.</t>
  </si>
  <si>
    <t>It is hereby agreed by and between the parties as under:</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</si>
  <si>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</si>
  <si>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</si>
  <si>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</si>
  <si>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</si>
  <si>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</si>
  <si>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</si>
  <si>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</si>
  <si>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</si>
  <si>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</si>
  <si>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The Bidder/Contractor shall ensure adoption of Integrity Pact by its Sub-contractors and shall be responsible for the same.</t>
  </si>
  <si>
    <t>g)</t>
  </si>
  <si>
    <t xml:space="preserve">The Bidder/Contractor will not instigate third persons to commit offences outlined above or be an accessory to such offences.  </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</si>
  <si>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</si>
  <si>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</si>
  <si>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</si>
  <si>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</si>
  <si>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</si>
  <si>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</si>
  <si>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</si>
  <si>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</si>
  <si>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</si>
  <si>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</si>
  <si>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</si>
  <si>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</si>
  <si>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</si>
  <si>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</si>
  <si>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</si>
  <si>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</si>
  <si>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(10)</t>
  </si>
  <si>
    <t xml:space="preserve">This agreement is subject to Indian Law. Place of performance and jurisdiction is the establishment of POWERGRID. The Arbitration clause provided in the main tender document / contract shall not be applicable for any issue / dispute arising under Integrity Pact. </t>
  </si>
  <si>
    <t>Changes and supplements as well as termination notices need to be made in writing. Side agreements have not been made.</t>
  </si>
  <si>
    <t>Issues like Warranty/Guarantees etc. shall be outside the purview of IEMs.</t>
  </si>
  <si>
    <t>Views expressed or suggestions/submissions made by the parties and the recommendations of the CVO/IEM# in respect of the violation of this agreement, shall not be relied on or introduced as evidence in the arbitral or judicial proceedings (arising out of the arbitral proceedings) by the parties in connection with the disputes/differences arising out of the subject contract.</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</si>
  <si>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</si>
  <si>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Bid Form 1st Envelope</t>
  </si>
  <si>
    <t xml:space="preserve">Affidavit of Self certification regarding Minimum Local Content in line with PPP-MII order, if applicable </t>
  </si>
  <si>
    <t>Whether the bidder is an MSE (Micro &amp; Small Enterprise)</t>
  </si>
  <si>
    <t>YES</t>
  </si>
  <si>
    <t>NO</t>
  </si>
  <si>
    <t xml:space="preserve">Interest Bearing Engineering Advance </t>
  </si>
  <si>
    <t>ORIGINAL</t>
  </si>
  <si>
    <t>Compliance to the process related to the    e-RA Terms &amp; Conditions and the Business Rules governing the e-RA.</t>
  </si>
  <si>
    <t>Declaration by the Bidder regarding events encountered pursuant to ITB Clause 2.1</t>
  </si>
  <si>
    <t>Certification by the Bidder as per DoE Order in line with ITB Clause 2.1</t>
  </si>
  <si>
    <t xml:space="preserve">Attachment 21  Authorization certificate issued by Domestic Manufacturer for selling Domestically Manufactured  Iron &amp; Steel Products : Format enclosed in Volume-III of the Bidding Documents.  </t>
  </si>
  <si>
    <t xml:space="preserve">Attachment 22: Affidavit of Self certification regarding Domestic Value Addition in Iron &amp; Steel Products : Format enclosed in Volume-III of the Bidding Documents. </t>
  </si>
  <si>
    <t xml:space="preserve">Attachment 25: Compliance to the process related to the    e-RA Terms &amp; Conditions and the Business Rules governing the e-RA : Format enclosed in Volume-III of the Bidding Documents.  </t>
  </si>
  <si>
    <t xml:space="preserve">Attachment 26: Declaration by the Bidder regarding events encountered pursuant to ITB Clause 2.1  </t>
  </si>
  <si>
    <t>Attachment 27: Certification by the Bidder per DoE Order in line with ITB Clause 2.1</t>
  </si>
  <si>
    <t xml:space="preserve">Authorization certificate issued by Domestic Manufacturer for selling Domestically Manufactured  Iron &amp; Steel Products </t>
  </si>
  <si>
    <t xml:space="preserve">Affidavit of Self certification regarding Domestic Value Addition in Iron &amp; Steel Products  </t>
  </si>
  <si>
    <t>Attachment 1 Bid Security</t>
  </si>
  <si>
    <t>2020- 2021</t>
  </si>
  <si>
    <t>2024-2025</t>
  </si>
  <si>
    <t>2025-2026</t>
  </si>
  <si>
    <t>For further details bidders may please refer ITB Clause 9.3 (o).</t>
  </si>
  <si>
    <t xml:space="preserve">Attachment 23 Affidavit of Self certification regarding Minimum Local Content in line with PPP-MII order, if applicable </t>
  </si>
  <si>
    <t>NOT APPLICABLE</t>
  </si>
  <si>
    <t>Services provided are from [Name of countries]</t>
  </si>
  <si>
    <t xml:space="preserve">We conform that the equipments / Services offered shall have minimum (or a maximum, as the case may be) performance specified in Technical Specification. We further guarantee the performance/efficiency of the equipments / services in response to the Technical Specifications. </t>
  </si>
  <si>
    <t xml:space="preserve">Note:  
1. “Code of Business Conduct and Ethics for Senior Management Personnel” and “Code of Business Conduct and Ethics for Board Members” are available on POWERGRID’s website https://www.powergrid.in.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</si>
  <si>
    <t>FIRM AND FIXED</t>
  </si>
  <si>
    <t>2026-2027</t>
  </si>
  <si>
    <t xml:space="preserve"> the receipt of which is hereby acknowledged, we the undersigned, offer to Services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</si>
  <si>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Information for E – payment, PF details and declaration for Micro/Small and Medium Enterprise</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</si>
  <si>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</si>
  <si>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</si>
  <si>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</si>
  <si>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</si>
  <si>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</si>
  <si>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</si>
  <si>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 xml:space="preserve"> 3 (a)</t>
  </si>
  <si>
    <t>Description of Work/Activities</t>
  </si>
  <si>
    <t xml:space="preserve">Manufacturer’s Authorisation Forms. </t>
  </si>
  <si>
    <t>Declaration regarding Social Accountability.</t>
  </si>
  <si>
    <t xml:space="preserve">The documentary evidence establishing in accordance with ITB Clause 3, Vol.-I of the Bidding Documents that the Services offered by us are eligible and conform to the Bidding Documents has been furnished as Attachment 4. </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</si>
  <si>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Services/Facilities, in and outside of India.</t>
  </si>
  <si>
    <r>
      <t xml:space="preserve">We further understand that notwithstanding 4.0 above, in case of award on us, you shall also bear and pay/reimburse to us, GST  in respect of supplies by us to you, imposed on the Services specified in Schedule No. 1, of  of the Price Schedule in </t>
    </r>
    <r>
      <rPr>
        <u/>
        <sz val="11"/>
        <rFont val="Book Antiqua"/>
        <family val="1"/>
      </rPr>
      <t>Second Envelope</t>
    </r>
    <r>
      <rPr>
        <sz val="11"/>
        <rFont val="Book Antiqua"/>
        <family val="1"/>
      </rPr>
      <t>, by the Indian Laws.</t>
    </r>
  </si>
  <si>
    <t>IF YES, Enter the Name of Registration Authority</t>
  </si>
  <si>
    <r>
      <rPr>
        <sz val="11"/>
        <rFont val="Book Antiqua"/>
        <family val="1"/>
      </rPr>
      <t xml:space="preserve">We are a Micro and Small Enterprise (MSE) registered with Udyam Registration Portal as specified by Ministry of Micro, Small and Medium Enterprises as per the Provisions of the Public Procurement Policy for Micro and Small Enterprises (MSEs) order 2012, Notification dated 01/06/2020 and 26/06/2020 read in conjunction with related notifications issued from time to time for such enterprises. (Delete if not applicable)
</t>
    </r>
    <r>
      <rPr>
        <b/>
        <sz val="11"/>
        <rFont val="Book Antiqua"/>
        <family val="1"/>
      </rPr>
      <t xml:space="preserve">
Delete if not applicable</t>
    </r>
  </si>
  <si>
    <r>
      <t>We declare that we have studied Clause GCC 2.1 relating to mode of contracting for Domestic Bidders and we are making this proposal with a stipulation that you shall award us a single contract for complete scope of work</t>
    </r>
    <r>
      <rPr>
        <strike/>
        <sz val="11"/>
        <rFont val="Book Antiqua"/>
        <family val="1"/>
      </rPr>
      <t xml:space="preserve"> two separate Contracts viz ‘First Contract’ for ex-works supply of all equipment and materials including mandatory spares and  ‘Second Contract’ for providing all the services i.e. inland transportation for delivery at site, insurance, unloading, storage,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r>
  </si>
  <si>
    <t>(Guarantee Declaration) [Not Applicable]</t>
  </si>
  <si>
    <t>Attachment 24: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 [ Not applicable]</t>
  </si>
  <si>
    <r>
      <t xml:space="preserve">Attachments 4,  5, 5(A), 6, 7,  9,  10, 11, 12, 13, 14, 15, 16, 17, </t>
    </r>
    <r>
      <rPr>
        <b/>
        <strike/>
        <sz val="11"/>
        <color rgb="FF800080"/>
        <rFont val="Book Antiqua"/>
        <family val="1"/>
      </rPr>
      <t>18</t>
    </r>
    <r>
      <rPr>
        <b/>
        <sz val="11"/>
        <color indexed="20"/>
        <rFont val="Book Antiqua"/>
        <family val="1"/>
      </rPr>
      <t>, 19 and Bid Form for 1st Envelope are included here.</t>
    </r>
  </si>
  <si>
    <t>Safety Pact (Not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</si>
  <si>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 (Not applicable)</t>
  </si>
  <si>
    <t>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t>
  </si>
  <si>
    <t>LS01</t>
  </si>
  <si>
    <t>Period in month from effective date of contract</t>
  </si>
  <si>
    <r>
      <t xml:space="preserve">Guarantee Declaration. </t>
    </r>
    <r>
      <rPr>
        <b/>
        <sz val="11"/>
        <rFont val="Book Antiqua"/>
        <family val="1"/>
      </rPr>
      <t>(Not applicable)</t>
    </r>
  </si>
  <si>
    <r>
      <t xml:space="preserve">Filled up information regarding Price Adjustment Data as per the format enclosed in the bidding documents. </t>
    </r>
    <r>
      <rPr>
        <b/>
        <sz val="11"/>
        <rFont val="Book Antiqua"/>
        <family val="1"/>
      </rPr>
      <t>(Not applicable)</t>
    </r>
  </si>
  <si>
    <r>
      <t xml:space="preserve">Safety Pact </t>
    </r>
    <r>
      <rPr>
        <b/>
        <sz val="11"/>
        <rFont val="Book Antiqua"/>
        <family val="1"/>
      </rPr>
      <t>(Not applicable)</t>
    </r>
  </si>
  <si>
    <t>Bid Securing Declaration to be submitted by the Bidder</t>
  </si>
  <si>
    <t>Undertaking regarding submission of original/Hard copy part of the bid.</t>
  </si>
  <si>
    <t>CC/NT/S-SRVY/DOM/A02/24/02866</t>
  </si>
  <si>
    <t>(n)</t>
  </si>
  <si>
    <t>GCC 40</t>
  </si>
  <si>
    <t>Conciliation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</si>
</sst>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0.0_);[Red]\(0.0\)"/>
  </numFmts>
  <fonts count="82">
    <font>
      <sz val="10"/>
      <name val="Book Antiqua"/>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b/>
      <sz val="8"/>
      <color indexed="12"/>
      <name val="Times New Roman"/>
      <family val="1"/>
    </font>
    <font>
      <b/>
      <sz val="8"/>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b/>
      <sz val="18"/>
      <color indexed="12"/>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1"/>
      <color indexed="22"/>
      <name val="Book Antiqua"/>
      <family val="1"/>
    </font>
    <font>
      <sz val="10"/>
      <color indexed="22"/>
      <name val="Book Antiqua"/>
      <family val="1"/>
    </font>
    <font>
      <sz val="1"/>
      <color indexed="9"/>
      <name val="Book Antiqua"/>
      <family val="1"/>
    </font>
    <font>
      <sz val="12"/>
      <color indexed="12"/>
      <name val="Calibri"/>
      <family val="2"/>
    </font>
    <font>
      <b/>
      <sz val="11"/>
      <color indexed="20"/>
      <name val="Book Antiqua"/>
      <family val="1"/>
    </font>
    <font>
      <b/>
      <sz val="11"/>
      <color indexed="10"/>
      <name val="Book Antiqua"/>
      <family val="1"/>
    </font>
    <font>
      <sz val="11"/>
      <name val="Arial"/>
      <family val="2"/>
    </font>
    <font>
      <sz val="12"/>
      <color indexed="12"/>
      <name val="Book Antiqua"/>
      <family val="1"/>
    </font>
    <font>
      <sz val="11"/>
      <color indexed="9"/>
      <name val="Book Antiqua"/>
      <family val="1"/>
    </font>
    <font>
      <sz val="10"/>
      <color indexed="9"/>
      <name val="Book Antiqua"/>
      <family val="1"/>
    </font>
    <font>
      <sz val="8"/>
      <name val="Book Antiqua"/>
      <family val="1"/>
    </font>
    <font>
      <b/>
      <i/>
      <sz val="11"/>
      <name val="Book Antiqua"/>
      <family val="1"/>
    </font>
    <font>
      <sz val="8"/>
      <color rgb="FF000000"/>
      <name val="Tahoma"/>
      <family val="2"/>
    </font>
    <font>
      <b/>
      <sz val="10"/>
      <color indexed="9"/>
      <name val="Book Antiqua"/>
      <family val="1"/>
    </font>
    <font>
      <sz val="12"/>
      <name val="Bookman Old Style"/>
      <family val="1"/>
    </font>
    <font>
      <b/>
      <sz val="12"/>
      <color rgb="FFFF0000"/>
      <name val="Arial"/>
      <family val="2"/>
    </font>
    <font>
      <b/>
      <sz val="20"/>
      <name val="Book Antiqua"/>
      <family val="1"/>
    </font>
    <font>
      <b/>
      <sz val="16"/>
      <name val="Book Antiqua"/>
      <family val="1"/>
    </font>
    <font>
      <b/>
      <sz val="22"/>
      <name val="Book Antiqua"/>
      <family val="1"/>
    </font>
    <font>
      <b/>
      <strike/>
      <sz val="11"/>
      <color rgb="FF800080"/>
      <name val="Book Antiqua"/>
      <family val="1"/>
    </font>
  </fonts>
  <fills count="10">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12"/>
        <bgColor indexed="64"/>
      </patternFill>
    </fill>
    <fill>
      <patternFill patternType="solid">
        <fgColor indexed="22"/>
        <bgColor indexed="64"/>
      </patternFill>
    </fill>
    <fill>
      <patternFill patternType="solid">
        <fgColor theme="0"/>
        <bgColor indexed="64"/>
      </patternFill>
    </fill>
    <fill>
      <patternFill patternType="solid">
        <fgColor theme="9" tint="0.39997558519241921"/>
        <bgColor indexed="64"/>
      </patternFill>
    </fill>
    <fill>
      <patternFill patternType="solid">
        <fgColor rgb="FFFFFF00"/>
        <bgColor indexed="64"/>
      </patternFill>
    </fill>
  </fills>
  <borders count="4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right style="thin">
        <color indexed="64"/>
      </right>
      <top style="thin">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s>
  <cellStyleXfs count="37">
    <xf numFmtId="0" fontId="0" fillId="0" borderId="0"/>
    <xf numFmtId="9" fontId="12" fillId="0" borderId="0"/>
    <xf numFmtId="164"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4" fillId="0" borderId="0"/>
    <xf numFmtId="168" fontId="13" fillId="0" borderId="0"/>
    <xf numFmtId="168" fontId="13" fillId="0" borderId="0"/>
    <xf numFmtId="168" fontId="13" fillId="0" borderId="0"/>
    <xf numFmtId="168" fontId="13" fillId="0" borderId="0"/>
    <xf numFmtId="168" fontId="13" fillId="0" borderId="0"/>
    <xf numFmtId="168" fontId="13" fillId="0" borderId="0"/>
    <xf numFmtId="168" fontId="13" fillId="0" borderId="0"/>
    <xf numFmtId="168" fontId="13" fillId="0" borderId="0"/>
    <xf numFmtId="169" fontId="15"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16" fillId="0" borderId="0" applyNumberFormat="0" applyFill="0" applyBorder="0" applyAlignment="0" applyProtection="0">
      <alignment vertical="top"/>
      <protection locked="0"/>
    </xf>
    <xf numFmtId="37" fontId="17" fillId="0" borderId="0"/>
    <xf numFmtId="170" fontId="13" fillId="0" borderId="0"/>
    <xf numFmtId="0" fontId="24" fillId="0" borderId="0"/>
    <xf numFmtId="0" fontId="1" fillId="0" borderId="0"/>
    <xf numFmtId="0" fontId="8" fillId="0" borderId="0"/>
    <xf numFmtId="0" fontId="52" fillId="0" borderId="0"/>
    <xf numFmtId="0" fontId="8" fillId="0" borderId="0"/>
    <xf numFmtId="0" fontId="13" fillId="0" borderId="0"/>
    <xf numFmtId="0" fontId="13" fillId="0" borderId="0"/>
    <xf numFmtId="0" fontId="8" fillId="0" borderId="0"/>
    <xf numFmtId="0" fontId="13" fillId="0" borderId="0"/>
    <xf numFmtId="0" fontId="18" fillId="0" borderId="0" applyFont="0"/>
    <xf numFmtId="0" fontId="19" fillId="0" borderId="0" applyNumberFormat="0" applyFill="0" applyBorder="0" applyAlignment="0" applyProtection="0">
      <alignment vertical="top"/>
      <protection locked="0"/>
    </xf>
    <xf numFmtId="0" fontId="20" fillId="0" borderId="0"/>
    <xf numFmtId="0" fontId="1" fillId="0" borderId="0"/>
    <xf numFmtId="0" fontId="1" fillId="0" borderId="0"/>
    <xf numFmtId="0" fontId="1" fillId="0" borderId="0"/>
    <xf numFmtId="0" fontId="13" fillId="0" borderId="0"/>
  </cellStyleXfs>
  <cellXfs count="674">
    <xf numFmtId="0" fontId="0" fillId="0" borderId="0" xfId="0"/>
    <xf numFmtId="0" fontId="0" fillId="0" borderId="0" xfId="0" applyAlignment="1">
      <alignment vertical="center"/>
    </xf>
    <xf numFmtId="0" fontId="4"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0" fontId="9" fillId="0" borderId="0" xfId="0" applyFont="1" applyAlignment="1">
      <alignment horizontal="center" vertical="center"/>
    </xf>
    <xf numFmtId="0" fontId="8" fillId="0" borderId="0" xfId="0" applyFont="1" applyAlignment="1">
      <alignment horizontal="justify" vertical="center"/>
    </xf>
    <xf numFmtId="0" fontId="9" fillId="0" borderId="0" xfId="0" applyFont="1" applyAlignment="1">
      <alignment horizontal="justify" vertical="center"/>
    </xf>
    <xf numFmtId="0" fontId="8" fillId="0" borderId="0" xfId="0" applyFont="1" applyAlignment="1">
      <alignment horizontal="left" vertical="center"/>
    </xf>
    <xf numFmtId="0" fontId="11" fillId="0" borderId="0" xfId="0" applyFont="1" applyAlignment="1">
      <alignment vertical="center"/>
    </xf>
    <xf numFmtId="0" fontId="8" fillId="0" borderId="0" xfId="25" applyAlignment="1">
      <alignment vertical="center"/>
    </xf>
    <xf numFmtId="0" fontId="8" fillId="0" borderId="0" xfId="28" applyAlignment="1" applyProtection="1">
      <alignment vertical="center"/>
      <protection hidden="1"/>
    </xf>
    <xf numFmtId="0" fontId="8" fillId="0" borderId="0" xfId="28" applyAlignment="1" applyProtection="1">
      <alignment horizontal="left" vertical="center" indent="1"/>
      <protection hidden="1"/>
    </xf>
    <xf numFmtId="0" fontId="9" fillId="0" borderId="0" xfId="28" applyFont="1" applyAlignment="1" applyProtection="1">
      <alignment vertical="center"/>
      <protection hidden="1"/>
    </xf>
    <xf numFmtId="0" fontId="9" fillId="0" borderId="0" xfId="0" applyFont="1" applyAlignment="1">
      <alignment vertical="center"/>
    </xf>
    <xf numFmtId="0" fontId="9" fillId="0" borderId="0" xfId="25" applyFont="1" applyAlignment="1" applyProtection="1">
      <alignment horizontal="left" vertical="center" indent="1"/>
      <protection hidden="1"/>
    </xf>
    <xf numFmtId="0" fontId="9" fillId="0" borderId="0" xfId="25" applyFont="1" applyAlignment="1" applyProtection="1">
      <alignment horizontal="left" vertical="center"/>
      <protection hidden="1"/>
    </xf>
    <xf numFmtId="0" fontId="8" fillId="0" borderId="0" xfId="28" applyAlignment="1" applyProtection="1">
      <alignment horizontal="left" vertical="center"/>
      <protection hidden="1"/>
    </xf>
    <xf numFmtId="0" fontId="8" fillId="0" borderId="0" xfId="0" applyFont="1" applyAlignment="1">
      <alignment horizontal="left" vertical="center" indent="1"/>
    </xf>
    <xf numFmtId="0" fontId="8" fillId="0" borderId="4" xfId="0" applyFont="1" applyBorder="1" applyAlignment="1">
      <alignment vertical="center"/>
    </xf>
    <xf numFmtId="0" fontId="9" fillId="0" borderId="4" xfId="0" applyFont="1" applyBorder="1" applyAlignment="1">
      <alignment horizontal="right"/>
    </xf>
    <xf numFmtId="0" fontId="9" fillId="0" borderId="0" xfId="0" applyFont="1" applyAlignment="1">
      <alignment horizontal="left" vertical="center"/>
    </xf>
    <xf numFmtId="0" fontId="9" fillId="0" borderId="0" xfId="0" applyFont="1" applyAlignment="1">
      <alignment horizontal="right" vertical="center" indent="1"/>
    </xf>
    <xf numFmtId="0" fontId="9" fillId="0" borderId="4" xfId="0" applyFont="1" applyBorder="1" applyAlignment="1" applyProtection="1">
      <alignment vertical="center"/>
      <protection hidden="1"/>
    </xf>
    <xf numFmtId="0" fontId="8" fillId="0" borderId="4" xfId="0" applyFont="1" applyBorder="1" applyAlignment="1" applyProtection="1">
      <alignment vertical="center"/>
      <protection hidden="1"/>
    </xf>
    <xf numFmtId="0" fontId="9"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2" fillId="0" borderId="0" xfId="0" applyFont="1" applyAlignment="1" applyProtection="1">
      <alignment vertical="center"/>
      <protection hidden="1"/>
    </xf>
    <xf numFmtId="0" fontId="11" fillId="0" borderId="0" xfId="0" applyFont="1" applyAlignment="1" applyProtection="1">
      <alignment vertical="center"/>
      <protection hidden="1"/>
    </xf>
    <xf numFmtId="0" fontId="9" fillId="0" borderId="0" xfId="0" applyFont="1" applyAlignment="1" applyProtection="1">
      <alignment horizontal="center" vertical="center"/>
      <protection hidden="1"/>
    </xf>
    <xf numFmtId="0" fontId="8" fillId="0" borderId="0" xfId="0" applyFont="1" applyAlignment="1" applyProtection="1">
      <alignment vertical="center"/>
      <protection hidden="1"/>
    </xf>
    <xf numFmtId="0" fontId="8" fillId="0" borderId="0" xfId="25" applyAlignment="1" applyProtection="1">
      <alignment vertical="center"/>
      <protection hidden="1"/>
    </xf>
    <xf numFmtId="0" fontId="3" fillId="0" borderId="0" xfId="0" applyFont="1" applyAlignment="1" applyProtection="1">
      <alignment vertical="center"/>
      <protection hidden="1"/>
    </xf>
    <xf numFmtId="0" fontId="8" fillId="0" borderId="0" xfId="0" applyFont="1" applyAlignment="1" applyProtection="1">
      <alignment horizontal="justify" vertical="center"/>
      <protection hidden="1"/>
    </xf>
    <xf numFmtId="0" fontId="9" fillId="0" borderId="0" xfId="0" applyFont="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9" fillId="0" borderId="0" xfId="0" applyFont="1" applyAlignment="1" applyProtection="1">
      <alignment horizontal="left" vertical="center"/>
      <protection hidden="1"/>
    </xf>
    <xf numFmtId="0" fontId="9" fillId="0" borderId="0" xfId="0" applyFont="1" applyAlignment="1" applyProtection="1">
      <alignment horizontal="right" vertical="center" indent="1"/>
      <protection hidden="1"/>
    </xf>
    <xf numFmtId="0" fontId="8" fillId="0" borderId="0" xfId="0" applyFont="1" applyAlignment="1" applyProtection="1">
      <alignment horizontal="left" vertical="center"/>
      <protection hidden="1"/>
    </xf>
    <xf numFmtId="0" fontId="9" fillId="0" borderId="0" xfId="0" applyFont="1" applyAlignment="1" applyProtection="1">
      <alignment horizontal="left" vertical="center" indent="1"/>
      <protection hidden="1"/>
    </xf>
    <xf numFmtId="0" fontId="8" fillId="0" borderId="0" xfId="0" applyFont="1" applyAlignment="1" applyProtection="1">
      <alignment horizontal="left" vertical="center" indent="1"/>
      <protection hidden="1"/>
    </xf>
    <xf numFmtId="0" fontId="9" fillId="0" borderId="4" xfId="0" applyFont="1" applyBorder="1" applyAlignment="1" applyProtection="1">
      <alignment horizontal="right" vertical="center"/>
      <protection hidden="1"/>
    </xf>
    <xf numFmtId="0" fontId="4" fillId="0" borderId="5" xfId="0" applyFont="1" applyBorder="1" applyAlignment="1" applyProtection="1">
      <alignment horizontal="center" vertical="center"/>
      <protection hidden="1"/>
    </xf>
    <xf numFmtId="0" fontId="8" fillId="0" borderId="0" xfId="0" applyFont="1" applyAlignment="1" applyProtection="1">
      <alignment horizontal="right" vertical="center"/>
      <protection hidden="1"/>
    </xf>
    <xf numFmtId="0" fontId="9" fillId="0" borderId="0" xfId="0" applyFont="1" applyAlignment="1" applyProtection="1">
      <alignment horizontal="left" vertical="top"/>
      <protection hidden="1"/>
    </xf>
    <xf numFmtId="0" fontId="8" fillId="0" borderId="6" xfId="0" applyFont="1" applyBorder="1" applyAlignment="1" applyProtection="1">
      <alignment horizontal="center" vertical="center" wrapText="1"/>
      <protection hidden="1"/>
    </xf>
    <xf numFmtId="0" fontId="8" fillId="0" borderId="6" xfId="0" applyFont="1" applyBorder="1" applyAlignment="1" applyProtection="1">
      <alignment horizontal="justify" vertical="center" wrapText="1"/>
      <protection hidden="1"/>
    </xf>
    <xf numFmtId="0" fontId="9" fillId="0" borderId="6" xfId="0" applyFont="1" applyBorder="1" applyAlignment="1" applyProtection="1">
      <alignment horizontal="center" vertical="center" wrapText="1"/>
      <protection hidden="1"/>
    </xf>
    <xf numFmtId="0" fontId="23" fillId="0" borderId="0" xfId="0" applyFont="1" applyAlignment="1" applyProtection="1">
      <alignment vertical="center"/>
      <protection hidden="1"/>
    </xf>
    <xf numFmtId="0" fontId="23" fillId="0" borderId="0" xfId="0" applyFont="1" applyProtection="1">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center" vertical="top"/>
      <protection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8" fillId="0" borderId="0" xfId="0" quotePrefix="1" applyFont="1" applyAlignment="1" applyProtection="1">
      <alignment horizontal="right" vertical="center"/>
      <protection hidden="1"/>
    </xf>
    <xf numFmtId="0" fontId="8" fillId="0" borderId="0" xfId="0" quotePrefix="1" applyFont="1" applyAlignment="1" applyProtection="1">
      <alignment horizontal="right" vertical="top"/>
      <protection hidden="1"/>
    </xf>
    <xf numFmtId="0" fontId="9" fillId="0" borderId="0" xfId="0" applyFont="1" applyAlignment="1" applyProtection="1">
      <alignment horizontal="right" vertical="center"/>
      <protection hidden="1"/>
    </xf>
    <xf numFmtId="0" fontId="24" fillId="0" borderId="0" xfId="0" applyFont="1" applyAlignment="1" applyProtection="1">
      <alignment vertical="center"/>
      <protection hidden="1"/>
    </xf>
    <xf numFmtId="171" fontId="8" fillId="0" borderId="0" xfId="0" applyNumberFormat="1" applyFont="1" applyAlignment="1" applyProtection="1">
      <alignment horizontal="center" vertical="center"/>
      <protection hidden="1"/>
    </xf>
    <xf numFmtId="0" fontId="8" fillId="0" borderId="0" xfId="25" applyAlignment="1" applyProtection="1">
      <alignment horizontal="left" vertical="center"/>
      <protection hidden="1"/>
    </xf>
    <xf numFmtId="0" fontId="6" fillId="0" borderId="0" xfId="0" applyFont="1" applyAlignment="1" applyProtection="1">
      <alignment vertical="center"/>
      <protection hidden="1"/>
    </xf>
    <xf numFmtId="0" fontId="6" fillId="0" borderId="0" xfId="0" applyFont="1" applyProtection="1">
      <protection hidden="1"/>
    </xf>
    <xf numFmtId="0" fontId="8" fillId="0" borderId="0" xfId="0" applyFont="1" applyAlignment="1" applyProtection="1">
      <alignment horizontal="center" vertical="center" wrapText="1"/>
      <protection hidden="1"/>
    </xf>
    <xf numFmtId="0" fontId="8" fillId="0" borderId="0" xfId="0" applyFont="1" applyAlignment="1" applyProtection="1">
      <alignment vertical="top"/>
      <protection hidden="1"/>
    </xf>
    <xf numFmtId="0" fontId="0" fillId="0" borderId="0" xfId="0" applyAlignment="1" applyProtection="1">
      <alignment vertical="top"/>
      <protection hidden="1"/>
    </xf>
    <xf numFmtId="0" fontId="24" fillId="0" borderId="0" xfId="0" applyFont="1" applyAlignment="1" applyProtection="1">
      <alignment vertical="center" wrapText="1"/>
      <protection hidden="1"/>
    </xf>
    <xf numFmtId="0" fontId="26" fillId="0" borderId="0" xfId="0" applyFont="1" applyAlignment="1" applyProtection="1">
      <alignment vertical="center"/>
      <protection hidden="1"/>
    </xf>
    <xf numFmtId="0" fontId="0" fillId="0" borderId="0" xfId="0" applyAlignment="1" applyProtection="1">
      <alignment horizontal="center"/>
      <protection hidden="1"/>
    </xf>
    <xf numFmtId="172" fontId="9" fillId="0" borderId="0" xfId="0" applyNumberFormat="1" applyFont="1" applyAlignment="1" applyProtection="1">
      <alignment horizontal="left" vertical="center" indent="1"/>
      <protection hidden="1"/>
    </xf>
    <xf numFmtId="0" fontId="9" fillId="0" borderId="0" xfId="0" applyFont="1" applyAlignment="1" applyProtection="1">
      <alignment horizontal="right"/>
      <protection hidden="1"/>
    </xf>
    <xf numFmtId="0" fontId="10" fillId="0" borderId="0" xfId="0" applyFont="1" applyAlignment="1" applyProtection="1">
      <alignment horizontal="center" vertical="center" wrapText="1"/>
      <protection hidden="1"/>
    </xf>
    <xf numFmtId="172" fontId="8" fillId="0" borderId="0" xfId="0" applyNumberFormat="1" applyFont="1" applyAlignment="1" applyProtection="1">
      <alignment horizontal="left" vertical="center"/>
      <protection hidden="1"/>
    </xf>
    <xf numFmtId="0" fontId="9" fillId="0" borderId="0" xfId="0" applyFont="1" applyAlignment="1" applyProtection="1">
      <alignment horizontal="left" vertical="center" indent="2"/>
      <protection hidden="1"/>
    </xf>
    <xf numFmtId="0" fontId="8" fillId="0" borderId="0" xfId="0" applyFont="1" applyAlignment="1" applyProtection="1">
      <alignment horizontal="left" vertical="center" indent="2"/>
      <protection hidden="1"/>
    </xf>
    <xf numFmtId="0" fontId="8" fillId="0" borderId="0" xfId="0" applyFont="1" applyAlignment="1" applyProtection="1">
      <alignment horizontal="left" vertical="center" indent="3"/>
      <protection hidden="1"/>
    </xf>
    <xf numFmtId="171" fontId="8" fillId="0" borderId="0" xfId="0" applyNumberFormat="1" applyFont="1" applyAlignment="1" applyProtection="1">
      <alignment horizontal="center" vertical="top"/>
      <protection hidden="1"/>
    </xf>
    <xf numFmtId="171" fontId="8" fillId="0" borderId="0" xfId="0" applyNumberFormat="1" applyFont="1" applyAlignment="1" applyProtection="1">
      <alignment horizontal="left" vertical="top"/>
      <protection hidden="1"/>
    </xf>
    <xf numFmtId="0" fontId="8" fillId="0" borderId="0" xfId="0" applyFont="1" applyAlignment="1" applyProtection="1">
      <alignment horizontal="justify" vertical="top"/>
      <protection hidden="1"/>
    </xf>
    <xf numFmtId="0" fontId="27" fillId="0" borderId="0" xfId="0" applyFont="1" applyAlignment="1" applyProtection="1">
      <alignment horizontal="justify" vertical="top"/>
      <protection hidden="1"/>
    </xf>
    <xf numFmtId="171" fontId="8" fillId="0" borderId="0" xfId="0" applyNumberFormat="1" applyFont="1" applyAlignment="1" applyProtection="1">
      <alignment horizontal="justify" vertical="top" wrapText="1"/>
      <protection hidden="1"/>
    </xf>
    <xf numFmtId="171" fontId="8" fillId="0" borderId="0" xfId="0" applyNumberFormat="1" applyFont="1" applyAlignment="1" applyProtection="1">
      <alignment horizontal="left" vertical="top" indent="2"/>
      <protection hidden="1"/>
    </xf>
    <xf numFmtId="171" fontId="8" fillId="0" borderId="0" xfId="0" applyNumberFormat="1" applyFont="1" applyAlignment="1" applyProtection="1">
      <alignment horizontal="left" vertical="center" indent="3"/>
      <protection hidden="1"/>
    </xf>
    <xf numFmtId="0" fontId="8" fillId="0" borderId="0" xfId="0" applyFont="1" applyAlignment="1" applyProtection="1">
      <alignment horizontal="left" vertical="center" wrapText="1" indent="2"/>
      <protection hidden="1"/>
    </xf>
    <xf numFmtId="0" fontId="1" fillId="0" borderId="0" xfId="0" applyFont="1" applyProtection="1">
      <protection hidden="1"/>
    </xf>
    <xf numFmtId="0" fontId="1" fillId="0" borderId="0" xfId="0" applyFont="1" applyAlignment="1" applyProtection="1">
      <alignment vertical="center"/>
      <protection hidden="1"/>
    </xf>
    <xf numFmtId="0" fontId="4" fillId="0" borderId="5" xfId="0" quotePrefix="1" applyFont="1" applyBorder="1" applyAlignment="1" applyProtection="1">
      <alignment horizontal="center" vertical="center"/>
      <protection hidden="1"/>
    </xf>
    <xf numFmtId="0" fontId="8" fillId="2" borderId="6" xfId="0" applyFont="1" applyFill="1" applyBorder="1" applyAlignment="1" applyProtection="1">
      <alignment horizontal="left" vertical="center" wrapText="1"/>
      <protection locked="0"/>
    </xf>
    <xf numFmtId="0" fontId="0" fillId="0" borderId="4" xfId="0" applyBorder="1" applyAlignment="1" applyProtection="1">
      <alignment vertical="center"/>
      <protection hidden="1"/>
    </xf>
    <xf numFmtId="0" fontId="0" fillId="0" borderId="4" xfId="0" applyBorder="1" applyProtection="1">
      <protection hidden="1"/>
    </xf>
    <xf numFmtId="171" fontId="8" fillId="0" borderId="0" xfId="0" applyNumberFormat="1" applyFont="1" applyAlignment="1" applyProtection="1">
      <alignment horizontal="center"/>
      <protection hidden="1"/>
    </xf>
    <xf numFmtId="0" fontId="8" fillId="0" borderId="0" xfId="0" applyFont="1" applyAlignment="1" applyProtection="1">
      <alignment horizontal="left"/>
      <protection hidden="1"/>
    </xf>
    <xf numFmtId="0" fontId="21" fillId="0" borderId="0" xfId="0" applyFont="1" applyAlignment="1" applyProtection="1">
      <alignment horizontal="justify" vertical="center"/>
      <protection hidden="1"/>
    </xf>
    <xf numFmtId="0" fontId="8" fillId="0" borderId="6" xfId="0" applyFont="1" applyBorder="1" applyAlignment="1" applyProtection="1">
      <alignment horizontal="left" vertical="center" wrapText="1"/>
      <protection hidden="1"/>
    </xf>
    <xf numFmtId="0" fontId="8" fillId="0" borderId="6" xfId="0" applyFont="1" applyBorder="1" applyAlignment="1" applyProtection="1">
      <alignment horizontal="center" vertical="top" wrapText="1"/>
      <protection hidden="1"/>
    </xf>
    <xf numFmtId="0" fontId="8" fillId="0" borderId="12" xfId="0" applyFont="1" applyBorder="1" applyAlignment="1" applyProtection="1">
      <alignment horizontal="left" vertical="center" wrapText="1"/>
      <protection hidden="1"/>
    </xf>
    <xf numFmtId="0" fontId="8" fillId="0" borderId="13" xfId="0" applyFont="1" applyBorder="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8" fillId="0" borderId="0" xfId="0" applyFont="1" applyAlignment="1" applyProtection="1">
      <alignment horizontal="center" vertical="top" wrapText="1"/>
      <protection hidden="1"/>
    </xf>
    <xf numFmtId="0" fontId="9" fillId="0" borderId="0" xfId="0" applyFont="1" applyAlignment="1" applyProtection="1">
      <alignment horizontal="left"/>
      <protection hidden="1"/>
    </xf>
    <xf numFmtId="0" fontId="8" fillId="0" borderId="0" xfId="0" applyFont="1" applyAlignment="1" applyProtection="1">
      <alignment horizontal="center"/>
      <protection hidden="1"/>
    </xf>
    <xf numFmtId="0" fontId="8" fillId="0" borderId="0" xfId="0" applyFont="1" applyAlignment="1" applyProtection="1">
      <alignment vertical="center" wrapText="1"/>
      <protection hidden="1"/>
    </xf>
    <xf numFmtId="0" fontId="8" fillId="0" borderId="0" xfId="0" applyFont="1" applyAlignment="1" applyProtection="1">
      <alignment horizontal="justify"/>
      <protection hidden="1"/>
    </xf>
    <xf numFmtId="0" fontId="8" fillId="0" borderId="0" xfId="0" applyFont="1" applyAlignment="1" applyProtection="1">
      <alignment vertical="top" wrapText="1"/>
      <protection hidden="1"/>
    </xf>
    <xf numFmtId="0" fontId="8"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0" fontId="24" fillId="0" borderId="0" xfId="27" applyFont="1" applyAlignment="1" applyProtection="1">
      <alignment vertical="center"/>
      <protection hidden="1"/>
    </xf>
    <xf numFmtId="0" fontId="29" fillId="0" borderId="0" xfId="27" applyFont="1" applyAlignment="1" applyProtection="1">
      <alignment vertical="center"/>
      <protection hidden="1"/>
    </xf>
    <xf numFmtId="0" fontId="29" fillId="0" borderId="0" xfId="27" applyFont="1" applyProtection="1">
      <protection hidden="1"/>
    </xf>
    <xf numFmtId="0" fontId="13" fillId="0" borderId="0" xfId="27" applyProtection="1">
      <protection hidden="1"/>
    </xf>
    <xf numFmtId="0" fontId="4" fillId="0" borderId="0" xfId="27" applyFont="1" applyAlignment="1" applyProtection="1">
      <alignment vertical="center"/>
      <protection hidden="1"/>
    </xf>
    <xf numFmtId="0" fontId="4" fillId="0" borderId="4" xfId="27" applyFont="1" applyBorder="1" applyAlignment="1" applyProtection="1">
      <alignment vertical="center"/>
      <protection hidden="1"/>
    </xf>
    <xf numFmtId="0" fontId="13" fillId="0" borderId="0" xfId="27" applyAlignment="1" applyProtection="1">
      <alignment vertical="center"/>
      <protection hidden="1"/>
    </xf>
    <xf numFmtId="0" fontId="32" fillId="0" borderId="0" xfId="27" applyFont="1" applyAlignment="1" applyProtection="1">
      <alignment vertical="center"/>
      <protection hidden="1"/>
    </xf>
    <xf numFmtId="0" fontId="4" fillId="0" borderId="14" xfId="27" applyFont="1" applyBorder="1" applyAlignment="1" applyProtection="1">
      <alignment vertical="center"/>
      <protection hidden="1"/>
    </xf>
    <xf numFmtId="0" fontId="33" fillId="0" borderId="0" xfId="27" applyFont="1" applyAlignment="1" applyProtection="1">
      <alignment vertical="center"/>
      <protection hidden="1"/>
    </xf>
    <xf numFmtId="0" fontId="34" fillId="0" borderId="0" xfId="27" applyFont="1"/>
    <xf numFmtId="0" fontId="33" fillId="0" borderId="0" xfId="27" applyFont="1" applyProtection="1">
      <protection hidden="1"/>
    </xf>
    <xf numFmtId="0" fontId="34" fillId="0" borderId="0" xfId="27" applyFont="1" applyProtection="1">
      <protection hidden="1"/>
    </xf>
    <xf numFmtId="0" fontId="8" fillId="0" borderId="7" xfId="0" applyFont="1" applyBorder="1" applyAlignment="1" applyProtection="1">
      <alignment horizontal="center" vertical="top" wrapText="1"/>
      <protection hidden="1"/>
    </xf>
    <xf numFmtId="0" fontId="8" fillId="0" borderId="18" xfId="0" applyFont="1" applyBorder="1" applyAlignment="1" applyProtection="1">
      <alignment horizontal="center" vertical="top" wrapText="1"/>
      <protection hidden="1"/>
    </xf>
    <xf numFmtId="0" fontId="8" fillId="0" borderId="19" xfId="0" applyFont="1" applyBorder="1" applyAlignment="1" applyProtection="1">
      <alignment horizontal="center" vertical="top" wrapText="1"/>
      <protection hidden="1"/>
    </xf>
    <xf numFmtId="0" fontId="8" fillId="0" borderId="0" xfId="0" applyFont="1" applyProtection="1">
      <protection hidden="1"/>
    </xf>
    <xf numFmtId="0" fontId="9" fillId="0" borderId="0" xfId="28" applyFont="1" applyAlignment="1" applyProtection="1">
      <alignment vertical="top"/>
      <protection hidden="1"/>
    </xf>
    <xf numFmtId="0" fontId="8" fillId="0" borderId="0" xfId="28" applyAlignment="1" applyProtection="1">
      <alignment horizontal="left" vertical="center" indent="2"/>
      <protection hidden="1"/>
    </xf>
    <xf numFmtId="0" fontId="4" fillId="0" borderId="0" xfId="0" applyFont="1" applyAlignment="1" applyProtection="1">
      <alignment horizontal="center" vertical="center"/>
      <protection hidden="1"/>
    </xf>
    <xf numFmtId="0" fontId="10" fillId="0" borderId="0" xfId="0" applyFont="1" applyAlignment="1" applyProtection="1">
      <alignment vertical="center" wrapText="1"/>
      <protection hidden="1"/>
    </xf>
    <xf numFmtId="0" fontId="8" fillId="0" borderId="24" xfId="0" applyFont="1" applyBorder="1" applyAlignment="1" applyProtection="1">
      <alignment vertical="center"/>
      <protection hidden="1"/>
    </xf>
    <xf numFmtId="0" fontId="8" fillId="0" borderId="25" xfId="0" applyFont="1" applyBorder="1" applyAlignment="1" applyProtection="1">
      <alignment vertical="center"/>
      <protection hidden="1"/>
    </xf>
    <xf numFmtId="0" fontId="8" fillId="0" borderId="13" xfId="0" applyFont="1" applyBorder="1" applyAlignment="1" applyProtection="1">
      <alignment vertical="center"/>
      <protection hidden="1"/>
    </xf>
    <xf numFmtId="0" fontId="8" fillId="0" borderId="11" xfId="0" applyFont="1" applyBorder="1" applyAlignment="1" applyProtection="1">
      <alignment vertical="center"/>
      <protection hidden="1"/>
    </xf>
    <xf numFmtId="0" fontId="8" fillId="0" borderId="9" xfId="0" applyFont="1" applyBorder="1" applyAlignment="1" applyProtection="1">
      <alignment horizontal="left" vertical="center"/>
      <protection hidden="1"/>
    </xf>
    <xf numFmtId="0" fontId="9" fillId="0" borderId="0" xfId="28" applyFont="1" applyAlignment="1" applyProtection="1">
      <alignment horizontal="left" vertical="center"/>
      <protection hidden="1"/>
    </xf>
    <xf numFmtId="0" fontId="8" fillId="0" borderId="26" xfId="0" applyFont="1" applyBorder="1" applyAlignment="1" applyProtection="1">
      <alignment horizontal="left" vertical="center"/>
      <protection hidden="1"/>
    </xf>
    <xf numFmtId="0" fontId="8" fillId="0" borderId="0" xfId="25" applyAlignment="1" applyProtection="1">
      <alignment horizontal="left" vertical="center" indent="1"/>
      <protection hidden="1"/>
    </xf>
    <xf numFmtId="0" fontId="7" fillId="0" borderId="0" xfId="0" applyFont="1" applyAlignment="1" applyProtection="1">
      <alignment vertical="center"/>
      <protection hidden="1"/>
    </xf>
    <xf numFmtId="0" fontId="4" fillId="0" borderId="27" xfId="0" applyFont="1" applyBorder="1" applyAlignment="1" applyProtection="1">
      <alignment horizontal="center" vertical="center"/>
      <protection hidden="1"/>
    </xf>
    <xf numFmtId="0" fontId="4" fillId="0" borderId="28" xfId="0" applyFont="1" applyBorder="1" applyAlignment="1" applyProtection="1">
      <alignment horizontal="center" vertical="center"/>
      <protection hidden="1"/>
    </xf>
    <xf numFmtId="0" fontId="4" fillId="0" borderId="29" xfId="0" applyFont="1" applyBorder="1" applyAlignment="1" applyProtection="1">
      <alignment horizontal="center" vertical="center"/>
      <protection hidden="1"/>
    </xf>
    <xf numFmtId="0" fontId="4" fillId="0" borderId="30" xfId="0" applyFont="1" applyBorder="1" applyAlignment="1" applyProtection="1">
      <alignment horizontal="center" vertical="center"/>
      <protection hidden="1"/>
    </xf>
    <xf numFmtId="172" fontId="26" fillId="0" borderId="0" xfId="0" applyNumberFormat="1" applyFont="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protection hidden="1"/>
    </xf>
    <xf numFmtId="0" fontId="39" fillId="0" borderId="0" xfId="0" applyFont="1" applyProtection="1">
      <protection hidden="1"/>
    </xf>
    <xf numFmtId="0" fontId="42" fillId="0" borderId="0" xfId="0" applyFont="1" applyAlignment="1" applyProtection="1">
      <alignment vertical="center"/>
      <protection hidden="1"/>
    </xf>
    <xf numFmtId="0" fontId="43" fillId="0" borderId="0" xfId="0" applyFont="1" applyAlignment="1" applyProtection="1">
      <alignment vertical="center"/>
      <protection hidden="1"/>
    </xf>
    <xf numFmtId="0" fontId="36" fillId="0" borderId="0" xfId="25" applyFont="1" applyAlignment="1" applyProtection="1">
      <alignment horizontal="left" vertical="center" indent="1"/>
      <protection hidden="1"/>
    </xf>
    <xf numFmtId="0" fontId="38" fillId="0" borderId="0" xfId="0" applyFont="1" applyAlignment="1" applyProtection="1">
      <alignment vertical="center"/>
      <protection hidden="1"/>
    </xf>
    <xf numFmtId="0" fontId="6" fillId="0" borderId="0" xfId="0" applyFont="1" applyAlignment="1" applyProtection="1">
      <alignment horizontal="center" vertical="center"/>
      <protection hidden="1"/>
    </xf>
    <xf numFmtId="0" fontId="44" fillId="0" borderId="0" xfId="0" applyFont="1" applyAlignment="1" applyProtection="1">
      <alignment horizontal="center" vertical="center"/>
      <protection hidden="1"/>
    </xf>
    <xf numFmtId="0" fontId="45" fillId="0" borderId="0" xfId="0" applyFont="1" applyAlignment="1" applyProtection="1">
      <alignment horizontal="center" vertical="center"/>
      <protection hidden="1"/>
    </xf>
    <xf numFmtId="0" fontId="6" fillId="0" borderId="0" xfId="0" applyFont="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41" fillId="0" borderId="0" xfId="28" applyFont="1" applyAlignment="1" applyProtection="1">
      <alignment vertical="center"/>
      <protection hidden="1"/>
    </xf>
    <xf numFmtId="0" fontId="40" fillId="0" borderId="0" xfId="0" applyFont="1" applyAlignment="1" applyProtection="1">
      <alignment horizontal="center" vertical="center"/>
      <protection hidden="1"/>
    </xf>
    <xf numFmtId="0" fontId="4" fillId="0" borderId="0" xfId="0" applyFont="1" applyProtection="1">
      <protection hidden="1"/>
    </xf>
    <xf numFmtId="0" fontId="0" fillId="0" borderId="0" xfId="0" applyAlignment="1" applyProtection="1">
      <alignment horizontal="justify"/>
      <protection hidden="1"/>
    </xf>
    <xf numFmtId="0" fontId="6" fillId="2" borderId="6" xfId="0" applyFont="1" applyFill="1" applyBorder="1" applyAlignment="1" applyProtection="1">
      <alignment horizontal="center" vertical="center"/>
      <protection locked="0"/>
    </xf>
    <xf numFmtId="0" fontId="8" fillId="0" borderId="14" xfId="0" applyFont="1" applyBorder="1" applyAlignment="1" applyProtection="1">
      <alignment vertical="center"/>
      <protection hidden="1"/>
    </xf>
    <xf numFmtId="0" fontId="9" fillId="2" borderId="18" xfId="0" applyFont="1" applyFill="1" applyBorder="1" applyAlignment="1" applyProtection="1">
      <alignment horizontal="center" vertical="center" wrapText="1"/>
      <protection locked="0"/>
    </xf>
    <xf numFmtId="0" fontId="9" fillId="2" borderId="19" xfId="0" applyFont="1" applyFill="1" applyBorder="1" applyAlignment="1" applyProtection="1">
      <alignment horizontal="center" vertical="center" wrapText="1"/>
      <protection locked="0"/>
    </xf>
    <xf numFmtId="0" fontId="8" fillId="0" borderId="0" xfId="28" applyAlignment="1" applyProtection="1">
      <alignment vertical="top"/>
      <protection hidden="1"/>
    </xf>
    <xf numFmtId="0" fontId="9" fillId="0" borderId="0" xfId="25" applyFont="1" applyAlignment="1" applyProtection="1">
      <alignment horizontal="left" vertical="center" indent="5"/>
      <protection hidden="1"/>
    </xf>
    <xf numFmtId="0" fontId="8" fillId="0" borderId="0" xfId="28" applyAlignment="1" applyProtection="1">
      <alignment horizontal="left" vertical="center" indent="5"/>
      <protection hidden="1"/>
    </xf>
    <xf numFmtId="0" fontId="1"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4" fillId="2" borderId="6" xfId="0" applyFont="1" applyFill="1" applyBorder="1" applyAlignment="1" applyProtection="1">
      <alignment horizontal="right" vertical="center" wrapText="1"/>
      <protection locked="0"/>
    </xf>
    <xf numFmtId="0" fontId="13" fillId="0" borderId="0" xfId="26" applyAlignment="1" applyProtection="1">
      <alignment vertical="center"/>
      <protection hidden="1"/>
    </xf>
    <xf numFmtId="0" fontId="13" fillId="0" borderId="0" xfId="26" applyProtection="1">
      <protection hidden="1"/>
    </xf>
    <xf numFmtId="0" fontId="49" fillId="0" borderId="0" xfId="0" applyFont="1" applyAlignment="1" applyProtection="1">
      <alignment vertical="center"/>
      <protection hidden="1"/>
    </xf>
    <xf numFmtId="15" fontId="8" fillId="2" borderId="6" xfId="0" applyNumberFormat="1" applyFont="1" applyFill="1" applyBorder="1" applyAlignment="1" applyProtection="1">
      <alignment horizontal="left" vertical="center"/>
      <protection locked="0"/>
    </xf>
    <xf numFmtId="0" fontId="8" fillId="0" borderId="0" xfId="0" applyFont="1" applyAlignment="1" applyProtection="1">
      <alignment horizontal="justify" vertical="center" wrapText="1"/>
      <protection hidden="1"/>
    </xf>
    <xf numFmtId="0" fontId="35" fillId="0" borderId="0" xfId="0" applyFont="1" applyAlignment="1" applyProtection="1">
      <alignment horizontal="left" vertical="center"/>
      <protection hidden="1"/>
    </xf>
    <xf numFmtId="172" fontId="9" fillId="0" borderId="0" xfId="0" applyNumberFormat="1" applyFont="1" applyAlignment="1">
      <alignment horizontal="left" vertical="center" indent="1"/>
    </xf>
    <xf numFmtId="172" fontId="9" fillId="0" borderId="0" xfId="0" applyNumberFormat="1" applyFont="1" applyAlignment="1" applyProtection="1">
      <alignment horizontal="left" vertical="center"/>
      <protection hidden="1"/>
    </xf>
    <xf numFmtId="1" fontId="26" fillId="0" borderId="0" xfId="0" applyNumberFormat="1" applyFont="1" applyAlignment="1" applyProtection="1">
      <alignment horizontal="center" vertical="center"/>
      <protection hidden="1"/>
    </xf>
    <xf numFmtId="0" fontId="8" fillId="0" borderId="31" xfId="0" applyFont="1" applyBorder="1" applyAlignment="1" applyProtection="1">
      <alignment horizontal="center" vertical="top" wrapText="1"/>
      <protection hidden="1"/>
    </xf>
    <xf numFmtId="0" fontId="46" fillId="0" borderId="0" xfId="0" applyFont="1" applyAlignment="1" applyProtection="1">
      <alignment horizontal="justify" vertical="center"/>
      <protection hidden="1"/>
    </xf>
    <xf numFmtId="0" fontId="46" fillId="0" borderId="0" xfId="0" applyFont="1" applyAlignment="1" applyProtection="1">
      <alignment horizontal="center" vertical="center"/>
      <protection hidden="1"/>
    </xf>
    <xf numFmtId="0" fontId="4" fillId="0" borderId="0" xfId="0" applyFont="1" applyAlignment="1" applyProtection="1">
      <alignment horizontal="justify" vertical="center"/>
      <protection hidden="1"/>
    </xf>
    <xf numFmtId="0" fontId="23" fillId="0" borderId="0" xfId="27" applyFont="1" applyAlignment="1" applyProtection="1">
      <alignment vertical="center"/>
      <protection hidden="1"/>
    </xf>
    <xf numFmtId="0" fontId="24" fillId="0" borderId="4" xfId="27" applyFont="1" applyBorder="1" applyAlignment="1" applyProtection="1">
      <alignment vertical="center"/>
      <protection hidden="1"/>
    </xf>
    <xf numFmtId="0" fontId="51" fillId="0" borderId="0" xfId="0" applyFont="1" applyAlignment="1" applyProtection="1">
      <alignment horizontal="right" vertical="center" wrapText="1"/>
      <protection hidden="1"/>
    </xf>
    <xf numFmtId="0" fontId="9" fillId="0" borderId="0" xfId="0" applyFont="1" applyAlignment="1" applyProtection="1">
      <alignment horizontal="center" vertical="center" wrapText="1"/>
      <protection hidden="1"/>
    </xf>
    <xf numFmtId="0" fontId="8" fillId="0" borderId="14" xfId="0" applyFont="1" applyBorder="1" applyAlignment="1" applyProtection="1">
      <alignment horizontal="center" vertical="top" wrapText="1"/>
      <protection hidden="1"/>
    </xf>
    <xf numFmtId="0" fontId="8" fillId="0" borderId="14" xfId="0" applyFont="1" applyBorder="1" applyAlignment="1" applyProtection="1">
      <alignment vertical="top" wrapText="1"/>
      <protection hidden="1"/>
    </xf>
    <xf numFmtId="0" fontId="46" fillId="0" borderId="0" xfId="0" applyFont="1" applyAlignment="1" applyProtection="1">
      <alignment vertical="center"/>
      <protection hidden="1"/>
    </xf>
    <xf numFmtId="0" fontId="46" fillId="0" borderId="0" xfId="0" applyFont="1" applyAlignment="1" applyProtection="1">
      <alignment vertical="center"/>
      <protection locked="0"/>
    </xf>
    <xf numFmtId="0" fontId="24" fillId="0" borderId="0" xfId="0" applyFont="1" applyAlignment="1" applyProtection="1">
      <alignment vertical="center"/>
      <protection locked="0"/>
    </xf>
    <xf numFmtId="0" fontId="46" fillId="0" borderId="0" xfId="0" applyFont="1" applyAlignment="1" applyProtection="1">
      <alignment vertical="center" wrapText="1"/>
      <protection hidden="1"/>
    </xf>
    <xf numFmtId="14" fontId="6" fillId="0" borderId="0" xfId="0" applyNumberFormat="1" applyFont="1" applyAlignment="1" applyProtection="1">
      <alignment vertical="center" wrapText="1"/>
      <protection hidden="1"/>
    </xf>
    <xf numFmtId="0" fontId="24" fillId="0" borderId="0" xfId="0" applyFont="1" applyProtection="1">
      <protection hidden="1"/>
    </xf>
    <xf numFmtId="0" fontId="13" fillId="0" borderId="0" xfId="26" applyAlignment="1" applyProtection="1">
      <alignment horizontal="left" vertical="center"/>
      <protection hidden="1"/>
    </xf>
    <xf numFmtId="0" fontId="13" fillId="0" borderId="0" xfId="26" applyAlignment="1" applyProtection="1">
      <alignment horizontal="center" vertical="center"/>
      <protection hidden="1"/>
    </xf>
    <xf numFmtId="0" fontId="13" fillId="0" borderId="0" xfId="26" applyAlignment="1" applyProtection="1">
      <alignment horizontal="left"/>
      <protection hidden="1"/>
    </xf>
    <xf numFmtId="0" fontId="13" fillId="0" borderId="0" xfId="26" applyAlignment="1" applyProtection="1">
      <alignment horizontal="center"/>
      <protection hidden="1"/>
    </xf>
    <xf numFmtId="0" fontId="13" fillId="0" borderId="0" xfId="29" applyAlignment="1" applyProtection="1">
      <alignment horizontal="center"/>
      <protection hidden="1"/>
    </xf>
    <xf numFmtId="0" fontId="13" fillId="0" borderId="0" xfId="29" applyProtection="1">
      <protection hidden="1"/>
    </xf>
    <xf numFmtId="0" fontId="8" fillId="0" borderId="0" xfId="0" applyFont="1" applyAlignment="1" applyProtection="1">
      <alignment vertical="center" wrapText="1"/>
      <protection locked="0" hidden="1"/>
    </xf>
    <xf numFmtId="0" fontId="54" fillId="0" borderId="0" xfId="0" applyFont="1" applyAlignment="1" applyProtection="1">
      <alignment vertical="center"/>
      <protection hidden="1"/>
    </xf>
    <xf numFmtId="0" fontId="54" fillId="0" borderId="0" xfId="0" applyFont="1" applyProtection="1">
      <protection hidden="1"/>
    </xf>
    <xf numFmtId="0" fontId="55" fillId="0" borderId="0" xfId="0" applyFont="1" applyAlignment="1" applyProtection="1">
      <alignment vertical="center"/>
      <protection hidden="1"/>
    </xf>
    <xf numFmtId="0" fontId="56" fillId="0" borderId="0" xfId="0" applyFont="1" applyAlignment="1" applyProtection="1">
      <alignment vertical="center"/>
      <protection hidden="1"/>
    </xf>
    <xf numFmtId="0" fontId="57" fillId="0" borderId="0" xfId="25" applyFont="1" applyAlignment="1" applyProtection="1">
      <alignment vertical="center"/>
      <protection hidden="1"/>
    </xf>
    <xf numFmtId="0" fontId="57" fillId="0" borderId="0" xfId="28" applyFont="1" applyAlignment="1" applyProtection="1">
      <alignment vertical="center"/>
      <protection hidden="1"/>
    </xf>
    <xf numFmtId="0" fontId="54" fillId="0" borderId="0" xfId="0" applyFont="1" applyAlignment="1" applyProtection="1">
      <alignment horizontal="justify" vertical="center"/>
      <protection hidden="1"/>
    </xf>
    <xf numFmtId="0" fontId="57" fillId="0" borderId="0" xfId="25" applyFont="1" applyAlignment="1" applyProtection="1">
      <alignment horizontal="justify" vertical="center"/>
      <protection hidden="1"/>
    </xf>
    <xf numFmtId="0" fontId="57" fillId="0" borderId="0" xfId="28" applyFont="1" applyAlignment="1" applyProtection="1">
      <alignment horizontal="justify" vertical="center"/>
      <protection hidden="1"/>
    </xf>
    <xf numFmtId="0" fontId="54" fillId="0" borderId="0" xfId="0" applyFont="1" applyAlignment="1" applyProtection="1">
      <alignment horizontal="justify"/>
      <protection hidden="1"/>
    </xf>
    <xf numFmtId="0" fontId="24" fillId="0" borderId="0" xfId="0" applyFont="1" applyAlignment="1" applyProtection="1">
      <alignment horizontal="center"/>
      <protection hidden="1"/>
    </xf>
    <xf numFmtId="0" fontId="24" fillId="0" borderId="0" xfId="0" applyFont="1" applyAlignment="1" applyProtection="1">
      <alignment horizontal="center" vertical="center"/>
      <protection hidden="1"/>
    </xf>
    <xf numFmtId="0" fontId="24" fillId="0" borderId="0" xfId="24" applyFont="1" applyAlignment="1" applyProtection="1">
      <alignment horizontal="center" vertical="center"/>
      <protection hidden="1"/>
    </xf>
    <xf numFmtId="0" fontId="24" fillId="0" borderId="0" xfId="24" applyFont="1" applyProtection="1">
      <protection hidden="1"/>
    </xf>
    <xf numFmtId="0" fontId="6" fillId="0" borderId="0" xfId="25" applyFont="1" applyAlignment="1" applyProtection="1">
      <alignment vertical="center"/>
      <protection hidden="1"/>
    </xf>
    <xf numFmtId="0" fontId="6" fillId="0" borderId="0" xfId="28" applyFont="1" applyAlignment="1" applyProtection="1">
      <alignment vertical="center"/>
      <protection hidden="1"/>
    </xf>
    <xf numFmtId="0" fontId="24" fillId="0" borderId="0" xfId="24" applyFont="1" applyAlignment="1" applyProtection="1">
      <alignment horizontal="center"/>
      <protection hidden="1"/>
    </xf>
    <xf numFmtId="0" fontId="6" fillId="0" borderId="0" xfId="0" applyFont="1" applyAlignment="1" applyProtection="1">
      <alignment vertical="center" wrapText="1"/>
      <protection hidden="1"/>
    </xf>
    <xf numFmtId="0" fontId="58" fillId="0" borderId="0" xfId="0" applyFont="1" applyAlignment="1" applyProtection="1">
      <alignment horizontal="center" vertical="center"/>
      <protection hidden="1"/>
    </xf>
    <xf numFmtId="0" fontId="24" fillId="0" borderId="0" xfId="24" applyFont="1" applyAlignment="1" applyProtection="1">
      <alignment vertical="center"/>
      <protection hidden="1"/>
    </xf>
    <xf numFmtId="0" fontId="24" fillId="2" borderId="6" xfId="0" applyFont="1" applyFill="1" applyBorder="1" applyAlignment="1" applyProtection="1">
      <alignment horizontal="center" vertical="center"/>
      <protection locked="0"/>
    </xf>
    <xf numFmtId="0" fontId="60" fillId="0" borderId="0" xfId="0" applyFont="1"/>
    <xf numFmtId="0" fontId="4" fillId="0" borderId="0" xfId="0" applyFont="1" applyAlignment="1" applyProtection="1">
      <alignment horizontal="justify" vertical="top" wrapText="1"/>
      <protection hidden="1"/>
    </xf>
    <xf numFmtId="0" fontId="4" fillId="0" borderId="0" xfId="0" applyFont="1" applyAlignment="1" applyProtection="1">
      <alignment horizontal="justify" vertical="top"/>
      <protection hidden="1"/>
    </xf>
    <xf numFmtId="0" fontId="24" fillId="0" borderId="0" xfId="0" applyFont="1"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horizontal="right" vertical="top"/>
      <protection hidden="1"/>
    </xf>
    <xf numFmtId="0" fontId="53" fillId="0" borderId="0" xfId="0" applyFont="1" applyProtection="1">
      <protection hidden="1"/>
    </xf>
    <xf numFmtId="0" fontId="4" fillId="0" borderId="0" xfId="0" applyFont="1" applyAlignment="1" applyProtection="1">
      <alignment horizontal="justify"/>
      <protection hidden="1"/>
    </xf>
    <xf numFmtId="0" fontId="7" fillId="0" borderId="0" xfId="0" applyFont="1" applyAlignment="1" applyProtection="1">
      <alignment horizontal="justify"/>
      <protection hidden="1"/>
    </xf>
    <xf numFmtId="0" fontId="4" fillId="0" borderId="0" xfId="0" quotePrefix="1" applyFont="1" applyAlignment="1" applyProtection="1">
      <alignment vertical="top"/>
      <protection hidden="1"/>
    </xf>
    <xf numFmtId="0" fontId="4" fillId="0" borderId="0" xfId="0" applyFont="1" applyAlignment="1" applyProtection="1">
      <alignment horizontal="left"/>
      <protection hidden="1"/>
    </xf>
    <xf numFmtId="0" fontId="4" fillId="0" borderId="0" xfId="0" applyFont="1" applyAlignment="1" applyProtection="1">
      <alignment vertical="top" wrapText="1"/>
      <protection hidden="1"/>
    </xf>
    <xf numFmtId="0" fontId="7" fillId="0" borderId="0" xfId="0" applyFont="1" applyAlignment="1" applyProtection="1">
      <alignment horizontal="justify" vertical="top" wrapText="1"/>
      <protection hidden="1"/>
    </xf>
    <xf numFmtId="0" fontId="7" fillId="0" borderId="0" xfId="0" applyFont="1" applyAlignment="1" applyProtection="1">
      <alignment vertical="top" wrapText="1"/>
      <protection hidden="1"/>
    </xf>
    <xf numFmtId="15" fontId="4" fillId="0" borderId="0" xfId="0" applyNumberFormat="1" applyFont="1" applyAlignment="1" applyProtection="1">
      <alignment vertical="top"/>
      <protection hidden="1"/>
    </xf>
    <xf numFmtId="0" fontId="4" fillId="0" borderId="4" xfId="0" applyFont="1" applyBorder="1" applyProtection="1">
      <protection hidden="1"/>
    </xf>
    <xf numFmtId="0" fontId="8" fillId="2" borderId="7" xfId="0" applyFont="1" applyFill="1" applyBorder="1" applyAlignment="1" applyProtection="1">
      <alignment horizontal="left" vertical="center" wrapText="1"/>
      <protection locked="0"/>
    </xf>
    <xf numFmtId="0" fontId="9" fillId="0" borderId="0" xfId="0" applyFont="1" applyAlignment="1" applyProtection="1">
      <alignment horizontal="left" vertical="center" wrapText="1" indent="1"/>
      <protection hidden="1"/>
    </xf>
    <xf numFmtId="0" fontId="8" fillId="0" borderId="0" xfId="28" applyAlignment="1" applyProtection="1">
      <alignment horizontal="left" vertical="center" wrapText="1"/>
      <protection hidden="1"/>
    </xf>
    <xf numFmtId="0" fontId="4" fillId="2" borderId="28" xfId="0" applyFont="1" applyFill="1" applyBorder="1" applyAlignment="1" applyProtection="1">
      <alignment horizontal="left" vertical="center" wrapText="1"/>
      <protection locked="0"/>
    </xf>
    <xf numFmtId="0" fontId="4" fillId="2" borderId="29" xfId="0" applyFont="1" applyFill="1" applyBorder="1" applyAlignment="1" applyProtection="1">
      <alignment horizontal="left" vertical="center" wrapText="1"/>
      <protection locked="0"/>
    </xf>
    <xf numFmtId="0" fontId="4" fillId="2" borderId="30" xfId="0" applyFont="1" applyFill="1" applyBorder="1" applyAlignment="1" applyProtection="1">
      <alignment horizontal="left" vertical="center" wrapText="1"/>
      <protection locked="0"/>
    </xf>
    <xf numFmtId="172" fontId="9" fillId="0" borderId="0" xfId="0" applyNumberFormat="1" applyFont="1" applyAlignment="1" applyProtection="1">
      <alignment horizontal="left" vertical="center" wrapText="1" indent="1"/>
      <protection hidden="1"/>
    </xf>
    <xf numFmtId="0" fontId="9" fillId="0" borderId="0" xfId="0" applyFont="1" applyAlignment="1">
      <alignment horizontal="left" vertical="center" wrapText="1" indent="1"/>
    </xf>
    <xf numFmtId="0" fontId="9" fillId="0" borderId="0" xfId="0" applyFont="1" applyAlignment="1" applyProtection="1">
      <alignment horizontal="left" vertical="center" wrapText="1"/>
      <protection hidden="1"/>
    </xf>
    <xf numFmtId="0" fontId="8" fillId="2" borderId="0" xfId="0" applyFont="1" applyFill="1" applyAlignment="1" applyProtection="1">
      <alignment vertical="center" wrapText="1"/>
      <protection locked="0"/>
    </xf>
    <xf numFmtId="0" fontId="8" fillId="2" borderId="6" xfId="0" applyFont="1" applyFill="1" applyBorder="1" applyAlignment="1" applyProtection="1">
      <alignment horizontal="left" vertical="top" wrapText="1"/>
      <protection locked="0"/>
    </xf>
    <xf numFmtId="0" fontId="8" fillId="2" borderId="6" xfId="0" applyFont="1" applyFill="1" applyBorder="1" applyAlignment="1" applyProtection="1">
      <alignment horizontal="center" vertical="center" wrapText="1"/>
      <protection locked="0"/>
    </xf>
    <xf numFmtId="0" fontId="8" fillId="2" borderId="31" xfId="0" applyFont="1" applyFill="1" applyBorder="1" applyAlignment="1" applyProtection="1">
      <alignment horizontal="center" vertical="center" wrapText="1"/>
      <protection locked="0"/>
    </xf>
    <xf numFmtId="0" fontId="8" fillId="2" borderId="7" xfId="0" applyFont="1" applyFill="1" applyBorder="1" applyAlignment="1" applyProtection="1">
      <alignment horizontal="center" vertical="center" wrapText="1"/>
      <protection locked="0"/>
    </xf>
    <xf numFmtId="0" fontId="8" fillId="2" borderId="6" xfId="0" applyFont="1" applyFill="1" applyBorder="1" applyAlignment="1" applyProtection="1">
      <alignment horizontal="left" vertical="top" wrapText="1"/>
      <protection locked="0" hidden="1"/>
    </xf>
    <xf numFmtId="0" fontId="62" fillId="0" borderId="0" xfId="0" applyFont="1" applyAlignment="1" applyProtection="1">
      <alignment vertical="center" wrapText="1"/>
      <protection hidden="1"/>
    </xf>
    <xf numFmtId="0" fontId="63" fillId="0" borderId="0" xfId="0" applyFont="1" applyAlignment="1" applyProtection="1">
      <alignment vertical="center" wrapText="1"/>
      <protection hidden="1"/>
    </xf>
    <xf numFmtId="0" fontId="24" fillId="0" borderId="0" xfId="0" applyFont="1" applyAlignment="1" applyProtection="1">
      <alignment horizontal="left" vertical="center"/>
      <protection hidden="1"/>
    </xf>
    <xf numFmtId="0" fontId="1" fillId="0" borderId="0" xfId="0" applyFont="1" applyAlignment="1" applyProtection="1">
      <alignment vertical="top"/>
      <protection hidden="1"/>
    </xf>
    <xf numFmtId="0" fontId="64" fillId="0" borderId="0" xfId="0" applyFont="1" applyAlignment="1" applyProtection="1">
      <alignment horizontal="justify" vertical="top"/>
      <protection hidden="1"/>
    </xf>
    <xf numFmtId="0" fontId="65" fillId="0" borderId="0" xfId="27" applyFont="1" applyProtection="1">
      <protection hidden="1"/>
    </xf>
    <xf numFmtId="0" fontId="66" fillId="0" borderId="5" xfId="27" applyFont="1" applyBorder="1" applyAlignment="1" applyProtection="1">
      <alignment horizontal="center" vertical="center"/>
      <protection hidden="1"/>
    </xf>
    <xf numFmtId="0" fontId="66" fillId="0" borderId="5" xfId="27" applyFont="1" applyBorder="1" applyAlignment="1" applyProtection="1">
      <alignment horizontal="center" vertical="top"/>
      <protection hidden="1"/>
    </xf>
    <xf numFmtId="0" fontId="66" fillId="0" borderId="26" xfId="27" applyFont="1" applyBorder="1" applyAlignment="1" applyProtection="1">
      <alignment horizontal="center" vertical="top"/>
      <protection hidden="1"/>
    </xf>
    <xf numFmtId="0" fontId="67" fillId="3" borderId="20" xfId="27" applyFont="1" applyFill="1" applyBorder="1" applyAlignment="1" applyProtection="1">
      <alignment horizontal="center" vertical="top"/>
      <protection hidden="1"/>
    </xf>
    <xf numFmtId="0" fontId="8" fillId="0" borderId="0" xfId="27" applyFont="1" applyAlignment="1" applyProtection="1">
      <alignment vertical="center"/>
      <protection hidden="1"/>
    </xf>
    <xf numFmtId="0" fontId="4" fillId="0" borderId="22" xfId="21" quotePrefix="1" applyFont="1" applyBorder="1" applyAlignment="1" applyProtection="1">
      <alignment horizontal="center" vertical="top"/>
      <protection hidden="1"/>
    </xf>
    <xf numFmtId="0" fontId="4" fillId="0" borderId="33" xfId="21" quotePrefix="1" applyFont="1" applyBorder="1" applyAlignment="1" applyProtection="1">
      <alignment horizontal="center" vertical="top"/>
      <protection hidden="1"/>
    </xf>
    <xf numFmtId="0" fontId="4" fillId="0" borderId="0" xfId="21" applyFont="1" applyProtection="1">
      <protection hidden="1"/>
    </xf>
    <xf numFmtId="0" fontId="1" fillId="0" borderId="0" xfId="21" applyFont="1" applyProtection="1">
      <protection hidden="1"/>
    </xf>
    <xf numFmtId="0" fontId="70" fillId="0" borderId="0" xfId="0" applyFont="1" applyAlignment="1" applyProtection="1">
      <alignment vertical="center"/>
      <protection hidden="1"/>
    </xf>
    <xf numFmtId="0" fontId="9" fillId="0" borderId="4" xfId="22" applyFont="1" applyBorder="1" applyAlignment="1" applyProtection="1">
      <alignment vertical="center"/>
      <protection hidden="1"/>
    </xf>
    <xf numFmtId="0" fontId="8" fillId="0" borderId="4" xfId="22" applyFont="1" applyBorder="1" applyAlignment="1" applyProtection="1">
      <alignment vertical="center"/>
      <protection hidden="1"/>
    </xf>
    <xf numFmtId="0" fontId="9" fillId="0" borderId="4" xfId="22" applyFont="1" applyBorder="1" applyAlignment="1" applyProtection="1">
      <alignment horizontal="right"/>
      <protection hidden="1"/>
    </xf>
    <xf numFmtId="0" fontId="1" fillId="0" borderId="0" xfId="22" applyAlignment="1" applyProtection="1">
      <alignment vertical="center"/>
      <protection hidden="1"/>
    </xf>
    <xf numFmtId="0" fontId="1" fillId="0" borderId="0" xfId="22" applyProtection="1">
      <protection hidden="1"/>
    </xf>
    <xf numFmtId="0" fontId="8" fillId="0" borderId="0" xfId="22" applyFont="1" applyAlignment="1" applyProtection="1">
      <alignment vertical="center"/>
      <protection hidden="1"/>
    </xf>
    <xf numFmtId="0" fontId="39" fillId="0" borderId="0" xfId="22" applyFont="1" applyAlignment="1" applyProtection="1">
      <alignment horizontal="center"/>
      <protection hidden="1"/>
    </xf>
    <xf numFmtId="0" fontId="2" fillId="0" borderId="0" xfId="22" applyFont="1" applyAlignment="1" applyProtection="1">
      <alignment vertical="center"/>
      <protection hidden="1"/>
    </xf>
    <xf numFmtId="0" fontId="11" fillId="0" borderId="0" xfId="22" applyFont="1" applyAlignment="1" applyProtection="1">
      <alignment vertical="center"/>
      <protection hidden="1"/>
    </xf>
    <xf numFmtId="0" fontId="9" fillId="0" borderId="0" xfId="22" applyFont="1" applyAlignment="1" applyProtection="1">
      <alignment horizontal="center" vertical="center"/>
      <protection hidden="1"/>
    </xf>
    <xf numFmtId="0" fontId="3" fillId="0" borderId="0" xfId="22" applyFont="1" applyAlignment="1" applyProtection="1">
      <alignment vertical="center"/>
      <protection hidden="1"/>
    </xf>
    <xf numFmtId="0" fontId="8" fillId="0" borderId="0" xfId="22" applyFont="1" applyAlignment="1" applyProtection="1">
      <alignment horizontal="justify" vertical="center"/>
      <protection hidden="1"/>
    </xf>
    <xf numFmtId="0" fontId="9" fillId="0" borderId="0" xfId="22" applyFont="1" applyAlignment="1" applyProtection="1">
      <alignment vertical="center"/>
      <protection hidden="1"/>
    </xf>
    <xf numFmtId="0" fontId="1" fillId="0" borderId="0" xfId="22" applyAlignment="1" applyProtection="1">
      <alignment horizontal="center" vertical="center"/>
      <protection hidden="1"/>
    </xf>
    <xf numFmtId="0" fontId="4" fillId="0" borderId="0" xfId="22" applyFont="1" applyAlignment="1" applyProtection="1">
      <alignment vertical="center"/>
      <protection hidden="1"/>
    </xf>
    <xf numFmtId="0" fontId="8" fillId="0" borderId="6" xfId="22" applyFont="1" applyBorder="1" applyAlignment="1" applyProtection="1">
      <alignment horizontal="center" vertical="center" wrapText="1"/>
      <protection hidden="1"/>
    </xf>
    <xf numFmtId="0" fontId="8" fillId="0" borderId="6" xfId="22" applyFont="1" applyBorder="1" applyAlignment="1" applyProtection="1">
      <alignment vertical="center" wrapText="1"/>
      <protection hidden="1"/>
    </xf>
    <xf numFmtId="0" fontId="8" fillId="2" borderId="6" xfId="22" applyFont="1" applyFill="1" applyBorder="1" applyAlignment="1" applyProtection="1">
      <alignment horizontal="center" vertical="top" wrapText="1"/>
      <protection locked="0"/>
    </xf>
    <xf numFmtId="0" fontId="8" fillId="2" borderId="6" xfId="22" applyFont="1" applyFill="1" applyBorder="1" applyAlignment="1" applyProtection="1">
      <alignment vertical="top" wrapText="1"/>
      <protection locked="0"/>
    </xf>
    <xf numFmtId="0" fontId="8" fillId="2" borderId="6" xfId="22" applyFont="1" applyFill="1" applyBorder="1" applyAlignment="1" applyProtection="1">
      <alignment horizontal="left" vertical="top" wrapText="1"/>
      <protection locked="0"/>
    </xf>
    <xf numFmtId="0" fontId="8" fillId="0" borderId="0" xfId="22" applyFont="1" applyAlignment="1">
      <alignment horizontal="center" vertical="top" wrapText="1"/>
    </xf>
    <xf numFmtId="0" fontId="8" fillId="0" borderId="0" xfId="22" applyFont="1" applyAlignment="1">
      <alignment vertical="top" wrapText="1"/>
    </xf>
    <xf numFmtId="0" fontId="8" fillId="0" borderId="0" xfId="22" applyFont="1" applyAlignment="1">
      <alignment horizontal="left" vertical="top" wrapText="1"/>
    </xf>
    <xf numFmtId="0" fontId="8" fillId="0" borderId="0" xfId="22" applyFont="1" applyAlignment="1" applyProtection="1">
      <alignment horizontal="center" vertical="top" wrapText="1"/>
      <protection locked="0"/>
    </xf>
    <xf numFmtId="0" fontId="8" fillId="0" borderId="0" xfId="22" applyFont="1" applyAlignment="1" applyProtection="1">
      <alignment vertical="top" wrapText="1"/>
      <protection locked="0"/>
    </xf>
    <xf numFmtId="0" fontId="8" fillId="0" borderId="0" xfId="22" applyFont="1" applyAlignment="1" applyProtection="1">
      <alignment horizontal="left" vertical="top" wrapText="1"/>
      <protection locked="0"/>
    </xf>
    <xf numFmtId="0" fontId="9" fillId="0" borderId="0" xfId="22" applyFont="1" applyAlignment="1" applyProtection="1">
      <alignment horizontal="right" vertical="center" indent="1"/>
      <protection hidden="1"/>
    </xf>
    <xf numFmtId="0" fontId="9" fillId="0" borderId="0" xfId="22" applyFont="1" applyAlignment="1" applyProtection="1">
      <alignment horizontal="left" vertical="center"/>
      <protection hidden="1"/>
    </xf>
    <xf numFmtId="172" fontId="9" fillId="0" borderId="0" xfId="22" applyNumberFormat="1" applyFont="1" applyAlignment="1" applyProtection="1">
      <alignment horizontal="left" vertical="center" indent="1"/>
      <protection hidden="1"/>
    </xf>
    <xf numFmtId="0" fontId="9" fillId="0" borderId="0" xfId="22" applyFont="1" applyAlignment="1" applyProtection="1">
      <alignment horizontal="left" vertical="center" wrapText="1" indent="1"/>
      <protection hidden="1"/>
    </xf>
    <xf numFmtId="0" fontId="8" fillId="0" borderId="0" xfId="22" applyFont="1" applyAlignment="1" applyProtection="1">
      <alignment horizontal="left" vertical="center" indent="1"/>
      <protection hidden="1"/>
    </xf>
    <xf numFmtId="0" fontId="8" fillId="0" borderId="6" xfId="22" applyFont="1" applyBorder="1" applyAlignment="1" applyProtection="1">
      <alignment horizontal="center" vertical="top" wrapText="1"/>
      <protection hidden="1"/>
    </xf>
    <xf numFmtId="0" fontId="8" fillId="2" borderId="6" xfId="22" applyFont="1" applyFill="1" applyBorder="1" applyAlignment="1" applyProtection="1">
      <alignment horizontal="left" vertical="top" wrapText="1"/>
      <protection hidden="1"/>
    </xf>
    <xf numFmtId="0" fontId="9" fillId="0" borderId="0" xfId="22" applyFont="1" applyAlignment="1" applyProtection="1">
      <alignment horizontal="center" vertical="center" wrapText="1"/>
      <protection hidden="1"/>
    </xf>
    <xf numFmtId="0" fontId="8" fillId="0" borderId="0" xfId="22" applyFont="1" applyAlignment="1" applyProtection="1">
      <alignment vertical="top"/>
      <protection hidden="1"/>
    </xf>
    <xf numFmtId="0" fontId="71" fillId="4" borderId="0" xfId="0" applyFont="1" applyFill="1" applyProtection="1">
      <protection hidden="1"/>
    </xf>
    <xf numFmtId="0" fontId="35" fillId="0" borderId="6" xfId="0" applyFont="1" applyBorder="1" applyAlignment="1" applyProtection="1">
      <alignment horizontal="left" vertical="center" wrapText="1"/>
      <protection hidden="1"/>
    </xf>
    <xf numFmtId="0" fontId="35" fillId="2" borderId="6" xfId="0" applyFont="1" applyFill="1" applyBorder="1" applyAlignment="1" applyProtection="1">
      <alignment horizontal="left" vertical="center" wrapText="1"/>
      <protection locked="0"/>
    </xf>
    <xf numFmtId="0" fontId="39" fillId="4" borderId="0" xfId="0" applyFont="1" applyFill="1" applyProtection="1">
      <protection hidden="1"/>
    </xf>
    <xf numFmtId="0" fontId="35" fillId="0" borderId="4" xfId="0" applyFont="1" applyBorder="1" applyAlignment="1" applyProtection="1">
      <alignment vertical="center"/>
      <protection hidden="1"/>
    </xf>
    <xf numFmtId="0" fontId="52" fillId="0" borderId="4" xfId="0" applyFont="1" applyBorder="1" applyAlignment="1" applyProtection="1">
      <alignment vertical="center"/>
      <protection hidden="1"/>
    </xf>
    <xf numFmtId="0" fontId="52" fillId="0" borderId="4" xfId="0" applyFont="1" applyBorder="1" applyProtection="1">
      <protection hidden="1"/>
    </xf>
    <xf numFmtId="0" fontId="35" fillId="0" borderId="0" xfId="0" applyFont="1" applyAlignment="1" applyProtection="1">
      <alignment vertical="center"/>
      <protection hidden="1"/>
    </xf>
    <xf numFmtId="0" fontId="52" fillId="0" borderId="0" xfId="0" applyFont="1" applyAlignment="1" applyProtection="1">
      <alignment vertical="center"/>
      <protection hidden="1"/>
    </xf>
    <xf numFmtId="0" fontId="52" fillId="0" borderId="0" xfId="0" applyFont="1" applyProtection="1">
      <protection hidden="1"/>
    </xf>
    <xf numFmtId="0" fontId="35" fillId="0" borderId="0" xfId="0" applyFont="1" applyAlignment="1" applyProtection="1">
      <alignment horizontal="justify" vertical="center"/>
      <protection hidden="1"/>
    </xf>
    <xf numFmtId="0" fontId="35" fillId="0" borderId="0" xfId="28" applyFont="1" applyAlignment="1" applyProtection="1">
      <alignment vertical="center"/>
      <protection hidden="1"/>
    </xf>
    <xf numFmtId="0" fontId="35" fillId="0" borderId="0" xfId="28" applyFont="1" applyAlignment="1" applyProtection="1">
      <alignment horizontal="left" vertical="center" indent="1"/>
      <protection hidden="1"/>
    </xf>
    <xf numFmtId="0" fontId="35" fillId="0" borderId="0" xfId="28" applyFont="1" applyAlignment="1" applyProtection="1">
      <alignment horizontal="left" vertical="center" wrapText="1"/>
      <protection hidden="1"/>
    </xf>
    <xf numFmtId="0" fontId="35" fillId="0" borderId="0" xfId="0" applyFont="1" applyAlignment="1" applyProtection="1">
      <alignment horizontal="center" vertical="center"/>
      <protection hidden="1"/>
    </xf>
    <xf numFmtId="0" fontId="35" fillId="4" borderId="0" xfId="0" applyFont="1" applyFill="1" applyAlignment="1" applyProtection="1">
      <alignment horizontal="center" vertical="top"/>
      <protection hidden="1"/>
    </xf>
    <xf numFmtId="0" fontId="35" fillId="4" borderId="0" xfId="0" applyFont="1" applyFill="1" applyAlignment="1" applyProtection="1">
      <alignment horizontal="center" vertical="center"/>
      <protection hidden="1"/>
    </xf>
    <xf numFmtId="0" fontId="9" fillId="4" borderId="0" xfId="0" applyFont="1" applyFill="1" applyAlignment="1" applyProtection="1">
      <alignment horizontal="justify" vertical="center"/>
      <protection hidden="1"/>
    </xf>
    <xf numFmtId="0" fontId="35" fillId="4" borderId="0" xfId="0" applyFont="1" applyFill="1" applyAlignment="1" applyProtection="1">
      <alignment horizontal="justify" vertical="center" wrapText="1"/>
      <protection hidden="1"/>
    </xf>
    <xf numFmtId="0" fontId="35" fillId="4" borderId="0" xfId="0" applyFont="1" applyFill="1" applyAlignment="1" applyProtection="1">
      <alignment horizontal="left" vertical="center"/>
      <protection hidden="1"/>
    </xf>
    <xf numFmtId="0" fontId="35" fillId="0" borderId="0" xfId="0" applyFont="1" applyAlignment="1" applyProtection="1">
      <alignment horizontal="center" vertical="top"/>
      <protection hidden="1"/>
    </xf>
    <xf numFmtId="0" fontId="35" fillId="0" borderId="0" xfId="0" quotePrefix="1" applyFont="1" applyAlignment="1" applyProtection="1">
      <alignment horizontal="right" vertical="center"/>
      <protection hidden="1"/>
    </xf>
    <xf numFmtId="0" fontId="35" fillId="0" borderId="12" xfId="0" applyFont="1" applyBorder="1" applyAlignment="1" applyProtection="1">
      <alignment horizontal="left" vertical="center" wrapText="1"/>
      <protection hidden="1"/>
    </xf>
    <xf numFmtId="0" fontId="52" fillId="0" borderId="10" xfId="0" applyFont="1" applyBorder="1" applyAlignment="1" applyProtection="1">
      <alignment horizontal="left"/>
      <protection hidden="1"/>
    </xf>
    <xf numFmtId="0" fontId="35" fillId="0" borderId="13" xfId="0" applyFont="1" applyBorder="1" applyAlignment="1" applyProtection="1">
      <alignment horizontal="left" vertical="center" wrapText="1"/>
      <protection hidden="1"/>
    </xf>
    <xf numFmtId="0" fontId="52" fillId="0" borderId="11" xfId="0" applyFont="1" applyBorder="1" applyAlignment="1" applyProtection="1">
      <alignment horizontal="left"/>
      <protection hidden="1"/>
    </xf>
    <xf numFmtId="0" fontId="35" fillId="0" borderId="0" xfId="0" applyFont="1" applyAlignment="1" applyProtection="1">
      <alignment horizontal="left" vertical="center" wrapText="1"/>
      <protection hidden="1"/>
    </xf>
    <xf numFmtId="0" fontId="35" fillId="0" borderId="0" xfId="0" applyFont="1" applyAlignment="1" applyProtection="1">
      <alignment horizontal="center" vertical="top" wrapText="1"/>
      <protection hidden="1"/>
    </xf>
    <xf numFmtId="0" fontId="35" fillId="0" borderId="0" xfId="0" quotePrefix="1" applyFont="1" applyAlignment="1" applyProtection="1">
      <alignment horizontal="right" vertical="top"/>
      <protection hidden="1"/>
    </xf>
    <xf numFmtId="0" fontId="35" fillId="0" borderId="6" xfId="0" applyFont="1" applyBorder="1" applyAlignment="1" applyProtection="1">
      <alignment horizontal="center" vertical="top" wrapText="1"/>
      <protection hidden="1"/>
    </xf>
    <xf numFmtId="0" fontId="35" fillId="2" borderId="6" xfId="0" applyFont="1" applyFill="1" applyBorder="1" applyAlignment="1" applyProtection="1">
      <alignment horizontal="center" vertical="top" wrapText="1"/>
      <protection locked="0"/>
    </xf>
    <xf numFmtId="171" fontId="35" fillId="0" borderId="0" xfId="0" applyNumberFormat="1" applyFont="1" applyAlignment="1" applyProtection="1">
      <alignment horizontal="center"/>
      <protection hidden="1"/>
    </xf>
    <xf numFmtId="0" fontId="35" fillId="0" borderId="6" xfId="0" applyFont="1" applyBorder="1" applyAlignment="1" applyProtection="1">
      <alignment horizontal="center" vertical="top" wrapText="1"/>
      <protection locked="0"/>
    </xf>
    <xf numFmtId="0" fontId="35" fillId="0" borderId="0" xfId="0" applyFont="1" applyAlignment="1" applyProtection="1">
      <alignment vertical="center" wrapText="1"/>
      <protection hidden="1"/>
    </xf>
    <xf numFmtId="0" fontId="24" fillId="0" borderId="0" xfId="0" applyFont="1" applyAlignment="1" applyProtection="1">
      <alignment horizontal="right" vertical="center"/>
      <protection hidden="1"/>
    </xf>
    <xf numFmtId="0" fontId="24" fillId="2" borderId="0" xfId="0" applyFont="1" applyFill="1" applyAlignment="1" applyProtection="1">
      <alignment vertical="center"/>
      <protection locked="0"/>
    </xf>
    <xf numFmtId="0" fontId="35" fillId="0" borderId="6" xfId="0" applyFont="1" applyBorder="1" applyAlignment="1" applyProtection="1">
      <alignment horizontal="justify" vertical="center" wrapText="1"/>
      <protection hidden="1"/>
    </xf>
    <xf numFmtId="0" fontId="52" fillId="2" borderId="6" xfId="0" applyFont="1" applyFill="1" applyBorder="1" applyAlignment="1" applyProtection="1">
      <alignment horizontal="right" vertical="center" wrapText="1"/>
      <protection locked="0"/>
    </xf>
    <xf numFmtId="0" fontId="35" fillId="0" borderId="0" xfId="0" applyFont="1" applyAlignment="1" applyProtection="1">
      <alignment horizontal="justify"/>
      <protection hidden="1"/>
    </xf>
    <xf numFmtId="0" fontId="35" fillId="0" borderId="0" xfId="0" applyFont="1" applyAlignment="1" applyProtection="1">
      <alignment vertical="top" wrapText="1"/>
      <protection hidden="1"/>
    </xf>
    <xf numFmtId="173" fontId="8" fillId="0" borderId="0" xfId="0" applyNumberFormat="1" applyFont="1" applyAlignment="1" applyProtection="1">
      <alignment horizontal="center" vertical="top"/>
      <protection hidden="1"/>
    </xf>
    <xf numFmtId="171" fontId="9" fillId="0" borderId="0" xfId="24" applyNumberFormat="1" applyFont="1" applyAlignment="1" applyProtection="1">
      <alignment horizontal="center" vertical="top" wrapText="1"/>
      <protection hidden="1"/>
    </xf>
    <xf numFmtId="0" fontId="8" fillId="0" borderId="0" xfId="24" applyFont="1" applyAlignment="1" applyProtection="1">
      <alignment horizontal="right" vertical="top" wrapText="1"/>
      <protection hidden="1"/>
    </xf>
    <xf numFmtId="0" fontId="7" fillId="0" borderId="0" xfId="22" applyFont="1" applyAlignment="1" applyProtection="1">
      <alignment horizontal="center" vertical="top"/>
      <protection hidden="1"/>
    </xf>
    <xf numFmtId="0" fontId="3" fillId="0" borderId="0" xfId="22" applyFont="1" applyAlignment="1" applyProtection="1">
      <alignment horizontal="center" vertical="top"/>
      <protection hidden="1"/>
    </xf>
    <xf numFmtId="0" fontId="8" fillId="0" borderId="20" xfId="22" applyFont="1" applyBorder="1" applyAlignment="1" applyProtection="1">
      <alignment vertical="top" wrapText="1"/>
      <protection hidden="1"/>
    </xf>
    <xf numFmtId="0" fontId="8" fillId="0" borderId="3" xfId="22" applyFont="1" applyBorder="1" applyAlignment="1" applyProtection="1">
      <alignment vertical="top" wrapText="1"/>
      <protection hidden="1"/>
    </xf>
    <xf numFmtId="0" fontId="8" fillId="0" borderId="9" xfId="22" applyFont="1" applyBorder="1" applyAlignment="1" applyProtection="1">
      <alignment vertical="top" wrapText="1"/>
      <protection hidden="1"/>
    </xf>
    <xf numFmtId="0" fontId="8" fillId="2" borderId="6" xfId="22" applyFont="1" applyFill="1" applyBorder="1" applyAlignment="1" applyProtection="1">
      <alignment horizontal="left" vertical="center"/>
      <protection locked="0"/>
    </xf>
    <xf numFmtId="0" fontId="53" fillId="0" borderId="0" xfId="22" applyFont="1" applyAlignment="1">
      <alignment horizontal="left"/>
    </xf>
    <xf numFmtId="0" fontId="8" fillId="0" borderId="17" xfId="22" applyFont="1" applyBorder="1" applyAlignment="1" applyProtection="1">
      <alignment vertical="center" wrapText="1"/>
      <protection hidden="1"/>
    </xf>
    <xf numFmtId="0" fontId="8" fillId="2" borderId="18" xfId="22" applyFont="1" applyFill="1" applyBorder="1" applyAlignment="1" applyProtection="1">
      <alignment horizontal="left" vertical="center" wrapText="1"/>
      <protection locked="0"/>
    </xf>
    <xf numFmtId="0" fontId="8" fillId="2" borderId="31" xfId="22" applyFont="1" applyFill="1" applyBorder="1" applyAlignment="1" applyProtection="1">
      <alignment horizontal="left" vertical="center" wrapText="1"/>
      <protection locked="0"/>
    </xf>
    <xf numFmtId="0" fontId="8" fillId="2" borderId="19" xfId="22" applyFont="1" applyFill="1" applyBorder="1" applyAlignment="1" applyProtection="1">
      <alignment horizontal="left" vertical="center" wrapText="1"/>
      <protection locked="0"/>
    </xf>
    <xf numFmtId="0" fontId="8" fillId="2" borderId="6" xfId="22" applyFont="1" applyFill="1" applyBorder="1" applyAlignment="1" applyProtection="1">
      <alignment horizontal="left" vertical="center" wrapText="1"/>
      <protection locked="0"/>
    </xf>
    <xf numFmtId="0" fontId="4" fillId="2" borderId="6" xfId="22" applyFont="1" applyFill="1" applyBorder="1" applyAlignment="1" applyProtection="1">
      <alignment horizontal="left" vertical="center" wrapText="1"/>
      <protection locked="0" hidden="1"/>
    </xf>
    <xf numFmtId="0" fontId="7" fillId="0" borderId="6" xfId="22" applyFont="1" applyBorder="1" applyAlignment="1" applyProtection="1">
      <alignment horizontal="left" vertical="center" wrapText="1"/>
      <protection hidden="1"/>
    </xf>
    <xf numFmtId="0" fontId="8" fillId="2" borderId="1" xfId="22" applyFont="1" applyFill="1" applyBorder="1" applyAlignment="1" applyProtection="1">
      <alignment horizontal="left" vertical="center" wrapText="1"/>
      <protection locked="0"/>
    </xf>
    <xf numFmtId="0" fontId="8" fillId="0" borderId="7" xfId="22" applyFont="1" applyBorder="1" applyAlignment="1" applyProtection="1">
      <alignment horizontal="left" vertical="center" wrapText="1"/>
      <protection hidden="1"/>
    </xf>
    <xf numFmtId="0" fontId="1" fillId="0" borderId="0" xfId="22" applyProtection="1">
      <protection locked="0"/>
    </xf>
    <xf numFmtId="0" fontId="8" fillId="0" borderId="0" xfId="22" applyFont="1" applyAlignment="1" applyProtection="1">
      <alignment vertical="center" wrapText="1"/>
      <protection hidden="1"/>
    </xf>
    <xf numFmtId="0" fontId="8" fillId="0" borderId="16" xfId="22" applyFont="1" applyBorder="1" applyAlignment="1" applyProtection="1">
      <alignment horizontal="center" vertical="center" wrapText="1"/>
      <protection hidden="1"/>
    </xf>
    <xf numFmtId="0" fontId="8" fillId="0" borderId="0" xfId="22" applyFont="1" applyAlignment="1" applyProtection="1">
      <alignment horizontal="left" vertical="center"/>
      <protection hidden="1"/>
    </xf>
    <xf numFmtId="0" fontId="8" fillId="0" borderId="0" xfId="22" applyFont="1" applyAlignment="1" applyProtection="1">
      <alignment horizontal="right" vertical="center"/>
      <protection hidden="1"/>
    </xf>
    <xf numFmtId="0" fontId="9" fillId="0" borderId="0" xfId="22" applyFont="1" applyAlignment="1" applyProtection="1">
      <alignment horizontal="right" vertical="center"/>
      <protection hidden="1"/>
    </xf>
    <xf numFmtId="0" fontId="1" fillId="2"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protection locked="0"/>
    </xf>
    <xf numFmtId="14" fontId="1" fillId="2" borderId="6" xfId="0" applyNumberFormat="1" applyFont="1" applyFill="1" applyBorder="1" applyAlignment="1" applyProtection="1">
      <alignment horizontal="center" vertical="center" wrapText="1"/>
      <protection locked="0"/>
    </xf>
    <xf numFmtId="0" fontId="1" fillId="2" borderId="9" xfId="0" applyFont="1" applyFill="1" applyBorder="1" applyAlignment="1" applyProtection="1">
      <alignment horizontal="center" vertical="center" wrapText="1"/>
      <protection locked="0"/>
    </xf>
    <xf numFmtId="0" fontId="8" fillId="4" borderId="0" xfId="0" applyFont="1" applyFill="1" applyAlignment="1" applyProtection="1">
      <alignment horizontal="justify" vertical="top" wrapText="1"/>
      <protection hidden="1"/>
    </xf>
    <xf numFmtId="0" fontId="1" fillId="2" borderId="14" xfId="0" applyFont="1" applyFill="1" applyBorder="1" applyAlignment="1" applyProtection="1">
      <alignment horizontal="center" vertical="center" wrapText="1"/>
      <protection locked="0"/>
    </xf>
    <xf numFmtId="0" fontId="1" fillId="2" borderId="14" xfId="0" applyFont="1" applyFill="1" applyBorder="1" applyAlignment="1" applyProtection="1">
      <alignment horizontal="center" vertical="center"/>
      <protection locked="0"/>
    </xf>
    <xf numFmtId="0" fontId="24" fillId="2" borderId="14" xfId="0" applyFont="1" applyFill="1" applyBorder="1" applyAlignment="1" applyProtection="1">
      <alignment horizontal="center" vertical="center"/>
      <protection locked="0"/>
    </xf>
    <xf numFmtId="0" fontId="8" fillId="4" borderId="0" xfId="0" applyFont="1" applyFill="1" applyAlignment="1" applyProtection="1">
      <alignment horizontal="center" vertical="center" wrapText="1"/>
      <protection hidden="1"/>
    </xf>
    <xf numFmtId="0" fontId="1" fillId="2" borderId="0" xfId="0"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66" fillId="0" borderId="0" xfId="27" applyFont="1" applyAlignment="1" applyProtection="1">
      <alignment horizontal="center" vertical="top"/>
      <protection hidden="1"/>
    </xf>
    <xf numFmtId="171" fontId="9" fillId="0" borderId="0" xfId="0" applyNumberFormat="1" applyFont="1" applyAlignment="1" applyProtection="1">
      <alignment horizontal="justify" vertical="top" wrapText="1"/>
      <protection hidden="1"/>
    </xf>
    <xf numFmtId="0" fontId="45" fillId="0" borderId="0" xfId="25" applyFont="1" applyAlignment="1" applyProtection="1">
      <alignment vertical="center"/>
      <protection hidden="1"/>
    </xf>
    <xf numFmtId="0" fontId="45" fillId="0" borderId="0" xfId="28" applyFont="1" applyAlignment="1" applyProtection="1">
      <alignment vertical="center"/>
      <protection hidden="1"/>
    </xf>
    <xf numFmtId="0" fontId="23" fillId="0" borderId="0" xfId="0" applyFont="1" applyAlignment="1" applyProtection="1">
      <alignment horizontal="center"/>
      <protection hidden="1"/>
    </xf>
    <xf numFmtId="0" fontId="75" fillId="0" borderId="0" xfId="0" applyFont="1" applyProtection="1">
      <protection hidden="1"/>
    </xf>
    <xf numFmtId="0" fontId="8" fillId="2" borderId="1" xfId="0" applyFont="1" applyFill="1" applyBorder="1" applyAlignment="1" applyProtection="1">
      <alignment horizontal="left" vertical="center" wrapText="1"/>
      <protection locked="0"/>
    </xf>
    <xf numFmtId="0" fontId="8" fillId="2" borderId="0" xfId="34" applyFont="1" applyFill="1" applyAlignment="1" applyProtection="1">
      <alignment vertical="center"/>
      <protection locked="0"/>
    </xf>
    <xf numFmtId="0" fontId="1" fillId="2" borderId="6" xfId="34" applyFill="1" applyBorder="1" applyAlignment="1" applyProtection="1">
      <alignment horizontal="center" vertical="center"/>
      <protection locked="0"/>
    </xf>
    <xf numFmtId="0" fontId="77" fillId="0" borderId="0" xfId="27" applyFont="1" applyAlignment="1" applyProtection="1">
      <alignment vertical="center"/>
      <protection hidden="1"/>
    </xf>
    <xf numFmtId="0" fontId="76" fillId="0" borderId="20" xfId="33" applyFont="1" applyBorder="1" applyAlignment="1" applyProtection="1">
      <alignment horizontal="left" vertical="center" wrapText="1"/>
      <protection hidden="1"/>
    </xf>
    <xf numFmtId="0" fontId="4" fillId="0" borderId="28" xfId="0" applyFont="1" applyBorder="1" applyAlignment="1">
      <alignment horizontal="left" vertical="center" wrapText="1"/>
    </xf>
    <xf numFmtId="0" fontId="4" fillId="0" borderId="29" xfId="0" applyFont="1" applyBorder="1" applyAlignment="1">
      <alignment horizontal="left" vertical="center" wrapText="1"/>
    </xf>
    <xf numFmtId="0" fontId="78" fillId="0" borderId="29" xfId="0" applyFont="1" applyBorder="1" applyAlignment="1">
      <alignment horizontal="center" vertical="center" wrapText="1"/>
    </xf>
    <xf numFmtId="0" fontId="4" fillId="0" borderId="30" xfId="0" applyFont="1" applyBorder="1" applyAlignment="1">
      <alignment horizontal="left" vertical="center" wrapText="1"/>
    </xf>
    <xf numFmtId="0" fontId="80" fillId="7" borderId="0" xfId="0" applyFont="1" applyFill="1" applyAlignment="1" applyProtection="1">
      <alignment horizontal="center" vertical="center" wrapText="1"/>
      <protection hidden="1"/>
    </xf>
    <xf numFmtId="0" fontId="7" fillId="0" borderId="6" xfId="22" applyFont="1" applyBorder="1" applyAlignment="1" applyProtection="1">
      <alignment horizontal="center" vertical="center" wrapText="1"/>
      <protection hidden="1"/>
    </xf>
    <xf numFmtId="0" fontId="8" fillId="2" borderId="15" xfId="0" applyFont="1" applyFill="1" applyBorder="1" applyAlignment="1" applyProtection="1">
      <alignment horizontal="center" vertical="center" wrapText="1"/>
      <protection locked="0"/>
    </xf>
    <xf numFmtId="0" fontId="8" fillId="2" borderId="15" xfId="0" applyFont="1" applyFill="1" applyBorder="1" applyAlignment="1" applyProtection="1">
      <alignment horizontal="left" vertical="top" wrapText="1"/>
      <protection locked="0"/>
    </xf>
    <xf numFmtId="0" fontId="8" fillId="2" borderId="15" xfId="0" applyFont="1" applyFill="1" applyBorder="1" applyAlignment="1" applyProtection="1">
      <alignment horizontal="center" vertical="top" wrapText="1"/>
      <protection locked="0"/>
    </xf>
    <xf numFmtId="0" fontId="9" fillId="0" borderId="6" xfId="22" applyFont="1" applyBorder="1" applyAlignment="1" applyProtection="1">
      <alignment horizontal="center" vertical="center" wrapText="1"/>
      <protection hidden="1"/>
    </xf>
    <xf numFmtId="0" fontId="9" fillId="0" borderId="8" xfId="22" applyFont="1" applyBorder="1" applyAlignment="1" applyProtection="1">
      <alignment horizontal="center" vertical="center" wrapText="1"/>
      <protection hidden="1"/>
    </xf>
    <xf numFmtId="0" fontId="9" fillId="0" borderId="16" xfId="22" applyFont="1" applyBorder="1" applyAlignment="1" applyProtection="1">
      <alignment horizontal="center" vertical="center" wrapText="1"/>
      <protection hidden="1"/>
    </xf>
    <xf numFmtId="0" fontId="9" fillId="0" borderId="15" xfId="22" applyFont="1" applyBorder="1" applyAlignment="1" applyProtection="1">
      <alignment horizontal="center" vertical="center" wrapText="1"/>
      <protection hidden="1"/>
    </xf>
    <xf numFmtId="0" fontId="9" fillId="0" borderId="16" xfId="22" applyFont="1" applyBorder="1" applyAlignment="1" applyProtection="1">
      <alignment horizontal="left" vertical="center" wrapText="1" indent="2"/>
      <protection hidden="1"/>
    </xf>
    <xf numFmtId="0" fontId="48" fillId="0" borderId="0" xfId="0" applyFont="1" applyAlignment="1" applyProtection="1">
      <alignment horizontal="left" vertical="center"/>
      <protection hidden="1"/>
    </xf>
    <xf numFmtId="0" fontId="0" fillId="0" borderId="6" xfId="0" applyBorder="1" applyAlignment="1" applyProtection="1">
      <alignment vertical="center"/>
      <protection hidden="1"/>
    </xf>
    <xf numFmtId="0" fontId="4" fillId="2" borderId="6" xfId="0" applyFont="1" applyFill="1" applyBorder="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27" fillId="0" borderId="0" xfId="0" applyFont="1" applyAlignment="1" applyProtection="1">
      <alignment horizontal="justify" vertical="center"/>
      <protection hidden="1"/>
    </xf>
    <xf numFmtId="0" fontId="27" fillId="0" borderId="0" xfId="0" applyFont="1" applyAlignment="1" applyProtection="1">
      <alignment vertical="center"/>
      <protection hidden="1"/>
    </xf>
    <xf numFmtId="0" fontId="7" fillId="0" borderId="6" xfId="0" applyFont="1" applyBorder="1" applyAlignment="1" applyProtection="1">
      <alignment horizontal="center" vertical="center" wrapText="1"/>
      <protection hidden="1"/>
    </xf>
    <xf numFmtId="0" fontId="8" fillId="0" borderId="0" xfId="0" applyFont="1" applyAlignment="1" applyProtection="1">
      <alignment horizontal="justify"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indent="2"/>
      <protection hidden="1"/>
    </xf>
    <xf numFmtId="0" fontId="3" fillId="0" borderId="0" xfId="0" applyFont="1" applyAlignment="1" applyProtection="1">
      <alignment horizontal="justify" vertical="top" wrapText="1"/>
      <protection hidden="1"/>
    </xf>
    <xf numFmtId="0" fontId="3" fillId="0" borderId="0" xfId="0" applyFont="1" applyAlignment="1" applyProtection="1">
      <alignment horizontal="justify" vertical="top"/>
      <protection hidden="1"/>
    </xf>
    <xf numFmtId="0" fontId="7" fillId="0" borderId="0" xfId="0" quotePrefix="1" applyFont="1" applyFill="1" applyAlignment="1" applyProtection="1">
      <alignment vertical="center"/>
      <protection hidden="1"/>
    </xf>
    <xf numFmtId="0" fontId="4" fillId="0" borderId="0" xfId="0" applyFont="1" applyFill="1" applyAlignment="1" applyProtection="1">
      <alignment vertical="center"/>
      <protection hidden="1"/>
    </xf>
    <xf numFmtId="172" fontId="26" fillId="0" borderId="0" xfId="0" applyNumberFormat="1" applyFont="1" applyAlignment="1" applyProtection="1">
      <alignment horizontal="left" vertical="center"/>
      <protection hidden="1"/>
    </xf>
    <xf numFmtId="0" fontId="66" fillId="0" borderId="5" xfId="27" applyFont="1" applyBorder="1" applyAlignment="1" applyProtection="1">
      <alignment horizontal="justify" vertical="top"/>
      <protection hidden="1"/>
    </xf>
    <xf numFmtId="0" fontId="67" fillId="3" borderId="3" xfId="27" applyFont="1" applyFill="1" applyBorder="1" applyAlignment="1" applyProtection="1">
      <alignment horizontal="justify" vertical="center"/>
      <protection hidden="1"/>
    </xf>
    <xf numFmtId="0" fontId="67" fillId="3" borderId="9" xfId="27" applyFont="1" applyFill="1" applyBorder="1" applyAlignment="1" applyProtection="1">
      <alignment horizontal="justify" vertical="center"/>
      <protection hidden="1"/>
    </xf>
    <xf numFmtId="0" fontId="66" fillId="0" borderId="5" xfId="27" applyFont="1" applyBorder="1" applyAlignment="1" applyProtection="1">
      <alignment horizontal="left" vertical="top" wrapText="1"/>
      <protection hidden="1"/>
    </xf>
    <xf numFmtId="0" fontId="66" fillId="0" borderId="23" xfId="27" applyFont="1" applyBorder="1" applyAlignment="1" applyProtection="1">
      <alignment horizontal="left" vertical="top" wrapText="1"/>
      <protection hidden="1"/>
    </xf>
    <xf numFmtId="0" fontId="66" fillId="0" borderId="35" xfId="27" applyFont="1" applyBorder="1" applyAlignment="1" applyProtection="1">
      <alignment horizontal="left" vertical="top" wrapText="1"/>
      <protection hidden="1"/>
    </xf>
    <xf numFmtId="0" fontId="66" fillId="0" borderId="34" xfId="27" applyFont="1" applyBorder="1" applyAlignment="1" applyProtection="1">
      <alignment horizontal="left" vertical="top" wrapText="1"/>
      <protection hidden="1"/>
    </xf>
    <xf numFmtId="0" fontId="66" fillId="0" borderId="3" xfId="27" applyFont="1" applyBorder="1" applyAlignment="1" applyProtection="1">
      <alignment horizontal="left" vertical="top" wrapText="1"/>
      <protection hidden="1"/>
    </xf>
    <xf numFmtId="0" fontId="66" fillId="0" borderId="9" xfId="27" applyFont="1" applyBorder="1" applyAlignment="1" applyProtection="1">
      <alignment horizontal="left" vertical="top" wrapText="1"/>
      <protection hidden="1"/>
    </xf>
    <xf numFmtId="0" fontId="50" fillId="0" borderId="8" xfId="27" applyFont="1" applyBorder="1" applyAlignment="1" applyProtection="1">
      <alignment horizontal="center" vertical="center" textRotation="90"/>
      <protection hidden="1"/>
    </xf>
    <xf numFmtId="0" fontId="50" fillId="0" borderId="16" xfId="27" applyFont="1" applyBorder="1" applyAlignment="1" applyProtection="1">
      <alignment horizontal="center" vertical="center" textRotation="90"/>
      <protection hidden="1"/>
    </xf>
    <xf numFmtId="0" fontId="50" fillId="0" borderId="15" xfId="27" applyFont="1" applyBorder="1" applyAlignment="1" applyProtection="1">
      <alignment horizontal="center" vertical="center" textRotation="90"/>
      <protection hidden="1"/>
    </xf>
    <xf numFmtId="0" fontId="68" fillId="0" borderId="0" xfId="27" applyFont="1"/>
    <xf numFmtId="0" fontId="66" fillId="0" borderId="26" xfId="27" applyFont="1" applyBorder="1" applyAlignment="1" applyProtection="1">
      <alignment horizontal="justify" vertical="top"/>
      <protection hidden="1"/>
    </xf>
    <xf numFmtId="0" fontId="31" fillId="0" borderId="0" xfId="27" applyFont="1" applyAlignment="1" applyProtection="1">
      <alignment horizontal="right" vertical="center"/>
      <protection hidden="1"/>
    </xf>
    <xf numFmtId="0" fontId="30" fillId="0" borderId="0" xfId="27" applyFont="1" applyAlignment="1" applyProtection="1">
      <alignment horizontal="right" vertical="center"/>
      <protection hidden="1"/>
    </xf>
    <xf numFmtId="0" fontId="30" fillId="0" borderId="14" xfId="27" applyFont="1" applyBorder="1" applyAlignment="1" applyProtection="1">
      <alignment horizontal="right" vertical="center"/>
      <protection hidden="1"/>
    </xf>
    <xf numFmtId="0" fontId="31" fillId="0" borderId="4" xfId="27" applyFont="1" applyBorder="1" applyAlignment="1" applyProtection="1">
      <alignment horizontal="right" vertical="center"/>
      <protection hidden="1"/>
    </xf>
    <xf numFmtId="0" fontId="9" fillId="3" borderId="3" xfId="27" applyFont="1" applyFill="1" applyBorder="1" applyAlignment="1" applyProtection="1">
      <alignment horizontal="center" vertical="center"/>
      <protection hidden="1"/>
    </xf>
    <xf numFmtId="0" fontId="10" fillId="8" borderId="36" xfId="27" applyFont="1" applyFill="1" applyBorder="1" applyAlignment="1" applyProtection="1">
      <alignment horizontal="left" vertical="center" wrapText="1"/>
      <protection hidden="1"/>
    </xf>
    <xf numFmtId="0" fontId="10" fillId="8" borderId="14" xfId="27" applyFont="1" applyFill="1" applyBorder="1" applyAlignment="1" applyProtection="1">
      <alignment horizontal="left" vertical="center" wrapText="1"/>
      <protection hidden="1"/>
    </xf>
    <xf numFmtId="0" fontId="10" fillId="8" borderId="32" xfId="27" applyFont="1" applyFill="1" applyBorder="1" applyAlignment="1" applyProtection="1">
      <alignment horizontal="left" vertical="center" wrapText="1"/>
      <protection hidden="1"/>
    </xf>
    <xf numFmtId="0" fontId="66" fillId="9" borderId="5" xfId="27" applyFont="1" applyFill="1" applyBorder="1" applyAlignment="1" applyProtection="1">
      <alignment horizontal="left" vertical="top"/>
      <protection hidden="1"/>
    </xf>
    <xf numFmtId="0" fontId="66" fillId="9" borderId="23" xfId="27" applyFont="1" applyFill="1" applyBorder="1" applyAlignment="1" applyProtection="1">
      <alignment horizontal="left" vertical="top"/>
      <protection hidden="1"/>
    </xf>
    <xf numFmtId="0" fontId="47" fillId="0" borderId="0" xfId="27" applyFont="1" applyAlignment="1" applyProtection="1">
      <alignment horizontal="center" vertical="center"/>
      <protection hidden="1"/>
    </xf>
    <xf numFmtId="0" fontId="10" fillId="8" borderId="4" xfId="0" applyFont="1" applyFill="1" applyBorder="1" applyAlignment="1" applyProtection="1">
      <alignment horizontal="left" vertical="center" wrapText="1"/>
      <protection hidden="1"/>
    </xf>
    <xf numFmtId="0" fontId="9" fillId="0" borderId="3" xfId="0" applyFont="1" applyBorder="1" applyAlignment="1" applyProtection="1">
      <alignment horizontal="center" vertical="center"/>
      <protection hidden="1"/>
    </xf>
    <xf numFmtId="0" fontId="76" fillId="0" borderId="20" xfId="33" applyFont="1" applyBorder="1" applyAlignment="1" applyProtection="1">
      <alignment horizontal="left" vertical="center" wrapText="1"/>
      <protection hidden="1"/>
    </xf>
    <xf numFmtId="0" fontId="76" fillId="0" borderId="3" xfId="33" applyFont="1" applyBorder="1" applyAlignment="1" applyProtection="1">
      <alignment horizontal="left" vertical="center" wrapText="1"/>
      <protection hidden="1"/>
    </xf>
    <xf numFmtId="0" fontId="76" fillId="0" borderId="6" xfId="33" applyFont="1" applyBorder="1" applyAlignment="1" applyProtection="1">
      <alignment horizontal="left" vertical="center" wrapText="1"/>
      <protection hidden="1"/>
    </xf>
    <xf numFmtId="0" fontId="37" fillId="5" borderId="0" xfId="0" applyFont="1" applyFill="1" applyAlignment="1" applyProtection="1">
      <alignment horizontal="center" vertical="center"/>
      <protection hidden="1"/>
    </xf>
    <xf numFmtId="0" fontId="9" fillId="0" borderId="0" xfId="0" applyFont="1" applyAlignment="1" applyProtection="1">
      <alignment horizontal="justify" vertical="center" wrapText="1"/>
      <protection hidden="1"/>
    </xf>
    <xf numFmtId="0" fontId="10" fillId="8" borderId="0" xfId="0" applyFont="1" applyFill="1" applyAlignment="1" applyProtection="1">
      <alignment horizontal="left" vertical="center"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vertical="center"/>
      <protection hidden="1"/>
    </xf>
    <xf numFmtId="0" fontId="8" fillId="0" borderId="0" xfId="28" applyAlignment="1" applyProtection="1">
      <alignment horizontal="left" vertical="center" wrapText="1"/>
      <protection hidden="1"/>
    </xf>
    <xf numFmtId="0" fontId="9" fillId="0" borderId="0" xfId="28" applyFont="1" applyAlignment="1" applyProtection="1">
      <alignment horizontal="left" vertical="center"/>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justify" vertical="top" wrapText="1"/>
      <protection hidden="1"/>
    </xf>
    <xf numFmtId="0" fontId="4" fillId="0" borderId="0" xfId="0" applyFont="1" applyAlignment="1" applyProtection="1">
      <alignment horizontal="justify" vertical="center"/>
      <protection hidden="1"/>
    </xf>
    <xf numFmtId="0" fontId="79" fillId="0" borderId="5" xfId="0" applyFont="1" applyBorder="1" applyAlignment="1">
      <alignment horizontal="center" vertical="center" wrapText="1"/>
    </xf>
    <xf numFmtId="0" fontId="4" fillId="0" borderId="5" xfId="0" applyFont="1" applyBorder="1" applyAlignment="1">
      <alignment horizontal="justify" vertical="center" wrapText="1"/>
    </xf>
    <xf numFmtId="0" fontId="3" fillId="0" borderId="0" xfId="0" applyFont="1" applyAlignment="1" applyProtection="1">
      <alignment horizontal="center" vertical="center"/>
      <protection hidden="1"/>
    </xf>
    <xf numFmtId="0" fontId="47" fillId="0" borderId="0" xfId="0" applyFont="1" applyAlignment="1" applyProtection="1">
      <alignment horizontal="center" vertical="center"/>
      <protection hidden="1"/>
    </xf>
    <xf numFmtId="0" fontId="8" fillId="0" borderId="8"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20"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protection hidden="1"/>
    </xf>
    <xf numFmtId="0" fontId="0" fillId="0" borderId="15" xfId="0" applyBorder="1" applyAlignment="1">
      <alignment horizontal="center" vertical="center"/>
    </xf>
    <xf numFmtId="0" fontId="9" fillId="0" borderId="8" xfId="0" applyFont="1" applyBorder="1" applyAlignment="1" applyProtection="1">
      <alignment horizontal="center" vertical="center" wrapText="1"/>
      <protection hidden="1"/>
    </xf>
    <xf numFmtId="0" fontId="0" fillId="0" borderId="15" xfId="0" applyBorder="1" applyAlignment="1">
      <alignment horizontal="center" vertical="center" wrapText="1"/>
    </xf>
    <xf numFmtId="0" fontId="9" fillId="0" borderId="20" xfId="0" applyFont="1" applyBorder="1" applyAlignment="1" applyProtection="1">
      <alignment horizontal="center" vertical="center" wrapText="1"/>
      <protection hidden="1"/>
    </xf>
    <xf numFmtId="0" fontId="9" fillId="0" borderId="9" xfId="0" applyFont="1" applyBorder="1" applyAlignment="1" applyProtection="1">
      <alignment horizontal="center" vertical="center" wrapText="1"/>
      <protection hidden="1"/>
    </xf>
    <xf numFmtId="0" fontId="9" fillId="0" borderId="15" xfId="0" applyFont="1" applyBorder="1" applyAlignment="1" applyProtection="1">
      <alignment horizontal="center" vertical="center" wrapText="1"/>
      <protection hidden="1"/>
    </xf>
    <xf numFmtId="0" fontId="8" fillId="0" borderId="4" xfId="0" applyFont="1" applyBorder="1" applyAlignment="1" applyProtection="1">
      <alignment horizontal="justify" vertical="center" wrapText="1"/>
      <protection hidden="1"/>
    </xf>
    <xf numFmtId="0" fontId="9" fillId="0" borderId="0" xfId="0" applyFont="1" applyAlignment="1" applyProtection="1">
      <alignment horizontal="justify" vertical="top" wrapText="1"/>
      <protection hidden="1"/>
    </xf>
    <xf numFmtId="0" fontId="23" fillId="0" borderId="0" xfId="0" applyFont="1" applyAlignment="1">
      <alignment horizontal="justify" vertical="top" wrapText="1"/>
    </xf>
    <xf numFmtId="0" fontId="4" fillId="0" borderId="39" xfId="0" applyFont="1" applyBorder="1" applyAlignment="1" applyProtection="1">
      <alignment horizontal="center" vertical="center"/>
      <protection hidden="1"/>
    </xf>
    <xf numFmtId="0" fontId="0" fillId="0" borderId="40" xfId="0" applyBorder="1" applyAlignment="1">
      <alignment horizontal="center" vertical="center"/>
    </xf>
    <xf numFmtId="0" fontId="0" fillId="0" borderId="9" xfId="0" applyBorder="1" applyAlignment="1">
      <alignment horizontal="center" vertical="center" wrapText="1"/>
    </xf>
    <xf numFmtId="0" fontId="8" fillId="2" borderId="20"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0" borderId="6" xfId="0" applyFont="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8" fillId="2" borderId="6" xfId="0" applyFont="1" applyFill="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hidden="1"/>
    </xf>
    <xf numFmtId="0" fontId="7" fillId="0" borderId="15"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8" fillId="0" borderId="0" xfId="0" applyFont="1" applyAlignment="1" applyProtection="1">
      <alignment horizontal="left" vertical="top" wrapText="1"/>
      <protection hidden="1"/>
    </xf>
    <xf numFmtId="0" fontId="48" fillId="0" borderId="14" xfId="0" applyFont="1" applyBorder="1" applyAlignment="1" applyProtection="1">
      <alignment horizontal="left" vertical="center"/>
      <protection hidden="1"/>
    </xf>
    <xf numFmtId="0" fontId="4" fillId="2" borderId="20" xfId="0" applyFont="1" applyFill="1" applyBorder="1" applyAlignment="1" applyProtection="1">
      <alignment horizontal="center" vertical="top" wrapText="1"/>
      <protection locked="0"/>
    </xf>
    <xf numFmtId="0" fontId="4" fillId="2" borderId="3" xfId="0" applyFont="1" applyFill="1" applyBorder="1" applyAlignment="1" applyProtection="1">
      <alignment horizontal="center" vertical="top" wrapText="1"/>
      <protection locked="0"/>
    </xf>
    <xf numFmtId="0" fontId="4" fillId="2" borderId="9" xfId="0" applyFont="1" applyFill="1" applyBorder="1" applyAlignment="1" applyProtection="1">
      <alignment horizontal="center" vertical="top" wrapText="1"/>
      <protection locked="0"/>
    </xf>
    <xf numFmtId="0" fontId="10" fillId="8" borderId="0" xfId="0" applyFont="1" applyFill="1" applyAlignment="1">
      <alignment horizontal="left" vertical="center" wrapText="1"/>
    </xf>
    <xf numFmtId="0" fontId="9" fillId="0" borderId="0" xfId="0" applyFont="1" applyAlignment="1">
      <alignment horizontal="center" vertical="center"/>
    </xf>
    <xf numFmtId="0" fontId="8" fillId="0" borderId="0" xfId="0" applyFont="1" applyAlignment="1">
      <alignment horizontal="justify" vertical="center"/>
    </xf>
    <xf numFmtId="0" fontId="9" fillId="0" borderId="0" xfId="0" applyFont="1" applyAlignment="1">
      <alignment horizontal="justify" vertical="center" wrapText="1"/>
    </xf>
    <xf numFmtId="0" fontId="8" fillId="0" borderId="0" xfId="0" applyFont="1" applyAlignment="1" applyProtection="1">
      <alignment horizontal="left" vertical="center" wrapText="1"/>
      <protection hidden="1"/>
    </xf>
    <xf numFmtId="0" fontId="8" fillId="0" borderId="0" xfId="0" applyFont="1" applyAlignment="1" applyProtection="1">
      <alignment horizontal="justify" vertical="center" wrapText="1"/>
      <protection hidden="1"/>
    </xf>
    <xf numFmtId="0" fontId="8" fillId="2" borderId="6" xfId="0" applyFont="1" applyFill="1" applyBorder="1" applyAlignment="1" applyProtection="1">
      <alignment horizontal="left" vertical="top" wrapText="1"/>
      <protection locked="0" hidden="1"/>
    </xf>
    <xf numFmtId="0" fontId="8" fillId="2" borderId="6" xfId="0" applyFont="1" applyFill="1" applyBorder="1" applyAlignment="1" applyProtection="1">
      <alignment horizontal="left" vertical="top" wrapText="1"/>
      <protection locked="0"/>
    </xf>
    <xf numFmtId="0" fontId="10" fillId="0" borderId="0" xfId="0" applyFont="1" applyAlignment="1" applyProtection="1">
      <alignment horizontal="center" vertical="center" wrapText="1"/>
      <protection hidden="1"/>
    </xf>
    <xf numFmtId="0" fontId="0" fillId="0" borderId="0" xfId="0" applyAlignment="1">
      <alignment horizontal="left" vertical="center" wrapText="1"/>
    </xf>
    <xf numFmtId="0" fontId="80" fillId="7" borderId="36" xfId="0" applyFont="1" applyFill="1" applyBorder="1" applyAlignment="1" applyProtection="1">
      <alignment horizontal="center" vertical="center" wrapText="1"/>
      <protection hidden="1"/>
    </xf>
    <xf numFmtId="0" fontId="80" fillId="7" borderId="14" xfId="0" applyFont="1" applyFill="1" applyBorder="1" applyAlignment="1" applyProtection="1">
      <alignment horizontal="center" vertical="center" wrapText="1"/>
      <protection hidden="1"/>
    </xf>
    <xf numFmtId="0" fontId="80" fillId="7" borderId="32" xfId="0" applyFont="1" applyFill="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4" fillId="0" borderId="0" xfId="0" applyFont="1" applyAlignment="1" applyProtection="1">
      <alignment horizontal="center" vertical="top"/>
      <protection hidden="1"/>
    </xf>
    <xf numFmtId="0" fontId="4" fillId="0" borderId="0" xfId="0" applyFont="1" applyAlignment="1" applyProtection="1">
      <alignment horizontal="center" vertical="center" wrapText="1"/>
      <protection hidden="1"/>
    </xf>
    <xf numFmtId="0" fontId="7" fillId="0" borderId="0" xfId="0" applyFont="1" applyAlignment="1" applyProtection="1">
      <alignment horizontal="justify"/>
      <protection hidden="1"/>
    </xf>
    <xf numFmtId="0" fontId="4" fillId="0" borderId="0" xfId="0" applyFont="1" applyAlignment="1" applyProtection="1">
      <alignment horizontal="justify" vertical="top"/>
      <protection hidden="1"/>
    </xf>
    <xf numFmtId="0" fontId="4" fillId="0" borderId="4" xfId="0" applyFont="1" applyBorder="1" applyAlignment="1" applyProtection="1">
      <alignment horizontal="left" vertical="top" wrapText="1" indent="5"/>
      <protection hidden="1"/>
    </xf>
    <xf numFmtId="0" fontId="69" fillId="0" borderId="21" xfId="21" applyFont="1" applyBorder="1" applyAlignment="1" applyProtection="1">
      <alignment horizontal="center" vertical="center"/>
      <protection hidden="1"/>
    </xf>
    <xf numFmtId="0" fontId="69" fillId="0" borderId="37" xfId="21" applyFont="1" applyBorder="1" applyAlignment="1" applyProtection="1">
      <alignment horizontal="center" vertical="center"/>
      <protection hidden="1"/>
    </xf>
    <xf numFmtId="0" fontId="69" fillId="0" borderId="17" xfId="21" applyFont="1" applyBorder="1" applyAlignment="1" applyProtection="1">
      <alignment horizontal="center" vertical="center"/>
      <protection hidden="1"/>
    </xf>
    <xf numFmtId="0" fontId="4" fillId="0" borderId="5" xfId="21" applyFont="1" applyBorder="1" applyAlignment="1" applyProtection="1">
      <alignment horizontal="justify" vertical="top" wrapText="1"/>
      <protection hidden="1"/>
    </xf>
    <xf numFmtId="0" fontId="4" fillId="0" borderId="23" xfId="21" applyFont="1" applyBorder="1" applyAlignment="1" applyProtection="1">
      <alignment horizontal="justify" vertical="top" wrapText="1"/>
      <protection hidden="1"/>
    </xf>
    <xf numFmtId="0" fontId="4" fillId="0" borderId="35" xfId="21" applyFont="1" applyBorder="1" applyAlignment="1" applyProtection="1">
      <alignment horizontal="justify" vertical="top" wrapText="1"/>
      <protection hidden="1"/>
    </xf>
    <xf numFmtId="0" fontId="4" fillId="0" borderId="34" xfId="21" applyFont="1" applyBorder="1" applyAlignment="1" applyProtection="1">
      <alignment horizontal="justify" vertical="top" wrapText="1"/>
      <protection hidden="1"/>
    </xf>
    <xf numFmtId="0" fontId="4" fillId="0" borderId="0" xfId="0" applyFont="1" applyAlignment="1" applyProtection="1">
      <alignment horizontal="left" vertical="top" wrapText="1" indent="5"/>
      <protection hidden="1"/>
    </xf>
    <xf numFmtId="0" fontId="3" fillId="0" borderId="0" xfId="0" applyFont="1" applyAlignment="1" applyProtection="1">
      <alignment horizontal="center" vertical="top"/>
      <protection hidden="1"/>
    </xf>
    <xf numFmtId="0" fontId="4" fillId="0" borderId="0" xfId="0" applyFont="1" applyAlignment="1" applyProtection="1">
      <alignment horizontal="center" vertical="top" wrapText="1"/>
      <protection hidden="1"/>
    </xf>
    <xf numFmtId="0" fontId="3" fillId="6" borderId="0" xfId="0" applyFont="1" applyFill="1" applyAlignment="1" applyProtection="1">
      <alignment horizontal="center" vertical="top"/>
      <protection hidden="1"/>
    </xf>
    <xf numFmtId="0" fontId="8" fillId="0" borderId="0" xfId="0" applyFont="1" applyAlignment="1" applyProtection="1">
      <alignment horizontal="justify" vertical="top"/>
      <protection hidden="1"/>
    </xf>
    <xf numFmtId="0" fontId="4" fillId="0" borderId="4" xfId="0" applyFont="1" applyBorder="1" applyAlignment="1" applyProtection="1">
      <alignment horizontal="justify" vertical="top" wrapText="1"/>
      <protection hidden="1"/>
    </xf>
    <xf numFmtId="0" fontId="4" fillId="0" borderId="0" xfId="0" applyFont="1" applyAlignment="1" applyProtection="1">
      <alignment horizontal="justify"/>
      <protection hidden="1"/>
    </xf>
    <xf numFmtId="0" fontId="4" fillId="0" borderId="0" xfId="0" applyFont="1" applyAlignment="1" applyProtection="1">
      <alignment vertical="top" wrapText="1"/>
      <protection hidden="1"/>
    </xf>
    <xf numFmtId="0" fontId="0" fillId="0" borderId="0" xfId="0" applyAlignment="1">
      <alignment vertical="top" wrapText="1"/>
    </xf>
    <xf numFmtId="0" fontId="7" fillId="0" borderId="0" xfId="0" applyFont="1" applyAlignment="1" applyProtection="1">
      <alignment horizontal="justify" vertical="top" wrapText="1"/>
      <protection hidden="1"/>
    </xf>
    <xf numFmtId="0" fontId="8" fillId="0" borderId="13" xfId="22" applyFont="1" applyBorder="1" applyAlignment="1" applyProtection="1">
      <alignment horizontal="justify" vertical="top" wrapText="1"/>
      <protection hidden="1"/>
    </xf>
    <xf numFmtId="0" fontId="8" fillId="0" borderId="4" xfId="22" applyFont="1" applyBorder="1" applyAlignment="1" applyProtection="1">
      <alignment horizontal="justify" vertical="top" wrapText="1"/>
      <protection hidden="1"/>
    </xf>
    <xf numFmtId="0" fontId="8" fillId="0" borderId="11" xfId="22" applyFont="1" applyBorder="1" applyAlignment="1" applyProtection="1">
      <alignment horizontal="justify" vertical="top" wrapText="1"/>
      <protection hidden="1"/>
    </xf>
    <xf numFmtId="0" fontId="8" fillId="0" borderId="20" xfId="0" applyFont="1" applyBorder="1" applyAlignment="1" applyProtection="1">
      <alignment horizontal="left" vertical="top" wrapText="1"/>
      <protection hidden="1"/>
    </xf>
    <xf numFmtId="0" fontId="8" fillId="0" borderId="3" xfId="0" applyFont="1" applyBorder="1" applyAlignment="1" applyProtection="1">
      <alignment horizontal="left" vertical="top" wrapText="1"/>
      <protection hidden="1"/>
    </xf>
    <xf numFmtId="0" fontId="8" fillId="0" borderId="9" xfId="0" applyFont="1" applyBorder="1" applyAlignment="1" applyProtection="1">
      <alignment horizontal="left" vertical="top" wrapText="1"/>
      <protection hidden="1"/>
    </xf>
    <xf numFmtId="0" fontId="7" fillId="0" borderId="6" xfId="22" applyFont="1" applyBorder="1" applyAlignment="1" applyProtection="1">
      <alignment horizontal="left" vertical="center" wrapText="1"/>
      <protection hidden="1"/>
    </xf>
    <xf numFmtId="0" fontId="8" fillId="0" borderId="6" xfId="22" applyFont="1" applyBorder="1" applyAlignment="1" applyProtection="1">
      <alignment horizontal="left" vertical="center" wrapText="1"/>
      <protection hidden="1"/>
    </xf>
    <xf numFmtId="0" fontId="4" fillId="2" borderId="20" xfId="22" applyFont="1" applyFill="1" applyBorder="1" applyAlignment="1" applyProtection="1">
      <alignment horizontal="center" vertical="center" wrapText="1"/>
      <protection locked="0" hidden="1"/>
    </xf>
    <xf numFmtId="0" fontId="4" fillId="2" borderId="3" xfId="22" applyFont="1" applyFill="1" applyBorder="1" applyAlignment="1" applyProtection="1">
      <alignment horizontal="center" vertical="center" wrapText="1"/>
      <protection locked="0" hidden="1"/>
    </xf>
    <xf numFmtId="0" fontId="4" fillId="2" borderId="9" xfId="22" applyFont="1" applyFill="1" applyBorder="1" applyAlignment="1" applyProtection="1">
      <alignment horizontal="center" vertical="center" wrapText="1"/>
      <protection locked="0" hidden="1"/>
    </xf>
    <xf numFmtId="0" fontId="8" fillId="0" borderId="0" xfId="22" applyFont="1" applyAlignment="1" applyProtection="1">
      <alignment vertical="top" wrapText="1"/>
      <protection hidden="1"/>
    </xf>
    <xf numFmtId="0" fontId="10" fillId="8" borderId="0" xfId="22" applyFont="1" applyFill="1" applyAlignment="1" applyProtection="1">
      <alignment horizontal="left" vertical="center" wrapText="1"/>
      <protection hidden="1"/>
    </xf>
    <xf numFmtId="0" fontId="9" fillId="0" borderId="0" xfId="22" applyFont="1" applyAlignment="1" applyProtection="1">
      <alignment horizontal="justify" vertical="justify" wrapText="1"/>
      <protection hidden="1"/>
    </xf>
    <xf numFmtId="0" fontId="9" fillId="0" borderId="0" xfId="22" applyFont="1" applyAlignment="1" applyProtection="1">
      <alignment horizontal="justify" vertical="center" wrapText="1"/>
      <protection hidden="1"/>
    </xf>
    <xf numFmtId="0" fontId="8" fillId="0" borderId="0" xfId="28" applyAlignment="1" applyProtection="1">
      <alignment horizontal="left" vertical="center"/>
      <protection hidden="1"/>
    </xf>
    <xf numFmtId="0" fontId="47" fillId="0" borderId="0" xfId="22" applyFont="1" applyAlignment="1" applyProtection="1">
      <alignment horizontal="left" vertical="top" wrapText="1"/>
      <protection hidden="1"/>
    </xf>
    <xf numFmtId="0" fontId="8" fillId="0" borderId="19" xfId="22" applyFont="1" applyBorder="1" applyAlignment="1" applyProtection="1">
      <alignment horizontal="left" vertical="center" wrapText="1"/>
      <protection hidden="1"/>
    </xf>
    <xf numFmtId="0" fontId="8" fillId="0" borderId="7" xfId="22" applyFont="1" applyBorder="1" applyAlignment="1" applyProtection="1">
      <alignment horizontal="left" vertical="center" wrapText="1"/>
      <protection hidden="1"/>
    </xf>
    <xf numFmtId="0" fontId="8" fillId="0" borderId="0" xfId="22" applyFont="1" applyAlignment="1" applyProtection="1">
      <alignment horizontal="left" vertical="top" wrapText="1"/>
      <protection hidden="1"/>
    </xf>
    <xf numFmtId="0" fontId="8" fillId="0" borderId="6" xfId="22" applyFont="1" applyBorder="1" applyAlignment="1" applyProtection="1">
      <alignment horizontal="left" vertical="top" wrapText="1"/>
      <protection hidden="1"/>
    </xf>
    <xf numFmtId="0" fontId="8" fillId="0" borderId="18" xfId="22" applyFont="1" applyBorder="1" applyAlignment="1" applyProtection="1">
      <alignment horizontal="left" vertical="center" wrapText="1"/>
      <protection hidden="1"/>
    </xf>
    <xf numFmtId="0" fontId="8" fillId="0" borderId="8" xfId="22" applyFont="1" applyBorder="1" applyAlignment="1" applyProtection="1">
      <alignment horizontal="left" vertical="center" wrapText="1"/>
      <protection hidden="1"/>
    </xf>
    <xf numFmtId="0" fontId="8" fillId="2" borderId="8" xfId="22" applyFont="1" applyFill="1" applyBorder="1" applyAlignment="1" applyProtection="1">
      <alignment horizontal="left" vertical="top" wrapText="1"/>
      <protection locked="0"/>
    </xf>
    <xf numFmtId="0" fontId="8" fillId="2" borderId="15" xfId="22" applyFont="1" applyFill="1" applyBorder="1" applyAlignment="1" applyProtection="1">
      <alignment horizontal="left" vertical="top" wrapText="1"/>
      <protection locked="0"/>
    </xf>
    <xf numFmtId="0" fontId="8" fillId="0" borderId="1" xfId="22" applyFont="1" applyBorder="1" applyAlignment="1" applyProtection="1">
      <alignment horizontal="left" vertical="center" wrapText="1"/>
      <protection hidden="1"/>
    </xf>
    <xf numFmtId="0" fontId="8" fillId="0" borderId="21" xfId="22" applyFont="1" applyBorder="1" applyAlignment="1" applyProtection="1">
      <alignment horizontal="left" vertical="center"/>
      <protection hidden="1"/>
    </xf>
    <xf numFmtId="0" fontId="8" fillId="0" borderId="37" xfId="22" applyFont="1" applyBorder="1" applyAlignment="1" applyProtection="1">
      <alignment horizontal="left" vertical="center"/>
      <protection hidden="1"/>
    </xf>
    <xf numFmtId="0" fontId="8" fillId="0" borderId="17" xfId="22" applyFont="1" applyBorder="1" applyAlignment="1" applyProtection="1">
      <alignment horizontal="left" vertical="center"/>
      <protection hidden="1"/>
    </xf>
    <xf numFmtId="0" fontId="8" fillId="0" borderId="0" xfId="22" applyFont="1" applyAlignment="1" applyProtection="1">
      <alignment horizontal="justify" vertical="center" wrapText="1"/>
      <protection hidden="1"/>
    </xf>
    <xf numFmtId="0" fontId="8" fillId="0" borderId="33" xfId="22" applyFont="1" applyBorder="1" applyAlignment="1" applyProtection="1">
      <alignment horizontal="left" vertical="center" wrapText="1"/>
      <protection hidden="1"/>
    </xf>
    <xf numFmtId="0" fontId="8" fillId="0" borderId="35" xfId="22" applyFont="1" applyBorder="1" applyAlignment="1" applyProtection="1">
      <alignment horizontal="left" vertical="center" wrapText="1"/>
      <protection hidden="1"/>
    </xf>
    <xf numFmtId="0" fontId="8" fillId="0" borderId="34" xfId="22" applyFont="1" applyBorder="1" applyAlignment="1" applyProtection="1">
      <alignment horizontal="left" vertical="center" wrapText="1"/>
      <protection hidden="1"/>
    </xf>
    <xf numFmtId="0" fontId="8" fillId="0" borderId="21" xfId="22" applyFont="1" applyBorder="1" applyAlignment="1" applyProtection="1">
      <alignment horizontal="left" vertical="center" wrapText="1"/>
      <protection hidden="1"/>
    </xf>
    <xf numFmtId="0" fontId="8" fillId="0" borderId="37" xfId="22" applyFont="1" applyBorder="1" applyAlignment="1" applyProtection="1">
      <alignment horizontal="left" vertical="center" wrapText="1"/>
      <protection hidden="1"/>
    </xf>
    <xf numFmtId="0" fontId="8" fillId="0" borderId="17" xfId="22" applyFont="1" applyBorder="1" applyAlignment="1" applyProtection="1">
      <alignment horizontal="left" vertical="center" wrapText="1"/>
      <protection hidden="1"/>
    </xf>
    <xf numFmtId="0" fontId="35" fillId="2" borderId="6" xfId="0" applyFont="1" applyFill="1" applyBorder="1" applyAlignment="1" applyProtection="1">
      <alignment horizontal="left" vertical="top" wrapText="1"/>
      <protection locked="0"/>
    </xf>
    <xf numFmtId="0" fontId="35" fillId="2" borderId="6" xfId="0" applyFont="1" applyFill="1" applyBorder="1" applyAlignment="1" applyProtection="1">
      <alignment horizontal="center" vertical="top" wrapText="1"/>
      <protection locked="0"/>
    </xf>
    <xf numFmtId="172" fontId="9" fillId="0" borderId="0" xfId="0" applyNumberFormat="1" applyFont="1" applyAlignment="1" applyProtection="1">
      <alignment horizontal="left" vertical="center"/>
      <protection hidden="1"/>
    </xf>
    <xf numFmtId="0" fontId="9" fillId="0" borderId="0" xfId="0" applyFont="1" applyAlignment="1" applyProtection="1">
      <alignment horizontal="left" vertical="center" wrapText="1"/>
      <protection hidden="1"/>
    </xf>
    <xf numFmtId="0" fontId="35" fillId="4" borderId="20" xfId="0" applyFont="1" applyFill="1" applyBorder="1" applyAlignment="1" applyProtection="1">
      <alignment horizontal="justify" vertical="center" wrapText="1"/>
      <protection hidden="1"/>
    </xf>
    <xf numFmtId="0" fontId="35" fillId="4" borderId="3" xfId="0" applyFont="1" applyFill="1" applyBorder="1" applyAlignment="1" applyProtection="1">
      <alignment horizontal="justify" vertical="center" wrapText="1"/>
      <protection hidden="1"/>
    </xf>
    <xf numFmtId="0" fontId="35" fillId="4" borderId="9" xfId="0" applyFont="1" applyFill="1" applyBorder="1" applyAlignment="1" applyProtection="1">
      <alignment horizontal="justify" vertical="center" wrapText="1"/>
      <protection hidden="1"/>
    </xf>
    <xf numFmtId="0" fontId="35" fillId="2" borderId="20"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left" vertical="center" wrapText="1"/>
      <protection locked="0"/>
    </xf>
    <xf numFmtId="0" fontId="35" fillId="2" borderId="9" xfId="0" applyFont="1" applyFill="1" applyBorder="1" applyAlignment="1" applyProtection="1">
      <alignment horizontal="left" vertical="center" wrapText="1"/>
      <protection locked="0"/>
    </xf>
    <xf numFmtId="0" fontId="35" fillId="0" borderId="0" xfId="28" applyFont="1" applyAlignment="1" applyProtection="1">
      <alignment horizontal="left" vertical="center" wrapText="1"/>
      <protection hidden="1"/>
    </xf>
    <xf numFmtId="0" fontId="21" fillId="0" borderId="0" xfId="0" applyFont="1" applyAlignment="1" applyProtection="1">
      <alignment horizontal="justify" vertical="center" wrapText="1"/>
      <protection hidden="1"/>
    </xf>
    <xf numFmtId="0" fontId="52" fillId="4" borderId="20" xfId="0" applyFont="1" applyFill="1" applyBorder="1" applyAlignment="1" applyProtection="1">
      <alignment horizontal="left" vertical="center" wrapText="1"/>
      <protection hidden="1"/>
    </xf>
    <xf numFmtId="0" fontId="52" fillId="4" borderId="3" xfId="0" applyFont="1" applyFill="1" applyBorder="1" applyAlignment="1" applyProtection="1">
      <alignment horizontal="left" vertical="center" wrapText="1"/>
      <protection hidden="1"/>
    </xf>
    <xf numFmtId="0" fontId="52" fillId="4" borderId="9" xfId="0" applyFont="1" applyFill="1" applyBorder="1" applyAlignment="1" applyProtection="1">
      <alignment horizontal="left" vertical="center" wrapText="1"/>
      <protection hidden="1"/>
    </xf>
    <xf numFmtId="0" fontId="21" fillId="4" borderId="4" xfId="0" applyFont="1" applyFill="1" applyBorder="1" applyAlignment="1" applyProtection="1">
      <alignment horizontal="justify" vertical="top" wrapText="1"/>
      <protection hidden="1"/>
    </xf>
    <xf numFmtId="0" fontId="35" fillId="0" borderId="36" xfId="0" applyFont="1" applyBorder="1" applyAlignment="1" applyProtection="1">
      <alignment horizontal="left" vertical="center" wrapText="1"/>
      <protection hidden="1"/>
    </xf>
    <xf numFmtId="0" fontId="35" fillId="0" borderId="32" xfId="0" applyFont="1" applyBorder="1" applyAlignment="1" applyProtection="1">
      <alignment horizontal="left" vertical="center" wrapText="1"/>
      <protection hidden="1"/>
    </xf>
    <xf numFmtId="0" fontId="35" fillId="2" borderId="21" xfId="0" applyFont="1" applyFill="1" applyBorder="1" applyAlignment="1" applyProtection="1">
      <alignment horizontal="left" vertical="top" wrapText="1"/>
      <protection locked="0"/>
    </xf>
    <xf numFmtId="0" fontId="35" fillId="2" borderId="37" xfId="0" applyFont="1" applyFill="1" applyBorder="1" applyAlignment="1" applyProtection="1">
      <alignment horizontal="left" vertical="top" wrapText="1"/>
      <protection locked="0"/>
    </xf>
    <xf numFmtId="0" fontId="35" fillId="2" borderId="17" xfId="0" applyFont="1" applyFill="1" applyBorder="1" applyAlignment="1" applyProtection="1">
      <alignment horizontal="left" vertical="top" wrapText="1"/>
      <protection locked="0"/>
    </xf>
    <xf numFmtId="0" fontId="35" fillId="0" borderId="6" xfId="0" applyFont="1" applyBorder="1" applyAlignment="1" applyProtection="1">
      <alignment horizontal="left" vertical="center" wrapText="1"/>
      <protection hidden="1"/>
    </xf>
    <xf numFmtId="0" fontId="35" fillId="2" borderId="20" xfId="0" applyFont="1" applyFill="1" applyBorder="1" applyAlignment="1" applyProtection="1">
      <alignment horizontal="left" vertical="top" wrapText="1"/>
      <protection locked="0"/>
    </xf>
    <xf numFmtId="0" fontId="35" fillId="2" borderId="3" xfId="0" applyFont="1" applyFill="1" applyBorder="1" applyAlignment="1" applyProtection="1">
      <alignment horizontal="left" vertical="top" wrapText="1"/>
      <protection locked="0"/>
    </xf>
    <xf numFmtId="0" fontId="35" fillId="2" borderId="9" xfId="0" applyFont="1" applyFill="1" applyBorder="1" applyAlignment="1" applyProtection="1">
      <alignment horizontal="left" vertical="top" wrapText="1"/>
      <protection locked="0"/>
    </xf>
    <xf numFmtId="0" fontId="8" fillId="2" borderId="6" xfId="0" applyFont="1" applyFill="1" applyBorder="1" applyAlignment="1" applyProtection="1">
      <alignment horizontal="center" vertical="top" wrapText="1"/>
      <protection locked="0"/>
    </xf>
    <xf numFmtId="0" fontId="9" fillId="0" borderId="0" xfId="0" applyFont="1" applyAlignment="1" applyProtection="1">
      <alignment vertical="center" wrapText="1"/>
      <protection hidden="1"/>
    </xf>
    <xf numFmtId="0" fontId="0" fillId="0" borderId="0" xfId="0" applyAlignment="1">
      <alignment wrapText="1"/>
    </xf>
    <xf numFmtId="0" fontId="8" fillId="0" borderId="3" xfId="0" applyFont="1" applyBorder="1" applyAlignment="1" applyProtection="1">
      <alignment horizontal="center" vertical="center" wrapText="1"/>
      <protection hidden="1"/>
    </xf>
    <xf numFmtId="0" fontId="8" fillId="2" borderId="6" xfId="0" applyFont="1" applyFill="1" applyBorder="1" applyAlignment="1" applyProtection="1">
      <alignment horizontal="right" vertical="top" wrapText="1"/>
      <protection locked="0"/>
    </xf>
    <xf numFmtId="0" fontId="8" fillId="0" borderId="20" xfId="0" applyFont="1" applyBorder="1" applyAlignment="1" applyProtection="1">
      <alignment horizontal="justify" vertical="center" wrapText="1"/>
      <protection hidden="1"/>
    </xf>
    <xf numFmtId="0" fontId="8" fillId="0" borderId="3" xfId="0" applyFont="1" applyBorder="1" applyAlignment="1" applyProtection="1">
      <alignment horizontal="justify" vertical="center" wrapText="1"/>
      <protection hidden="1"/>
    </xf>
    <xf numFmtId="0" fontId="8" fillId="0" borderId="9" xfId="0" applyFont="1" applyBorder="1" applyAlignment="1" applyProtection="1">
      <alignment horizontal="justify" vertical="center" wrapText="1"/>
      <protection hidden="1"/>
    </xf>
    <xf numFmtId="0" fontId="8" fillId="0" borderId="6" xfId="0" applyFont="1" applyBorder="1" applyAlignment="1" applyProtection="1">
      <alignment horizontal="center" vertical="top" wrapText="1"/>
      <protection hidden="1"/>
    </xf>
    <xf numFmtId="0" fontId="35" fillId="4" borderId="20" xfId="0" applyFont="1" applyFill="1" applyBorder="1" applyAlignment="1" applyProtection="1">
      <alignment horizontal="left" vertical="center" wrapText="1"/>
      <protection hidden="1"/>
    </xf>
    <xf numFmtId="0" fontId="35" fillId="4" borderId="3" xfId="0" applyFont="1" applyFill="1" applyBorder="1" applyAlignment="1" applyProtection="1">
      <alignment horizontal="left" vertical="center" wrapText="1"/>
      <protection hidden="1"/>
    </xf>
    <xf numFmtId="0" fontId="35" fillId="4" borderId="9" xfId="0" applyFont="1" applyFill="1" applyBorder="1" applyAlignment="1" applyProtection="1">
      <alignment horizontal="left" vertical="center" wrapText="1"/>
      <protection hidden="1"/>
    </xf>
    <xf numFmtId="0" fontId="21" fillId="0" borderId="4" xfId="0" applyFont="1" applyBorder="1" applyAlignment="1" applyProtection="1">
      <alignment horizontal="justify" vertical="top" wrapText="1"/>
      <protection hidden="1"/>
    </xf>
    <xf numFmtId="0" fontId="9" fillId="0" borderId="0" xfId="0" applyFont="1" applyAlignment="1" applyProtection="1">
      <alignment horizontal="left" vertical="top" wrapText="1"/>
      <protection hidden="1"/>
    </xf>
    <xf numFmtId="0" fontId="8" fillId="0" borderId="20" xfId="0" applyFont="1" applyBorder="1" applyAlignment="1" applyProtection="1">
      <alignment horizontal="center" vertical="top" wrapText="1"/>
      <protection hidden="1"/>
    </xf>
    <xf numFmtId="0" fontId="8" fillId="0" borderId="3" xfId="0" applyFont="1" applyBorder="1" applyAlignment="1" applyProtection="1">
      <alignment horizontal="center" vertical="top" wrapText="1"/>
      <protection hidden="1"/>
    </xf>
    <xf numFmtId="0" fontId="8" fillId="0" borderId="9" xfId="0" applyFont="1" applyBorder="1" applyAlignment="1" applyProtection="1">
      <alignment horizontal="center" vertical="top" wrapText="1"/>
      <protection hidden="1"/>
    </xf>
    <xf numFmtId="0" fontId="8" fillId="2" borderId="20" xfId="0" applyFont="1" applyFill="1" applyBorder="1" applyAlignment="1" applyProtection="1">
      <alignment horizontal="center" vertical="top" wrapText="1"/>
      <protection locked="0"/>
    </xf>
    <xf numFmtId="0" fontId="8" fillId="2" borderId="3" xfId="0" applyFont="1" applyFill="1" applyBorder="1" applyAlignment="1" applyProtection="1">
      <alignment horizontal="center" vertical="top" wrapText="1"/>
      <protection locked="0"/>
    </xf>
    <xf numFmtId="0" fontId="8" fillId="2" borderId="9" xfId="0" applyFont="1" applyFill="1" applyBorder="1" applyAlignment="1" applyProtection="1">
      <alignment horizontal="center" vertical="top" wrapText="1"/>
      <protection locked="0"/>
    </xf>
    <xf numFmtId="0" fontId="8" fillId="0" borderId="6" xfId="0" applyFont="1" applyBorder="1" applyAlignment="1" applyProtection="1">
      <alignment horizontal="left" vertical="center" wrapText="1"/>
      <protection hidden="1"/>
    </xf>
    <xf numFmtId="0" fontId="21" fillId="0" borderId="0" xfId="0" applyFont="1" applyAlignment="1" applyProtection="1">
      <alignment horizontal="justify" vertical="top" wrapText="1"/>
      <protection hidden="1"/>
    </xf>
    <xf numFmtId="0" fontId="8" fillId="0" borderId="36" xfId="0" applyFont="1" applyBorder="1" applyAlignment="1" applyProtection="1">
      <alignment horizontal="left" vertical="center" wrapText="1"/>
      <protection hidden="1"/>
    </xf>
    <xf numFmtId="0" fontId="8" fillId="0" borderId="32" xfId="0" applyFont="1" applyBorder="1" applyAlignment="1" applyProtection="1">
      <alignment horizontal="left" vertical="center" wrapText="1"/>
      <protection hidden="1"/>
    </xf>
    <xf numFmtId="0" fontId="8" fillId="2" borderId="7" xfId="0" applyFont="1" applyFill="1" applyBorder="1" applyAlignment="1" applyProtection="1">
      <alignment horizontal="left" vertical="top" wrapText="1"/>
      <protection locked="0"/>
    </xf>
    <xf numFmtId="0" fontId="8" fillId="2" borderId="18" xfId="0" applyFont="1" applyFill="1" applyBorder="1" applyAlignment="1" applyProtection="1">
      <alignment horizontal="left" vertical="top" wrapText="1"/>
      <protection locked="0"/>
    </xf>
    <xf numFmtId="0" fontId="8" fillId="2" borderId="19" xfId="0" applyFont="1" applyFill="1" applyBorder="1" applyAlignment="1" applyProtection="1">
      <alignment horizontal="left" vertical="top" wrapText="1"/>
      <protection locked="0"/>
    </xf>
    <xf numFmtId="0" fontId="8" fillId="0" borderId="0" xfId="0" applyFont="1" applyAlignment="1" applyProtection="1">
      <alignment horizontal="left"/>
      <protection hidden="1"/>
    </xf>
    <xf numFmtId="0" fontId="8" fillId="0" borderId="6" xfId="0" applyFont="1" applyBorder="1" applyAlignment="1" applyProtection="1">
      <alignment horizontal="justify" vertical="center" wrapText="1"/>
      <protection hidden="1"/>
    </xf>
    <xf numFmtId="0" fontId="35" fillId="2" borderId="6" xfId="0" applyFont="1" applyFill="1" applyBorder="1" applyAlignment="1" applyProtection="1">
      <alignment horizontal="left" vertical="center" wrapText="1"/>
      <protection locked="0"/>
    </xf>
    <xf numFmtId="0" fontId="8" fillId="2" borderId="22" xfId="0" applyFont="1" applyFill="1" applyBorder="1" applyAlignment="1" applyProtection="1">
      <alignment horizontal="left" vertical="top" wrapText="1"/>
      <protection locked="0"/>
    </xf>
    <xf numFmtId="0" fontId="8" fillId="2" borderId="5" xfId="0" applyFont="1" applyFill="1" applyBorder="1" applyAlignment="1" applyProtection="1">
      <alignment horizontal="left" vertical="top" wrapText="1"/>
      <protection locked="0"/>
    </xf>
    <xf numFmtId="0" fontId="8" fillId="2" borderId="23" xfId="0" applyFont="1" applyFill="1" applyBorder="1" applyAlignment="1" applyProtection="1">
      <alignment horizontal="left" vertical="top" wrapText="1"/>
      <protection locked="0"/>
    </xf>
    <xf numFmtId="0" fontId="35" fillId="0" borderId="6" xfId="0" applyFont="1" applyBorder="1" applyAlignment="1" applyProtection="1">
      <alignment horizontal="center" vertical="top" wrapText="1"/>
      <protection hidden="1"/>
    </xf>
    <xf numFmtId="0" fontId="8" fillId="2" borderId="33" xfId="0" applyFont="1" applyFill="1" applyBorder="1" applyAlignment="1" applyProtection="1">
      <alignment horizontal="left" vertical="top" wrapText="1"/>
      <protection locked="0"/>
    </xf>
    <xf numFmtId="0" fontId="8" fillId="2" borderId="35" xfId="0" applyFont="1" applyFill="1" applyBorder="1" applyAlignment="1" applyProtection="1">
      <alignment horizontal="left" vertical="top" wrapText="1"/>
      <protection locked="0"/>
    </xf>
    <xf numFmtId="0" fontId="8" fillId="2" borderId="34" xfId="0" applyFont="1" applyFill="1" applyBorder="1" applyAlignment="1" applyProtection="1">
      <alignment horizontal="left" vertical="top" wrapText="1"/>
      <protection locked="0"/>
    </xf>
    <xf numFmtId="0" fontId="35" fillId="2" borderId="6" xfId="0" applyFont="1" applyFill="1" applyBorder="1" applyAlignment="1" applyProtection="1">
      <alignment horizontal="right" vertical="top" wrapText="1"/>
      <protection locked="0"/>
    </xf>
    <xf numFmtId="0" fontId="24" fillId="0" borderId="0" xfId="0" applyFont="1" applyAlignment="1">
      <alignment wrapText="1"/>
    </xf>
    <xf numFmtId="0" fontId="35" fillId="0" borderId="20" xfId="0" applyFont="1" applyBorder="1" applyAlignment="1" applyProtection="1">
      <alignment horizontal="center" vertical="center" wrapText="1"/>
      <protection hidden="1"/>
    </xf>
    <xf numFmtId="0" fontId="35" fillId="0" borderId="3" xfId="0" applyFont="1" applyBorder="1" applyAlignment="1" applyProtection="1">
      <alignment horizontal="center" vertical="center" wrapText="1"/>
      <protection hidden="1"/>
    </xf>
    <xf numFmtId="0" fontId="35" fillId="0" borderId="9" xfId="0" applyFont="1" applyBorder="1" applyAlignment="1" applyProtection="1">
      <alignment horizontal="center" vertical="center" wrapText="1"/>
      <protection hidden="1"/>
    </xf>
    <xf numFmtId="0" fontId="35" fillId="0" borderId="6" xfId="0" applyFont="1" applyBorder="1" applyAlignment="1" applyProtection="1">
      <alignment horizontal="center" vertical="center" wrapText="1"/>
      <protection hidden="1"/>
    </xf>
    <xf numFmtId="0" fontId="73" fillId="0" borderId="4" xfId="0" applyFont="1" applyBorder="1" applyAlignment="1" applyProtection="1">
      <alignment horizontal="justify" vertical="top" wrapText="1"/>
      <protection hidden="1"/>
    </xf>
    <xf numFmtId="0" fontId="10" fillId="0" borderId="0" xfId="22" applyFont="1" applyAlignment="1" applyProtection="1">
      <alignment horizontal="center" vertical="center" wrapText="1"/>
      <protection hidden="1"/>
    </xf>
    <xf numFmtId="0" fontId="9" fillId="0" borderId="0" xfId="22" applyFont="1" applyAlignment="1" applyProtection="1">
      <alignment horizontal="center" vertical="center"/>
      <protection hidden="1"/>
    </xf>
    <xf numFmtId="0" fontId="8" fillId="0" borderId="0" xfId="22" applyFont="1" applyAlignment="1" applyProtection="1">
      <alignment horizontal="justify" vertical="top"/>
      <protection hidden="1"/>
    </xf>
    <xf numFmtId="0" fontId="21" fillId="0" borderId="0" xfId="22" applyFont="1" applyAlignment="1" applyProtection="1">
      <alignment horizontal="left" vertical="center" wrapText="1"/>
      <protection hidden="1"/>
    </xf>
    <xf numFmtId="0" fontId="8" fillId="2" borderId="6" xfId="22" applyFont="1" applyFill="1" applyBorder="1" applyAlignment="1" applyProtection="1">
      <alignment horizontal="left" vertical="top" wrapText="1"/>
      <protection hidden="1"/>
    </xf>
    <xf numFmtId="0" fontId="8" fillId="0" borderId="6" xfId="22" applyFont="1" applyBorder="1" applyAlignment="1" applyProtection="1">
      <alignment horizontal="center" vertical="center" wrapText="1"/>
      <protection hidden="1"/>
    </xf>
    <xf numFmtId="0" fontId="8" fillId="0" borderId="0" xfId="22" applyFont="1" applyAlignment="1" applyProtection="1">
      <alignment horizontal="justify" vertical="center"/>
      <protection hidden="1"/>
    </xf>
    <xf numFmtId="0" fontId="9" fillId="0" borderId="0" xfId="28" applyFont="1" applyAlignment="1" applyProtection="1">
      <alignment horizontal="left" vertical="center" wrapText="1"/>
      <protection hidden="1"/>
    </xf>
    <xf numFmtId="0" fontId="8" fillId="0" borderId="0" xfId="0" applyFont="1" applyAlignment="1" applyProtection="1">
      <alignment horizontal="justify" vertical="top" wrapText="1"/>
      <protection hidden="1"/>
    </xf>
    <xf numFmtId="0" fontId="59" fillId="0" borderId="14" xfId="0" applyFont="1" applyBorder="1" applyAlignment="1" applyProtection="1">
      <alignment horizontal="left" vertical="top" wrapText="1" indent="1"/>
      <protection hidden="1"/>
    </xf>
    <xf numFmtId="0" fontId="8" fillId="2" borderId="0" xfId="0" applyFont="1" applyFill="1" applyAlignment="1" applyProtection="1">
      <alignment horizontal="left" vertical="center" wrapText="1"/>
      <protection locked="0"/>
    </xf>
    <xf numFmtId="172" fontId="8" fillId="0" borderId="0" xfId="0" applyNumberFormat="1" applyFont="1" applyAlignment="1" applyProtection="1">
      <alignment horizontal="left" vertical="center"/>
      <protection hidden="1"/>
    </xf>
    <xf numFmtId="0" fontId="9" fillId="8" borderId="0" xfId="0" applyFont="1" applyFill="1" applyAlignment="1" applyProtection="1">
      <alignment horizontal="left" vertical="top" wrapText="1"/>
      <protection hidden="1"/>
    </xf>
    <xf numFmtId="171" fontId="9" fillId="0" borderId="0" xfId="0" applyNumberFormat="1" applyFont="1" applyAlignment="1" applyProtection="1">
      <alignment horizontal="left" vertical="top" wrapText="1"/>
      <protection hidden="1"/>
    </xf>
    <xf numFmtId="0" fontId="8" fillId="0" borderId="6" xfId="0" applyFont="1" applyBorder="1" applyAlignment="1" applyProtection="1">
      <alignment horizontal="center" vertical="center"/>
      <protection hidden="1"/>
    </xf>
    <xf numFmtId="171" fontId="8" fillId="0" borderId="0" xfId="0" applyNumberFormat="1" applyFont="1" applyAlignment="1" applyProtection="1">
      <alignment horizontal="justify" vertical="top" wrapText="1"/>
      <protection hidden="1"/>
    </xf>
    <xf numFmtId="0" fontId="8" fillId="0" borderId="0" xfId="24" applyFont="1" applyAlignment="1" applyProtection="1">
      <alignment horizontal="left" vertical="top"/>
      <protection hidden="1"/>
    </xf>
    <xf numFmtId="0" fontId="8" fillId="0" borderId="0" xfId="24" applyFont="1" applyAlignment="1" applyProtection="1">
      <alignment horizontal="justify" vertical="top" wrapText="1"/>
      <protection hidden="1"/>
    </xf>
    <xf numFmtId="0" fontId="8" fillId="0" borderId="0" xfId="23" applyAlignment="1" applyProtection="1">
      <alignment horizontal="justify" vertical="top" wrapText="1"/>
      <protection hidden="1"/>
    </xf>
    <xf numFmtId="0" fontId="9" fillId="4" borderId="0" xfId="0" applyFont="1" applyFill="1" applyAlignment="1" applyProtection="1">
      <alignment horizontal="justify" vertical="top" wrapText="1"/>
      <protection hidden="1"/>
    </xf>
    <xf numFmtId="0" fontId="8" fillId="4" borderId="0" xfId="0" applyFont="1" applyFill="1" applyAlignment="1" applyProtection="1">
      <alignment horizontal="justify" vertical="top" wrapText="1"/>
      <protection hidden="1"/>
    </xf>
    <xf numFmtId="0" fontId="0" fillId="0" borderId="0" xfId="0" applyAlignment="1">
      <alignment horizontal="justify" vertical="top" wrapText="1"/>
    </xf>
    <xf numFmtId="0" fontId="9" fillId="2" borderId="0" xfId="24" applyFont="1" applyFill="1" applyAlignment="1" applyProtection="1">
      <alignment horizontal="justify" vertical="center" wrapText="1"/>
      <protection locked="0"/>
    </xf>
    <xf numFmtId="0" fontId="0" fillId="0" borderId="0" xfId="0" applyAlignment="1" applyProtection="1">
      <alignment horizontal="justify" vertical="center" wrapText="1"/>
      <protection locked="0"/>
    </xf>
    <xf numFmtId="0" fontId="27" fillId="0" borderId="0" xfId="0" applyFont="1" applyAlignment="1" applyProtection="1">
      <alignment horizontal="left" vertical="top" wrapText="1"/>
      <protection hidden="1"/>
    </xf>
    <xf numFmtId="0" fontId="9" fillId="0" borderId="0" xfId="0" applyFont="1" applyAlignment="1" applyProtection="1">
      <alignment horizontal="left" vertical="center"/>
      <protection hidden="1"/>
    </xf>
    <xf numFmtId="0" fontId="8" fillId="0" borderId="26" xfId="0" applyFont="1" applyBorder="1" applyAlignment="1" applyProtection="1">
      <alignment horizontal="left" vertical="center" indent="2"/>
      <protection hidden="1"/>
    </xf>
    <xf numFmtId="0" fontId="8" fillId="2" borderId="5" xfId="0" applyFont="1" applyFill="1" applyBorder="1" applyAlignment="1" applyProtection="1">
      <alignment horizontal="left" vertical="center" wrapText="1"/>
      <protection locked="0"/>
    </xf>
    <xf numFmtId="0" fontId="8" fillId="0" borderId="0" xfId="0" applyFont="1" applyAlignment="1" applyProtection="1">
      <alignment horizontal="left" vertical="center" wrapText="1" indent="2"/>
      <protection hidden="1"/>
    </xf>
    <xf numFmtId="0" fontId="8" fillId="0" borderId="14" xfId="0" applyFont="1" applyBorder="1" applyAlignment="1" applyProtection="1">
      <alignment horizontal="left" vertical="center" wrapText="1"/>
      <protection hidden="1"/>
    </xf>
    <xf numFmtId="0" fontId="8" fillId="2" borderId="6" xfId="0" applyFont="1" applyFill="1" applyBorder="1" applyAlignment="1" applyProtection="1">
      <alignment horizontal="left" vertical="center" wrapText="1"/>
      <protection locked="0"/>
    </xf>
    <xf numFmtId="0" fontId="8" fillId="0" borderId="0" xfId="0" applyFont="1" applyAlignment="1" applyProtection="1">
      <alignment horizontal="center" vertical="center" wrapText="1"/>
      <protection hidden="1"/>
    </xf>
    <xf numFmtId="0" fontId="8" fillId="0" borderId="0" xfId="0" applyFont="1" applyAlignment="1" applyProtection="1">
      <alignment horizontal="left" vertical="center" indent="2"/>
      <protection hidden="1"/>
    </xf>
    <xf numFmtId="0" fontId="8" fillId="0" borderId="38" xfId="0" applyFont="1" applyBorder="1" applyAlignment="1" applyProtection="1">
      <alignment horizontal="left" vertical="center" indent="2"/>
      <protection hidden="1"/>
    </xf>
    <xf numFmtId="0" fontId="8" fillId="2" borderId="0" xfId="0" applyFont="1" applyFill="1" applyAlignment="1" applyProtection="1">
      <alignment horizontal="center" vertical="center" wrapText="1"/>
      <protection locked="0"/>
    </xf>
    <xf numFmtId="0" fontId="8" fillId="0" borderId="5" xfId="0" applyFont="1" applyBorder="1" applyAlignment="1" applyProtection="1">
      <alignment horizontal="left" vertical="center" indent="2"/>
      <protection hidden="1"/>
    </xf>
    <xf numFmtId="2" fontId="29" fillId="0" borderId="0" xfId="26" applyNumberFormat="1" applyFont="1" applyAlignment="1" applyProtection="1">
      <alignment horizontal="left" vertical="center"/>
      <protection hidden="1"/>
    </xf>
  </cellXfs>
  <cellStyles count="37">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2" xfId="8" xr:uid="{00000000-0005-0000-0000-000007000000}"/>
    <cellStyle name="Comma  - Style3" xfId="9" xr:uid="{00000000-0005-0000-0000-000008000000}"/>
    <cellStyle name="Comma  - Style4" xfId="10" xr:uid="{00000000-0005-0000-0000-000009000000}"/>
    <cellStyle name="Comma  - Style5" xfId="11" xr:uid="{00000000-0005-0000-0000-00000A000000}"/>
    <cellStyle name="Comma  - Style6" xfId="12" xr:uid="{00000000-0005-0000-0000-00000B000000}"/>
    <cellStyle name="Comma  - Style7" xfId="13" xr:uid="{00000000-0005-0000-0000-00000C000000}"/>
    <cellStyle name="Comma  - Style8" xfId="14" xr:uid="{00000000-0005-0000-0000-00000D000000}"/>
    <cellStyle name="Formula" xfId="15" xr:uid="{00000000-0005-0000-0000-00000E000000}"/>
    <cellStyle name="Header1" xfId="16" xr:uid="{00000000-0005-0000-0000-00000F000000}"/>
    <cellStyle name="Header2" xfId="17" xr:uid="{00000000-0005-0000-0000-000010000000}"/>
    <cellStyle name="Hypertextový odkaz" xfId="18" xr:uid="{00000000-0005-0000-0000-000011000000}"/>
    <cellStyle name="no dec" xfId="19" xr:uid="{00000000-0005-0000-0000-000012000000}"/>
    <cellStyle name="Normal" xfId="0" builtinId="0"/>
    <cellStyle name="Normal - Style1" xfId="20" xr:uid="{00000000-0005-0000-0000-000014000000}"/>
    <cellStyle name="Normal 2" xfId="21" xr:uid="{00000000-0005-0000-0000-000015000000}"/>
    <cellStyle name="Normal 2 3" xfId="35" xr:uid="{FF3E969C-7B4A-43F7-BE68-79639AF5A46A}"/>
    <cellStyle name="Normal 3" xfId="22" xr:uid="{00000000-0005-0000-0000-000016000000}"/>
    <cellStyle name="Normal 3 2" xfId="23" xr:uid="{00000000-0005-0000-0000-000017000000}"/>
    <cellStyle name="Normal 3 3" xfId="36" xr:uid="{CF1E7716-2989-4C4B-B9F1-C8B16076E0EE}"/>
    <cellStyle name="Normal_Annexures TW 04 2" xfId="24" xr:uid="{00000000-0005-0000-0000-000018000000}"/>
    <cellStyle name="Normal_Attach 3(JV)" xfId="25" xr:uid="{00000000-0005-0000-0000-000019000000}"/>
    <cellStyle name="Normal_Attacments TW 04" xfId="34" xr:uid="{0F32CC8E-8D11-4E8B-86CB-2CF3F3FDF6CC}"/>
    <cellStyle name="Normal_Attacments TW 04_SE-Vol-III" xfId="33" xr:uid="{83B66CE5-5C22-48B2-A993-2E8E4C35AB7C}"/>
    <cellStyle name="Normal_Entertainment Form" xfId="26" xr:uid="{00000000-0005-0000-0000-00001A000000}"/>
    <cellStyle name="Normal_Price_Schedules for Insulator Package Rev-01" xfId="27" xr:uid="{00000000-0005-0000-0000-00001B000000}"/>
    <cellStyle name="Normal_PRICE-SCHE Bihar-Rev-2-corrections" xfId="28" xr:uid="{00000000-0005-0000-0000-00001C000000}"/>
    <cellStyle name="Normal_Sheet1" xfId="29" xr:uid="{00000000-0005-0000-0000-00001D000000}"/>
    <cellStyle name="Popis" xfId="30" xr:uid="{00000000-0005-0000-0000-00001E000000}"/>
    <cellStyle name="Sledovaný hypertextový odkaz" xfId="31" xr:uid="{00000000-0005-0000-0000-00001F000000}"/>
    <cellStyle name="Standard_BS14" xfId="32" xr:uid="{00000000-0005-0000-0000-000020000000}"/>
  </cellStyles>
  <dxfs count="27">
    <dxf>
      <fill>
        <patternFill patternType="none">
          <bgColor indexed="65"/>
        </patternFill>
      </fill>
    </dxf>
    <dxf>
      <fill>
        <patternFill patternType="none">
          <bgColor indexed="65"/>
        </patternFill>
      </fill>
    </dxf>
    <dxf>
      <font>
        <color theme="0"/>
      </font>
      <fill>
        <patternFill patternType="none">
          <bgColor indexed="65"/>
        </patternFill>
      </fill>
    </dxf>
    <dxf>
      <font>
        <strike/>
      </font>
    </dxf>
    <dxf>
      <fill>
        <patternFill patternType="none">
          <bgColor indexed="65"/>
        </patternFill>
      </fill>
    </dxf>
    <dxf>
      <font>
        <strike/>
        <condense val="0"/>
        <extend val="0"/>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dxf>
    <dxf>
      <font>
        <condense val="0"/>
        <extend val="0"/>
        <u val="none"/>
        <color indexed="9"/>
      </font>
      <fill>
        <patternFill patternType="none">
          <bgColor indexed="65"/>
        </patternFill>
      </fill>
      <border>
        <left/>
        <right/>
        <top/>
        <bottom/>
      </border>
    </dxf>
    <dxf>
      <font>
        <condense val="0"/>
        <extend val="0"/>
        <color indexed="8"/>
      </font>
    </dxf>
    <dxf>
      <font>
        <condense val="0"/>
        <extend val="0"/>
        <color indexed="9"/>
      </font>
      <fill>
        <patternFill patternType="solid">
          <bgColor indexed="9"/>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lor indexed="9"/>
        <name val="Cambria"/>
        <scheme val="none"/>
      </font>
      <fill>
        <patternFill patternType="solid">
          <bgColor indexed="9"/>
        </patternFill>
      </fill>
      <border>
        <left/>
        <right/>
        <top/>
        <bottom/>
      </border>
    </dxf>
    <dxf>
      <font>
        <strike val="0"/>
        <color indexed="9"/>
        <name val="Cambria"/>
        <scheme val="none"/>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font>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usernames" Target="revisions/userNam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revisionHeaders" Target="revisions/revisionHeader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fmlaLink="$H$20" lockText="1" noThreeD="1"/>
</file>

<file path=xl/ctrlProps/ctrlProp3.xml><?xml version="1.0" encoding="utf-8"?>
<formControlPr xmlns="http://schemas.microsoft.com/office/spreadsheetml/2009/9/main" objectType="Radio" firstButton="1" fmlaLink="$H$62" lockText="1" noThreeD="1"/>
</file>

<file path=xl/ctrlProps/ctrlProp4.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Attach 9'!A1"/></Relationships>
</file>

<file path=xl/drawings/_rels/drawing11.xml.rels><?xml version="1.0" encoding="UTF-8" standalone="yes"?>
<Relationships xmlns="http://schemas.openxmlformats.org/package/2006/relationships"><Relationship Id="rId1" Type="http://schemas.openxmlformats.org/officeDocument/2006/relationships/hyperlink" Target="#'Attach 10'!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6'!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8'!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 '!A1"/></Relationships>
</file>

<file path=xl/drawings/_rels/drawing23.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6.xml.rels><?xml version="1.0" encoding="UTF-8" standalone="yes"?>
<Relationships xmlns="http://schemas.openxmlformats.org/package/2006/relationships"><Relationship Id="rId1" Type="http://schemas.openxmlformats.org/officeDocument/2006/relationships/hyperlink" Target="#'Attach 5'!A1"/></Relationships>
</file>

<file path=xl/drawings/_rels/drawing7.xml.rels><?xml version="1.0" encoding="UTF-8" standalone="yes"?>
<Relationships xmlns="http://schemas.openxmlformats.org/package/2006/relationships"><Relationship Id="rId1" Type="http://schemas.openxmlformats.org/officeDocument/2006/relationships/hyperlink" Target="#'Attach 6'!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7'!A1"/></Relationships>
</file>

<file path=xl/drawings/drawing1.xml><?xml version="1.0" encoding="utf-8"?>
<xdr:wsDr xmlns:xdr="http://schemas.openxmlformats.org/drawingml/2006/spreadsheetDrawing" xmlns:a="http://schemas.openxmlformats.org/drawingml/2006/main">
  <xdr:twoCellAnchor>
    <xdr:from>
      <xdr:col>4</xdr:col>
      <xdr:colOff>133350</xdr:colOff>
      <xdr:row>22</xdr:row>
      <xdr:rowOff>123825</xdr:rowOff>
    </xdr:from>
    <xdr:to>
      <xdr:col>4</xdr:col>
      <xdr:colOff>752475</xdr:colOff>
      <xdr:row>25</xdr:row>
      <xdr:rowOff>47625</xdr:rowOff>
    </xdr:to>
    <xdr:pic>
      <xdr:nvPicPr>
        <xdr:cNvPr id="35215" name="Picture 1">
          <a:extLst>
            <a:ext uri="{FF2B5EF4-FFF2-40B4-BE49-F238E27FC236}">
              <a16:creationId xmlns:a16="http://schemas.microsoft.com/office/drawing/2014/main" id="{00000000-0008-0000-0100-00008F8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5362575"/>
          <a:ext cx="6191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20</xdr:row>
      <xdr:rowOff>19050</xdr:rowOff>
    </xdr:from>
    <xdr:to>
      <xdr:col>5</xdr:col>
      <xdr:colOff>0</xdr:colOff>
      <xdr:row>21</xdr:row>
      <xdr:rowOff>19050</xdr:rowOff>
    </xdr:to>
    <xdr:sp macro="" textlink="">
      <xdr:nvSpPr>
        <xdr:cNvPr id="2050" name="Text Box 2">
          <a:hlinkClick xmlns:r="http://schemas.openxmlformats.org/officeDocument/2006/relationships" r:id="rId2"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42582" name="Group 1">
          <a:hlinkClick xmlns:r="http://schemas.openxmlformats.org/officeDocument/2006/relationships" r:id="rId1" tooltip="Click for Next Attachment"/>
          <a:extLst>
            <a:ext uri="{FF2B5EF4-FFF2-40B4-BE49-F238E27FC236}">
              <a16:creationId xmlns:a16="http://schemas.microsoft.com/office/drawing/2014/main" id="{00000000-0008-0000-0A00-000056A60000}"/>
            </a:ext>
          </a:extLst>
        </xdr:cNvPr>
        <xdr:cNvGrpSpPr>
          <a:grpSpLocks/>
        </xdr:cNvGrpSpPr>
      </xdr:nvGrpSpPr>
      <xdr:grpSpPr bwMode="auto">
        <a:xfrm>
          <a:off x="7515225" y="47625"/>
          <a:ext cx="1104900" cy="676275"/>
          <a:chOff x="738" y="5"/>
          <a:chExt cx="116" cy="73"/>
        </a:xfrm>
      </xdr:grpSpPr>
      <xdr:sp macro="" textlink="">
        <xdr:nvSpPr>
          <xdr:cNvPr id="42583" name="AutoShape 2">
            <a:extLst>
              <a:ext uri="{FF2B5EF4-FFF2-40B4-BE49-F238E27FC236}">
                <a16:creationId xmlns:a16="http://schemas.microsoft.com/office/drawing/2014/main" id="{00000000-0008-0000-0A00-000057A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A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993914</xdr:colOff>
      <xdr:row>0</xdr:row>
      <xdr:rowOff>0</xdr:rowOff>
    </xdr:from>
    <xdr:to>
      <xdr:col>8</xdr:col>
      <xdr:colOff>568188</xdr:colOff>
      <xdr:row>2</xdr:row>
      <xdr:rowOff>485775</xdr:rowOff>
    </xdr:to>
    <xdr:grpSp>
      <xdr:nvGrpSpPr>
        <xdr:cNvPr id="43606" name="Group 1">
          <a:hlinkClick xmlns:r="http://schemas.openxmlformats.org/officeDocument/2006/relationships" r:id="rId1" tooltip="Click for Next Attachment"/>
          <a:extLst>
            <a:ext uri="{FF2B5EF4-FFF2-40B4-BE49-F238E27FC236}">
              <a16:creationId xmlns:a16="http://schemas.microsoft.com/office/drawing/2014/main" id="{00000000-0008-0000-0B00-000056AA0000}"/>
            </a:ext>
          </a:extLst>
        </xdr:cNvPr>
        <xdr:cNvGrpSpPr>
          <a:grpSpLocks/>
        </xdr:cNvGrpSpPr>
      </xdr:nvGrpSpPr>
      <xdr:grpSpPr bwMode="auto">
        <a:xfrm>
          <a:off x="7098197" y="0"/>
          <a:ext cx="1189382" cy="883340"/>
          <a:chOff x="738" y="5"/>
          <a:chExt cx="116" cy="73"/>
        </a:xfrm>
      </xdr:grpSpPr>
      <xdr:sp macro="" textlink="">
        <xdr:nvSpPr>
          <xdr:cNvPr id="43607" name="AutoShape 2">
            <a:extLst>
              <a:ext uri="{FF2B5EF4-FFF2-40B4-BE49-F238E27FC236}">
                <a16:creationId xmlns:a16="http://schemas.microsoft.com/office/drawing/2014/main" id="{00000000-0008-0000-0B00-000057A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123825</xdr:colOff>
      <xdr:row>0</xdr:row>
      <xdr:rowOff>38100</xdr:rowOff>
    </xdr:from>
    <xdr:to>
      <xdr:col>7</xdr:col>
      <xdr:colOff>9525</xdr:colOff>
      <xdr:row>2</xdr:row>
      <xdr:rowOff>314325</xdr:rowOff>
    </xdr:to>
    <xdr:grpSp>
      <xdr:nvGrpSpPr>
        <xdr:cNvPr id="44630" name="Group 1">
          <a:hlinkClick xmlns:r="http://schemas.openxmlformats.org/officeDocument/2006/relationships" r:id="rId1" tooltip="Click for Next Attachment"/>
          <a:extLst>
            <a:ext uri="{FF2B5EF4-FFF2-40B4-BE49-F238E27FC236}">
              <a16:creationId xmlns:a16="http://schemas.microsoft.com/office/drawing/2014/main" id="{00000000-0008-0000-0C00-000056AE0000}"/>
            </a:ext>
          </a:extLst>
        </xdr:cNvPr>
        <xdr:cNvGrpSpPr>
          <a:grpSpLocks/>
        </xdr:cNvGrpSpPr>
      </xdr:nvGrpSpPr>
      <xdr:grpSpPr bwMode="auto">
        <a:xfrm>
          <a:off x="7429500" y="38100"/>
          <a:ext cx="1104900" cy="695325"/>
          <a:chOff x="738" y="5"/>
          <a:chExt cx="116" cy="73"/>
        </a:xfrm>
      </xdr:grpSpPr>
      <xdr:sp macro="" textlink="">
        <xdr:nvSpPr>
          <xdr:cNvPr id="44631" name="AutoShape 2">
            <a:extLst>
              <a:ext uri="{FF2B5EF4-FFF2-40B4-BE49-F238E27FC236}">
                <a16:creationId xmlns:a16="http://schemas.microsoft.com/office/drawing/2014/main" id="{00000000-0008-0000-0C00-000057AE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C00-0000033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45654" name="Group 1">
          <a:hlinkClick xmlns:r="http://schemas.openxmlformats.org/officeDocument/2006/relationships" r:id="rId1" tooltip="Click for Next Attachment"/>
          <a:extLst>
            <a:ext uri="{FF2B5EF4-FFF2-40B4-BE49-F238E27FC236}">
              <a16:creationId xmlns:a16="http://schemas.microsoft.com/office/drawing/2014/main" id="{00000000-0008-0000-0D00-000056B20000}"/>
            </a:ext>
          </a:extLst>
        </xdr:cNvPr>
        <xdr:cNvGrpSpPr>
          <a:grpSpLocks/>
        </xdr:cNvGrpSpPr>
      </xdr:nvGrpSpPr>
      <xdr:grpSpPr bwMode="auto">
        <a:xfrm>
          <a:off x="6915150" y="57150"/>
          <a:ext cx="1104900" cy="733425"/>
          <a:chOff x="738" y="5"/>
          <a:chExt cx="116" cy="73"/>
        </a:xfrm>
      </xdr:grpSpPr>
      <xdr:sp macro="" textlink="">
        <xdr:nvSpPr>
          <xdr:cNvPr id="45655" name="AutoShape 2">
            <a:extLst>
              <a:ext uri="{FF2B5EF4-FFF2-40B4-BE49-F238E27FC236}">
                <a16:creationId xmlns:a16="http://schemas.microsoft.com/office/drawing/2014/main" id="{00000000-0008-0000-0D00-000057B2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D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133350</xdr:colOff>
      <xdr:row>0</xdr:row>
      <xdr:rowOff>47625</xdr:rowOff>
    </xdr:from>
    <xdr:to>
      <xdr:col>7</xdr:col>
      <xdr:colOff>19050</xdr:colOff>
      <xdr:row>2</xdr:row>
      <xdr:rowOff>323850</xdr:rowOff>
    </xdr:to>
    <xdr:grpSp>
      <xdr:nvGrpSpPr>
        <xdr:cNvPr id="46687" name="Group 1">
          <a:hlinkClick xmlns:r="http://schemas.openxmlformats.org/officeDocument/2006/relationships" r:id="rId1" tooltip="Click for Next Attachment"/>
          <a:extLst>
            <a:ext uri="{FF2B5EF4-FFF2-40B4-BE49-F238E27FC236}">
              <a16:creationId xmlns:a16="http://schemas.microsoft.com/office/drawing/2014/main" id="{00000000-0008-0000-0E00-00005FB60000}"/>
            </a:ext>
          </a:extLst>
        </xdr:cNvPr>
        <xdr:cNvGrpSpPr>
          <a:grpSpLocks/>
        </xdr:cNvGrpSpPr>
      </xdr:nvGrpSpPr>
      <xdr:grpSpPr bwMode="auto">
        <a:xfrm>
          <a:off x="7848600" y="47625"/>
          <a:ext cx="1104900" cy="695325"/>
          <a:chOff x="738" y="5"/>
          <a:chExt cx="116" cy="73"/>
        </a:xfrm>
      </xdr:grpSpPr>
      <xdr:sp macro="" textlink="">
        <xdr:nvSpPr>
          <xdr:cNvPr id="46688" name="AutoShape 2">
            <a:extLst>
              <a:ext uri="{FF2B5EF4-FFF2-40B4-BE49-F238E27FC236}">
                <a16:creationId xmlns:a16="http://schemas.microsoft.com/office/drawing/2014/main" id="{00000000-0008-0000-0E00-000060B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E00-0000033C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47702" name="Group 1">
          <a:hlinkClick xmlns:r="http://schemas.openxmlformats.org/officeDocument/2006/relationships" r:id="rId1" tooltip="Click for Next Attachment"/>
          <a:extLst>
            <a:ext uri="{FF2B5EF4-FFF2-40B4-BE49-F238E27FC236}">
              <a16:creationId xmlns:a16="http://schemas.microsoft.com/office/drawing/2014/main" id="{00000000-0008-0000-0F00-000056BA0000}"/>
            </a:ext>
          </a:extLst>
        </xdr:cNvPr>
        <xdr:cNvGrpSpPr>
          <a:grpSpLocks/>
        </xdr:cNvGrpSpPr>
      </xdr:nvGrpSpPr>
      <xdr:grpSpPr bwMode="auto">
        <a:xfrm>
          <a:off x="6743700" y="47625"/>
          <a:ext cx="1104900" cy="695325"/>
          <a:chOff x="738" y="5"/>
          <a:chExt cx="116" cy="73"/>
        </a:xfrm>
      </xdr:grpSpPr>
      <xdr:sp macro="" textlink="">
        <xdr:nvSpPr>
          <xdr:cNvPr id="47703" name="AutoShape 2">
            <a:extLst>
              <a:ext uri="{FF2B5EF4-FFF2-40B4-BE49-F238E27FC236}">
                <a16:creationId xmlns:a16="http://schemas.microsoft.com/office/drawing/2014/main" id="{00000000-0008-0000-0F00-000057B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0F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48726" name="Group 1">
          <a:hlinkClick xmlns:r="http://schemas.openxmlformats.org/officeDocument/2006/relationships" r:id="rId1"/>
          <a:extLst>
            <a:ext uri="{FF2B5EF4-FFF2-40B4-BE49-F238E27FC236}">
              <a16:creationId xmlns:a16="http://schemas.microsoft.com/office/drawing/2014/main" id="{00000000-0008-0000-1000-000056BE0000}"/>
            </a:ext>
          </a:extLst>
        </xdr:cNvPr>
        <xdr:cNvGrpSpPr>
          <a:grpSpLocks/>
        </xdr:cNvGrpSpPr>
      </xdr:nvGrpSpPr>
      <xdr:grpSpPr bwMode="auto">
        <a:xfrm>
          <a:off x="6743700" y="47625"/>
          <a:ext cx="1104900" cy="695325"/>
          <a:chOff x="738" y="5"/>
          <a:chExt cx="116" cy="73"/>
        </a:xfrm>
      </xdr:grpSpPr>
      <xdr:sp macro="" textlink="">
        <xdr:nvSpPr>
          <xdr:cNvPr id="48727" name="AutoShape 2">
            <a:extLst>
              <a:ext uri="{FF2B5EF4-FFF2-40B4-BE49-F238E27FC236}">
                <a16:creationId xmlns:a16="http://schemas.microsoft.com/office/drawing/2014/main" id="{00000000-0008-0000-1000-000057BE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63560" name="Group 1">
          <a:hlinkClick xmlns:r="http://schemas.openxmlformats.org/officeDocument/2006/relationships" r:id="rId1" tooltip="Click for Next Attachment"/>
          <a:extLst>
            <a:ext uri="{FF2B5EF4-FFF2-40B4-BE49-F238E27FC236}">
              <a16:creationId xmlns:a16="http://schemas.microsoft.com/office/drawing/2014/main" id="{00000000-0008-0000-1100-000048F80000}"/>
            </a:ext>
          </a:extLst>
        </xdr:cNvPr>
        <xdr:cNvGrpSpPr>
          <a:grpSpLocks/>
        </xdr:cNvGrpSpPr>
      </xdr:nvGrpSpPr>
      <xdr:grpSpPr bwMode="auto">
        <a:xfrm>
          <a:off x="6838950" y="447675"/>
          <a:ext cx="1104900" cy="695325"/>
          <a:chOff x="738" y="5"/>
          <a:chExt cx="116" cy="73"/>
        </a:xfrm>
      </xdr:grpSpPr>
      <xdr:sp macro="" textlink="">
        <xdr:nvSpPr>
          <xdr:cNvPr id="63562" name="AutoShape 2">
            <a:extLst>
              <a:ext uri="{FF2B5EF4-FFF2-40B4-BE49-F238E27FC236}">
                <a16:creationId xmlns:a16="http://schemas.microsoft.com/office/drawing/2014/main" id="{00000000-0008-0000-1100-00004AF8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 name="Group 2">
          <a:hlinkClick xmlns:r="http://schemas.openxmlformats.org/officeDocument/2006/relationships" r:id="rId1" tooltip="Click for Next Attachment"/>
          <a:extLst>
            <a:ext uri="{FF2B5EF4-FFF2-40B4-BE49-F238E27FC236}">
              <a16:creationId xmlns:a16="http://schemas.microsoft.com/office/drawing/2014/main" id="{00000000-0008-0000-1200-000002000000}"/>
            </a:ext>
          </a:extLst>
        </xdr:cNvPr>
        <xdr:cNvGrpSpPr>
          <a:grpSpLocks/>
        </xdr:cNvGrpSpPr>
      </xdr:nvGrpSpPr>
      <xdr:grpSpPr bwMode="auto">
        <a:xfrm>
          <a:off x="8781490" y="57150"/>
          <a:ext cx="1191185" cy="846044"/>
          <a:chOff x="738" y="5"/>
          <a:chExt cx="116" cy="73"/>
        </a:xfrm>
      </xdr:grpSpPr>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2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64</xdr:row>
          <xdr:rowOff>19050</xdr:rowOff>
        </xdr:from>
        <xdr:to>
          <xdr:col>2</xdr:col>
          <xdr:colOff>752475</xdr:colOff>
          <xdr:row>64</xdr:row>
          <xdr:rowOff>228600</xdr:rowOff>
        </xdr:to>
        <xdr:sp macro="" textlink="">
          <xdr:nvSpPr>
            <xdr:cNvPr id="82945" name="Option Button 1" hidden="1">
              <a:extLst>
                <a:ext uri="{63B3BB69-23CF-44E3-9099-C40C66FF867C}">
                  <a14:compatExt spid="_x0000_s82945"/>
                </a:ext>
                <a:ext uri="{FF2B5EF4-FFF2-40B4-BE49-F238E27FC236}">
                  <a16:creationId xmlns:a16="http://schemas.microsoft.com/office/drawing/2014/main" id="{00000000-0008-0000-12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64</xdr:row>
          <xdr:rowOff>19050</xdr:rowOff>
        </xdr:from>
        <xdr:to>
          <xdr:col>3</xdr:col>
          <xdr:colOff>923925</xdr:colOff>
          <xdr:row>64</xdr:row>
          <xdr:rowOff>228600</xdr:rowOff>
        </xdr:to>
        <xdr:sp macro="" textlink="">
          <xdr:nvSpPr>
            <xdr:cNvPr id="82946" name="Option Button 2" hidden="1">
              <a:extLst>
                <a:ext uri="{63B3BB69-23CF-44E3-9099-C40C66FF867C}">
                  <a14:compatExt spid="_x0000_s82946"/>
                </a:ext>
                <a:ext uri="{FF2B5EF4-FFF2-40B4-BE49-F238E27FC236}">
                  <a16:creationId xmlns:a16="http://schemas.microsoft.com/office/drawing/2014/main" id="{00000000-0008-0000-12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50775" name="Group 1">
          <a:hlinkClick xmlns:r="http://schemas.openxmlformats.org/officeDocument/2006/relationships" r:id="rId1" tooltip="Click for Next Attachment"/>
          <a:extLst>
            <a:ext uri="{FF2B5EF4-FFF2-40B4-BE49-F238E27FC236}">
              <a16:creationId xmlns:a16="http://schemas.microsoft.com/office/drawing/2014/main" id="{00000000-0008-0000-1300-000057C60000}"/>
            </a:ext>
          </a:extLst>
        </xdr:cNvPr>
        <xdr:cNvGrpSpPr>
          <a:grpSpLocks/>
        </xdr:cNvGrpSpPr>
      </xdr:nvGrpSpPr>
      <xdr:grpSpPr bwMode="auto">
        <a:xfrm>
          <a:off x="7134225" y="381000"/>
          <a:ext cx="1104900" cy="1352550"/>
          <a:chOff x="738" y="5"/>
          <a:chExt cx="116" cy="73"/>
        </a:xfrm>
      </xdr:grpSpPr>
      <xdr:sp macro="" textlink="">
        <xdr:nvSpPr>
          <xdr:cNvPr id="50776" name="AutoShape 2">
            <a:extLst>
              <a:ext uri="{FF2B5EF4-FFF2-40B4-BE49-F238E27FC236}">
                <a16:creationId xmlns:a16="http://schemas.microsoft.com/office/drawing/2014/main" id="{00000000-0008-0000-1300-000058C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3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47625</xdr:rowOff>
    </xdr:from>
    <xdr:to>
      <xdr:col>6</xdr:col>
      <xdr:colOff>0</xdr:colOff>
      <xdr:row>1</xdr:row>
      <xdr:rowOff>238125</xdr:rowOff>
    </xdr:to>
    <xdr:grpSp>
      <xdr:nvGrpSpPr>
        <xdr:cNvPr id="36444" name="Group 12">
          <a:hlinkClick xmlns:r="http://schemas.openxmlformats.org/officeDocument/2006/relationships" r:id="rId1" tooltip="Click for Next Attachment"/>
          <a:extLst>
            <a:ext uri="{FF2B5EF4-FFF2-40B4-BE49-F238E27FC236}">
              <a16:creationId xmlns:a16="http://schemas.microsoft.com/office/drawing/2014/main" id="{00000000-0008-0000-0200-00005C8E0000}"/>
            </a:ext>
          </a:extLst>
        </xdr:cNvPr>
        <xdr:cNvGrpSpPr>
          <a:grpSpLocks/>
        </xdr:cNvGrpSpPr>
      </xdr:nvGrpSpPr>
      <xdr:grpSpPr bwMode="auto">
        <a:xfrm>
          <a:off x="7305675" y="47625"/>
          <a:ext cx="0" cy="1323975"/>
          <a:chOff x="738" y="5"/>
          <a:chExt cx="116" cy="73"/>
        </a:xfrm>
      </xdr:grpSpPr>
      <xdr:sp macro="" textlink="">
        <xdr:nvSpPr>
          <xdr:cNvPr id="36445" name="AutoShape 13">
            <a:extLst>
              <a:ext uri="{FF2B5EF4-FFF2-40B4-BE49-F238E27FC236}">
                <a16:creationId xmlns:a16="http://schemas.microsoft.com/office/drawing/2014/main" id="{00000000-0008-0000-0200-00005D8E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9470" name="Text Box 14">
            <a:extLst>
              <a:ext uri="{FF2B5EF4-FFF2-40B4-BE49-F238E27FC236}">
                <a16:creationId xmlns:a16="http://schemas.microsoft.com/office/drawing/2014/main" id="{00000000-0008-0000-0200-00000E4C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133350</xdr:rowOff>
    </xdr:from>
    <xdr:to>
      <xdr:col>7</xdr:col>
      <xdr:colOff>266700</xdr:colOff>
      <xdr:row>3</xdr:row>
      <xdr:rowOff>76200</xdr:rowOff>
    </xdr:to>
    <xdr:grpSp>
      <xdr:nvGrpSpPr>
        <xdr:cNvPr id="51798" name="Group 1">
          <a:hlinkClick xmlns:r="http://schemas.openxmlformats.org/officeDocument/2006/relationships" r:id="rId1" tooltip="Click for Next Attachment"/>
          <a:extLst>
            <a:ext uri="{FF2B5EF4-FFF2-40B4-BE49-F238E27FC236}">
              <a16:creationId xmlns:a16="http://schemas.microsoft.com/office/drawing/2014/main" id="{00000000-0008-0000-1400-000056CA0000}"/>
            </a:ext>
          </a:extLst>
        </xdr:cNvPr>
        <xdr:cNvGrpSpPr>
          <a:grpSpLocks/>
        </xdr:cNvGrpSpPr>
      </xdr:nvGrpSpPr>
      <xdr:grpSpPr bwMode="auto">
        <a:xfrm>
          <a:off x="6438900" y="133350"/>
          <a:ext cx="1209675" cy="1200150"/>
          <a:chOff x="738" y="5"/>
          <a:chExt cx="116" cy="73"/>
        </a:xfrm>
      </xdr:grpSpPr>
      <xdr:sp macro="" textlink="">
        <xdr:nvSpPr>
          <xdr:cNvPr id="51799" name="AutoShape 2">
            <a:extLst>
              <a:ext uri="{FF2B5EF4-FFF2-40B4-BE49-F238E27FC236}">
                <a16:creationId xmlns:a16="http://schemas.microsoft.com/office/drawing/2014/main" id="{00000000-0008-0000-1400-000057C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100" cy="41"/>
          </a:xfrm>
          <a:prstGeom prst="rect">
            <a:avLst/>
          </a:prstGeom>
          <a:noFill/>
          <a:ln w="9525">
            <a:noFill/>
            <a:miter lim="800000"/>
            <a:headEnd/>
            <a:tailEnd/>
          </a:ln>
        </xdr:spPr>
        <xdr:txBody>
          <a:bodyPr vertOverflow="clip" wrap="square" lIns="27432" tIns="27432" rIns="27432" bIns="27432" anchor="ctr" upright="1"/>
          <a:lstStyle/>
          <a:p>
            <a:pPr algn="ctr" rtl="0">
              <a:lnSpc>
                <a:spcPts val="1100"/>
              </a:lnSpc>
              <a:defRPr sz="1000"/>
            </a:pPr>
            <a:r>
              <a:rPr lang="en-US" sz="1000" b="0" i="0" u="none" strike="noStrike" baseline="0">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61621" name="Group 1">
          <a:hlinkClick xmlns:r="http://schemas.openxmlformats.org/officeDocument/2006/relationships" r:id="rId1"/>
          <a:extLst>
            <a:ext uri="{FF2B5EF4-FFF2-40B4-BE49-F238E27FC236}">
              <a16:creationId xmlns:a16="http://schemas.microsoft.com/office/drawing/2014/main" id="{00000000-0008-0000-1500-0000B5F00000}"/>
            </a:ext>
          </a:extLst>
        </xdr:cNvPr>
        <xdr:cNvGrpSpPr>
          <a:grpSpLocks/>
        </xdr:cNvGrpSpPr>
      </xdr:nvGrpSpPr>
      <xdr:grpSpPr bwMode="auto">
        <a:xfrm>
          <a:off x="7429500" y="47625"/>
          <a:ext cx="1104900" cy="695325"/>
          <a:chOff x="738" y="5"/>
          <a:chExt cx="116" cy="73"/>
        </a:xfrm>
      </xdr:grpSpPr>
      <xdr:sp macro="" textlink="">
        <xdr:nvSpPr>
          <xdr:cNvPr id="61622" name="AutoShape 2">
            <a:extLst>
              <a:ext uri="{FF2B5EF4-FFF2-40B4-BE49-F238E27FC236}">
                <a16:creationId xmlns:a16="http://schemas.microsoft.com/office/drawing/2014/main" id="{00000000-0008-0000-1500-0000B6F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542925</xdr:colOff>
      <xdr:row>0</xdr:row>
      <xdr:rowOff>190500</xdr:rowOff>
    </xdr:from>
    <xdr:to>
      <xdr:col>7</xdr:col>
      <xdr:colOff>428625</xdr:colOff>
      <xdr:row>2</xdr:row>
      <xdr:rowOff>466725</xdr:rowOff>
    </xdr:to>
    <xdr:grpSp>
      <xdr:nvGrpSpPr>
        <xdr:cNvPr id="52822" name="Group 1">
          <a:hlinkClick xmlns:r="http://schemas.openxmlformats.org/officeDocument/2006/relationships" r:id="rId1" tooltip="Click for Bid Form"/>
          <a:extLst>
            <a:ext uri="{FF2B5EF4-FFF2-40B4-BE49-F238E27FC236}">
              <a16:creationId xmlns:a16="http://schemas.microsoft.com/office/drawing/2014/main" id="{00000000-0008-0000-1600-000056CE0000}"/>
            </a:ext>
          </a:extLst>
        </xdr:cNvPr>
        <xdr:cNvGrpSpPr>
          <a:grpSpLocks/>
        </xdr:cNvGrpSpPr>
      </xdr:nvGrpSpPr>
      <xdr:grpSpPr bwMode="auto">
        <a:xfrm>
          <a:off x="7924800" y="190500"/>
          <a:ext cx="1104900" cy="695325"/>
          <a:chOff x="738" y="5"/>
          <a:chExt cx="116" cy="73"/>
        </a:xfrm>
      </xdr:grpSpPr>
      <xdr:sp macro="" textlink="">
        <xdr:nvSpPr>
          <xdr:cNvPr id="52823" name="AutoShape 2">
            <a:extLst>
              <a:ext uri="{FF2B5EF4-FFF2-40B4-BE49-F238E27FC236}">
                <a16:creationId xmlns:a16="http://schemas.microsoft.com/office/drawing/2014/main" id="{00000000-0008-0000-1600-000057CE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6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64638" name="Group 14">
          <a:hlinkClick xmlns:r="http://schemas.openxmlformats.org/officeDocument/2006/relationships" r:id="rId1" tooltip="Back to Cover"/>
          <a:extLst>
            <a:ext uri="{FF2B5EF4-FFF2-40B4-BE49-F238E27FC236}">
              <a16:creationId xmlns:a16="http://schemas.microsoft.com/office/drawing/2014/main" id="{00000000-0008-0000-1700-00007EFC0000}"/>
            </a:ext>
          </a:extLst>
        </xdr:cNvPr>
        <xdr:cNvGrpSpPr>
          <a:grpSpLocks/>
        </xdr:cNvGrpSpPr>
      </xdr:nvGrpSpPr>
      <xdr:grpSpPr bwMode="auto">
        <a:xfrm>
          <a:off x="8477250" y="57150"/>
          <a:ext cx="1104900" cy="695325"/>
          <a:chOff x="711" y="6"/>
          <a:chExt cx="125" cy="73"/>
        </a:xfrm>
      </xdr:grpSpPr>
      <xdr:sp macro="" textlink="">
        <xdr:nvSpPr>
          <xdr:cNvPr id="64643" name="AutoShape 8">
            <a:extLst>
              <a:ext uri="{FF2B5EF4-FFF2-40B4-BE49-F238E27FC236}">
                <a16:creationId xmlns:a16="http://schemas.microsoft.com/office/drawing/2014/main" id="{00000000-0008-0000-1700-000083FC00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7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323850</xdr:rowOff>
    </xdr:to>
    <xdr:grpSp>
      <xdr:nvGrpSpPr>
        <xdr:cNvPr id="37462" name="Group 3">
          <a:hlinkClick xmlns:r="http://schemas.openxmlformats.org/officeDocument/2006/relationships" r:id="rId1" tooltip="Click for Next Attachment"/>
          <a:extLst>
            <a:ext uri="{FF2B5EF4-FFF2-40B4-BE49-F238E27FC236}">
              <a16:creationId xmlns:a16="http://schemas.microsoft.com/office/drawing/2014/main" id="{00000000-0008-0000-0300-000056920000}"/>
            </a:ext>
          </a:extLst>
        </xdr:cNvPr>
        <xdr:cNvGrpSpPr>
          <a:grpSpLocks/>
        </xdr:cNvGrpSpPr>
      </xdr:nvGrpSpPr>
      <xdr:grpSpPr bwMode="auto">
        <a:xfrm>
          <a:off x="7772400" y="47625"/>
          <a:ext cx="1104900" cy="695325"/>
          <a:chOff x="738" y="5"/>
          <a:chExt cx="116" cy="73"/>
        </a:xfrm>
      </xdr:grpSpPr>
      <xdr:sp macro="" textlink="">
        <xdr:nvSpPr>
          <xdr:cNvPr id="37463" name="AutoShape 1">
            <a:extLst>
              <a:ext uri="{FF2B5EF4-FFF2-40B4-BE49-F238E27FC236}">
                <a16:creationId xmlns:a16="http://schemas.microsoft.com/office/drawing/2014/main" id="{00000000-0008-0000-0300-00005792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438150</xdr:colOff>
      <xdr:row>0</xdr:row>
      <xdr:rowOff>38100</xdr:rowOff>
    </xdr:from>
    <xdr:to>
      <xdr:col>5</xdr:col>
      <xdr:colOff>1543050</xdr:colOff>
      <xdr:row>2</xdr:row>
      <xdr:rowOff>314325</xdr:rowOff>
    </xdr:to>
    <xdr:grpSp>
      <xdr:nvGrpSpPr>
        <xdr:cNvPr id="39510" name="Group 1">
          <a:hlinkClick xmlns:r="http://schemas.openxmlformats.org/officeDocument/2006/relationships" r:id="rId1" tooltip="Click for Next Attachment"/>
          <a:extLst>
            <a:ext uri="{FF2B5EF4-FFF2-40B4-BE49-F238E27FC236}">
              <a16:creationId xmlns:a16="http://schemas.microsoft.com/office/drawing/2014/main" id="{00000000-0008-0000-0400-0000569A0000}"/>
            </a:ext>
          </a:extLst>
        </xdr:cNvPr>
        <xdr:cNvGrpSpPr>
          <a:grpSpLocks/>
        </xdr:cNvGrpSpPr>
      </xdr:nvGrpSpPr>
      <xdr:grpSpPr bwMode="auto">
        <a:xfrm>
          <a:off x="7581900" y="38100"/>
          <a:ext cx="647700" cy="695325"/>
          <a:chOff x="738" y="5"/>
          <a:chExt cx="116" cy="73"/>
        </a:xfrm>
      </xdr:grpSpPr>
      <xdr:sp macro="" textlink="">
        <xdr:nvSpPr>
          <xdr:cNvPr id="39511" name="AutoShape 2">
            <a:extLst>
              <a:ext uri="{FF2B5EF4-FFF2-40B4-BE49-F238E27FC236}">
                <a16:creationId xmlns:a16="http://schemas.microsoft.com/office/drawing/2014/main" id="{00000000-0008-0000-0400-0000579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400-0000031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40534" name="Group 1">
          <a:hlinkClick xmlns:r="http://schemas.openxmlformats.org/officeDocument/2006/relationships" r:id="rId1" tooltip="Click for Next Attachment"/>
          <a:extLst>
            <a:ext uri="{FF2B5EF4-FFF2-40B4-BE49-F238E27FC236}">
              <a16:creationId xmlns:a16="http://schemas.microsoft.com/office/drawing/2014/main" id="{00000000-0008-0000-0500-0000569E0000}"/>
            </a:ext>
          </a:extLst>
        </xdr:cNvPr>
        <xdr:cNvGrpSpPr>
          <a:grpSpLocks/>
        </xdr:cNvGrpSpPr>
      </xdr:nvGrpSpPr>
      <xdr:grpSpPr bwMode="auto">
        <a:xfrm>
          <a:off x="6877050" y="57150"/>
          <a:ext cx="1104900" cy="628650"/>
          <a:chOff x="738" y="5"/>
          <a:chExt cx="116" cy="73"/>
        </a:xfrm>
      </xdr:grpSpPr>
      <xdr:sp macro="" textlink="">
        <xdr:nvSpPr>
          <xdr:cNvPr id="40535" name="AutoShape 2">
            <a:extLst>
              <a:ext uri="{FF2B5EF4-FFF2-40B4-BE49-F238E27FC236}">
                <a16:creationId xmlns:a16="http://schemas.microsoft.com/office/drawing/2014/main" id="{00000000-0008-0000-0500-0000579E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5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41558" name="Group 1">
          <a:hlinkClick xmlns:r="http://schemas.openxmlformats.org/officeDocument/2006/relationships" r:id="rId1" tooltip="Click for Next Attachment"/>
          <a:extLst>
            <a:ext uri="{FF2B5EF4-FFF2-40B4-BE49-F238E27FC236}">
              <a16:creationId xmlns:a16="http://schemas.microsoft.com/office/drawing/2014/main" id="{00000000-0008-0000-0600-000056A20000}"/>
            </a:ext>
          </a:extLst>
        </xdr:cNvPr>
        <xdr:cNvGrpSpPr>
          <a:grpSpLocks/>
        </xdr:cNvGrpSpPr>
      </xdr:nvGrpSpPr>
      <xdr:grpSpPr bwMode="auto">
        <a:xfrm>
          <a:off x="6943725" y="47625"/>
          <a:ext cx="1104900" cy="571500"/>
          <a:chOff x="738" y="5"/>
          <a:chExt cx="116" cy="73"/>
        </a:xfrm>
      </xdr:grpSpPr>
      <xdr:sp macro="" textlink="">
        <xdr:nvSpPr>
          <xdr:cNvPr id="41559" name="AutoShape 2">
            <a:extLst>
              <a:ext uri="{FF2B5EF4-FFF2-40B4-BE49-F238E27FC236}">
                <a16:creationId xmlns:a16="http://schemas.microsoft.com/office/drawing/2014/main" id="{00000000-0008-0000-0600-000057A2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6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10032" name="Group 1">
          <a:hlinkClick xmlns:r="http://schemas.openxmlformats.org/officeDocument/2006/relationships" r:id="rId1" tooltip="Click for Next Attachment"/>
          <a:extLst>
            <a:ext uri="{FF2B5EF4-FFF2-40B4-BE49-F238E27FC236}">
              <a16:creationId xmlns:a16="http://schemas.microsoft.com/office/drawing/2014/main" id="{00000000-0008-0000-0700-000030270000}"/>
            </a:ext>
          </a:extLst>
        </xdr:cNvPr>
        <xdr:cNvGrpSpPr>
          <a:grpSpLocks/>
        </xdr:cNvGrpSpPr>
      </xdr:nvGrpSpPr>
      <xdr:grpSpPr bwMode="auto">
        <a:xfrm>
          <a:off x="6900430" y="47625"/>
          <a:ext cx="1101436" cy="779318"/>
          <a:chOff x="738" y="5"/>
          <a:chExt cx="116" cy="73"/>
        </a:xfrm>
      </xdr:grpSpPr>
      <xdr:sp macro="" textlink="">
        <xdr:nvSpPr>
          <xdr:cNvPr id="10034" name="AutoShape 2">
            <a:extLst>
              <a:ext uri="{FF2B5EF4-FFF2-40B4-BE49-F238E27FC236}">
                <a16:creationId xmlns:a16="http://schemas.microsoft.com/office/drawing/2014/main" id="{00000000-0008-0000-0700-0000322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700-0000032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904875</xdr:colOff>
      <xdr:row>22</xdr:row>
      <xdr:rowOff>95251</xdr:rowOff>
    </xdr:to>
    <xdr:sp macro="" textlink="">
      <xdr:nvSpPr>
        <xdr:cNvPr id="2" name="Text Box 20">
          <a:extLst>
            <a:ext uri="{FF2B5EF4-FFF2-40B4-BE49-F238E27FC236}">
              <a16:creationId xmlns:a16="http://schemas.microsoft.com/office/drawing/2014/main" id="{00000000-0008-0000-07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7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0600" name="Group 1">
          <a:hlinkClick xmlns:r="http://schemas.openxmlformats.org/officeDocument/2006/relationships" r:id="rId1" tooltip="Click for Next Attachment"/>
          <a:extLst>
            <a:ext uri="{FF2B5EF4-FFF2-40B4-BE49-F238E27FC236}">
              <a16:creationId xmlns:a16="http://schemas.microsoft.com/office/drawing/2014/main" id="{00000000-0008-0000-0800-0000B8EC0000}"/>
            </a:ext>
          </a:extLst>
        </xdr:cNvPr>
        <xdr:cNvGrpSpPr>
          <a:grpSpLocks/>
        </xdr:cNvGrpSpPr>
      </xdr:nvGrpSpPr>
      <xdr:grpSpPr bwMode="auto">
        <a:xfrm>
          <a:off x="6791325" y="57150"/>
          <a:ext cx="1095935" cy="633132"/>
          <a:chOff x="738" y="5"/>
          <a:chExt cx="116" cy="73"/>
        </a:xfrm>
      </xdr:grpSpPr>
      <xdr:sp macro="" textlink="">
        <xdr:nvSpPr>
          <xdr:cNvPr id="60601" name="AutoShape 2">
            <a:extLst>
              <a:ext uri="{FF2B5EF4-FFF2-40B4-BE49-F238E27FC236}">
                <a16:creationId xmlns:a16="http://schemas.microsoft.com/office/drawing/2014/main" id="{00000000-0008-0000-0800-0000B9EC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1051" name="Group 1">
          <a:hlinkClick xmlns:r="http://schemas.openxmlformats.org/officeDocument/2006/relationships" r:id="rId1" tooltip="Click for Next Attachment"/>
          <a:extLst>
            <a:ext uri="{FF2B5EF4-FFF2-40B4-BE49-F238E27FC236}">
              <a16:creationId xmlns:a16="http://schemas.microsoft.com/office/drawing/2014/main" id="{00000000-0008-0000-0900-00002B2B0000}"/>
            </a:ext>
          </a:extLst>
        </xdr:cNvPr>
        <xdr:cNvGrpSpPr>
          <a:grpSpLocks/>
        </xdr:cNvGrpSpPr>
      </xdr:nvGrpSpPr>
      <xdr:grpSpPr bwMode="auto">
        <a:xfrm>
          <a:off x="7391400" y="47625"/>
          <a:ext cx="1104900" cy="895350"/>
          <a:chOff x="738" y="5"/>
          <a:chExt cx="116" cy="73"/>
        </a:xfrm>
      </xdr:grpSpPr>
      <xdr:sp macro="" textlink="">
        <xdr:nvSpPr>
          <xdr:cNvPr id="11053" name="AutoShape 2">
            <a:extLst>
              <a:ext uri="{FF2B5EF4-FFF2-40B4-BE49-F238E27FC236}">
                <a16:creationId xmlns:a16="http://schemas.microsoft.com/office/drawing/2014/main" id="{00000000-0008-0000-0900-00002D2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9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2247900</xdr:colOff>
      <xdr:row>21</xdr:row>
      <xdr:rowOff>247650</xdr:rowOff>
    </xdr:to>
    <xdr:sp macro="" textlink="">
      <xdr:nvSpPr>
        <xdr:cNvPr id="10256" name="Text Box 15">
          <a:extLst>
            <a:ext uri="{FF2B5EF4-FFF2-40B4-BE49-F238E27FC236}">
              <a16:creationId xmlns:a16="http://schemas.microsoft.com/office/drawing/2014/main" id="{00000000-0008-0000-0900-000010280000}"/>
            </a:ext>
          </a:extLst>
        </xdr:cNvPr>
        <xdr:cNvSpPr txBox="1">
          <a:spLocks noChangeArrowheads="1"/>
        </xdr:cNvSpPr>
      </xdr:nvSpPr>
      <xdr:spPr bwMode="auto">
        <a:xfrm>
          <a:off x="3981450" y="6000750"/>
          <a:ext cx="2238375" cy="238125"/>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21</xdr:row>
          <xdr:rowOff>219075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My%20Documents\Office%20work\Current\NRSS%20XXVIII\Tower\Retender\Amendment%20No.%20I\vii)%20Attacments%20Vol-III-Re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1383\1_PROCUREMENT%20FOR%20TBCB%20PROJECTS\2_CURRENT\01_Procurement\27-Additional%20400kV%20Feed%20to%20Goa\TL01\PRE%20BID\Amendment-I%20&amp;%20Clarification-II\Amend-I%20&amp;%20Clar-II_%20Goa_TL01\04_First%20Envelope%20-%20Attachments%20_TL_Rev_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5 (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9"/>
      <sheetName val="Bid Form 1st Envelope "/>
      <sheetName val="N to W"/>
      <sheetName val="Sheet1"/>
    </sheetNames>
    <sheetDataSet>
      <sheetData sheetId="0" refreshError="1"/>
      <sheetData sheetId="1" refreshError="1"/>
      <sheetData sheetId="2" refreshError="1"/>
      <sheetData sheetId="3" refreshError="1">
        <row r="1">
          <cell r="AT1" t="str">
            <v>TL01</v>
          </cell>
        </row>
        <row r="7">
          <cell r="A7" t="str">
            <v>Bidder’s Name and Address (Sole Bidder) :</v>
          </cell>
          <cell r="E7" t="str">
            <v>To:</v>
          </cell>
        </row>
        <row r="8">
          <cell r="E8" t="str">
            <v>Contract Services</v>
          </cell>
        </row>
        <row r="9">
          <cell r="B9" t="str">
            <v/>
          </cell>
          <cell r="E9" t="str">
            <v>Power Grid Corporation of India Ltd.,</v>
          </cell>
        </row>
        <row r="10">
          <cell r="B10" t="str">
            <v/>
          </cell>
          <cell r="E10" t="str">
            <v>"Saudamini", Plot No. 2, Sector 29</v>
          </cell>
        </row>
        <row r="11">
          <cell r="B11" t="str">
            <v/>
          </cell>
          <cell r="E11" t="str">
            <v>Gurgaon (Haryana) - 122001</v>
          </cell>
        </row>
        <row r="12">
          <cell r="B12" t="str">
            <v/>
          </cell>
        </row>
        <row r="24">
          <cell r="B24" t="str">
            <v>…………….</v>
          </cell>
          <cell r="E24" t="str">
            <v>…………………….</v>
          </cell>
        </row>
        <row r="25">
          <cell r="B25" t="str">
            <v>……………….</v>
          </cell>
          <cell r="E25" t="str">
            <v>……………………</v>
          </cell>
        </row>
      </sheetData>
      <sheetData sheetId="4" refreshError="1"/>
      <sheetData sheetId="5" refreshError="1">
        <row r="410">
          <cell r="AO410" t="str">
            <v>KRA.pdf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18CFA1A9-68D5-4174-B352-D112F5C567F8}" protected="1">
  <header guid="{18CFA1A9-68D5-4174-B352-D112F5C567F8}" dateTime="2024-02-23T18:49:44" maxSheetId="27" userName="Ankit Vaishnav {अंकित वैष्णव}" r:id="rId1">
    <sheetIdMap count="2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26" Type="http://schemas.openxmlformats.org/officeDocument/2006/relationships/printerSettings" Target="../printerSettings/printerSettings284.bin"/><Relationship Id="rId3" Type="http://schemas.openxmlformats.org/officeDocument/2006/relationships/printerSettings" Target="../printerSettings/printerSettings261.bin"/><Relationship Id="rId21" Type="http://schemas.openxmlformats.org/officeDocument/2006/relationships/printerSettings" Target="../printerSettings/printerSettings279.bin"/><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5" Type="http://schemas.openxmlformats.org/officeDocument/2006/relationships/printerSettings" Target="../printerSettings/printerSettings283.bin"/><Relationship Id="rId33" Type="http://schemas.openxmlformats.org/officeDocument/2006/relationships/ctrlProp" Target="../ctrlProps/ctrlProp2.xml"/><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29" Type="http://schemas.openxmlformats.org/officeDocument/2006/relationships/printerSettings" Target="../printerSettings/printerSettings287.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24" Type="http://schemas.openxmlformats.org/officeDocument/2006/relationships/printerSettings" Target="../printerSettings/printerSettings282.bin"/><Relationship Id="rId32" Type="http://schemas.openxmlformats.org/officeDocument/2006/relationships/vmlDrawing" Target="../drawings/vmlDrawing2.vml"/><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23" Type="http://schemas.openxmlformats.org/officeDocument/2006/relationships/printerSettings" Target="../printerSettings/printerSettings281.bin"/><Relationship Id="rId28" Type="http://schemas.openxmlformats.org/officeDocument/2006/relationships/printerSettings" Target="../printerSettings/printerSettings286.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31" Type="http://schemas.openxmlformats.org/officeDocument/2006/relationships/drawing" Target="../drawings/drawing9.xml"/><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 Id="rId22" Type="http://schemas.openxmlformats.org/officeDocument/2006/relationships/printerSettings" Target="../printerSettings/printerSettings280.bin"/><Relationship Id="rId27" Type="http://schemas.openxmlformats.org/officeDocument/2006/relationships/printerSettings" Target="../printerSettings/printerSettings285.bin"/><Relationship Id="rId30" Type="http://schemas.openxmlformats.org/officeDocument/2006/relationships/printerSettings" Target="../printerSettings/printerSettings288.bin"/><Relationship Id="rId8" Type="http://schemas.openxmlformats.org/officeDocument/2006/relationships/printerSettings" Target="../printerSettings/printerSettings26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26" Type="http://schemas.openxmlformats.org/officeDocument/2006/relationships/printerSettings" Target="../printerSettings/printerSettings314.bin"/><Relationship Id="rId3" Type="http://schemas.openxmlformats.org/officeDocument/2006/relationships/printerSettings" Target="../printerSettings/printerSettings291.bin"/><Relationship Id="rId21" Type="http://schemas.openxmlformats.org/officeDocument/2006/relationships/printerSettings" Target="../printerSettings/printerSettings309.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5" Type="http://schemas.openxmlformats.org/officeDocument/2006/relationships/printerSettings" Target="../printerSettings/printerSettings313.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29" Type="http://schemas.openxmlformats.org/officeDocument/2006/relationships/printerSettings" Target="../printerSettings/printerSettings317.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24" Type="http://schemas.openxmlformats.org/officeDocument/2006/relationships/printerSettings" Target="../printerSettings/printerSettings312.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printerSettings" Target="../printerSettings/printerSettings311.bin"/><Relationship Id="rId28" Type="http://schemas.openxmlformats.org/officeDocument/2006/relationships/printerSettings" Target="../printerSettings/printerSettings316.bin"/><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10.bin"/><Relationship Id="rId27" Type="http://schemas.openxmlformats.org/officeDocument/2006/relationships/printerSettings" Target="../printerSettings/printerSettings315.bin"/><Relationship Id="rId30"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26" Type="http://schemas.openxmlformats.org/officeDocument/2006/relationships/printerSettings" Target="../printerSettings/printerSettings343.bin"/><Relationship Id="rId3" Type="http://schemas.openxmlformats.org/officeDocument/2006/relationships/printerSettings" Target="../printerSettings/printerSettings320.bin"/><Relationship Id="rId21" Type="http://schemas.openxmlformats.org/officeDocument/2006/relationships/printerSettings" Target="../printerSettings/printerSettings338.bin"/><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5" Type="http://schemas.openxmlformats.org/officeDocument/2006/relationships/printerSettings" Target="../printerSettings/printerSettings342.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29" Type="http://schemas.openxmlformats.org/officeDocument/2006/relationships/printerSettings" Target="../printerSettings/printerSettings346.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24" Type="http://schemas.openxmlformats.org/officeDocument/2006/relationships/printerSettings" Target="../printerSettings/printerSettings341.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23" Type="http://schemas.openxmlformats.org/officeDocument/2006/relationships/printerSettings" Target="../printerSettings/printerSettings340.bin"/><Relationship Id="rId28" Type="http://schemas.openxmlformats.org/officeDocument/2006/relationships/printerSettings" Target="../printerSettings/printerSettings345.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31" Type="http://schemas.openxmlformats.org/officeDocument/2006/relationships/drawing" Target="../drawings/drawing11.xml"/><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 Id="rId22" Type="http://schemas.openxmlformats.org/officeDocument/2006/relationships/printerSettings" Target="../printerSettings/printerSettings339.bin"/><Relationship Id="rId27" Type="http://schemas.openxmlformats.org/officeDocument/2006/relationships/printerSettings" Target="../printerSettings/printerSettings344.bin"/><Relationship Id="rId30" Type="http://schemas.openxmlformats.org/officeDocument/2006/relationships/printerSettings" Target="../printerSettings/printerSettings347.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55.bin"/><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 Type="http://schemas.openxmlformats.org/officeDocument/2006/relationships/printerSettings" Target="../printerSettings/printerSettings350.bin"/><Relationship Id="rId21" Type="http://schemas.openxmlformats.org/officeDocument/2006/relationships/printerSettings" Target="../printerSettings/printerSettings368.bin"/><Relationship Id="rId7" Type="http://schemas.openxmlformats.org/officeDocument/2006/relationships/printerSettings" Target="../printerSettings/printerSettings354.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0" Type="http://schemas.openxmlformats.org/officeDocument/2006/relationships/printerSettings" Target="../printerSettings/printerSettings367.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drawing" Target="../drawings/drawing12.xml"/><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drawing" Target="../drawings/drawing13.xml"/><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415.bin"/><Relationship Id="rId13" Type="http://schemas.openxmlformats.org/officeDocument/2006/relationships/printerSettings" Target="../printerSettings/printerSettings420.bin"/><Relationship Id="rId18" Type="http://schemas.openxmlformats.org/officeDocument/2006/relationships/printerSettings" Target="../printerSettings/printerSettings425.bin"/><Relationship Id="rId26" Type="http://schemas.openxmlformats.org/officeDocument/2006/relationships/printerSettings" Target="../printerSettings/printerSettings433.bin"/><Relationship Id="rId3" Type="http://schemas.openxmlformats.org/officeDocument/2006/relationships/printerSettings" Target="../printerSettings/printerSettings410.bin"/><Relationship Id="rId21" Type="http://schemas.openxmlformats.org/officeDocument/2006/relationships/printerSettings" Target="../printerSettings/printerSettings428.bin"/><Relationship Id="rId7" Type="http://schemas.openxmlformats.org/officeDocument/2006/relationships/printerSettings" Target="../printerSettings/printerSettings414.bin"/><Relationship Id="rId12" Type="http://schemas.openxmlformats.org/officeDocument/2006/relationships/printerSettings" Target="../printerSettings/printerSettings419.bin"/><Relationship Id="rId17" Type="http://schemas.openxmlformats.org/officeDocument/2006/relationships/printerSettings" Target="../printerSettings/printerSettings424.bin"/><Relationship Id="rId25" Type="http://schemas.openxmlformats.org/officeDocument/2006/relationships/printerSettings" Target="../printerSettings/printerSettings432.bin"/><Relationship Id="rId2" Type="http://schemas.openxmlformats.org/officeDocument/2006/relationships/printerSettings" Target="../printerSettings/printerSettings409.bin"/><Relationship Id="rId16" Type="http://schemas.openxmlformats.org/officeDocument/2006/relationships/printerSettings" Target="../printerSettings/printerSettings423.bin"/><Relationship Id="rId20" Type="http://schemas.openxmlformats.org/officeDocument/2006/relationships/printerSettings" Target="../printerSettings/printerSettings427.bin"/><Relationship Id="rId29" Type="http://schemas.openxmlformats.org/officeDocument/2006/relationships/printerSettings" Target="../printerSettings/printerSettings436.bin"/><Relationship Id="rId1" Type="http://schemas.openxmlformats.org/officeDocument/2006/relationships/printerSettings" Target="../printerSettings/printerSettings408.bin"/><Relationship Id="rId6" Type="http://schemas.openxmlformats.org/officeDocument/2006/relationships/printerSettings" Target="../printerSettings/printerSettings413.bin"/><Relationship Id="rId11" Type="http://schemas.openxmlformats.org/officeDocument/2006/relationships/printerSettings" Target="../printerSettings/printerSettings418.bin"/><Relationship Id="rId24" Type="http://schemas.openxmlformats.org/officeDocument/2006/relationships/printerSettings" Target="../printerSettings/printerSettings431.bin"/><Relationship Id="rId5" Type="http://schemas.openxmlformats.org/officeDocument/2006/relationships/printerSettings" Target="../printerSettings/printerSettings412.bin"/><Relationship Id="rId15" Type="http://schemas.openxmlformats.org/officeDocument/2006/relationships/printerSettings" Target="../printerSettings/printerSettings422.bin"/><Relationship Id="rId23" Type="http://schemas.openxmlformats.org/officeDocument/2006/relationships/printerSettings" Target="../printerSettings/printerSettings430.bin"/><Relationship Id="rId28" Type="http://schemas.openxmlformats.org/officeDocument/2006/relationships/printerSettings" Target="../printerSettings/printerSettings435.bin"/><Relationship Id="rId10" Type="http://schemas.openxmlformats.org/officeDocument/2006/relationships/printerSettings" Target="../printerSettings/printerSettings417.bin"/><Relationship Id="rId19" Type="http://schemas.openxmlformats.org/officeDocument/2006/relationships/printerSettings" Target="../printerSettings/printerSettings426.bin"/><Relationship Id="rId31" Type="http://schemas.openxmlformats.org/officeDocument/2006/relationships/drawing" Target="../drawings/drawing14.xml"/><Relationship Id="rId4" Type="http://schemas.openxmlformats.org/officeDocument/2006/relationships/printerSettings" Target="../printerSettings/printerSettings411.bin"/><Relationship Id="rId9" Type="http://schemas.openxmlformats.org/officeDocument/2006/relationships/printerSettings" Target="../printerSettings/printerSettings416.bin"/><Relationship Id="rId14" Type="http://schemas.openxmlformats.org/officeDocument/2006/relationships/printerSettings" Target="../printerSettings/printerSettings421.bin"/><Relationship Id="rId22" Type="http://schemas.openxmlformats.org/officeDocument/2006/relationships/printerSettings" Target="../printerSettings/printerSettings429.bin"/><Relationship Id="rId27" Type="http://schemas.openxmlformats.org/officeDocument/2006/relationships/printerSettings" Target="../printerSettings/printerSettings434.bin"/><Relationship Id="rId30" Type="http://schemas.openxmlformats.org/officeDocument/2006/relationships/printerSettings" Target="../printerSettings/printerSettings437.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45.bin"/><Relationship Id="rId13" Type="http://schemas.openxmlformats.org/officeDocument/2006/relationships/printerSettings" Target="../printerSettings/printerSettings450.bin"/><Relationship Id="rId18" Type="http://schemas.openxmlformats.org/officeDocument/2006/relationships/printerSettings" Target="../printerSettings/printerSettings455.bin"/><Relationship Id="rId26" Type="http://schemas.openxmlformats.org/officeDocument/2006/relationships/printerSettings" Target="../printerSettings/printerSettings463.bin"/><Relationship Id="rId3" Type="http://schemas.openxmlformats.org/officeDocument/2006/relationships/printerSettings" Target="../printerSettings/printerSettings440.bin"/><Relationship Id="rId21" Type="http://schemas.openxmlformats.org/officeDocument/2006/relationships/printerSettings" Target="../printerSettings/printerSettings458.bin"/><Relationship Id="rId7" Type="http://schemas.openxmlformats.org/officeDocument/2006/relationships/printerSettings" Target="../printerSettings/printerSettings444.bin"/><Relationship Id="rId12" Type="http://schemas.openxmlformats.org/officeDocument/2006/relationships/printerSettings" Target="../printerSettings/printerSettings449.bin"/><Relationship Id="rId17" Type="http://schemas.openxmlformats.org/officeDocument/2006/relationships/printerSettings" Target="../printerSettings/printerSettings454.bin"/><Relationship Id="rId25" Type="http://schemas.openxmlformats.org/officeDocument/2006/relationships/printerSettings" Target="../printerSettings/printerSettings462.bin"/><Relationship Id="rId2" Type="http://schemas.openxmlformats.org/officeDocument/2006/relationships/printerSettings" Target="../printerSettings/printerSettings439.bin"/><Relationship Id="rId16" Type="http://schemas.openxmlformats.org/officeDocument/2006/relationships/printerSettings" Target="../printerSettings/printerSettings453.bin"/><Relationship Id="rId20" Type="http://schemas.openxmlformats.org/officeDocument/2006/relationships/printerSettings" Target="../printerSettings/printerSettings457.bin"/><Relationship Id="rId29" Type="http://schemas.openxmlformats.org/officeDocument/2006/relationships/printerSettings" Target="../printerSettings/printerSettings466.bin"/><Relationship Id="rId1" Type="http://schemas.openxmlformats.org/officeDocument/2006/relationships/printerSettings" Target="../printerSettings/printerSettings438.bin"/><Relationship Id="rId6" Type="http://schemas.openxmlformats.org/officeDocument/2006/relationships/printerSettings" Target="../printerSettings/printerSettings443.bin"/><Relationship Id="rId11" Type="http://schemas.openxmlformats.org/officeDocument/2006/relationships/printerSettings" Target="../printerSettings/printerSettings448.bin"/><Relationship Id="rId24" Type="http://schemas.openxmlformats.org/officeDocument/2006/relationships/printerSettings" Target="../printerSettings/printerSettings461.bin"/><Relationship Id="rId5" Type="http://schemas.openxmlformats.org/officeDocument/2006/relationships/printerSettings" Target="../printerSettings/printerSettings442.bin"/><Relationship Id="rId15" Type="http://schemas.openxmlformats.org/officeDocument/2006/relationships/printerSettings" Target="../printerSettings/printerSettings452.bin"/><Relationship Id="rId23" Type="http://schemas.openxmlformats.org/officeDocument/2006/relationships/printerSettings" Target="../printerSettings/printerSettings460.bin"/><Relationship Id="rId28" Type="http://schemas.openxmlformats.org/officeDocument/2006/relationships/printerSettings" Target="../printerSettings/printerSettings465.bin"/><Relationship Id="rId10" Type="http://schemas.openxmlformats.org/officeDocument/2006/relationships/printerSettings" Target="../printerSettings/printerSettings447.bin"/><Relationship Id="rId19" Type="http://schemas.openxmlformats.org/officeDocument/2006/relationships/printerSettings" Target="../printerSettings/printerSettings456.bin"/><Relationship Id="rId31" Type="http://schemas.openxmlformats.org/officeDocument/2006/relationships/drawing" Target="../drawings/drawing15.xml"/><Relationship Id="rId4" Type="http://schemas.openxmlformats.org/officeDocument/2006/relationships/printerSettings" Target="../printerSettings/printerSettings441.bin"/><Relationship Id="rId9" Type="http://schemas.openxmlformats.org/officeDocument/2006/relationships/printerSettings" Target="../printerSettings/printerSettings446.bin"/><Relationship Id="rId14" Type="http://schemas.openxmlformats.org/officeDocument/2006/relationships/printerSettings" Target="../printerSettings/printerSettings451.bin"/><Relationship Id="rId22" Type="http://schemas.openxmlformats.org/officeDocument/2006/relationships/printerSettings" Target="../printerSettings/printerSettings459.bin"/><Relationship Id="rId27" Type="http://schemas.openxmlformats.org/officeDocument/2006/relationships/printerSettings" Target="../printerSettings/printerSettings464.bin"/><Relationship Id="rId30" Type="http://schemas.openxmlformats.org/officeDocument/2006/relationships/printerSettings" Target="../printerSettings/printerSettings46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75.bin"/><Relationship Id="rId13" Type="http://schemas.openxmlformats.org/officeDocument/2006/relationships/printerSettings" Target="../printerSettings/printerSettings480.bin"/><Relationship Id="rId18" Type="http://schemas.openxmlformats.org/officeDocument/2006/relationships/printerSettings" Target="../printerSettings/printerSettings485.bin"/><Relationship Id="rId26" Type="http://schemas.openxmlformats.org/officeDocument/2006/relationships/printerSettings" Target="../printerSettings/printerSettings493.bin"/><Relationship Id="rId3" Type="http://schemas.openxmlformats.org/officeDocument/2006/relationships/printerSettings" Target="../printerSettings/printerSettings470.bin"/><Relationship Id="rId21" Type="http://schemas.openxmlformats.org/officeDocument/2006/relationships/printerSettings" Target="../printerSettings/printerSettings488.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17" Type="http://schemas.openxmlformats.org/officeDocument/2006/relationships/printerSettings" Target="../printerSettings/printerSettings484.bin"/><Relationship Id="rId25" Type="http://schemas.openxmlformats.org/officeDocument/2006/relationships/printerSettings" Target="../printerSettings/printerSettings492.bin"/><Relationship Id="rId2" Type="http://schemas.openxmlformats.org/officeDocument/2006/relationships/printerSettings" Target="../printerSettings/printerSettings469.bin"/><Relationship Id="rId16" Type="http://schemas.openxmlformats.org/officeDocument/2006/relationships/printerSettings" Target="../printerSettings/printerSettings483.bin"/><Relationship Id="rId20" Type="http://schemas.openxmlformats.org/officeDocument/2006/relationships/printerSettings" Target="../printerSettings/printerSettings487.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24" Type="http://schemas.openxmlformats.org/officeDocument/2006/relationships/printerSettings" Target="../printerSettings/printerSettings491.bin"/><Relationship Id="rId5" Type="http://schemas.openxmlformats.org/officeDocument/2006/relationships/printerSettings" Target="../printerSettings/printerSettings472.bin"/><Relationship Id="rId15" Type="http://schemas.openxmlformats.org/officeDocument/2006/relationships/printerSettings" Target="../printerSettings/printerSettings482.bin"/><Relationship Id="rId23" Type="http://schemas.openxmlformats.org/officeDocument/2006/relationships/printerSettings" Target="../printerSettings/printerSettings490.bin"/><Relationship Id="rId10" Type="http://schemas.openxmlformats.org/officeDocument/2006/relationships/printerSettings" Target="../printerSettings/printerSettings477.bin"/><Relationship Id="rId19" Type="http://schemas.openxmlformats.org/officeDocument/2006/relationships/printerSettings" Target="../printerSettings/printerSettings486.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 Id="rId14" Type="http://schemas.openxmlformats.org/officeDocument/2006/relationships/printerSettings" Target="../printerSettings/printerSettings481.bin"/><Relationship Id="rId22" Type="http://schemas.openxmlformats.org/officeDocument/2006/relationships/printerSettings" Target="../printerSettings/printerSettings489.bin"/><Relationship Id="rId27"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01.bin"/><Relationship Id="rId13" Type="http://schemas.openxmlformats.org/officeDocument/2006/relationships/printerSettings" Target="../printerSettings/printerSettings506.bin"/><Relationship Id="rId18" Type="http://schemas.openxmlformats.org/officeDocument/2006/relationships/printerSettings" Target="../printerSettings/printerSettings511.bin"/><Relationship Id="rId26" Type="http://schemas.openxmlformats.org/officeDocument/2006/relationships/printerSettings" Target="../printerSettings/printerSettings519.bin"/><Relationship Id="rId3" Type="http://schemas.openxmlformats.org/officeDocument/2006/relationships/printerSettings" Target="../printerSettings/printerSettings496.bin"/><Relationship Id="rId21" Type="http://schemas.openxmlformats.org/officeDocument/2006/relationships/printerSettings" Target="../printerSettings/printerSettings514.bin"/><Relationship Id="rId7" Type="http://schemas.openxmlformats.org/officeDocument/2006/relationships/printerSettings" Target="../printerSettings/printerSettings500.bin"/><Relationship Id="rId12" Type="http://schemas.openxmlformats.org/officeDocument/2006/relationships/printerSettings" Target="../printerSettings/printerSettings505.bin"/><Relationship Id="rId17" Type="http://schemas.openxmlformats.org/officeDocument/2006/relationships/printerSettings" Target="../printerSettings/printerSettings510.bin"/><Relationship Id="rId25" Type="http://schemas.openxmlformats.org/officeDocument/2006/relationships/printerSettings" Target="../printerSettings/printerSettings518.bin"/><Relationship Id="rId2" Type="http://schemas.openxmlformats.org/officeDocument/2006/relationships/printerSettings" Target="../printerSettings/printerSettings495.bin"/><Relationship Id="rId16" Type="http://schemas.openxmlformats.org/officeDocument/2006/relationships/printerSettings" Target="../printerSettings/printerSettings509.bin"/><Relationship Id="rId20" Type="http://schemas.openxmlformats.org/officeDocument/2006/relationships/printerSettings" Target="../printerSettings/printerSettings513.bin"/><Relationship Id="rId1" Type="http://schemas.openxmlformats.org/officeDocument/2006/relationships/printerSettings" Target="../printerSettings/printerSettings494.bin"/><Relationship Id="rId6" Type="http://schemas.openxmlformats.org/officeDocument/2006/relationships/printerSettings" Target="../printerSettings/printerSettings499.bin"/><Relationship Id="rId11" Type="http://schemas.openxmlformats.org/officeDocument/2006/relationships/printerSettings" Target="../printerSettings/printerSettings504.bin"/><Relationship Id="rId24" Type="http://schemas.openxmlformats.org/officeDocument/2006/relationships/printerSettings" Target="../printerSettings/printerSettings517.bin"/><Relationship Id="rId5" Type="http://schemas.openxmlformats.org/officeDocument/2006/relationships/printerSettings" Target="../printerSettings/printerSettings498.bin"/><Relationship Id="rId15" Type="http://schemas.openxmlformats.org/officeDocument/2006/relationships/printerSettings" Target="../printerSettings/printerSettings508.bin"/><Relationship Id="rId23" Type="http://schemas.openxmlformats.org/officeDocument/2006/relationships/printerSettings" Target="../printerSettings/printerSettings516.bin"/><Relationship Id="rId10" Type="http://schemas.openxmlformats.org/officeDocument/2006/relationships/printerSettings" Target="../printerSettings/printerSettings503.bin"/><Relationship Id="rId19" Type="http://schemas.openxmlformats.org/officeDocument/2006/relationships/printerSettings" Target="../printerSettings/printerSettings512.bin"/><Relationship Id="rId4" Type="http://schemas.openxmlformats.org/officeDocument/2006/relationships/printerSettings" Target="../printerSettings/printerSettings497.bin"/><Relationship Id="rId9" Type="http://schemas.openxmlformats.org/officeDocument/2006/relationships/printerSettings" Target="../printerSettings/printerSettings502.bin"/><Relationship Id="rId14" Type="http://schemas.openxmlformats.org/officeDocument/2006/relationships/printerSettings" Target="../printerSettings/printerSettings507.bin"/><Relationship Id="rId22" Type="http://schemas.openxmlformats.org/officeDocument/2006/relationships/printerSettings" Target="../printerSettings/printerSettings515.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27.bin"/><Relationship Id="rId13" Type="http://schemas.openxmlformats.org/officeDocument/2006/relationships/printerSettings" Target="../printerSettings/printerSettings532.bin"/><Relationship Id="rId18" Type="http://schemas.openxmlformats.org/officeDocument/2006/relationships/ctrlProp" Target="../ctrlProps/ctrlProp3.xml"/><Relationship Id="rId3" Type="http://schemas.openxmlformats.org/officeDocument/2006/relationships/printerSettings" Target="../printerSettings/printerSettings522.bin"/><Relationship Id="rId7" Type="http://schemas.openxmlformats.org/officeDocument/2006/relationships/printerSettings" Target="../printerSettings/printerSettings526.bin"/><Relationship Id="rId12" Type="http://schemas.openxmlformats.org/officeDocument/2006/relationships/printerSettings" Target="../printerSettings/printerSettings531.bin"/><Relationship Id="rId17" Type="http://schemas.openxmlformats.org/officeDocument/2006/relationships/vmlDrawing" Target="../drawings/vmlDrawing3.vml"/><Relationship Id="rId2" Type="http://schemas.openxmlformats.org/officeDocument/2006/relationships/printerSettings" Target="../printerSettings/printerSettings521.bin"/><Relationship Id="rId16" Type="http://schemas.openxmlformats.org/officeDocument/2006/relationships/drawing" Target="../drawings/drawing18.xml"/><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printerSettings" Target="../printerSettings/printerSettings530.bin"/><Relationship Id="rId5" Type="http://schemas.openxmlformats.org/officeDocument/2006/relationships/printerSettings" Target="../printerSettings/printerSettings524.bin"/><Relationship Id="rId15" Type="http://schemas.openxmlformats.org/officeDocument/2006/relationships/printerSettings" Target="../printerSettings/printerSettings534.bin"/><Relationship Id="rId10" Type="http://schemas.openxmlformats.org/officeDocument/2006/relationships/printerSettings" Target="../printerSettings/printerSettings529.bin"/><Relationship Id="rId19" Type="http://schemas.openxmlformats.org/officeDocument/2006/relationships/ctrlProp" Target="../ctrlProps/ctrlProp4.xml"/><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 Id="rId14" Type="http://schemas.openxmlformats.org/officeDocument/2006/relationships/printerSettings" Target="../printerSettings/printerSettings533.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drawing" Target="../drawings/drawing1.xm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42.bin"/><Relationship Id="rId13" Type="http://schemas.openxmlformats.org/officeDocument/2006/relationships/printerSettings" Target="../printerSettings/printerSettings547.bin"/><Relationship Id="rId18" Type="http://schemas.openxmlformats.org/officeDocument/2006/relationships/printerSettings" Target="../printerSettings/printerSettings552.bin"/><Relationship Id="rId26" Type="http://schemas.openxmlformats.org/officeDocument/2006/relationships/printerSettings" Target="../printerSettings/printerSettings560.bin"/><Relationship Id="rId3" Type="http://schemas.openxmlformats.org/officeDocument/2006/relationships/printerSettings" Target="../printerSettings/printerSettings537.bin"/><Relationship Id="rId21" Type="http://schemas.openxmlformats.org/officeDocument/2006/relationships/printerSettings" Target="../printerSettings/printerSettings555.bin"/><Relationship Id="rId7" Type="http://schemas.openxmlformats.org/officeDocument/2006/relationships/printerSettings" Target="../printerSettings/printerSettings541.bin"/><Relationship Id="rId12" Type="http://schemas.openxmlformats.org/officeDocument/2006/relationships/printerSettings" Target="../printerSettings/printerSettings546.bin"/><Relationship Id="rId17" Type="http://schemas.openxmlformats.org/officeDocument/2006/relationships/printerSettings" Target="../printerSettings/printerSettings551.bin"/><Relationship Id="rId25" Type="http://schemas.openxmlformats.org/officeDocument/2006/relationships/printerSettings" Target="../printerSettings/printerSettings559.bin"/><Relationship Id="rId2" Type="http://schemas.openxmlformats.org/officeDocument/2006/relationships/printerSettings" Target="../printerSettings/printerSettings536.bin"/><Relationship Id="rId16" Type="http://schemas.openxmlformats.org/officeDocument/2006/relationships/printerSettings" Target="../printerSettings/printerSettings550.bin"/><Relationship Id="rId20" Type="http://schemas.openxmlformats.org/officeDocument/2006/relationships/printerSettings" Target="../printerSettings/printerSettings554.bin"/><Relationship Id="rId29" Type="http://schemas.openxmlformats.org/officeDocument/2006/relationships/printerSettings" Target="../printerSettings/printerSettings563.bin"/><Relationship Id="rId1" Type="http://schemas.openxmlformats.org/officeDocument/2006/relationships/printerSettings" Target="../printerSettings/printerSettings535.bin"/><Relationship Id="rId6" Type="http://schemas.openxmlformats.org/officeDocument/2006/relationships/printerSettings" Target="../printerSettings/printerSettings540.bin"/><Relationship Id="rId11" Type="http://schemas.openxmlformats.org/officeDocument/2006/relationships/printerSettings" Target="../printerSettings/printerSettings545.bin"/><Relationship Id="rId24" Type="http://schemas.openxmlformats.org/officeDocument/2006/relationships/printerSettings" Target="../printerSettings/printerSettings558.bin"/><Relationship Id="rId5" Type="http://schemas.openxmlformats.org/officeDocument/2006/relationships/printerSettings" Target="../printerSettings/printerSettings539.bin"/><Relationship Id="rId15" Type="http://schemas.openxmlformats.org/officeDocument/2006/relationships/printerSettings" Target="../printerSettings/printerSettings549.bin"/><Relationship Id="rId23" Type="http://schemas.openxmlformats.org/officeDocument/2006/relationships/printerSettings" Target="../printerSettings/printerSettings557.bin"/><Relationship Id="rId28" Type="http://schemas.openxmlformats.org/officeDocument/2006/relationships/printerSettings" Target="../printerSettings/printerSettings562.bin"/><Relationship Id="rId10" Type="http://schemas.openxmlformats.org/officeDocument/2006/relationships/printerSettings" Target="../printerSettings/printerSettings544.bin"/><Relationship Id="rId19" Type="http://schemas.openxmlformats.org/officeDocument/2006/relationships/printerSettings" Target="../printerSettings/printerSettings553.bin"/><Relationship Id="rId31" Type="http://schemas.openxmlformats.org/officeDocument/2006/relationships/drawing" Target="../drawings/drawing19.xml"/><Relationship Id="rId4" Type="http://schemas.openxmlformats.org/officeDocument/2006/relationships/printerSettings" Target="../printerSettings/printerSettings538.bin"/><Relationship Id="rId9" Type="http://schemas.openxmlformats.org/officeDocument/2006/relationships/printerSettings" Target="../printerSettings/printerSettings543.bin"/><Relationship Id="rId14" Type="http://schemas.openxmlformats.org/officeDocument/2006/relationships/printerSettings" Target="../printerSettings/printerSettings548.bin"/><Relationship Id="rId22" Type="http://schemas.openxmlformats.org/officeDocument/2006/relationships/printerSettings" Target="../printerSettings/printerSettings556.bin"/><Relationship Id="rId27" Type="http://schemas.openxmlformats.org/officeDocument/2006/relationships/printerSettings" Target="../printerSettings/printerSettings561.bin"/><Relationship Id="rId30" Type="http://schemas.openxmlformats.org/officeDocument/2006/relationships/printerSettings" Target="../printerSettings/printerSettings564.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72.bin"/><Relationship Id="rId13" Type="http://schemas.openxmlformats.org/officeDocument/2006/relationships/printerSettings" Target="../printerSettings/printerSettings577.bin"/><Relationship Id="rId18" Type="http://schemas.openxmlformats.org/officeDocument/2006/relationships/printerSettings" Target="../printerSettings/printerSettings582.bin"/><Relationship Id="rId26" Type="http://schemas.openxmlformats.org/officeDocument/2006/relationships/drawing" Target="../drawings/drawing20.xml"/><Relationship Id="rId3" Type="http://schemas.openxmlformats.org/officeDocument/2006/relationships/printerSettings" Target="../printerSettings/printerSettings567.bin"/><Relationship Id="rId21" Type="http://schemas.openxmlformats.org/officeDocument/2006/relationships/printerSettings" Target="../printerSettings/printerSettings585.bin"/><Relationship Id="rId7" Type="http://schemas.openxmlformats.org/officeDocument/2006/relationships/printerSettings" Target="../printerSettings/printerSettings571.bin"/><Relationship Id="rId12" Type="http://schemas.openxmlformats.org/officeDocument/2006/relationships/printerSettings" Target="../printerSettings/printerSettings576.bin"/><Relationship Id="rId17" Type="http://schemas.openxmlformats.org/officeDocument/2006/relationships/printerSettings" Target="../printerSettings/printerSettings581.bin"/><Relationship Id="rId25" Type="http://schemas.openxmlformats.org/officeDocument/2006/relationships/printerSettings" Target="../printerSettings/printerSettings589.bin"/><Relationship Id="rId2" Type="http://schemas.openxmlformats.org/officeDocument/2006/relationships/printerSettings" Target="../printerSettings/printerSettings566.bin"/><Relationship Id="rId16" Type="http://schemas.openxmlformats.org/officeDocument/2006/relationships/printerSettings" Target="../printerSettings/printerSettings580.bin"/><Relationship Id="rId20" Type="http://schemas.openxmlformats.org/officeDocument/2006/relationships/printerSettings" Target="../printerSettings/printerSettings584.bin"/><Relationship Id="rId1" Type="http://schemas.openxmlformats.org/officeDocument/2006/relationships/printerSettings" Target="../printerSettings/printerSettings565.bin"/><Relationship Id="rId6" Type="http://schemas.openxmlformats.org/officeDocument/2006/relationships/printerSettings" Target="../printerSettings/printerSettings570.bin"/><Relationship Id="rId11" Type="http://schemas.openxmlformats.org/officeDocument/2006/relationships/printerSettings" Target="../printerSettings/printerSettings575.bin"/><Relationship Id="rId24" Type="http://schemas.openxmlformats.org/officeDocument/2006/relationships/printerSettings" Target="../printerSettings/printerSettings588.bin"/><Relationship Id="rId5" Type="http://schemas.openxmlformats.org/officeDocument/2006/relationships/printerSettings" Target="../printerSettings/printerSettings569.bin"/><Relationship Id="rId15" Type="http://schemas.openxmlformats.org/officeDocument/2006/relationships/printerSettings" Target="../printerSettings/printerSettings579.bin"/><Relationship Id="rId23" Type="http://schemas.openxmlformats.org/officeDocument/2006/relationships/printerSettings" Target="../printerSettings/printerSettings587.bin"/><Relationship Id="rId10" Type="http://schemas.openxmlformats.org/officeDocument/2006/relationships/printerSettings" Target="../printerSettings/printerSettings574.bin"/><Relationship Id="rId19" Type="http://schemas.openxmlformats.org/officeDocument/2006/relationships/printerSettings" Target="../printerSettings/printerSettings583.bin"/><Relationship Id="rId4" Type="http://schemas.openxmlformats.org/officeDocument/2006/relationships/printerSettings" Target="../printerSettings/printerSettings568.bin"/><Relationship Id="rId9" Type="http://schemas.openxmlformats.org/officeDocument/2006/relationships/printerSettings" Target="../printerSettings/printerSettings573.bin"/><Relationship Id="rId14" Type="http://schemas.openxmlformats.org/officeDocument/2006/relationships/printerSettings" Target="../printerSettings/printerSettings578.bin"/><Relationship Id="rId22" Type="http://schemas.openxmlformats.org/officeDocument/2006/relationships/printerSettings" Target="../printerSettings/printerSettings58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10" Type="http://schemas.openxmlformats.org/officeDocument/2006/relationships/printerSettings" Target="../printerSettings/printerSettings599.bin"/><Relationship Id="rId19" Type="http://schemas.openxmlformats.org/officeDocument/2006/relationships/drawing" Target="../drawings/drawing21.xml"/><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15.bin"/><Relationship Id="rId13" Type="http://schemas.openxmlformats.org/officeDocument/2006/relationships/printerSettings" Target="../printerSettings/printerSettings620.bin"/><Relationship Id="rId18" Type="http://schemas.openxmlformats.org/officeDocument/2006/relationships/printerSettings" Target="../printerSettings/printerSettings625.bin"/><Relationship Id="rId26" Type="http://schemas.openxmlformats.org/officeDocument/2006/relationships/printerSettings" Target="../printerSettings/printerSettings633.bin"/><Relationship Id="rId3" Type="http://schemas.openxmlformats.org/officeDocument/2006/relationships/printerSettings" Target="../printerSettings/printerSettings610.bin"/><Relationship Id="rId21" Type="http://schemas.openxmlformats.org/officeDocument/2006/relationships/printerSettings" Target="../printerSettings/printerSettings628.bin"/><Relationship Id="rId7" Type="http://schemas.openxmlformats.org/officeDocument/2006/relationships/printerSettings" Target="../printerSettings/printerSettings614.bin"/><Relationship Id="rId12" Type="http://schemas.openxmlformats.org/officeDocument/2006/relationships/printerSettings" Target="../printerSettings/printerSettings619.bin"/><Relationship Id="rId17" Type="http://schemas.openxmlformats.org/officeDocument/2006/relationships/printerSettings" Target="../printerSettings/printerSettings624.bin"/><Relationship Id="rId25" Type="http://schemas.openxmlformats.org/officeDocument/2006/relationships/printerSettings" Target="../printerSettings/printerSettings632.bin"/><Relationship Id="rId2" Type="http://schemas.openxmlformats.org/officeDocument/2006/relationships/printerSettings" Target="../printerSettings/printerSettings609.bin"/><Relationship Id="rId16" Type="http://schemas.openxmlformats.org/officeDocument/2006/relationships/printerSettings" Target="../printerSettings/printerSettings623.bin"/><Relationship Id="rId20" Type="http://schemas.openxmlformats.org/officeDocument/2006/relationships/printerSettings" Target="../printerSettings/printerSettings627.bin"/><Relationship Id="rId29" Type="http://schemas.openxmlformats.org/officeDocument/2006/relationships/printerSettings" Target="../printerSettings/printerSettings636.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printerSettings" Target="../printerSettings/printerSettings618.bin"/><Relationship Id="rId24" Type="http://schemas.openxmlformats.org/officeDocument/2006/relationships/printerSettings" Target="../printerSettings/printerSettings631.bin"/><Relationship Id="rId5" Type="http://schemas.openxmlformats.org/officeDocument/2006/relationships/printerSettings" Target="../printerSettings/printerSettings612.bin"/><Relationship Id="rId15" Type="http://schemas.openxmlformats.org/officeDocument/2006/relationships/printerSettings" Target="../printerSettings/printerSettings622.bin"/><Relationship Id="rId23" Type="http://schemas.openxmlformats.org/officeDocument/2006/relationships/printerSettings" Target="../printerSettings/printerSettings630.bin"/><Relationship Id="rId28" Type="http://schemas.openxmlformats.org/officeDocument/2006/relationships/printerSettings" Target="../printerSettings/printerSettings635.bin"/><Relationship Id="rId10" Type="http://schemas.openxmlformats.org/officeDocument/2006/relationships/printerSettings" Target="../printerSettings/printerSettings617.bin"/><Relationship Id="rId19" Type="http://schemas.openxmlformats.org/officeDocument/2006/relationships/printerSettings" Target="../printerSettings/printerSettings626.bin"/><Relationship Id="rId31" Type="http://schemas.openxmlformats.org/officeDocument/2006/relationships/drawing" Target="../drawings/drawing22.xml"/><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 Id="rId14" Type="http://schemas.openxmlformats.org/officeDocument/2006/relationships/printerSettings" Target="../printerSettings/printerSettings621.bin"/><Relationship Id="rId22" Type="http://schemas.openxmlformats.org/officeDocument/2006/relationships/printerSettings" Target="../printerSettings/printerSettings629.bin"/><Relationship Id="rId27" Type="http://schemas.openxmlformats.org/officeDocument/2006/relationships/printerSettings" Target="../printerSettings/printerSettings634.bin"/><Relationship Id="rId30" Type="http://schemas.openxmlformats.org/officeDocument/2006/relationships/printerSettings" Target="../printerSettings/printerSettings63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45.bin"/><Relationship Id="rId13" Type="http://schemas.openxmlformats.org/officeDocument/2006/relationships/printerSettings" Target="../printerSettings/printerSettings650.bin"/><Relationship Id="rId18" Type="http://schemas.openxmlformats.org/officeDocument/2006/relationships/printerSettings" Target="../printerSettings/printerSettings655.bin"/><Relationship Id="rId26" Type="http://schemas.openxmlformats.org/officeDocument/2006/relationships/printerSettings" Target="../printerSettings/printerSettings663.bin"/><Relationship Id="rId3" Type="http://schemas.openxmlformats.org/officeDocument/2006/relationships/printerSettings" Target="../printerSettings/printerSettings640.bin"/><Relationship Id="rId21" Type="http://schemas.openxmlformats.org/officeDocument/2006/relationships/printerSettings" Target="../printerSettings/printerSettings658.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17" Type="http://schemas.openxmlformats.org/officeDocument/2006/relationships/printerSettings" Target="../printerSettings/printerSettings654.bin"/><Relationship Id="rId25" Type="http://schemas.openxmlformats.org/officeDocument/2006/relationships/printerSettings" Target="../printerSettings/printerSettings662.bin"/><Relationship Id="rId2" Type="http://schemas.openxmlformats.org/officeDocument/2006/relationships/printerSettings" Target="../printerSettings/printerSettings639.bin"/><Relationship Id="rId16" Type="http://schemas.openxmlformats.org/officeDocument/2006/relationships/printerSettings" Target="../printerSettings/printerSettings653.bin"/><Relationship Id="rId20" Type="http://schemas.openxmlformats.org/officeDocument/2006/relationships/printerSettings" Target="../printerSettings/printerSettings657.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24" Type="http://schemas.openxmlformats.org/officeDocument/2006/relationships/printerSettings" Target="../printerSettings/printerSettings661.bin"/><Relationship Id="rId5" Type="http://schemas.openxmlformats.org/officeDocument/2006/relationships/printerSettings" Target="../printerSettings/printerSettings642.bin"/><Relationship Id="rId15" Type="http://schemas.openxmlformats.org/officeDocument/2006/relationships/printerSettings" Target="../printerSettings/printerSettings652.bin"/><Relationship Id="rId23" Type="http://schemas.openxmlformats.org/officeDocument/2006/relationships/printerSettings" Target="../printerSettings/printerSettings660.bin"/><Relationship Id="rId10" Type="http://schemas.openxmlformats.org/officeDocument/2006/relationships/printerSettings" Target="../printerSettings/printerSettings647.bin"/><Relationship Id="rId19" Type="http://schemas.openxmlformats.org/officeDocument/2006/relationships/printerSettings" Target="../printerSettings/printerSettings656.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 Id="rId14" Type="http://schemas.openxmlformats.org/officeDocument/2006/relationships/printerSettings" Target="../printerSettings/printerSettings651.bin"/><Relationship Id="rId22" Type="http://schemas.openxmlformats.org/officeDocument/2006/relationships/printerSettings" Target="../printerSettings/printerSettings659.bin"/><Relationship Id="rId27"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26" Type="http://schemas.openxmlformats.org/officeDocument/2006/relationships/printerSettings" Target="../printerSettings/printerSettings689.bin"/><Relationship Id="rId3" Type="http://schemas.openxmlformats.org/officeDocument/2006/relationships/printerSettings" Target="../printerSettings/printerSettings666.bin"/><Relationship Id="rId21" Type="http://schemas.openxmlformats.org/officeDocument/2006/relationships/printerSettings" Target="../printerSettings/printerSettings684.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5" Type="http://schemas.openxmlformats.org/officeDocument/2006/relationships/printerSettings" Target="../printerSettings/printerSettings688.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20" Type="http://schemas.openxmlformats.org/officeDocument/2006/relationships/printerSettings" Target="../printerSettings/printerSettings683.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24" Type="http://schemas.openxmlformats.org/officeDocument/2006/relationships/printerSettings" Target="../printerSettings/printerSettings687.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23" Type="http://schemas.openxmlformats.org/officeDocument/2006/relationships/printerSettings" Target="../printerSettings/printerSettings686.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 Id="rId22" Type="http://schemas.openxmlformats.org/officeDocument/2006/relationships/printerSettings" Target="../printerSettings/printerSettings68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8.bin"/><Relationship Id="rId13" Type="http://schemas.openxmlformats.org/officeDocument/2006/relationships/printerSettings" Target="../printerSettings/printerSettings73.bin"/><Relationship Id="rId18" Type="http://schemas.openxmlformats.org/officeDocument/2006/relationships/printerSettings" Target="../printerSettings/printerSettings78.bin"/><Relationship Id="rId26" Type="http://schemas.openxmlformats.org/officeDocument/2006/relationships/printerSettings" Target="../printerSettings/printerSettings86.bin"/><Relationship Id="rId3" Type="http://schemas.openxmlformats.org/officeDocument/2006/relationships/printerSettings" Target="../printerSettings/printerSettings63.bin"/><Relationship Id="rId21" Type="http://schemas.openxmlformats.org/officeDocument/2006/relationships/printerSettings" Target="../printerSettings/printerSettings81.bin"/><Relationship Id="rId7" Type="http://schemas.openxmlformats.org/officeDocument/2006/relationships/printerSettings" Target="../printerSettings/printerSettings67.bin"/><Relationship Id="rId12" Type="http://schemas.openxmlformats.org/officeDocument/2006/relationships/printerSettings" Target="../printerSettings/printerSettings72.bin"/><Relationship Id="rId17" Type="http://schemas.openxmlformats.org/officeDocument/2006/relationships/printerSettings" Target="../printerSettings/printerSettings77.bin"/><Relationship Id="rId25" Type="http://schemas.openxmlformats.org/officeDocument/2006/relationships/printerSettings" Target="../printerSettings/printerSettings85.bin"/><Relationship Id="rId2" Type="http://schemas.openxmlformats.org/officeDocument/2006/relationships/printerSettings" Target="../printerSettings/printerSettings62.bin"/><Relationship Id="rId16" Type="http://schemas.openxmlformats.org/officeDocument/2006/relationships/printerSettings" Target="../printerSettings/printerSettings76.bin"/><Relationship Id="rId20" Type="http://schemas.openxmlformats.org/officeDocument/2006/relationships/printerSettings" Target="../printerSettings/printerSettings80.bin"/><Relationship Id="rId29" Type="http://schemas.openxmlformats.org/officeDocument/2006/relationships/printerSettings" Target="../printerSettings/printerSettings89.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11" Type="http://schemas.openxmlformats.org/officeDocument/2006/relationships/printerSettings" Target="../printerSettings/printerSettings71.bin"/><Relationship Id="rId24" Type="http://schemas.openxmlformats.org/officeDocument/2006/relationships/printerSettings" Target="../printerSettings/printerSettings84.bin"/><Relationship Id="rId5" Type="http://schemas.openxmlformats.org/officeDocument/2006/relationships/printerSettings" Target="../printerSettings/printerSettings65.bin"/><Relationship Id="rId15" Type="http://schemas.openxmlformats.org/officeDocument/2006/relationships/printerSettings" Target="../printerSettings/printerSettings75.bin"/><Relationship Id="rId23" Type="http://schemas.openxmlformats.org/officeDocument/2006/relationships/printerSettings" Target="../printerSettings/printerSettings83.bin"/><Relationship Id="rId28" Type="http://schemas.openxmlformats.org/officeDocument/2006/relationships/printerSettings" Target="../printerSettings/printerSettings88.bin"/><Relationship Id="rId10" Type="http://schemas.openxmlformats.org/officeDocument/2006/relationships/printerSettings" Target="../printerSettings/printerSettings70.bin"/><Relationship Id="rId19" Type="http://schemas.openxmlformats.org/officeDocument/2006/relationships/printerSettings" Target="../printerSettings/printerSettings79.bin"/><Relationship Id="rId31" Type="http://schemas.openxmlformats.org/officeDocument/2006/relationships/drawing" Target="../drawings/drawing2.xml"/><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 Id="rId14" Type="http://schemas.openxmlformats.org/officeDocument/2006/relationships/printerSettings" Target="../printerSettings/printerSettings74.bin"/><Relationship Id="rId22" Type="http://schemas.openxmlformats.org/officeDocument/2006/relationships/printerSettings" Target="../printerSettings/printerSettings82.bin"/><Relationship Id="rId27" Type="http://schemas.openxmlformats.org/officeDocument/2006/relationships/printerSettings" Target="../printerSettings/printerSettings87.bin"/><Relationship Id="rId30" Type="http://schemas.openxmlformats.org/officeDocument/2006/relationships/printerSettings" Target="../printerSettings/printerSettings9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8.bin"/><Relationship Id="rId13" Type="http://schemas.openxmlformats.org/officeDocument/2006/relationships/printerSettings" Target="../printerSettings/printerSettings103.bin"/><Relationship Id="rId18" Type="http://schemas.openxmlformats.org/officeDocument/2006/relationships/printerSettings" Target="../printerSettings/printerSettings108.bin"/><Relationship Id="rId26" Type="http://schemas.openxmlformats.org/officeDocument/2006/relationships/printerSettings" Target="../printerSettings/printerSettings116.bin"/><Relationship Id="rId3" Type="http://schemas.openxmlformats.org/officeDocument/2006/relationships/printerSettings" Target="../printerSettings/printerSettings93.bin"/><Relationship Id="rId21" Type="http://schemas.openxmlformats.org/officeDocument/2006/relationships/printerSettings" Target="../printerSettings/printerSettings111.bin"/><Relationship Id="rId7" Type="http://schemas.openxmlformats.org/officeDocument/2006/relationships/printerSettings" Target="../printerSettings/printerSettings97.bin"/><Relationship Id="rId12" Type="http://schemas.openxmlformats.org/officeDocument/2006/relationships/printerSettings" Target="../printerSettings/printerSettings102.bin"/><Relationship Id="rId17" Type="http://schemas.openxmlformats.org/officeDocument/2006/relationships/printerSettings" Target="../printerSettings/printerSettings107.bin"/><Relationship Id="rId25" Type="http://schemas.openxmlformats.org/officeDocument/2006/relationships/printerSettings" Target="../printerSettings/printerSettings115.bin"/><Relationship Id="rId2" Type="http://schemas.openxmlformats.org/officeDocument/2006/relationships/printerSettings" Target="../printerSettings/printerSettings92.bin"/><Relationship Id="rId16" Type="http://schemas.openxmlformats.org/officeDocument/2006/relationships/printerSettings" Target="../printerSettings/printerSettings106.bin"/><Relationship Id="rId20" Type="http://schemas.openxmlformats.org/officeDocument/2006/relationships/printerSettings" Target="../printerSettings/printerSettings110.bin"/><Relationship Id="rId29" Type="http://schemas.openxmlformats.org/officeDocument/2006/relationships/printerSettings" Target="../printerSettings/printerSettings119.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11" Type="http://schemas.openxmlformats.org/officeDocument/2006/relationships/printerSettings" Target="../printerSettings/printerSettings101.bin"/><Relationship Id="rId24" Type="http://schemas.openxmlformats.org/officeDocument/2006/relationships/printerSettings" Target="../printerSettings/printerSettings114.bin"/><Relationship Id="rId5" Type="http://schemas.openxmlformats.org/officeDocument/2006/relationships/printerSettings" Target="../printerSettings/printerSettings95.bin"/><Relationship Id="rId15" Type="http://schemas.openxmlformats.org/officeDocument/2006/relationships/printerSettings" Target="../printerSettings/printerSettings105.bin"/><Relationship Id="rId23" Type="http://schemas.openxmlformats.org/officeDocument/2006/relationships/printerSettings" Target="../printerSettings/printerSettings113.bin"/><Relationship Id="rId28" Type="http://schemas.openxmlformats.org/officeDocument/2006/relationships/printerSettings" Target="../printerSettings/printerSettings118.bin"/><Relationship Id="rId10" Type="http://schemas.openxmlformats.org/officeDocument/2006/relationships/printerSettings" Target="../printerSettings/printerSettings100.bin"/><Relationship Id="rId19" Type="http://schemas.openxmlformats.org/officeDocument/2006/relationships/printerSettings" Target="../printerSettings/printerSettings109.bin"/><Relationship Id="rId31" Type="http://schemas.openxmlformats.org/officeDocument/2006/relationships/drawing" Target="../drawings/drawing3.xml"/><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 Id="rId14" Type="http://schemas.openxmlformats.org/officeDocument/2006/relationships/printerSettings" Target="../printerSettings/printerSettings104.bin"/><Relationship Id="rId22" Type="http://schemas.openxmlformats.org/officeDocument/2006/relationships/printerSettings" Target="../printerSettings/printerSettings112.bin"/><Relationship Id="rId27" Type="http://schemas.openxmlformats.org/officeDocument/2006/relationships/printerSettings" Target="../printerSettings/printerSettings117.bin"/><Relationship Id="rId30" Type="http://schemas.openxmlformats.org/officeDocument/2006/relationships/printerSettings" Target="../printerSettings/printerSettings12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8.bin"/><Relationship Id="rId13" Type="http://schemas.openxmlformats.org/officeDocument/2006/relationships/printerSettings" Target="../printerSettings/printerSettings133.bin"/><Relationship Id="rId18" Type="http://schemas.openxmlformats.org/officeDocument/2006/relationships/printerSettings" Target="../printerSettings/printerSettings138.bin"/><Relationship Id="rId26" Type="http://schemas.openxmlformats.org/officeDocument/2006/relationships/printerSettings" Target="../printerSettings/printerSettings146.bin"/><Relationship Id="rId3" Type="http://schemas.openxmlformats.org/officeDocument/2006/relationships/printerSettings" Target="../printerSettings/printerSettings123.bin"/><Relationship Id="rId21" Type="http://schemas.openxmlformats.org/officeDocument/2006/relationships/printerSettings" Target="../printerSettings/printerSettings141.bin"/><Relationship Id="rId7" Type="http://schemas.openxmlformats.org/officeDocument/2006/relationships/printerSettings" Target="../printerSettings/printerSettings127.bin"/><Relationship Id="rId12" Type="http://schemas.openxmlformats.org/officeDocument/2006/relationships/printerSettings" Target="../printerSettings/printerSettings132.bin"/><Relationship Id="rId17" Type="http://schemas.openxmlformats.org/officeDocument/2006/relationships/printerSettings" Target="../printerSettings/printerSettings137.bin"/><Relationship Id="rId25" Type="http://schemas.openxmlformats.org/officeDocument/2006/relationships/printerSettings" Target="../printerSettings/printerSettings145.bin"/><Relationship Id="rId2" Type="http://schemas.openxmlformats.org/officeDocument/2006/relationships/printerSettings" Target="../printerSettings/printerSettings122.bin"/><Relationship Id="rId16" Type="http://schemas.openxmlformats.org/officeDocument/2006/relationships/printerSettings" Target="../printerSettings/printerSettings136.bin"/><Relationship Id="rId20" Type="http://schemas.openxmlformats.org/officeDocument/2006/relationships/printerSettings" Target="../printerSettings/printerSettings140.bin"/><Relationship Id="rId29" Type="http://schemas.openxmlformats.org/officeDocument/2006/relationships/printerSettings" Target="../printerSettings/printerSettings149.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1.bin"/><Relationship Id="rId24" Type="http://schemas.openxmlformats.org/officeDocument/2006/relationships/printerSettings" Target="../printerSettings/printerSettings144.bin"/><Relationship Id="rId5" Type="http://schemas.openxmlformats.org/officeDocument/2006/relationships/printerSettings" Target="../printerSettings/printerSettings125.bin"/><Relationship Id="rId15" Type="http://schemas.openxmlformats.org/officeDocument/2006/relationships/printerSettings" Target="../printerSettings/printerSettings135.bin"/><Relationship Id="rId23" Type="http://schemas.openxmlformats.org/officeDocument/2006/relationships/printerSettings" Target="../printerSettings/printerSettings143.bin"/><Relationship Id="rId28" Type="http://schemas.openxmlformats.org/officeDocument/2006/relationships/printerSettings" Target="../printerSettings/printerSettings148.bin"/><Relationship Id="rId10" Type="http://schemas.openxmlformats.org/officeDocument/2006/relationships/printerSettings" Target="../printerSettings/printerSettings130.bin"/><Relationship Id="rId19" Type="http://schemas.openxmlformats.org/officeDocument/2006/relationships/printerSettings" Target="../printerSettings/printerSettings139.bin"/><Relationship Id="rId31" Type="http://schemas.openxmlformats.org/officeDocument/2006/relationships/drawing" Target="../drawings/drawing4.xml"/><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 Id="rId14" Type="http://schemas.openxmlformats.org/officeDocument/2006/relationships/printerSettings" Target="../printerSettings/printerSettings134.bin"/><Relationship Id="rId22" Type="http://schemas.openxmlformats.org/officeDocument/2006/relationships/printerSettings" Target="../printerSettings/printerSettings142.bin"/><Relationship Id="rId27" Type="http://schemas.openxmlformats.org/officeDocument/2006/relationships/printerSettings" Target="../printerSettings/printerSettings147.bin"/><Relationship Id="rId30" Type="http://schemas.openxmlformats.org/officeDocument/2006/relationships/printerSettings" Target="../printerSettings/printerSettings150.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26" Type="http://schemas.openxmlformats.org/officeDocument/2006/relationships/printerSettings" Target="../printerSettings/printerSettings176.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5" Type="http://schemas.openxmlformats.org/officeDocument/2006/relationships/printerSettings" Target="../printerSettings/printerSettings175.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29" Type="http://schemas.openxmlformats.org/officeDocument/2006/relationships/printerSettings" Target="../printerSettings/printerSettings179.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24" Type="http://schemas.openxmlformats.org/officeDocument/2006/relationships/printerSettings" Target="../printerSettings/printerSettings174.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23" Type="http://schemas.openxmlformats.org/officeDocument/2006/relationships/printerSettings" Target="../printerSettings/printerSettings173.bin"/><Relationship Id="rId28" Type="http://schemas.openxmlformats.org/officeDocument/2006/relationships/printerSettings" Target="../printerSettings/printerSettings178.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31" Type="http://schemas.openxmlformats.org/officeDocument/2006/relationships/drawing" Target="../drawings/drawing5.xml"/><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printerSettings" Target="../printerSettings/printerSettings172.bin"/><Relationship Id="rId27" Type="http://schemas.openxmlformats.org/officeDocument/2006/relationships/printerSettings" Target="../printerSettings/printerSettings177.bin"/><Relationship Id="rId30" Type="http://schemas.openxmlformats.org/officeDocument/2006/relationships/printerSettings" Target="../printerSettings/printerSettings180.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8.bin"/><Relationship Id="rId13" Type="http://schemas.openxmlformats.org/officeDocument/2006/relationships/printerSettings" Target="../printerSettings/printerSettings193.bin"/><Relationship Id="rId18" Type="http://schemas.openxmlformats.org/officeDocument/2006/relationships/printerSettings" Target="../printerSettings/printerSettings198.bin"/><Relationship Id="rId26" Type="http://schemas.openxmlformats.org/officeDocument/2006/relationships/printerSettings" Target="../printerSettings/printerSettings206.bin"/><Relationship Id="rId3" Type="http://schemas.openxmlformats.org/officeDocument/2006/relationships/printerSettings" Target="../printerSettings/printerSettings183.bin"/><Relationship Id="rId21" Type="http://schemas.openxmlformats.org/officeDocument/2006/relationships/printerSettings" Target="../printerSettings/printerSettings201.bin"/><Relationship Id="rId7" Type="http://schemas.openxmlformats.org/officeDocument/2006/relationships/printerSettings" Target="../printerSettings/printerSettings187.bin"/><Relationship Id="rId12" Type="http://schemas.openxmlformats.org/officeDocument/2006/relationships/printerSettings" Target="../printerSettings/printerSettings192.bin"/><Relationship Id="rId17" Type="http://schemas.openxmlformats.org/officeDocument/2006/relationships/printerSettings" Target="../printerSettings/printerSettings197.bin"/><Relationship Id="rId25" Type="http://schemas.openxmlformats.org/officeDocument/2006/relationships/printerSettings" Target="../printerSettings/printerSettings205.bin"/><Relationship Id="rId2" Type="http://schemas.openxmlformats.org/officeDocument/2006/relationships/printerSettings" Target="../printerSettings/printerSettings182.bin"/><Relationship Id="rId16" Type="http://schemas.openxmlformats.org/officeDocument/2006/relationships/printerSettings" Target="../printerSettings/printerSettings196.bin"/><Relationship Id="rId20" Type="http://schemas.openxmlformats.org/officeDocument/2006/relationships/printerSettings" Target="../printerSettings/printerSettings200.bin"/><Relationship Id="rId29" Type="http://schemas.openxmlformats.org/officeDocument/2006/relationships/printerSettings" Target="../printerSettings/printerSettings209.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11" Type="http://schemas.openxmlformats.org/officeDocument/2006/relationships/printerSettings" Target="../printerSettings/printerSettings191.bin"/><Relationship Id="rId24" Type="http://schemas.openxmlformats.org/officeDocument/2006/relationships/printerSettings" Target="../printerSettings/printerSettings204.bin"/><Relationship Id="rId5" Type="http://schemas.openxmlformats.org/officeDocument/2006/relationships/printerSettings" Target="../printerSettings/printerSettings185.bin"/><Relationship Id="rId15" Type="http://schemas.openxmlformats.org/officeDocument/2006/relationships/printerSettings" Target="../printerSettings/printerSettings195.bin"/><Relationship Id="rId23" Type="http://schemas.openxmlformats.org/officeDocument/2006/relationships/printerSettings" Target="../printerSettings/printerSettings203.bin"/><Relationship Id="rId28" Type="http://schemas.openxmlformats.org/officeDocument/2006/relationships/printerSettings" Target="../printerSettings/printerSettings208.bin"/><Relationship Id="rId10" Type="http://schemas.openxmlformats.org/officeDocument/2006/relationships/printerSettings" Target="../printerSettings/printerSettings190.bin"/><Relationship Id="rId19" Type="http://schemas.openxmlformats.org/officeDocument/2006/relationships/printerSettings" Target="../printerSettings/printerSettings199.bin"/><Relationship Id="rId31" Type="http://schemas.openxmlformats.org/officeDocument/2006/relationships/drawing" Target="../drawings/drawing6.xml"/><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 Id="rId14" Type="http://schemas.openxmlformats.org/officeDocument/2006/relationships/printerSettings" Target="../printerSettings/printerSettings194.bin"/><Relationship Id="rId22" Type="http://schemas.openxmlformats.org/officeDocument/2006/relationships/printerSettings" Target="../printerSettings/printerSettings202.bin"/><Relationship Id="rId27" Type="http://schemas.openxmlformats.org/officeDocument/2006/relationships/printerSettings" Target="../printerSettings/printerSettings207.bin"/><Relationship Id="rId30" Type="http://schemas.openxmlformats.org/officeDocument/2006/relationships/printerSettings" Target="../printerSettings/printerSettings210.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23.bin"/><Relationship Id="rId18" Type="http://schemas.openxmlformats.org/officeDocument/2006/relationships/printerSettings" Target="../printerSettings/printerSettings228.bin"/><Relationship Id="rId26" Type="http://schemas.openxmlformats.org/officeDocument/2006/relationships/printerSettings" Target="../printerSettings/printerSettings236.bin"/><Relationship Id="rId3" Type="http://schemas.openxmlformats.org/officeDocument/2006/relationships/printerSettings" Target="../printerSettings/printerSettings213.bin"/><Relationship Id="rId21" Type="http://schemas.openxmlformats.org/officeDocument/2006/relationships/printerSettings" Target="../printerSettings/printerSettings231.bin"/><Relationship Id="rId7" Type="http://schemas.openxmlformats.org/officeDocument/2006/relationships/printerSettings" Target="../printerSettings/printerSettings217.bin"/><Relationship Id="rId12" Type="http://schemas.openxmlformats.org/officeDocument/2006/relationships/printerSettings" Target="../printerSettings/printerSettings222.bin"/><Relationship Id="rId17" Type="http://schemas.openxmlformats.org/officeDocument/2006/relationships/printerSettings" Target="../printerSettings/printerSettings227.bin"/><Relationship Id="rId25" Type="http://schemas.openxmlformats.org/officeDocument/2006/relationships/printerSettings" Target="../printerSettings/printerSettings235.bin"/><Relationship Id="rId33" Type="http://schemas.openxmlformats.org/officeDocument/2006/relationships/ctrlProp" Target="../ctrlProps/ctrlProp1.xml"/><Relationship Id="rId2" Type="http://schemas.openxmlformats.org/officeDocument/2006/relationships/printerSettings" Target="../printerSettings/printerSettings212.bin"/><Relationship Id="rId16" Type="http://schemas.openxmlformats.org/officeDocument/2006/relationships/printerSettings" Target="../printerSettings/printerSettings226.bin"/><Relationship Id="rId20" Type="http://schemas.openxmlformats.org/officeDocument/2006/relationships/printerSettings" Target="../printerSettings/printerSettings230.bin"/><Relationship Id="rId29" Type="http://schemas.openxmlformats.org/officeDocument/2006/relationships/printerSettings" Target="../printerSettings/printerSettings239.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printerSettings" Target="../printerSettings/printerSettings221.bin"/><Relationship Id="rId24" Type="http://schemas.openxmlformats.org/officeDocument/2006/relationships/printerSettings" Target="../printerSettings/printerSettings234.bin"/><Relationship Id="rId32" Type="http://schemas.openxmlformats.org/officeDocument/2006/relationships/vmlDrawing" Target="../drawings/vmlDrawing1.vml"/><Relationship Id="rId5" Type="http://schemas.openxmlformats.org/officeDocument/2006/relationships/printerSettings" Target="../printerSettings/printerSettings215.bin"/><Relationship Id="rId15" Type="http://schemas.openxmlformats.org/officeDocument/2006/relationships/printerSettings" Target="../printerSettings/printerSettings225.bin"/><Relationship Id="rId23" Type="http://schemas.openxmlformats.org/officeDocument/2006/relationships/printerSettings" Target="../printerSettings/printerSettings233.bin"/><Relationship Id="rId28" Type="http://schemas.openxmlformats.org/officeDocument/2006/relationships/printerSettings" Target="../printerSettings/printerSettings238.bin"/><Relationship Id="rId10" Type="http://schemas.openxmlformats.org/officeDocument/2006/relationships/printerSettings" Target="../printerSettings/printerSettings220.bin"/><Relationship Id="rId19" Type="http://schemas.openxmlformats.org/officeDocument/2006/relationships/printerSettings" Target="../printerSettings/printerSettings229.bin"/><Relationship Id="rId31" Type="http://schemas.openxmlformats.org/officeDocument/2006/relationships/drawing" Target="../drawings/drawing7.xml"/><Relationship Id="rId4" Type="http://schemas.openxmlformats.org/officeDocument/2006/relationships/printerSettings" Target="../printerSettings/printerSettings214.bin"/><Relationship Id="rId9" Type="http://schemas.openxmlformats.org/officeDocument/2006/relationships/printerSettings" Target="../printerSettings/printerSettings219.bin"/><Relationship Id="rId14" Type="http://schemas.openxmlformats.org/officeDocument/2006/relationships/printerSettings" Target="../printerSettings/printerSettings224.bin"/><Relationship Id="rId22" Type="http://schemas.openxmlformats.org/officeDocument/2006/relationships/printerSettings" Target="../printerSettings/printerSettings232.bin"/><Relationship Id="rId27" Type="http://schemas.openxmlformats.org/officeDocument/2006/relationships/printerSettings" Target="../printerSettings/printerSettings237.bin"/><Relationship Id="rId30" Type="http://schemas.openxmlformats.org/officeDocument/2006/relationships/printerSettings" Target="../printerSettings/printerSettings240.bin"/><Relationship Id="rId8" Type="http://schemas.openxmlformats.org/officeDocument/2006/relationships/printerSettings" Target="../printerSettings/printerSettings21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48.bin"/><Relationship Id="rId13" Type="http://schemas.openxmlformats.org/officeDocument/2006/relationships/printerSettings" Target="../printerSettings/printerSettings253.bin"/><Relationship Id="rId18" Type="http://schemas.openxmlformats.org/officeDocument/2006/relationships/printerSettings" Target="../printerSettings/printerSettings25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12" Type="http://schemas.openxmlformats.org/officeDocument/2006/relationships/printerSettings" Target="../printerSettings/printerSettings252.bin"/><Relationship Id="rId17" Type="http://schemas.openxmlformats.org/officeDocument/2006/relationships/printerSettings" Target="../printerSettings/printerSettings257.bin"/><Relationship Id="rId2" Type="http://schemas.openxmlformats.org/officeDocument/2006/relationships/printerSettings" Target="../printerSettings/printerSettings242.bin"/><Relationship Id="rId16" Type="http://schemas.openxmlformats.org/officeDocument/2006/relationships/printerSettings" Target="../printerSettings/printerSettings256.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11" Type="http://schemas.openxmlformats.org/officeDocument/2006/relationships/printerSettings" Target="../printerSettings/printerSettings251.bin"/><Relationship Id="rId5" Type="http://schemas.openxmlformats.org/officeDocument/2006/relationships/printerSettings" Target="../printerSettings/printerSettings245.bin"/><Relationship Id="rId15" Type="http://schemas.openxmlformats.org/officeDocument/2006/relationships/printerSettings" Target="../printerSettings/printerSettings255.bin"/><Relationship Id="rId10" Type="http://schemas.openxmlformats.org/officeDocument/2006/relationships/printerSettings" Target="../printerSettings/printerSettings250.bin"/><Relationship Id="rId19" Type="http://schemas.openxmlformats.org/officeDocument/2006/relationships/drawing" Target="../drawings/drawing8.xml"/><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 Id="rId14" Type="http://schemas.openxmlformats.org/officeDocument/2006/relationships/printerSettings" Target="../printerSettings/printerSettings25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7"/>
  <sheetViews>
    <sheetView showRuler="0" view="pageBreakPreview" zoomScaleSheetLayoutView="100" workbookViewId="0">
      <selection activeCell="F10" sqref="F10"/>
    </sheetView>
  </sheetViews>
  <sheetFormatPr defaultRowHeight="15.75"/>
  <cols>
    <col min="1" max="1" width="28.5703125" style="69" customWidth="1"/>
    <col min="2" max="2" width="14.85546875" style="69" customWidth="1"/>
    <col min="3" max="7" width="9.140625" style="69"/>
    <col min="8" max="8" width="31.28515625" style="69" customWidth="1"/>
    <col min="9" max="16384" width="9.140625" style="28"/>
  </cols>
  <sheetData>
    <row r="1" spans="1:8" ht="102" customHeight="1">
      <c r="A1" s="138" t="s">
        <v>497</v>
      </c>
      <c r="B1" s="417" t="s">
        <v>625</v>
      </c>
      <c r="C1" s="418"/>
      <c r="D1" s="418"/>
      <c r="E1" s="418"/>
      <c r="F1" s="418"/>
      <c r="G1" s="418"/>
      <c r="H1" s="418"/>
    </row>
    <row r="2" spans="1:8" ht="30.75" customHeight="1">
      <c r="A2" s="138" t="s">
        <v>224</v>
      </c>
      <c r="B2" s="37" t="s">
        <v>626</v>
      </c>
    </row>
    <row r="3" spans="1:8" ht="30.75" customHeight="1">
      <c r="A3" s="138" t="s">
        <v>364</v>
      </c>
      <c r="B3" s="419" t="s">
        <v>633</v>
      </c>
      <c r="C3" s="420"/>
      <c r="D3" s="420"/>
      <c r="E3" s="420"/>
      <c r="F3" s="420"/>
      <c r="G3" s="420"/>
      <c r="H3" s="420"/>
    </row>
    <row r="4" spans="1:8">
      <c r="B4" s="421"/>
      <c r="C4" s="421"/>
    </row>
    <row r="5" spans="1:8" ht="16.5">
      <c r="A5" s="138" t="s">
        <v>469</v>
      </c>
      <c r="B5" s="179">
        <v>5</v>
      </c>
      <c r="C5" s="143" t="s">
        <v>470</v>
      </c>
    </row>
    <row r="7" spans="1:8" ht="16.5">
      <c r="A7" s="173"/>
    </row>
  </sheetData>
  <sheetProtection formatColumns="0" formatRows="0" selectLockedCells="1"/>
  <customSheetViews>
    <customSheetView guid="{F0B6C6E1-BBDB-4A75-A9F0-384CBB745CE4}" showPageBreaks="1" state="hidden" view="pageBreakPreview" showRuler="0">
      <selection activeCell="F10" sqref="F10"/>
      <pageMargins left="0.75" right="0.75" top="1" bottom="1" header="0.5" footer="0.5"/>
      <pageSetup scale="82" orientation="portrait" r:id="rId1"/>
      <headerFooter alignWithMargins="0"/>
    </customSheetView>
    <customSheetView guid="{26C060F1-C19E-47DD-BF56-3C984BC287C6}" showPageBreaks="1" state="hidden" view="pageBreakPreview" showRuler="0">
      <selection activeCell="D11" sqref="D11"/>
      <pageMargins left="0.75" right="0.75" top="1" bottom="1" header="0.5" footer="0.5"/>
      <pageSetup scale="82" orientation="portrait" r:id="rId2"/>
      <headerFooter alignWithMargins="0"/>
    </customSheetView>
    <customSheetView guid="{02C24E46-CB1A-4A64-AFE8-BC568DF970F3}" showPageBreaks="1" state="hidden" view="pageBreakPreview" showRuler="0">
      <selection activeCell="B1" sqref="B1:H1"/>
      <pageMargins left="0.75" right="0.75" top="1" bottom="1" header="0.5" footer="0.5"/>
      <pageSetup scale="82" orientation="portrait" r:id="rId3"/>
      <headerFooter alignWithMargins="0"/>
    </customSheetView>
    <customSheetView guid="{955D6481-897E-48CA-BB0D-D704C8664312}" showPageBreaks="1" state="hidden" view="pageBreakPreview" showRuler="0">
      <selection activeCell="E9" sqref="E9"/>
      <pageMargins left="0.75" right="0.75" top="1" bottom="1" header="0.5" footer="0.5"/>
      <pageSetup scale="82" orientation="portrait" r:id="rId4"/>
      <headerFooter alignWithMargins="0"/>
    </customSheetView>
    <customSheetView guid="{FA33CAB9-FE45-4709-BC11-EBB8931FB6CB}" showPageBreaks="1" state="hidden" view="pageBreakPreview" showRuler="0">
      <selection activeCell="C2" sqref="C2"/>
      <pageMargins left="0.75" right="0.75" top="1" bottom="1" header="0.5" footer="0.5"/>
      <pageSetup scale="82" orientation="portrait" r:id="rId5"/>
      <headerFooter alignWithMargins="0"/>
    </customSheetView>
    <customSheetView guid="{A966316B-6DBC-467B-B4AD-0F6D41569056}" showPageBreaks="1" state="hidden" view="pageBreakPreview" showRuler="0">
      <selection activeCell="C8" sqref="C8"/>
      <pageMargins left="0.75" right="0.75" top="1" bottom="1" header="0.5" footer="0.5"/>
      <pageSetup scale="82" orientation="portrait" r:id="rId6"/>
      <headerFooter alignWithMargins="0"/>
    </customSheetView>
    <customSheetView guid="{0B94E550-FB49-4D0D-BCDB-8811C4A584DD}" showPageBreaks="1" state="hidden" view="pageBreakPreview" showRuler="0">
      <selection activeCell="B6" sqref="B6"/>
      <pageMargins left="0.75" right="0.75" top="1" bottom="1" header="0.5" footer="0.5"/>
      <pageSetup orientation="portrait" r:id="rId7"/>
      <headerFooter alignWithMargins="0"/>
    </customSheetView>
    <customSheetView guid="{101E340E-5624-46EF-AADB-2F62C21B5295}" showPageBreaks="1" state="hidden" view="pageBreakPreview" showRuler="0">
      <selection activeCell="I11" sqref="I11"/>
      <pageMargins left="0.75" right="0.75" top="1" bottom="1" header="0.5" footer="0.5"/>
      <pageSetup orientation="portrait" r:id="rId8"/>
      <headerFooter alignWithMargins="0"/>
    </customSheetView>
    <customSheetView guid="{A667ED77-8424-4D1C-8A46-14ECA26AEC7D}" showPageBreaks="1" state="hidden" view="pageBreakPreview" showRuler="0">
      <selection activeCell="B1" sqref="B1:H1"/>
      <pageMargins left="0.75" right="0.75" top="1" bottom="1" header="0.5" footer="0.5"/>
      <pageSetup orientation="portrait" r:id="rId9"/>
      <headerFooter alignWithMargins="0"/>
    </customSheetView>
    <customSheetView guid="{7A122CCC-B984-47E9-88CF-89418CB24A21}" state="hidden" showRuler="0">
      <selection activeCell="C12" sqref="C12"/>
      <pageMargins left="0.75" right="0.75" top="1" bottom="1" header="0.5" footer="0.5"/>
      <pageSetup orientation="portrait" r:id="rId10"/>
      <headerFooter alignWithMargins="0"/>
    </customSheetView>
    <customSheetView guid="{494F6778-23FE-4AAC-B37D-6C7543FC13B9}" state="hidden" showRuler="0">
      <selection activeCell="F6" sqref="F6"/>
      <pageMargins left="0.75" right="0.75" top="1" bottom="1" header="0.5" footer="0.5"/>
      <pageSetup orientation="portrait" r:id="rId11"/>
      <headerFooter alignWithMargins="0"/>
    </customSheetView>
    <customSheetView guid="{CD4CA1A8-824A-452F-BDBA-32A47C1B3013}" state="hidden" showRuler="0">
      <selection activeCell="B10" sqref="B10"/>
      <pageMargins left="0.75" right="0.75" top="1" bottom="1" header="0.5" footer="0.5"/>
      <pageSetup orientation="portrait" r:id="rId12"/>
      <headerFooter alignWithMargins="0"/>
    </customSheetView>
    <customSheetView guid="{8E7B022F-1113-4BA2-B2BA-8EDBE02A2557}" state="hidden" showRuler="0">
      <pageMargins left="0.75" right="0.75" top="1" bottom="1" header="0.5" footer="0.5"/>
      <pageSetup orientation="portrait" r:id="rId13"/>
      <headerFooter alignWithMargins="0"/>
    </customSheetView>
    <customSheetView guid="{A3F641DF-CF1D-48E3-AFDC-E52726A449CB}" state="hidden" showRuler="0">
      <pageMargins left="0.75" right="0.75" top="1" bottom="1" header="0.5" footer="0.5"/>
      <pageSetup orientation="portrait" r:id="rId14"/>
      <headerFooter alignWithMargins="0"/>
    </customSheetView>
    <customSheetView guid="{ECEBABD0-566A-41C4-AA9A-38EA30EFEDA8}" state="hidden" showRuler="0">
      <pageMargins left="0.75" right="0.75" top="1" bottom="1" header="0.5" footer="0.5"/>
      <pageSetup orientation="portrait" r:id="rId15"/>
      <headerFooter alignWithMargins="0"/>
    </customSheetView>
    <customSheetView guid="{DC28ED1E-3E35-4094-9C2B-5C0A1C1D459C}" state="hidden" showRuler="0">
      <selection activeCell="B2" sqref="B2"/>
      <pageMargins left="0.75" right="0.75" top="1" bottom="1" header="0.5" footer="0.5"/>
      <pageSetup orientation="portrait" r:id="rId16"/>
      <headerFooter alignWithMargins="0"/>
    </customSheetView>
    <customSheetView guid="{244B8F7F-C84C-4134-A8A5-723A75D45FC2}" state="hidden" showRuler="0">
      <selection activeCell="B6" sqref="B6"/>
      <pageMargins left="0.75" right="0.75" top="1" bottom="1" header="0.5" footer="0.5"/>
      <pageSetup orientation="portrait" r:id="rId17"/>
      <headerFooter alignWithMargins="0"/>
    </customSheetView>
    <customSheetView guid="{43BCBF1E-CDCF-4541-8D79-87EDCECBC1FD}" state="hidden" showRuler="0">
      <selection activeCell="H5" sqref="H5"/>
      <pageMargins left="0.75" right="0.75" top="1" bottom="1" header="0.5" footer="0.5"/>
      <pageSetup orientation="portrait" r:id="rId18"/>
      <headerFooter alignWithMargins="0"/>
    </customSheetView>
    <customSheetView guid="{B3AA1F62-F1E5-4DDF-B9C9-D54D9BFF6A2A}" showPageBreaks="1" state="hidden" view="pageBreakPreview" showRuler="0">
      <selection activeCell="B1" sqref="B1:H1"/>
      <pageMargins left="0.75" right="0.75" top="1" bottom="1" header="0.5" footer="0.5"/>
      <pageSetup orientation="portrait" r:id="rId19"/>
      <headerFooter alignWithMargins="0"/>
    </customSheetView>
    <customSheetView guid="{9E565B0E-8A1D-4C38-9278-F5233F8D5014}" showPageBreaks="1" state="hidden" view="pageBreakPreview" showRuler="0">
      <selection activeCell="B2" sqref="B2"/>
      <pageMargins left="0.75" right="0.75" top="1" bottom="1" header="0.5" footer="0.5"/>
      <pageSetup orientation="portrait" r:id="rId20"/>
      <headerFooter alignWithMargins="0"/>
    </customSheetView>
    <customSheetView guid="{EC8792F6-94EB-40FE-A69E-3F2E55E190BC}" showPageBreaks="1" state="hidden" view="pageBreakPreview" showRuler="0">
      <selection activeCell="M5" sqref="M5"/>
      <pageMargins left="0.75" right="0.75" top="1" bottom="1" header="0.5" footer="0.5"/>
      <pageSetup orientation="portrait" r:id="rId21"/>
      <headerFooter alignWithMargins="0"/>
    </customSheetView>
    <customSheetView guid="{89D1B684-1876-468F-8D99-45DA6BBF39C7}" showPageBreaks="1" state="hidden" view="pageBreakPreview" showRuler="0">
      <selection activeCell="H9" sqref="H9"/>
      <pageMargins left="0.75" right="0.75" top="1" bottom="1" header="0.5" footer="0.5"/>
      <pageSetup scale="91" orientation="portrait" r:id="rId22"/>
      <headerFooter alignWithMargins="0"/>
    </customSheetView>
    <customSheetView guid="{B4BE0CEE-465A-40B9-8268-D354BC993C36}" showPageBreaks="1" state="hidden" view="pageBreakPreview" showRuler="0">
      <selection activeCell="B6" sqref="B6"/>
      <pageMargins left="0.75" right="0.75" top="1" bottom="1" header="0.5" footer="0.5"/>
      <pageSetup scale="82" orientation="portrait" r:id="rId23"/>
      <headerFooter alignWithMargins="0"/>
    </customSheetView>
    <customSheetView guid="{13074202-7653-40A0-B9BF-16D1589728A2}" showPageBreaks="1" state="hidden" view="pageBreakPreview" showRuler="0">
      <selection activeCell="C2" sqref="C2"/>
      <pageMargins left="0.75" right="0.75" top="1" bottom="1" header="0.5" footer="0.5"/>
      <pageSetup scale="82" orientation="portrait" r:id="rId24"/>
      <headerFooter alignWithMargins="0"/>
    </customSheetView>
    <customSheetView guid="{4B244927-9C7A-42F5-AAF5-ADC353C736FE}" showPageBreaks="1" state="hidden" view="pageBreakPreview" showRuler="0">
      <selection activeCell="B2" sqref="B2"/>
      <pageMargins left="0.75" right="0.75" top="1" bottom="1" header="0.5" footer="0.5"/>
      <pageSetup scale="82" orientation="portrait" r:id="rId25"/>
      <headerFooter alignWithMargins="0"/>
    </customSheetView>
    <customSheetView guid="{073677CF-5E9E-429E-9C1F-055126F3C8DC}" showPageBreaks="1" state="hidden" view="pageBreakPreview" showRuler="0">
      <selection activeCell="F16" sqref="F16"/>
      <pageMargins left="0.75" right="0.75" top="1" bottom="1" header="0.5" footer="0.5"/>
      <pageSetup scale="82" orientation="portrait" r:id="rId26"/>
      <headerFooter alignWithMargins="0"/>
    </customSheetView>
    <customSheetView guid="{F80E5273-5F89-42D0-8059-39B4DAA26485}" showPageBreaks="1" state="hidden" view="pageBreakPreview" showRuler="0">
      <selection activeCell="B9" sqref="B9"/>
      <pageMargins left="0.75" right="0.75" top="1" bottom="1" header="0.5" footer="0.5"/>
      <pageSetup scale="82" orientation="portrait" r:id="rId27"/>
      <headerFooter alignWithMargins="0"/>
    </customSheetView>
    <customSheetView guid="{3A9A4658-0506-4EA2-8800-91A33CC724CB}" showPageBreaks="1" state="hidden" view="pageBreakPreview" showRuler="0">
      <selection activeCell="B6" sqref="B6"/>
      <pageMargins left="0.75" right="0.75" top="1" bottom="1" header="0.5" footer="0.5"/>
      <pageSetup scale="82" orientation="portrait" r:id="rId28"/>
      <headerFooter alignWithMargins="0"/>
    </customSheetView>
    <customSheetView guid="{3A7B3E6C-4805-42DC-AD4C-749B6F60AF6B}" showPageBreaks="1" state="hidden" view="pageBreakPreview" showRuler="0">
      <selection activeCell="D11" sqref="D11"/>
      <pageMargins left="0.75" right="0.75" top="1" bottom="1" header="0.5" footer="0.5"/>
      <pageSetup scale="82" orientation="portrait" r:id="rId29"/>
      <headerFooter alignWithMargins="0"/>
    </customSheetView>
  </customSheetViews>
  <mergeCells count="3">
    <mergeCell ref="B1:H1"/>
    <mergeCell ref="B3:H3"/>
    <mergeCell ref="B4:C4"/>
  </mergeCells>
  <phoneticPr fontId="6" type="noConversion"/>
  <pageMargins left="0.75" right="0.75" top="1" bottom="1" header="0.5" footer="0.5"/>
  <pageSetup scale="82" orientation="portrait" r:id="rId3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indexed="45"/>
  </sheetPr>
  <dimension ref="A1:Z51"/>
  <sheetViews>
    <sheetView showGridLines="0" view="pageBreakPreview" zoomScaleSheetLayoutView="100" workbookViewId="0">
      <selection activeCell="A17" sqref="A17"/>
    </sheetView>
  </sheetViews>
  <sheetFormatPr defaultRowHeight="16.5"/>
  <cols>
    <col min="1" max="1" width="12.140625" style="32" customWidth="1"/>
    <col min="2" max="2" width="20.5703125" style="32" customWidth="1"/>
    <col min="3" max="3" width="11.42578125" style="32" customWidth="1"/>
    <col min="4" max="4" width="26.42578125" style="32" customWidth="1"/>
    <col min="5" max="5" width="38.7109375" style="32" customWidth="1"/>
    <col min="6" max="7" width="9.140625" style="27"/>
    <col min="8" max="8" width="0" style="27" hidden="1" customWidth="1"/>
    <col min="9" max="16384" width="9.140625" style="28"/>
  </cols>
  <sheetData>
    <row r="1" spans="1:26">
      <c r="A1" s="24" t="str">
        <f>'Attach 3(JV)'!A1</f>
        <v>Specification No. :CC/NT/S-SRVY/DOM/A02/24/02866</v>
      </c>
      <c r="B1" s="25"/>
      <c r="C1" s="25"/>
      <c r="D1" s="25"/>
      <c r="E1" s="26" t="str">
        <f>"Attachment-6 " &amp; 'Attach 3(JV)'!AT1</f>
        <v>Attachment-6 LS01</v>
      </c>
      <c r="Z1" s="145"/>
    </row>
    <row r="2" spans="1:26" ht="10.5" customHeight="1">
      <c r="Z2" s="145"/>
    </row>
    <row r="3" spans="1:26" ht="91.5" customHeight="1">
      <c r="A3" s="454" t="str">
        <f>'Attach 3(JV)'!A3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54"/>
      <c r="C3" s="454"/>
      <c r="D3" s="454"/>
      <c r="E3" s="454"/>
      <c r="F3" s="29"/>
      <c r="G3" s="30"/>
      <c r="H3" s="29"/>
    </row>
    <row r="4" spans="1:26" ht="10.5" customHeight="1">
      <c r="A4" s="31"/>
      <c r="H4" s="33"/>
      <c r="I4" s="12"/>
    </row>
    <row r="5" spans="1:26" ht="18.75">
      <c r="A5" s="455" t="s">
        <v>35</v>
      </c>
      <c r="B5" s="455"/>
      <c r="C5" s="455"/>
      <c r="D5" s="455"/>
      <c r="E5" s="455"/>
      <c r="F5" s="34"/>
      <c r="H5" s="33"/>
      <c r="I5" s="12"/>
    </row>
    <row r="6" spans="1:26" ht="10.5" customHeight="1">
      <c r="A6" s="35"/>
      <c r="H6" s="33"/>
      <c r="I6" s="12"/>
    </row>
    <row r="7" spans="1:26" ht="20.100000000000001" customHeight="1">
      <c r="A7" s="36" t="str">
        <f>'Attach 3(JV)'!A7</f>
        <v>Bidder’s Name and Address (Sole Bidder) :</v>
      </c>
      <c r="E7" s="16" t="str">
        <f>'Attach 3(JV)'!E7</f>
        <v>To:</v>
      </c>
      <c r="H7" s="33"/>
      <c r="I7" s="12"/>
    </row>
    <row r="8" spans="1:26" ht="36" customHeight="1">
      <c r="A8" s="453" t="str">
        <f>'Attach 3(JV)'!A8</f>
        <v/>
      </c>
      <c r="B8" s="453"/>
      <c r="C8" s="453"/>
      <c r="D8" s="453"/>
      <c r="E8" s="13" t="str">
        <f>'Attach 3(JV)'!E8</f>
        <v>Contract Services</v>
      </c>
      <c r="H8" s="33"/>
      <c r="I8" s="12"/>
    </row>
    <row r="9" spans="1:26" ht="20.100000000000001" customHeight="1">
      <c r="A9" s="14" t="s">
        <v>153</v>
      </c>
      <c r="B9" s="457" t="str">
        <f>'Attach 3(JV)'!B9</f>
        <v/>
      </c>
      <c r="C9" s="457"/>
      <c r="D9" s="457"/>
      <c r="E9" s="13" t="str">
        <f>'Attach 3(JV)'!E9</f>
        <v>Power Grid Corporation of India Ltd.,</v>
      </c>
      <c r="H9" s="33"/>
      <c r="I9" s="12"/>
    </row>
    <row r="10" spans="1:26" ht="20.100000000000001" customHeight="1">
      <c r="A10" s="14" t="s">
        <v>155</v>
      </c>
      <c r="B10" s="457" t="str">
        <f>'Attach 3(JV)'!B10</f>
        <v/>
      </c>
      <c r="C10" s="457"/>
      <c r="D10" s="457"/>
      <c r="E10" s="13" t="str">
        <f>'Attach 3(JV)'!E10</f>
        <v>"Saudamini", Plot No. 2, Sector 29</v>
      </c>
      <c r="H10" s="33"/>
      <c r="I10" s="12"/>
    </row>
    <row r="11" spans="1:26" ht="20.100000000000001" customHeight="1">
      <c r="B11" s="457" t="str">
        <f>'Attach 3(JV)'!B11</f>
        <v/>
      </c>
      <c r="C11" s="457"/>
      <c r="D11" s="457"/>
      <c r="E11" s="13" t="str">
        <f>'Attach 3(JV)'!E11</f>
        <v>Gurgaon (Haryana) - 122001</v>
      </c>
    </row>
    <row r="12" spans="1:26" ht="17.25" customHeight="1">
      <c r="A12" s="35"/>
      <c r="B12" s="457" t="str">
        <f>'Attach 3(JV)'!B12</f>
        <v/>
      </c>
      <c r="C12" s="457"/>
      <c r="D12" s="457"/>
      <c r="E12" s="13"/>
    </row>
    <row r="13" spans="1:26" ht="21" customHeight="1">
      <c r="A13" s="32" t="s">
        <v>147</v>
      </c>
      <c r="B13" s="103"/>
      <c r="C13" s="103"/>
      <c r="D13" s="103"/>
    </row>
    <row r="14" spans="1:26" ht="45" customHeight="1">
      <c r="A14" s="456" t="s">
        <v>36</v>
      </c>
      <c r="B14" s="456"/>
      <c r="C14" s="456"/>
      <c r="D14" s="456"/>
      <c r="E14" s="456"/>
      <c r="F14" s="37"/>
      <c r="G14" s="37"/>
      <c r="H14" s="37"/>
    </row>
    <row r="15" spans="1:26" ht="12" customHeight="1">
      <c r="A15" s="35"/>
      <c r="B15" s="35"/>
      <c r="C15" s="35"/>
      <c r="D15" s="35"/>
      <c r="E15" s="35"/>
      <c r="F15" s="37"/>
      <c r="G15" s="37"/>
      <c r="H15" s="37"/>
    </row>
    <row r="16" spans="1:26" ht="42" customHeight="1">
      <c r="A16" s="48" t="s">
        <v>151</v>
      </c>
      <c r="B16" s="48" t="s">
        <v>37</v>
      </c>
      <c r="C16" s="485" t="s">
        <v>38</v>
      </c>
      <c r="D16" s="485"/>
      <c r="E16" s="48" t="s">
        <v>39</v>
      </c>
      <c r="F16" s="37"/>
      <c r="G16" s="37"/>
      <c r="H16" s="37"/>
    </row>
    <row r="17" spans="1:8" ht="21" customHeight="1">
      <c r="A17" s="251"/>
      <c r="B17" s="251"/>
      <c r="C17" s="483"/>
      <c r="D17" s="484"/>
      <c r="E17" s="251"/>
      <c r="F17" s="37"/>
      <c r="G17" s="37"/>
      <c r="H17" s="37"/>
    </row>
    <row r="18" spans="1:8" ht="21" customHeight="1">
      <c r="A18" s="251"/>
      <c r="B18" s="251"/>
      <c r="C18" s="483"/>
      <c r="D18" s="484"/>
      <c r="E18" s="251"/>
      <c r="F18" s="37"/>
      <c r="G18" s="37"/>
      <c r="H18" s="37"/>
    </row>
    <row r="19" spans="1:8" ht="21" customHeight="1">
      <c r="A19" s="251"/>
      <c r="B19" s="251"/>
      <c r="C19" s="487"/>
      <c r="D19" s="487"/>
      <c r="E19" s="251"/>
      <c r="F19" s="37"/>
      <c r="G19" s="37"/>
      <c r="H19" s="37"/>
    </row>
    <row r="20" spans="1:8" ht="21" customHeight="1">
      <c r="A20" s="251"/>
      <c r="B20" s="251"/>
      <c r="C20" s="487"/>
      <c r="D20" s="487"/>
      <c r="E20" s="251"/>
      <c r="F20" s="193"/>
      <c r="G20" s="193"/>
      <c r="H20" s="191" t="b">
        <v>0</v>
      </c>
    </row>
    <row r="21" spans="1:8" ht="21" customHeight="1">
      <c r="A21" s="251"/>
      <c r="B21" s="251"/>
      <c r="C21" s="487"/>
      <c r="D21" s="487"/>
      <c r="E21" s="251"/>
      <c r="F21" s="193"/>
      <c r="G21" s="193"/>
      <c r="H21" s="190"/>
    </row>
    <row r="22" spans="1:8" ht="22.5" customHeight="1">
      <c r="D22" s="35"/>
      <c r="E22" s="35"/>
      <c r="F22" s="37"/>
      <c r="G22" s="37"/>
      <c r="H22" s="37"/>
    </row>
    <row r="23" spans="1:8" s="27" customFormat="1" ht="51.75" customHeight="1">
      <c r="A23" s="461" t="s">
        <v>395</v>
      </c>
      <c r="B23" s="461"/>
      <c r="C23" s="461"/>
      <c r="D23" s="461"/>
      <c r="E23" s="461"/>
      <c r="F23" s="37"/>
      <c r="G23" s="37"/>
      <c r="H23" s="37"/>
    </row>
    <row r="24" spans="1:8" s="27" customFormat="1" ht="96.75" customHeight="1">
      <c r="A24" s="461" t="s">
        <v>396</v>
      </c>
      <c r="B24" s="461"/>
      <c r="C24" s="461"/>
      <c r="D24" s="461"/>
      <c r="E24" s="461"/>
      <c r="F24" s="37"/>
      <c r="G24" s="37"/>
      <c r="H24" s="37"/>
    </row>
    <row r="25" spans="1:8" s="27" customFormat="1" ht="12.75" customHeight="1">
      <c r="A25" s="183"/>
      <c r="B25" s="183"/>
      <c r="C25" s="183"/>
      <c r="D25" s="40"/>
      <c r="E25" s="183"/>
      <c r="F25" s="37"/>
      <c r="G25" s="37"/>
      <c r="H25" s="37"/>
    </row>
    <row r="26" spans="1:8" ht="24" customHeight="1">
      <c r="A26" s="39" t="s">
        <v>133</v>
      </c>
      <c r="B26" s="71" t="str">
        <f>'Attach 3(JV)'!B24</f>
        <v/>
      </c>
      <c r="C26" s="43"/>
      <c r="D26" s="40" t="s">
        <v>131</v>
      </c>
      <c r="E26" s="241" t="str">
        <f>'Attach 3(JV)'!E24</f>
        <v/>
      </c>
    </row>
    <row r="27" spans="1:8" ht="24" customHeight="1">
      <c r="A27" s="39" t="s">
        <v>134</v>
      </c>
      <c r="B27" s="241" t="str">
        <f>'Attach 3(JV)'!B25</f>
        <v/>
      </c>
      <c r="C27" s="43"/>
      <c r="D27" s="40" t="s">
        <v>132</v>
      </c>
      <c r="E27" s="241" t="str">
        <f>'Attach 3(JV)'!E25</f>
        <v/>
      </c>
    </row>
    <row r="28" spans="1:8" ht="24" customHeight="1">
      <c r="D28" s="40"/>
    </row>
    <row r="29" spans="1:8" ht="24" customHeight="1">
      <c r="D29" s="40"/>
    </row>
    <row r="30" spans="1:8" s="52" customFormat="1" ht="32.25" customHeight="1">
      <c r="A30" s="36" t="str">
        <f>A1</f>
        <v>Specification No. :CC/NT/S-SRVY/DOM/A02/24/02866</v>
      </c>
      <c r="B30" s="36"/>
      <c r="C30" s="36"/>
      <c r="D30" s="36"/>
      <c r="E30" s="59" t="str">
        <f>"Annexure I to" &amp; E1</f>
        <v>Annexure I toAttachment-6 LS01</v>
      </c>
      <c r="F30" s="51"/>
      <c r="G30" s="51"/>
      <c r="H30" s="51"/>
    </row>
    <row r="31" spans="1:8" ht="15.75" customHeight="1">
      <c r="A31" s="486"/>
      <c r="B31" s="486"/>
      <c r="C31" s="486"/>
      <c r="D31" s="486"/>
      <c r="E31" s="486"/>
    </row>
    <row r="32" spans="1:8" ht="20.100000000000001" customHeight="1">
      <c r="A32" s="455" t="str">
        <f>A5</f>
        <v>(Alternative, Deviations and Exceptions to the Provisions)</v>
      </c>
      <c r="B32" s="455"/>
      <c r="C32" s="455"/>
      <c r="D32" s="455"/>
      <c r="E32" s="455"/>
    </row>
    <row r="33" spans="1:5" ht="20.100000000000001" customHeight="1">
      <c r="A33" s="455" t="s">
        <v>226</v>
      </c>
      <c r="B33" s="455"/>
      <c r="C33" s="455"/>
      <c r="D33" s="455"/>
      <c r="E33" s="455"/>
    </row>
    <row r="34" spans="1:5" ht="20.100000000000001" customHeight="1"/>
    <row r="35" spans="1:5" ht="42" customHeight="1">
      <c r="A35" s="48" t="s">
        <v>151</v>
      </c>
      <c r="B35" s="48" t="s">
        <v>37</v>
      </c>
      <c r="C35" s="485" t="s">
        <v>38</v>
      </c>
      <c r="D35" s="485"/>
      <c r="E35" s="48" t="s">
        <v>39</v>
      </c>
    </row>
    <row r="36" spans="1:5" ht="39.950000000000003" customHeight="1">
      <c r="A36" s="251"/>
      <c r="B36" s="251"/>
      <c r="C36" s="483"/>
      <c r="D36" s="484"/>
      <c r="E36" s="251"/>
    </row>
    <row r="37" spans="1:5" ht="39.950000000000003" customHeight="1">
      <c r="A37" s="251"/>
      <c r="B37" s="251"/>
      <c r="C37" s="483"/>
      <c r="D37" s="484"/>
      <c r="E37" s="251"/>
    </row>
    <row r="38" spans="1:5" ht="39.950000000000003" customHeight="1">
      <c r="A38" s="251"/>
      <c r="B38" s="251"/>
      <c r="C38" s="483"/>
      <c r="D38" s="484"/>
      <c r="E38" s="251"/>
    </row>
    <row r="39" spans="1:5" ht="39.950000000000003" customHeight="1">
      <c r="A39" s="251"/>
      <c r="B39" s="251"/>
      <c r="C39" s="483"/>
      <c r="D39" s="484"/>
      <c r="E39" s="251"/>
    </row>
    <row r="40" spans="1:5" ht="39.950000000000003" customHeight="1">
      <c r="A40" s="251"/>
      <c r="B40" s="251"/>
      <c r="C40" s="483"/>
      <c r="D40" s="484"/>
      <c r="E40" s="251"/>
    </row>
    <row r="41" spans="1:5" ht="39.950000000000003" customHeight="1">
      <c r="A41" s="251"/>
      <c r="B41" s="251"/>
      <c r="C41" s="483"/>
      <c r="D41" s="484"/>
      <c r="E41" s="251"/>
    </row>
    <row r="42" spans="1:5" ht="39.950000000000003" customHeight="1">
      <c r="A42" s="251"/>
      <c r="B42" s="251"/>
      <c r="C42" s="483"/>
      <c r="D42" s="484"/>
      <c r="E42" s="251"/>
    </row>
    <row r="43" spans="1:5" ht="39.950000000000003" customHeight="1">
      <c r="A43" s="251"/>
      <c r="B43" s="251"/>
      <c r="C43" s="483"/>
      <c r="D43" s="484"/>
      <c r="E43" s="251"/>
    </row>
    <row r="44" spans="1:5" ht="39.950000000000003" customHeight="1">
      <c r="A44" s="251"/>
      <c r="B44" s="251"/>
      <c r="C44" s="483"/>
      <c r="D44" s="484"/>
      <c r="E44" s="251"/>
    </row>
    <row r="45" spans="1:5" ht="39.950000000000003" customHeight="1">
      <c r="A45" s="251"/>
      <c r="B45" s="251"/>
      <c r="C45" s="483"/>
      <c r="D45" s="484"/>
      <c r="E45" s="251"/>
    </row>
    <row r="46" spans="1:5" ht="20.100000000000001" customHeight="1"/>
    <row r="47" spans="1:5" ht="25.5" customHeight="1"/>
    <row r="48" spans="1:5" ht="25.5" customHeight="1">
      <c r="A48" s="28"/>
      <c r="B48" s="28"/>
      <c r="C48" s="28"/>
      <c r="D48" s="40"/>
      <c r="E48" s="28"/>
    </row>
    <row r="49" spans="1:5" ht="25.5" customHeight="1">
      <c r="A49" s="39" t="s">
        <v>133</v>
      </c>
      <c r="B49" s="71" t="str">
        <f>B26</f>
        <v/>
      </c>
      <c r="C49" s="43"/>
      <c r="D49" s="40" t="s">
        <v>131</v>
      </c>
      <c r="E49" s="241" t="str">
        <f>E26</f>
        <v/>
      </c>
    </row>
    <row r="50" spans="1:5" ht="25.5" customHeight="1">
      <c r="A50" s="39" t="s">
        <v>134</v>
      </c>
      <c r="B50" s="246" t="str">
        <f>B27</f>
        <v/>
      </c>
      <c r="C50" s="43"/>
      <c r="D50" s="40" t="s">
        <v>132</v>
      </c>
      <c r="E50" s="241" t="str">
        <f>E27</f>
        <v/>
      </c>
    </row>
    <row r="51" spans="1:5" ht="25.5" customHeight="1">
      <c r="D51" s="40"/>
    </row>
  </sheetData>
  <sheetProtection algorithmName="SHA-512" hashValue="CxCkA64F5ENlXG/0d7YzoS9YzKF1O34E3XayRQxm1181W+IU7zvxhz5LivtaSnRRqa4dJQgDyrv7QiKl+NkOmA==" saltValue="BmI97VsPUkWdu5OX8V1IRA==" spinCount="100000" sheet="1" formatColumns="0" formatRows="0" selectLockedCells="1"/>
  <customSheetViews>
    <customSheetView guid="{F0B6C6E1-BBDB-4A75-A9F0-384CBB745CE4}" showPageBreaks="1" showGridLines="0" printArea="1" hiddenColumns="1" view="pageBreakPreview">
      <selection activeCell="A17" sqref="A17"/>
      <pageMargins left="0.75" right="0.63" top="0.57999999999999996" bottom="0.4" header="0.34" footer="0.2"/>
      <pageSetup scale="92" orientation="portrait" r:id="rId1"/>
      <headerFooter alignWithMargins="0">
        <oddFooter>&amp;R&amp;"Book Antiqua,Bold"&amp;8 Page &amp;P of &amp;N</oddFooter>
      </headerFooter>
    </customSheetView>
    <customSheetView guid="{26C060F1-C19E-47DD-BF56-3C984BC287C6}" showPageBreaks="1" showGridLines="0" printArea="1" hiddenColumns="1" view="pageBreakPreview">
      <selection activeCell="A17" sqref="A17"/>
      <pageMargins left="0.75" right="0.63" top="0.57999999999999996" bottom="0.4" header="0.34" footer="0.2"/>
      <pageSetup scale="92" orientation="portrait" r:id="rId2"/>
      <headerFooter alignWithMargins="0">
        <oddFooter>&amp;R&amp;"Book Antiqua,Bold"&amp;8 Page &amp;P of &amp;N</oddFooter>
      </headerFooter>
    </customSheetView>
    <customSheetView guid="{02C24E46-CB1A-4A64-AFE8-BC568DF970F3}" showPageBreaks="1" showGridLines="0" printArea="1" hiddenColumns="1" view="pageBreakPreview">
      <selection activeCell="A17" sqref="A17"/>
      <pageMargins left="0.75" right="0.63" top="0.57999999999999996" bottom="0.4" header="0.34" footer="0.2"/>
      <pageSetup scale="92" orientation="portrait" r:id="rId3"/>
      <headerFooter alignWithMargins="0">
        <oddFooter>&amp;R&amp;"Book Antiqua,Bold"&amp;8 Page &amp;P of &amp;N</oddFooter>
      </headerFooter>
    </customSheetView>
    <customSheetView guid="{955D6481-897E-48CA-BB0D-D704C8664312}" showPageBreaks="1" showGridLines="0" printArea="1" hiddenColumns="1" view="pageBreakPreview" topLeftCell="A4">
      <selection activeCell="A17" sqref="A17"/>
      <pageMargins left="0.75" right="0.63" top="0.57999999999999996" bottom="0.4" header="0.34" footer="0.2"/>
      <pageSetup scale="92" orientation="portrait" r:id="rId4"/>
      <headerFooter alignWithMargins="0">
        <oddFooter>&amp;R&amp;"Book Antiqua,Bold"&amp;8 Page &amp;P of &amp;N</oddFooter>
      </headerFooter>
    </customSheetView>
    <customSheetView guid="{FA33CAB9-FE45-4709-BC11-EBB8931FB6CB}" showPageBreaks="1" showGridLines="0" printArea="1" hiddenColumns="1" view="pageBreakPreview">
      <selection activeCell="A17" sqref="A17"/>
      <pageMargins left="0.75" right="0.63" top="0.57999999999999996" bottom="0.4" header="0.34" footer="0.2"/>
      <pageSetup scale="97" orientation="portrait" r:id="rId5"/>
      <headerFooter alignWithMargins="0">
        <oddFooter>&amp;R&amp;"Book Antiqua,Bold"&amp;8 Page &amp;P of &amp;N</oddFooter>
      </headerFooter>
    </customSheetView>
    <customSheetView guid="{A966316B-6DBC-467B-B4AD-0F6D41569056}" showPageBreaks="1" showGridLines="0" printArea="1" hiddenColumns="1" view="pageBreakPreview" topLeftCell="A13">
      <selection activeCell="A36" sqref="A36"/>
      <pageMargins left="0.75" right="0.63" top="0.57999999999999996" bottom="0.4" header="0.34" footer="0.2"/>
      <pageSetup scale="97" orientation="portrait" r:id="rId6"/>
      <headerFooter alignWithMargins="0">
        <oddFooter>&amp;R&amp;"Book Antiqua,Bold"&amp;8 Page &amp;P of &amp;N</oddFooter>
      </headerFooter>
    </customSheetView>
    <customSheetView guid="{0B94E550-FB49-4D0D-BCDB-8811C4A584DD}" showPageBreaks="1" showGridLines="0" printArea="1" hiddenColumns="1" view="pageBreakPreview" topLeftCell="A10">
      <selection activeCell="A17" sqref="A17"/>
      <pageMargins left="0.75" right="0.63" top="0.57999999999999996" bottom="0.4" header="0.34" footer="0.2"/>
      <pageSetup scale="97" orientation="portrait" r:id="rId7"/>
      <headerFooter alignWithMargins="0">
        <oddFooter>&amp;R&amp;"Book Antiqua,Bold"&amp;8 Page &amp;P of &amp;N</oddFooter>
      </headerFooter>
    </customSheetView>
    <customSheetView guid="{101E340E-5624-46EF-AADB-2F62C21B5295}" showPageBreaks="1" showGridLines="0" printArea="1" hiddenColumns="1" view="pageBreakPreview" topLeftCell="A19">
      <selection activeCell="A17" sqref="A17"/>
      <pageMargins left="0.75" right="0.63" top="0.57999999999999996" bottom="0.4" header="0.34" footer="0.2"/>
      <pageSetup scale="97" orientation="portrait" r:id="rId8"/>
      <headerFooter alignWithMargins="0">
        <oddFooter>&amp;R&amp;"Book Antiqua,Bold"&amp;8 Page &amp;P of &amp;N</oddFooter>
      </headerFooter>
    </customSheetView>
    <customSheetView guid="{A667ED77-8424-4D1C-8A46-14ECA26AEC7D}" showPageBreaks="1" showGridLines="0" printArea="1" hiddenColumns="1" view="pageBreakPreview">
      <selection activeCell="A17" sqref="A17"/>
      <pageMargins left="0.75" right="0.63" top="0.57999999999999996" bottom="0.4" header="0.34" footer="0.2"/>
      <pageSetup orientation="portrait" r:id="rId9"/>
      <headerFooter alignWithMargins="0">
        <oddFooter>&amp;R&amp;"Book Antiqua,Bold"&amp;8 Page &amp;P of &amp;N</oddFooter>
      </headerFooter>
    </customSheetView>
    <customSheetView guid="{7A122CCC-B984-47E9-88CF-89418CB24A21}" showGridLines="0" hiddenColumns="1" showRuler="0">
      <selection activeCell="A17" sqref="A17"/>
      <pageMargins left="0.75" right="0.63" top="0.57999999999999996" bottom="0.4" header="0.34" footer="0.2"/>
      <pageSetup orientation="portrait" r:id="rId10"/>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1"/>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4"/>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DC28ED1E-3E35-4094-9C2B-5C0A1C1D459C}" showPageBreaks="1" showGridLines="0" printArea="1" hiddenColumns="1">
      <selection activeCell="E21" sqref="E21"/>
      <pageMargins left="0.75" right="0.63" top="0.57999999999999996" bottom="0.4" header="0.34" footer="0.2"/>
      <pageSetup orientation="portrait" r:id="rId16"/>
      <headerFooter alignWithMargins="0">
        <oddFooter>&amp;R&amp;"Book Antiqua,Bold"&amp;8 Page &amp;P of &amp;N</oddFooter>
      </headerFooter>
    </customSheetView>
    <customSheetView guid="{244B8F7F-C84C-4134-A8A5-723A75D45FC2}" showGridLines="0" hiddenColumns="1">
      <selection activeCell="E21" sqref="E21"/>
      <pageMargins left="0.75" right="0.63" top="0.57999999999999996" bottom="0.4" header="0.34" footer="0.2"/>
      <pageSetup orientation="portrait" r:id="rId17"/>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8"/>
      <headerFooter alignWithMargins="0">
        <oddFooter>&amp;R&amp;"Book Antiqua,Bold"&amp;8 Page &amp;P of &amp;N</oddFooter>
      </headerFooter>
    </customSheetView>
    <customSheetView guid="{B3AA1F62-F1E5-4DDF-B9C9-D54D9BFF6A2A}" showPageBreaks="1" showGridLines="0" printArea="1" hiddenColumns="1" view="pageBreakPreview">
      <selection activeCell="A17" sqref="A17"/>
      <pageMargins left="0.75" right="0.63" top="0.57999999999999996" bottom="0.4" header="0.34" footer="0.2"/>
      <pageSetup orientation="portrait" r:id="rId19"/>
      <headerFooter alignWithMargins="0">
        <oddFooter>&amp;R&amp;"Book Antiqua,Bold"&amp;8 Page &amp;P of &amp;N</oddFooter>
      </headerFooter>
    </customSheetView>
    <customSheetView guid="{9E565B0E-8A1D-4C38-9278-F5233F8D5014}" showPageBreaks="1" showGridLines="0" printArea="1" hiddenColumns="1" view="pageBreakPreview" topLeftCell="A19">
      <selection activeCell="A17" sqref="A17"/>
      <pageMargins left="0.75" right="0.63" top="0.57999999999999996" bottom="0.4" header="0.34" footer="0.2"/>
      <pageSetup scale="97" orientation="portrait" r:id="rId20"/>
      <headerFooter alignWithMargins="0">
        <oddFooter>&amp;R&amp;"Book Antiqua,Bold"&amp;8 Page &amp;P of &amp;N</oddFooter>
      </headerFooter>
    </customSheetView>
    <customSheetView guid="{EC8792F6-94EB-40FE-A69E-3F2E55E190BC}" showPageBreaks="1" showGridLines="0" printArea="1" hiddenColumns="1" view="pageBreakPreview" topLeftCell="A10">
      <selection activeCell="A17" sqref="A17"/>
      <pageMargins left="0.75" right="0.63" top="0.57999999999999996" bottom="0.4" header="0.34" footer="0.2"/>
      <pageSetup scale="97" orientation="portrait" r:id="rId21"/>
      <headerFooter alignWithMargins="0">
        <oddFooter>&amp;R&amp;"Book Antiqua,Bold"&amp;8 Page &amp;P of &amp;N</oddFooter>
      </headerFooter>
    </customSheetView>
    <customSheetView guid="{89D1B684-1876-468F-8D99-45DA6BBF39C7}" showPageBreaks="1" showGridLines="0" printArea="1" hiddenColumns="1" view="pageBreakPreview">
      <selection activeCell="A17" sqref="A17"/>
      <pageMargins left="0.75" right="0.63" top="0.57999999999999996" bottom="0.4" header="0.34" footer="0.2"/>
      <pageSetup scale="97" orientation="portrait" r:id="rId22"/>
      <headerFooter alignWithMargins="0">
        <oddFooter>&amp;R&amp;"Book Antiqua,Bold"&amp;8 Page &amp;P of &amp;N</oddFooter>
      </headerFooter>
    </customSheetView>
    <customSheetView guid="{B4BE0CEE-465A-40B9-8268-D354BC993C36}" showPageBreaks="1" showGridLines="0" printArea="1" hiddenColumns="1" view="pageBreakPreview">
      <selection activeCell="A36" sqref="A36"/>
      <pageMargins left="0.75" right="0.63" top="0.57999999999999996" bottom="0.4" header="0.34" footer="0.2"/>
      <pageSetup scale="97" orientation="portrait" r:id="rId23"/>
      <headerFooter alignWithMargins="0">
        <oddFooter>&amp;R&amp;"Book Antiqua,Bold"&amp;8 Page &amp;P of &amp;N</oddFooter>
      </headerFooter>
    </customSheetView>
    <customSheetView guid="{13074202-7653-40A0-B9BF-16D1589728A2}" showPageBreaks="1" showGridLines="0" printArea="1" hiddenColumns="1" view="pageBreakPreview">
      <selection activeCell="A17" sqref="A17"/>
      <pageMargins left="0.75" right="0.63" top="0.57999999999999996" bottom="0.4" header="0.34" footer="0.2"/>
      <pageSetup scale="97" orientation="portrait" r:id="rId24"/>
      <headerFooter alignWithMargins="0">
        <oddFooter>&amp;R&amp;"Book Antiqua,Bold"&amp;8 Page &amp;P of &amp;N</oddFooter>
      </headerFooter>
    </customSheetView>
    <customSheetView guid="{4B244927-9C7A-42F5-AAF5-ADC353C736FE}" showPageBreaks="1" showGridLines="0" printArea="1" hiddenColumns="1" view="pageBreakPreview" topLeftCell="A13">
      <selection activeCell="A17" sqref="A17"/>
      <pageMargins left="0.75" right="0.63" top="0.57999999999999996" bottom="0.4" header="0.34" footer="0.2"/>
      <pageSetup scale="97" orientation="portrait" r:id="rId25"/>
      <headerFooter alignWithMargins="0">
        <oddFooter>&amp;R&amp;"Book Antiqua,Bold"&amp;8 Page &amp;P of &amp;N</oddFooter>
      </headerFooter>
    </customSheetView>
    <customSheetView guid="{073677CF-5E9E-429E-9C1F-055126F3C8DC}" showPageBreaks="1" showGridLines="0" printArea="1" hiddenColumns="1" view="pageBreakPreview">
      <selection activeCell="A17" sqref="A17"/>
      <pageMargins left="0.75" right="0.63" top="0.57999999999999996" bottom="0.4" header="0.34" footer="0.2"/>
      <pageSetup scale="92" orientation="portrait" r:id="rId26"/>
      <headerFooter alignWithMargins="0">
        <oddFooter>&amp;R&amp;"Book Antiqua,Bold"&amp;8 Page &amp;P of &amp;N</oddFooter>
      </headerFooter>
    </customSheetView>
    <customSheetView guid="{F80E5273-5F89-42D0-8059-39B4DAA26485}" showPageBreaks="1" showGridLines="0" printArea="1" hiddenColumns="1" view="pageBreakPreview" topLeftCell="A4">
      <selection activeCell="A17" sqref="A17"/>
      <pageMargins left="0.75" right="0.63" top="0.57999999999999996" bottom="0.4" header="0.34" footer="0.2"/>
      <pageSetup scale="92" orientation="portrait" r:id="rId27"/>
      <headerFooter alignWithMargins="0">
        <oddFooter>&amp;R&amp;"Book Antiqua,Bold"&amp;8 Page &amp;P of &amp;N</oddFooter>
      </headerFooter>
    </customSheetView>
    <customSheetView guid="{3A9A4658-0506-4EA2-8800-91A33CC724CB}" showPageBreaks="1" showGridLines="0" printArea="1" hiddenColumns="1" view="pageBreakPreview">
      <selection activeCell="A17" sqref="A17"/>
      <pageMargins left="0.75" right="0.63" top="0.57999999999999996" bottom="0.4" header="0.34" footer="0.2"/>
      <pageSetup scale="92" orientation="portrait" r:id="rId28"/>
      <headerFooter alignWithMargins="0">
        <oddFooter>&amp;R&amp;"Book Antiqua,Bold"&amp;8 Page &amp;P of &amp;N</oddFooter>
      </headerFooter>
    </customSheetView>
    <customSheetView guid="{3A7B3E6C-4805-42DC-AD4C-749B6F60AF6B}" showPageBreaks="1" showGridLines="0" printArea="1" hiddenColumns="1" view="pageBreakPreview">
      <selection activeCell="A17" sqref="A17"/>
      <pageMargins left="0.75" right="0.63" top="0.57999999999999996" bottom="0.4" header="0.34" footer="0.2"/>
      <pageSetup scale="92" orientation="portrait" r:id="rId29"/>
      <headerFooter alignWithMargins="0">
        <oddFooter>&amp;R&amp;"Book Antiqua,Bold"&amp;8 Page &amp;P of &amp;N</oddFooter>
      </headerFooter>
    </customSheetView>
  </customSheetViews>
  <mergeCells count="30">
    <mergeCell ref="C45:D45"/>
    <mergeCell ref="C41:D41"/>
    <mergeCell ref="C42:D42"/>
    <mergeCell ref="C40:D40"/>
    <mergeCell ref="C43:D43"/>
    <mergeCell ref="C44:D44"/>
    <mergeCell ref="C39:D39"/>
    <mergeCell ref="C37:D37"/>
    <mergeCell ref="C38:D38"/>
    <mergeCell ref="C36:D36"/>
    <mergeCell ref="C16:D16"/>
    <mergeCell ref="A33:E33"/>
    <mergeCell ref="C35:D35"/>
    <mergeCell ref="A31:E31"/>
    <mergeCell ref="A32:E32"/>
    <mergeCell ref="C21:D21"/>
    <mergeCell ref="A23:E23"/>
    <mergeCell ref="A24:E24"/>
    <mergeCell ref="C17:D17"/>
    <mergeCell ref="C20:D20"/>
    <mergeCell ref="C18:D18"/>
    <mergeCell ref="C19:D19"/>
    <mergeCell ref="A3:E3"/>
    <mergeCell ref="A5:E5"/>
    <mergeCell ref="A14:E14"/>
    <mergeCell ref="B9:D9"/>
    <mergeCell ref="B10:D10"/>
    <mergeCell ref="B11:D11"/>
    <mergeCell ref="B12:D12"/>
    <mergeCell ref="A8:D8"/>
  </mergeCells>
  <phoneticPr fontId="6" type="noConversion"/>
  <conditionalFormatting sqref="A52:E52">
    <cfRule type="expression" dxfId="19" priority="2" stopIfTrue="1">
      <formula>$H$20="No"</formula>
    </cfRule>
  </conditionalFormatting>
  <conditionalFormatting sqref="A31:E51">
    <cfRule type="expression" dxfId="18" priority="3" stopIfTrue="1">
      <formula>$H$20=FALSE</formula>
    </cfRule>
  </conditionalFormatting>
  <conditionalFormatting sqref="A30:E30">
    <cfRule type="expression" dxfId="17" priority="1" stopIfTrue="1">
      <formula>$H$20=FALSE</formula>
    </cfRule>
  </conditionalFormatting>
  <pageMargins left="0.75" right="0.63" top="0.57999999999999996" bottom="0.4" header="0.34" footer="0.2"/>
  <pageSetup scale="92" orientation="portrait" r:id="rId30"/>
  <headerFooter alignWithMargins="0">
    <oddFooter>&amp;R&amp;"Book Antiqua,Bold"&amp;8 Page &amp;P of &amp;N</oddFooter>
  </headerFooter>
  <drawing r:id="rId31"/>
  <legacyDrawing r:id="rId32"/>
  <mc:AlternateContent xmlns:mc="http://schemas.openxmlformats.org/markup-compatibility/2006">
    <mc:Choice Requires="x14">
      <controls>
        <mc:AlternateContent xmlns:mc="http://schemas.openxmlformats.org/markup-compatibility/2006">
          <mc:Choice Requires="x14">
            <control shapeId="10254" r:id="rId33" name="Check Box 14">
              <controlPr defaultSize="0" print="0" autoFill="0" autoLine="0" autoPict="0">
                <anchor moveWithCells="1">
                  <from>
                    <xdr:col>4</xdr:col>
                    <xdr:colOff>2209800</xdr:colOff>
                    <xdr:row>21</xdr:row>
                    <xdr:rowOff>0</xdr:rowOff>
                  </from>
                  <to>
                    <xdr:col>4</xdr:col>
                    <xdr:colOff>2514600</xdr:colOff>
                    <xdr:row>21</xdr:row>
                    <xdr:rowOff>219075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indexed="12"/>
  </sheetPr>
  <dimension ref="A1:I38"/>
  <sheetViews>
    <sheetView showGridLines="0" view="pageBreakPreview" zoomScaleSheetLayoutView="100" workbookViewId="0">
      <selection activeCell="A15" sqref="A15:E15"/>
    </sheetView>
  </sheetViews>
  <sheetFormatPr defaultRowHeight="16.5"/>
  <cols>
    <col min="1" max="1" width="12.140625" style="32" customWidth="1"/>
    <col min="2" max="2" width="20.5703125" style="32" customWidth="1"/>
    <col min="3" max="3" width="11.42578125" style="32" customWidth="1"/>
    <col min="4" max="4" width="23.140625" style="32" customWidth="1"/>
    <col min="5" max="5" width="39.28515625" style="32" customWidth="1"/>
    <col min="6" max="8" width="9.140625" style="27"/>
    <col min="9" max="16384" width="9.140625" style="28"/>
  </cols>
  <sheetData>
    <row r="1" spans="1:9">
      <c r="A1" s="24" t="str">
        <f>'Attach 3(JV)'!A1</f>
        <v>Specification No. :CC/NT/S-SRVY/DOM/A02/24/02866</v>
      </c>
      <c r="B1" s="25"/>
      <c r="C1" s="25"/>
      <c r="D1" s="25"/>
      <c r="E1" s="21" t="str">
        <f>"Attachment-7 " &amp; 'Attach 3(JV)'!AT1</f>
        <v>Attachment-7 LS01</v>
      </c>
    </row>
    <row r="2" spans="1:9">
      <c r="E2" s="224"/>
    </row>
    <row r="3" spans="1:9" ht="74.25" customHeight="1">
      <c r="A3" s="454" t="str">
        <f>'Attach 3(JV)'!A3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54"/>
      <c r="C3" s="454"/>
      <c r="D3" s="454"/>
      <c r="E3" s="454"/>
      <c r="F3" s="29"/>
      <c r="G3" s="30"/>
      <c r="H3" s="29"/>
    </row>
    <row r="4" spans="1:9" ht="20.100000000000001" customHeight="1">
      <c r="A4" s="31"/>
      <c r="H4" s="33"/>
      <c r="I4" s="12"/>
    </row>
    <row r="5" spans="1:9" ht="20.100000000000001" customHeight="1">
      <c r="A5" s="455" t="s">
        <v>228</v>
      </c>
      <c r="B5" s="455"/>
      <c r="C5" s="455"/>
      <c r="D5" s="455"/>
      <c r="E5" s="455"/>
      <c r="F5" s="34"/>
      <c r="H5" s="33"/>
      <c r="I5" s="12"/>
    </row>
    <row r="6" spans="1:9" ht="20.100000000000001" customHeight="1">
      <c r="A6" s="35"/>
      <c r="H6" s="33"/>
      <c r="I6" s="12"/>
    </row>
    <row r="7" spans="1:9" ht="20.100000000000001" customHeight="1">
      <c r="A7" s="36" t="str">
        <f>'Attach 3(JV)'!A7</f>
        <v>Bidder’s Name and Address (Sole Bidder) :</v>
      </c>
      <c r="E7" s="16" t="str">
        <f>'Attach 3(JV)'!E7</f>
        <v>To:</v>
      </c>
      <c r="H7" s="33"/>
      <c r="I7" s="12"/>
    </row>
    <row r="8" spans="1:9" ht="36" customHeight="1">
      <c r="A8" s="453" t="str">
        <f>'Attach 3(JV)'!A8</f>
        <v/>
      </c>
      <c r="B8" s="453"/>
      <c r="C8" s="453"/>
      <c r="D8" s="453"/>
      <c r="E8" s="137" t="str">
        <f>'Attach 3(JV)'!E8</f>
        <v>Contract Services</v>
      </c>
      <c r="H8" s="33"/>
      <c r="I8" s="12"/>
    </row>
    <row r="9" spans="1:9" ht="20.100000000000001" customHeight="1">
      <c r="A9" s="14" t="s">
        <v>153</v>
      </c>
      <c r="B9" s="457" t="str">
        <f>'Attach 3(JV)'!B9</f>
        <v/>
      </c>
      <c r="C9" s="457"/>
      <c r="D9" s="457"/>
      <c r="E9" s="137" t="str">
        <f>'Attach 3(JV)'!E9</f>
        <v>Power Grid Corporation of India Ltd.,</v>
      </c>
      <c r="H9" s="33"/>
      <c r="I9" s="12"/>
    </row>
    <row r="10" spans="1:9" ht="20.100000000000001" customHeight="1">
      <c r="A10" s="14" t="s">
        <v>155</v>
      </c>
      <c r="B10" s="457" t="str">
        <f>'Attach 3(JV)'!B10</f>
        <v/>
      </c>
      <c r="C10" s="457"/>
      <c r="D10" s="457"/>
      <c r="E10" s="137" t="str">
        <f>'Attach 3(JV)'!E10</f>
        <v>"Saudamini", Plot No. 2, Sector 29</v>
      </c>
      <c r="H10" s="33"/>
      <c r="I10" s="12"/>
    </row>
    <row r="11" spans="1:9" ht="20.100000000000001" customHeight="1">
      <c r="B11" s="457" t="str">
        <f>'Attach 3(JV)'!B11</f>
        <v/>
      </c>
      <c r="C11" s="457"/>
      <c r="D11" s="457"/>
      <c r="E11" s="137" t="str">
        <f>'Attach 3(JV)'!E11</f>
        <v>Gurgaon (Haryana) - 122001</v>
      </c>
    </row>
    <row r="12" spans="1:9" ht="20.100000000000001" customHeight="1">
      <c r="A12" s="35"/>
      <c r="B12" s="457" t="str">
        <f>'Attach 3(JV)'!B12</f>
        <v/>
      </c>
      <c r="C12" s="457"/>
      <c r="D12" s="457"/>
      <c r="E12" s="16"/>
    </row>
    <row r="13" spans="1:9" ht="20.100000000000001" customHeight="1"/>
    <row r="14" spans="1:9" ht="20.100000000000001" customHeight="1">
      <c r="A14" s="35"/>
    </row>
    <row r="15" spans="1:9" ht="27.75" customHeight="1">
      <c r="A15" s="455" t="s">
        <v>229</v>
      </c>
      <c r="B15" s="455"/>
      <c r="C15" s="455"/>
      <c r="D15" s="455"/>
      <c r="E15" s="455"/>
      <c r="F15" s="37"/>
      <c r="G15" s="37"/>
      <c r="H15" s="37"/>
    </row>
    <row r="16" spans="1:9" ht="20.100000000000001" customHeight="1">
      <c r="A16" s="35"/>
    </row>
    <row r="17" spans="1:5" ht="20.100000000000001" customHeight="1">
      <c r="A17" s="38"/>
    </row>
    <row r="18" spans="1:5" ht="20.100000000000001" customHeight="1"/>
    <row r="19" spans="1:5" ht="20.100000000000001" customHeight="1">
      <c r="A19" s="38"/>
    </row>
    <row r="20" spans="1:5" ht="20.100000000000001" customHeight="1">
      <c r="A20" s="38"/>
    </row>
    <row r="21" spans="1:5" ht="20.100000000000001" customHeight="1">
      <c r="D21" s="40"/>
    </row>
    <row r="22" spans="1:5" ht="33" customHeight="1">
      <c r="A22" s="39" t="s">
        <v>133</v>
      </c>
      <c r="B22" s="71" t="str">
        <f>'Attach 3(JV)'!B24</f>
        <v/>
      </c>
      <c r="C22" s="36"/>
      <c r="D22" s="40" t="s">
        <v>131</v>
      </c>
      <c r="E22" s="241" t="str">
        <f>'Attach 3(JV)'!E24</f>
        <v/>
      </c>
    </row>
    <row r="23" spans="1:5" ht="33" customHeight="1">
      <c r="A23" s="39" t="s">
        <v>134</v>
      </c>
      <c r="B23" s="241" t="str">
        <f>'Attach 3(JV)'!B25</f>
        <v/>
      </c>
      <c r="C23" s="36"/>
      <c r="D23" s="40" t="s">
        <v>132</v>
      </c>
      <c r="E23" s="241" t="str">
        <f>'Attach 3(JV)'!E25</f>
        <v/>
      </c>
    </row>
    <row r="24" spans="1:5" ht="33" customHeight="1">
      <c r="D24" s="40"/>
    </row>
    <row r="25" spans="1:5" ht="33" customHeight="1">
      <c r="A25" s="36"/>
      <c r="B25" s="36"/>
      <c r="C25" s="36"/>
      <c r="D25" s="40"/>
      <c r="E25" s="36"/>
    </row>
    <row r="26" spans="1:5" ht="20.100000000000001" customHeight="1"/>
    <row r="27" spans="1:5" ht="20.100000000000001" customHeight="1">
      <c r="A27" s="41"/>
    </row>
    <row r="28" spans="1:5" ht="20.100000000000001" customHeight="1"/>
    <row r="29" spans="1:5" ht="20.100000000000001" customHeight="1"/>
    <row r="30" spans="1:5" ht="20.100000000000001" customHeight="1">
      <c r="A30" s="41"/>
    </row>
    <row r="31" spans="1:5" ht="20.100000000000001" customHeight="1"/>
    <row r="32" spans="1:5" ht="20.100000000000001" customHeight="1">
      <c r="A32" s="41"/>
    </row>
    <row r="33" spans="1:1" ht="20.100000000000001" customHeight="1"/>
    <row r="34" spans="1:1" ht="20.100000000000001" customHeight="1">
      <c r="A34" s="41"/>
    </row>
    <row r="35" spans="1:1" ht="20.100000000000001" customHeight="1"/>
    <row r="36" spans="1:1" ht="20.100000000000001" customHeight="1"/>
    <row r="37" spans="1:1" ht="20.100000000000001" customHeight="1"/>
    <row r="38" spans="1:1" ht="20.100000000000001" customHeight="1"/>
  </sheetData>
  <sheetProtection algorithmName="SHA-512" hashValue="hEE7krEvBS44i1y8Gxs8saa1/J2S2/rxi8OmwlEd3uJIRTIM6PO8kB28doC2x0nKJklRYyKJRy2563dhStoEKA==" saltValue="T7iUe+va6TecMd5PjMrOnA==" spinCount="100000" sheet="1" formatColumns="0" formatRows="0" selectLockedCells="1"/>
  <customSheetViews>
    <customSheetView guid="{F0B6C6E1-BBDB-4A75-A9F0-384CBB745CE4}" showPageBreaks="1" showGridLines="0" printArea="1" view="pageBreakPreview">
      <selection activeCell="A15" sqref="A15:E15"/>
      <pageMargins left="0.75" right="0.63" top="0.57999999999999996" bottom="0.6" header="0.34" footer="0.35"/>
      <pageSetup scale="95" orientation="portrait" r:id="rId1"/>
      <headerFooter alignWithMargins="0">
        <oddFooter>&amp;R&amp;"Book Antiqua,Bold"&amp;8 Page &amp;P of &amp;N</oddFooter>
      </headerFooter>
    </customSheetView>
    <customSheetView guid="{26C060F1-C19E-47DD-BF56-3C984BC287C6}" showPageBreaks="1" showGridLines="0" printArea="1" view="pageBreakPreview">
      <selection activeCell="L24" sqref="L24"/>
      <pageMargins left="0.75" right="0.63" top="0.57999999999999996" bottom="0.6" header="0.34" footer="0.35"/>
      <pageSetup scale="95" orientation="portrait" r:id="rId2"/>
      <headerFooter alignWithMargins="0">
        <oddFooter>&amp;R&amp;"Book Antiqua,Bold"&amp;8 Page &amp;P of &amp;N</oddFooter>
      </headerFooter>
    </customSheetView>
    <customSheetView guid="{02C24E46-CB1A-4A64-AFE8-BC568DF970F3}" showPageBreaks="1" showGridLines="0" printArea="1" view="pageBreakPreview">
      <selection activeCell="K25" sqref="K25"/>
      <pageMargins left="0.75" right="0.63" top="0.57999999999999996" bottom="0.6" header="0.34" footer="0.35"/>
      <pageSetup scale="95" orientation="portrait" r:id="rId3"/>
      <headerFooter alignWithMargins="0">
        <oddFooter>&amp;R&amp;"Book Antiqua,Bold"&amp;8 Page &amp;P of &amp;N</oddFooter>
      </headerFooter>
    </customSheetView>
    <customSheetView guid="{955D6481-897E-48CA-BB0D-D704C8664312}" showPageBreaks="1" showGridLines="0" printArea="1" view="pageBreakPreview">
      <selection activeCell="A3" sqref="A3:E3"/>
      <pageMargins left="0.75" right="0.63" top="0.57999999999999996" bottom="0.6" header="0.34" footer="0.35"/>
      <pageSetup scale="95" orientation="portrait" r:id="rId4"/>
      <headerFooter alignWithMargins="0">
        <oddFooter>&amp;R&amp;"Book Antiqua,Bold"&amp;8 Page &amp;P of &amp;N</oddFooter>
      </headerFooter>
    </customSheetView>
    <customSheetView guid="{FA33CAB9-FE45-4709-BC11-EBB8931FB6CB}" showPageBreaks="1" showGridLines="0" printArea="1" view="pageBreakPreview">
      <selection activeCell="A3" sqref="A3:E3"/>
      <pageMargins left="0.75" right="0.63" top="0.57999999999999996" bottom="0.6" header="0.34" footer="0.35"/>
      <pageSetup orientation="portrait" r:id="rId5"/>
      <headerFooter alignWithMargins="0">
        <oddFooter>&amp;R&amp;"Book Antiqua,Bold"&amp;8 Page &amp;P of &amp;N</oddFooter>
      </headerFooter>
    </customSheetView>
    <customSheetView guid="{A966316B-6DBC-467B-B4AD-0F6D41569056}" showPageBreaks="1" showGridLines="0" printArea="1" view="pageBreakPreview" topLeftCell="A13">
      <selection activeCell="A3" sqref="A3:E3"/>
      <pageMargins left="0.75" right="0.63" top="0.57999999999999996" bottom="0.6" header="0.34" footer="0.35"/>
      <pageSetup orientation="portrait" r:id="rId6"/>
      <headerFooter alignWithMargins="0">
        <oddFooter>&amp;R&amp;"Book Antiqua,Bold"&amp;8 Page &amp;P of &amp;N</oddFooter>
      </headerFooter>
    </customSheetView>
    <customSheetView guid="{0B94E550-FB49-4D0D-BCDB-8811C4A584DD}" showPageBreaks="1" showGridLines="0" printArea="1" view="pageBreakPreview">
      <selection activeCell="A3" sqref="A3:E3"/>
      <pageMargins left="0.75" right="0.63" top="0.57999999999999996" bottom="0.6" header="0.34" footer="0.35"/>
      <pageSetup orientation="portrait" r:id="rId7"/>
      <headerFooter alignWithMargins="0">
        <oddFooter>&amp;R&amp;"Book Antiqua,Bold"&amp;8 Page &amp;P of &amp;N</oddFooter>
      </headerFooter>
    </customSheetView>
    <customSheetView guid="{101E340E-5624-46EF-AADB-2F62C21B5295}" showPageBreaks="1" showGridLines="0" printArea="1" view="pageBreakPreview">
      <selection activeCell="J15" sqref="J15"/>
      <pageMargins left="0.75" right="0.63" top="0.57999999999999996" bottom="0.6" header="0.34" footer="0.35"/>
      <pageSetup orientation="portrait" r:id="rId8"/>
      <headerFooter alignWithMargins="0">
        <oddFooter>&amp;R&amp;"Book Antiqua,Bold"&amp;8 Page &amp;P of &amp;N</oddFooter>
      </headerFooter>
    </customSheetView>
    <customSheetView guid="{A667ED77-8424-4D1C-8A46-14ECA26AEC7D}" showPageBreaks="1" showGridLines="0" printArea="1" view="pageBreakPreview">
      <selection activeCell="J15" sqref="J15"/>
      <pageMargins left="0.75" right="0.63" top="0.57999999999999996" bottom="0.6" header="0.34" footer="0.35"/>
      <pageSetup orientation="portrait" r:id="rId9"/>
      <headerFooter alignWithMargins="0">
        <oddFooter>&amp;R&amp;"Book Antiqua,Bold"&amp;8 Page &amp;P of &amp;N</oddFooter>
      </headerFooter>
    </customSheetView>
    <customSheetView guid="{7A122CCC-B984-47E9-88CF-89418CB24A21}" showGridLines="0" showRuler="0">
      <selection activeCell="E14" sqref="E14"/>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DC28ED1E-3E35-4094-9C2B-5C0A1C1D459C}" showGridLines="0" topLeftCell="A12">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244B8F7F-C84C-4134-A8A5-723A75D45FC2}" showGridLines="0" topLeftCell="A4">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E14" sqref="E14"/>
      <pageMargins left="0.75" right="0.63" top="0.57999999999999996" bottom="0.6" header="0.34" footer="0.35"/>
      <pageSetup orientation="portrait" r:id="rId17"/>
      <headerFooter alignWithMargins="0">
        <oddFooter>&amp;R&amp;"Book Antiqua,Bold"&amp;8 Page &amp;P of &amp;N</oddFooter>
      </headerFooter>
    </customSheetView>
    <customSheetView guid="{B3AA1F62-F1E5-4DDF-B9C9-D54D9BFF6A2A}" showPageBreaks="1" showGridLines="0" printArea="1" view="pageBreakPreview">
      <selection activeCell="J15" sqref="J15"/>
      <pageMargins left="0.75" right="0.63" top="0.57999999999999996" bottom="0.6" header="0.34" footer="0.35"/>
      <pageSetup orientation="portrait" r:id="rId18"/>
      <headerFooter alignWithMargins="0">
        <oddFooter>&amp;R&amp;"Book Antiqua,Bold"&amp;8 Page &amp;P of &amp;N</oddFooter>
      </headerFooter>
    </customSheetView>
    <customSheetView guid="{9E565B0E-8A1D-4C38-9278-F5233F8D5014}" showPageBreaks="1" showGridLines="0" printArea="1" view="pageBreakPreview" topLeftCell="A16">
      <selection activeCell="J15" sqref="J15"/>
      <pageMargins left="0.75" right="0.63" top="0.57999999999999996" bottom="0.6" header="0.34" footer="0.35"/>
      <pageSetup orientation="portrait" r:id="rId19"/>
      <headerFooter alignWithMargins="0">
        <oddFooter>&amp;R&amp;"Book Antiqua,Bold"&amp;8 Page &amp;P of &amp;N</oddFooter>
      </headerFooter>
    </customSheetView>
    <customSheetView guid="{EC8792F6-94EB-40FE-A69E-3F2E55E190BC}" showPageBreaks="1" showGridLines="0" printArea="1" view="pageBreakPreview">
      <selection activeCell="J15" sqref="J15"/>
      <pageMargins left="0.75" right="0.63" top="0.57999999999999996" bottom="0.6" header="0.34" footer="0.35"/>
      <pageSetup orientation="portrait" r:id="rId20"/>
      <headerFooter alignWithMargins="0">
        <oddFooter>&amp;R&amp;"Book Antiqua,Bold"&amp;8 Page &amp;P of &amp;N</oddFooter>
      </headerFooter>
    </customSheetView>
    <customSheetView guid="{89D1B684-1876-468F-8D99-45DA6BBF39C7}" showPageBreaks="1" showGridLines="0" printArea="1" view="pageBreakPreview" topLeftCell="A1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B4BE0CEE-465A-40B9-8268-D354BC993C36}" showPageBreaks="1" showGridLines="0" printArea="1" view="pageBreakPreview">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13074202-7653-40A0-B9BF-16D1589728A2}" showPageBreaks="1" showGridLines="0" printArea="1" view="pageBreakPreview">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4B244927-9C7A-42F5-AAF5-ADC353C736FE}" showPageBreaks="1" showGridLines="0" printArea="1" view="pageBreakPreview">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073677CF-5E9E-429E-9C1F-055126F3C8DC}" showPageBreaks="1" showGridLines="0" printArea="1" view="pageBreakPreview">
      <selection activeCell="A3" sqref="A3:E3"/>
      <pageMargins left="0.75" right="0.63" top="0.57999999999999996" bottom="0.6" header="0.34" footer="0.35"/>
      <pageSetup scale="95" orientation="portrait" r:id="rId25"/>
      <headerFooter alignWithMargins="0">
        <oddFooter>&amp;R&amp;"Book Antiqua,Bold"&amp;8 Page &amp;P of &amp;N</oddFooter>
      </headerFooter>
    </customSheetView>
    <customSheetView guid="{F80E5273-5F89-42D0-8059-39B4DAA26485}" showPageBreaks="1" showGridLines="0" printArea="1" view="pageBreakPreview">
      <selection activeCell="A3" sqref="A3:E3"/>
      <pageMargins left="0.75" right="0.63" top="0.57999999999999996" bottom="0.6" header="0.34" footer="0.35"/>
      <pageSetup scale="95" orientation="portrait" r:id="rId26"/>
      <headerFooter alignWithMargins="0">
        <oddFooter>&amp;R&amp;"Book Antiqua,Bold"&amp;8 Page &amp;P of &amp;N</oddFooter>
      </headerFooter>
    </customSheetView>
    <customSheetView guid="{3A9A4658-0506-4EA2-8800-91A33CC724CB}" showPageBreaks="1" showGridLines="0" printArea="1" view="pageBreakPreview">
      <selection activeCell="A3" sqref="A3:E3"/>
      <pageMargins left="0.75" right="0.63" top="0.57999999999999996" bottom="0.6" header="0.34" footer="0.35"/>
      <pageSetup scale="95" orientation="portrait" r:id="rId27"/>
      <headerFooter alignWithMargins="0">
        <oddFooter>&amp;R&amp;"Book Antiqua,Bold"&amp;8 Page &amp;P of &amp;N</oddFooter>
      </headerFooter>
    </customSheetView>
    <customSheetView guid="{3A7B3E6C-4805-42DC-AD4C-749B6F60AF6B}" showPageBreaks="1" showGridLines="0" printArea="1" view="pageBreakPreview">
      <selection activeCell="L24" sqref="L24"/>
      <pageMargins left="0.75" right="0.63" top="0.57999999999999996" bottom="0.6" header="0.34" footer="0.35"/>
      <pageSetup scale="95" orientation="portrait" r:id="rId28"/>
      <headerFooter alignWithMargins="0">
        <oddFooter>&amp;R&amp;"Book Antiqua,Bold"&amp;8 Page &amp;P of &amp;N</oddFooter>
      </headerFooter>
    </customSheetView>
  </customSheetViews>
  <mergeCells count="8">
    <mergeCell ref="A3:E3"/>
    <mergeCell ref="A5:E5"/>
    <mergeCell ref="A15:E15"/>
    <mergeCell ref="B9:D9"/>
    <mergeCell ref="B10:D10"/>
    <mergeCell ref="B11:D11"/>
    <mergeCell ref="B12:D12"/>
    <mergeCell ref="A8:D8"/>
  </mergeCells>
  <phoneticPr fontId="6" type="noConversion"/>
  <pageMargins left="0.75" right="0.63" top="0.57999999999999996" bottom="0.6" header="0.34" footer="0.35"/>
  <pageSetup scale="95" orientation="portrait" r:id="rId29"/>
  <headerFooter alignWithMargins="0">
    <oddFooter>&amp;R&amp;"Book Antiqua,Bold"&amp;8 Page &amp;P of &amp;N</oddFooter>
  </headerFooter>
  <drawing r:id="rId3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indexed="44"/>
  </sheetPr>
  <dimension ref="A1:I37"/>
  <sheetViews>
    <sheetView showGridLines="0" view="pageBreakPreview" zoomScale="115" zoomScaleSheetLayoutView="115" workbookViewId="0">
      <selection activeCell="E18" sqref="E18:G18"/>
    </sheetView>
  </sheetViews>
  <sheetFormatPr defaultRowHeight="16.5"/>
  <cols>
    <col min="1" max="1" width="12.140625" style="32" customWidth="1"/>
    <col min="2" max="2" width="20.5703125" style="32" customWidth="1"/>
    <col min="3" max="3" width="11.42578125" style="32" customWidth="1"/>
    <col min="4" max="4" width="18.5703125" style="32" customWidth="1"/>
    <col min="5" max="5" width="13.42578125" style="32" customWidth="1"/>
    <col min="6" max="6" width="15.28515625" style="27" customWidth="1"/>
    <col min="7" max="7" width="15" style="27" customWidth="1"/>
    <col min="8" max="8" width="9.140625" style="27"/>
    <col min="9" max="16384" width="9.140625" style="28"/>
  </cols>
  <sheetData>
    <row r="1" spans="1:9">
      <c r="A1" s="24" t="str">
        <f>'Attach 3(JV)'!A1</f>
        <v>Specification No. :CC/NT/S-SRVY/DOM/A02/24/02866</v>
      </c>
      <c r="B1" s="25"/>
      <c r="C1" s="25"/>
      <c r="D1" s="25"/>
      <c r="F1" s="408"/>
      <c r="G1" s="26" t="str">
        <f>"Attachment-9 " &amp; 'Attach 3(JV)'!AT1</f>
        <v>Attachment-9 LS01</v>
      </c>
    </row>
    <row r="2" spans="1:9" ht="15" customHeight="1"/>
    <row r="3" spans="1:9" ht="66" customHeight="1">
      <c r="A3" s="454" t="str">
        <f>'Attach 3(JV)'!A3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54"/>
      <c r="C3" s="454"/>
      <c r="D3" s="454"/>
      <c r="E3" s="454"/>
      <c r="F3" s="454"/>
      <c r="G3" s="454"/>
      <c r="H3" s="29"/>
    </row>
    <row r="4" spans="1:9" ht="15" customHeight="1">
      <c r="A4" s="31"/>
      <c r="H4" s="33"/>
      <c r="I4" s="12"/>
    </row>
    <row r="5" spans="1:9" ht="20.100000000000001" customHeight="1">
      <c r="A5" s="455" t="s">
        <v>175</v>
      </c>
      <c r="B5" s="455"/>
      <c r="C5" s="455"/>
      <c r="D5" s="455"/>
      <c r="E5" s="455"/>
      <c r="F5" s="455"/>
      <c r="G5" s="455"/>
      <c r="H5" s="33"/>
      <c r="I5" s="12"/>
    </row>
    <row r="6" spans="1:9" ht="20.100000000000001" customHeight="1">
      <c r="A6" s="36" t="str">
        <f>'Attach 3(JV)'!A7</f>
        <v>Bidder’s Name and Address (Sole Bidder) :</v>
      </c>
      <c r="E6" s="16" t="str">
        <f>'Attach 3(JV)'!E7</f>
        <v>To:</v>
      </c>
      <c r="H6" s="33"/>
      <c r="I6" s="12"/>
    </row>
    <row r="7" spans="1:9" ht="36" customHeight="1">
      <c r="A7" s="453" t="str">
        <f>'Attach 3(JV)'!A8</f>
        <v/>
      </c>
      <c r="B7" s="453"/>
      <c r="C7" s="453"/>
      <c r="D7" s="453"/>
      <c r="E7" s="13" t="str">
        <f>'Attach 3(JV)'!E8</f>
        <v>Contract Services</v>
      </c>
      <c r="H7" s="33"/>
      <c r="I7" s="12"/>
    </row>
    <row r="8" spans="1:9" ht="20.100000000000001" customHeight="1">
      <c r="A8" s="14" t="s">
        <v>153</v>
      </c>
      <c r="B8" s="457" t="str">
        <f>'Attach 3(JV)'!B9</f>
        <v/>
      </c>
      <c r="C8" s="457"/>
      <c r="D8" s="457"/>
      <c r="E8" s="13" t="str">
        <f>'Attach 3(JV)'!E9</f>
        <v>Power Grid Corporation of India Ltd.,</v>
      </c>
      <c r="H8" s="33"/>
      <c r="I8" s="12"/>
    </row>
    <row r="9" spans="1:9" ht="20.100000000000001" customHeight="1">
      <c r="A9" s="14" t="s">
        <v>155</v>
      </c>
      <c r="B9" s="457" t="str">
        <f>'Attach 3(JV)'!B10</f>
        <v/>
      </c>
      <c r="C9" s="457"/>
      <c r="D9" s="457"/>
      <c r="E9" s="13" t="str">
        <f>'Attach 3(JV)'!E10</f>
        <v>"Saudamini", Plot No. 2, Sector 29</v>
      </c>
      <c r="H9" s="33"/>
      <c r="I9" s="12"/>
    </row>
    <row r="10" spans="1:9" ht="20.100000000000001" customHeight="1">
      <c r="B10" s="457" t="str">
        <f>'Attach 3(JV)'!B11</f>
        <v/>
      </c>
      <c r="C10" s="457"/>
      <c r="D10" s="457"/>
      <c r="E10" s="13" t="str">
        <f>'Attach 3(JV)'!E11</f>
        <v>Gurgaon (Haryana) - 122001</v>
      </c>
    </row>
    <row r="11" spans="1:9">
      <c r="A11" s="35"/>
      <c r="B11" s="457" t="str">
        <f>'Attach 3(JV)'!B12</f>
        <v/>
      </c>
      <c r="C11" s="457"/>
      <c r="D11" s="457"/>
      <c r="E11" s="13"/>
    </row>
    <row r="12" spans="1:9" ht="20.100000000000001" customHeight="1">
      <c r="A12" s="32" t="s">
        <v>147</v>
      </c>
    </row>
    <row r="13" spans="1:9">
      <c r="A13" s="35"/>
    </row>
    <row r="14" spans="1:9" ht="81.75" customHeight="1">
      <c r="A14" s="491"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 for the period commencing from the effective date of Contract to us :</v>
      </c>
      <c r="B14" s="491"/>
      <c r="C14" s="491"/>
      <c r="D14" s="491"/>
      <c r="E14" s="491"/>
      <c r="F14" s="491"/>
      <c r="G14" s="491"/>
      <c r="H14" s="37"/>
    </row>
    <row r="15" spans="1:9" ht="20.100000000000001" customHeight="1">
      <c r="A15" s="35"/>
      <c r="B15" s="35"/>
      <c r="C15" s="35"/>
      <c r="D15" s="35"/>
      <c r="E15" s="35"/>
      <c r="F15" s="37"/>
      <c r="G15" s="37"/>
      <c r="H15" s="37"/>
    </row>
    <row r="16" spans="1:9" ht="36" customHeight="1">
      <c r="A16" s="488" t="s">
        <v>151</v>
      </c>
      <c r="B16" s="490" t="s">
        <v>611</v>
      </c>
      <c r="C16" s="490"/>
      <c r="D16" s="490" t="s">
        <v>627</v>
      </c>
      <c r="E16" s="490" t="s">
        <v>176</v>
      </c>
      <c r="F16" s="490"/>
      <c r="G16" s="490"/>
      <c r="H16" s="37"/>
    </row>
    <row r="17" spans="1:8" ht="24" customHeight="1">
      <c r="A17" s="489"/>
      <c r="B17" s="490"/>
      <c r="C17" s="490"/>
      <c r="D17" s="490"/>
      <c r="E17" s="490" t="str">
        <f>Basic!B2</f>
        <v>LS01</v>
      </c>
      <c r="F17" s="490"/>
      <c r="G17" s="490"/>
      <c r="H17" s="37"/>
    </row>
    <row r="18" spans="1:8" ht="214.5" customHeight="1">
      <c r="A18" s="413">
        <v>5</v>
      </c>
      <c r="B18" s="490" t="s">
        <v>625</v>
      </c>
      <c r="C18" s="490"/>
      <c r="D18" s="413">
        <v>5</v>
      </c>
      <c r="E18" s="493"/>
      <c r="F18" s="494"/>
      <c r="G18" s="495"/>
      <c r="H18" s="37"/>
    </row>
    <row r="19" spans="1:8" ht="15">
      <c r="A19" s="492" t="str">
        <f>IF(E18&gt;Basic!B5, "You are exceeding the completion schedule of " &amp; Basic!B5 &amp; " months as specified in the bidding documents.", "")</f>
        <v/>
      </c>
      <c r="B19" s="492"/>
      <c r="C19" s="492"/>
      <c r="D19" s="492"/>
      <c r="E19" s="492"/>
      <c r="F19" s="492"/>
    </row>
    <row r="20" spans="1:8" ht="15">
      <c r="A20" s="407" t="str">
        <f>IF(F18&gt;Basic!B5, "You are exceeding the completion schedule of " &amp; Basic!B5 &amp; " months as specified in the bidding documents.", "")</f>
        <v/>
      </c>
      <c r="B20" s="407"/>
      <c r="C20" s="407"/>
      <c r="D20" s="407"/>
      <c r="E20" s="407"/>
      <c r="F20" s="407"/>
    </row>
    <row r="21" spans="1:8" ht="15">
      <c r="A21" s="407" t="str">
        <f>IF(G18&gt;Basic!B5, "You are exceeding the completion schedule of " &amp; Basic!B5 &amp; " months as specified in the bidding documents.", "")</f>
        <v/>
      </c>
      <c r="B21" s="407"/>
      <c r="C21" s="407"/>
      <c r="D21" s="407"/>
      <c r="E21" s="407"/>
      <c r="F21" s="407"/>
    </row>
    <row r="22" spans="1:8">
      <c r="D22" s="40"/>
    </row>
    <row r="23" spans="1:8" ht="33" customHeight="1">
      <c r="A23" s="39" t="s">
        <v>133</v>
      </c>
      <c r="B23" s="71" t="str">
        <f>'Attach 3(JV)'!B24</f>
        <v/>
      </c>
      <c r="D23" s="40" t="s">
        <v>131</v>
      </c>
      <c r="E23" s="241" t="str">
        <f>'Attach 3(JV)'!E24</f>
        <v/>
      </c>
    </row>
    <row r="24" spans="1:8" ht="33" customHeight="1">
      <c r="A24" s="39" t="s">
        <v>134</v>
      </c>
      <c r="B24" s="241" t="str">
        <f>'Attach 3(JV)'!B25</f>
        <v/>
      </c>
      <c r="D24" s="40" t="s">
        <v>132</v>
      </c>
      <c r="E24" s="241" t="str">
        <f>'Attach 3(JV)'!E25</f>
        <v/>
      </c>
    </row>
    <row r="25" spans="1:8" ht="33" customHeight="1">
      <c r="D25" s="40"/>
      <c r="E25" s="43"/>
    </row>
    <row r="26" spans="1:8" ht="20.100000000000001" customHeight="1">
      <c r="A26" s="41"/>
    </row>
    <row r="27" spans="1:8" ht="66.75" customHeight="1">
      <c r="A27" s="47" t="s">
        <v>178</v>
      </c>
      <c r="B27" s="461" t="s">
        <v>177</v>
      </c>
      <c r="C27" s="461"/>
      <c r="D27" s="461"/>
      <c r="E27" s="461"/>
    </row>
    <row r="28" spans="1:8" ht="20.100000000000001" customHeight="1"/>
    <row r="29" spans="1:8" ht="20.100000000000001" hidden="1" customHeight="1">
      <c r="A29" s="41"/>
    </row>
    <row r="30" spans="1:8" ht="20.100000000000001" hidden="1" customHeight="1"/>
    <row r="31" spans="1:8" ht="20.100000000000001" hidden="1" customHeight="1">
      <c r="A31" s="41"/>
    </row>
    <row r="32" spans="1:8" ht="20.100000000000001" hidden="1" customHeight="1"/>
    <row r="33" spans="1:1" ht="20.25" hidden="1" customHeight="1">
      <c r="A33" s="41"/>
    </row>
    <row r="34" spans="1:1" ht="20.100000000000001" hidden="1" customHeight="1"/>
    <row r="35" spans="1:1" ht="20.100000000000001" customHeight="1"/>
    <row r="36" spans="1:1" ht="20.100000000000001" customHeight="1"/>
    <row r="37" spans="1:1" ht="20.100000000000001" customHeight="1"/>
  </sheetData>
  <sheetProtection password="EE0B" sheet="1" formatColumns="0" formatRows="0" selectLockedCells="1"/>
  <customSheetViews>
    <customSheetView guid="{F0B6C6E1-BBDB-4A75-A9F0-384CBB745CE4}" scale="115" showPageBreaks="1" showGridLines="0" printArea="1" hiddenRows="1" view="pageBreakPreview">
      <selection activeCell="E18" sqref="E18:G18"/>
      <pageMargins left="0.75" right="0.63" top="0.57999999999999996" bottom="0.6" header="0.34" footer="0.35"/>
      <printOptions gridLines="1"/>
      <pageSetup scale="62" orientation="portrait" r:id="rId1"/>
      <headerFooter alignWithMargins="0">
        <oddFooter>&amp;R&amp;"Book Antiqua,Bold"&amp;8 Page &amp;P of &amp;N</oddFooter>
      </headerFooter>
    </customSheetView>
    <customSheetView guid="{26C060F1-C19E-47DD-BF56-3C984BC287C6}" showPageBreaks="1" showGridLines="0" printArea="1" view="pageBreakPreview" topLeftCell="A21">
      <selection activeCell="E44" sqref="E44:F44"/>
      <rowBreaks count="1" manualBreakCount="1">
        <brk id="31" max="16383" man="1"/>
      </rowBreaks>
      <pageMargins left="0.75" right="0.63" top="0.57999999999999996" bottom="0.6" header="0.34" footer="0.35"/>
      <printOptions gridLines="1"/>
      <pageSetup scale="81" orientation="portrait" r:id="rId2"/>
      <headerFooter alignWithMargins="0">
        <oddFooter>&amp;R&amp;"Book Antiqua,Bold"&amp;8 Page &amp;P of &amp;N</oddFooter>
      </headerFooter>
    </customSheetView>
    <customSheetView guid="{02C24E46-CB1A-4A64-AFE8-BC568DF970F3}" showPageBreaks="1" showGridLines="0" printArea="1" view="pageBreakPreview" topLeftCell="A21">
      <selection activeCell="E44" sqref="E44:F44"/>
      <rowBreaks count="1" manualBreakCount="1">
        <brk id="31" max="16383" man="1"/>
      </rowBreaks>
      <pageMargins left="0.75" right="0.63" top="0.57999999999999996" bottom="0.6" header="0.34" footer="0.35"/>
      <pageSetup scale="83" orientation="portrait" r:id="rId3"/>
      <headerFooter alignWithMargins="0">
        <oddFooter>&amp;R&amp;"Book Antiqua,Bold"&amp;8 Page &amp;P of &amp;N</oddFooter>
      </headerFooter>
    </customSheetView>
    <customSheetView guid="{955D6481-897E-48CA-BB0D-D704C8664312}" showPageBreaks="1" showGridLines="0" printArea="1" view="pageBreakPreview" topLeftCell="A43">
      <selection activeCell="E44" sqref="E44:F44"/>
      <rowBreaks count="1" manualBreakCount="1">
        <brk id="31" max="16383" man="1"/>
      </rowBreaks>
      <pageMargins left="0.75" right="0.63" top="0.57999999999999996" bottom="0.6" header="0.34" footer="0.35"/>
      <pageSetup scale="83" orientation="portrait" r:id="rId4"/>
      <headerFooter alignWithMargins="0">
        <oddFooter>&amp;R&amp;"Book Antiqua,Bold"&amp;8 Page &amp;P of &amp;N</oddFooter>
      </headerFooter>
    </customSheetView>
    <customSheetView guid="{FA33CAB9-FE45-4709-BC11-EBB8931FB6CB}" showPageBreaks="1" showGridLines="0" printArea="1" view="pageBreakPreview">
      <selection activeCell="E21" sqref="E21:F21"/>
      <rowBreaks count="1" manualBreakCount="1">
        <brk id="31" max="16383" man="1"/>
      </rowBreaks>
      <pageMargins left="0.75" right="0.63" top="0.57999999999999996" bottom="0.6" header="0.34" footer="0.35"/>
      <pageSetup scale="83" orientation="portrait" r:id="rId5"/>
      <headerFooter alignWithMargins="0">
        <oddFooter>&amp;R&amp;"Book Antiqua,Bold"&amp;8 Page &amp;P of &amp;N</oddFooter>
      </headerFooter>
    </customSheetView>
    <customSheetView guid="{A966316B-6DBC-467B-B4AD-0F6D41569056}" showPageBreaks="1" showGridLines="0" printArea="1" view="pageBreakPreview" topLeftCell="A36">
      <selection activeCell="E44" sqref="E44:F44"/>
      <rowBreaks count="1" manualBreakCount="1">
        <brk id="31" max="16383" man="1"/>
      </rowBreaks>
      <pageMargins left="0.75" right="0.63" top="0.57999999999999996" bottom="0.6" header="0.34" footer="0.35"/>
      <pageSetup scale="83" orientation="portrait" r:id="rId6"/>
      <headerFooter alignWithMargins="0">
        <oddFooter>&amp;R&amp;"Book Antiqua,Bold"&amp;8 Page &amp;P of &amp;N</oddFooter>
      </headerFooter>
    </customSheetView>
    <customSheetView guid="{0B94E550-FB49-4D0D-BCDB-8811C4A584DD}" showPageBreaks="1" showGridLines="0" printArea="1" view="pageBreakPreview" topLeftCell="A25">
      <selection activeCell="E25" sqref="E25"/>
      <rowBreaks count="1" manualBreakCount="1">
        <brk id="31" max="16383" man="1"/>
      </rowBreaks>
      <pageMargins left="0.75" right="0.63" top="0.57999999999999996" bottom="0.6" header="0.34" footer="0.35"/>
      <pageSetup scale="89" orientation="portrait" r:id="rId7"/>
      <headerFooter alignWithMargins="0">
        <oddFooter>&amp;R&amp;"Book Antiqua,Bold"&amp;8 Page &amp;P of &amp;N</oddFooter>
      </headerFooter>
    </customSheetView>
    <customSheetView guid="{101E340E-5624-46EF-AADB-2F62C21B5295}" showPageBreaks="1" showGridLines="0" printArea="1" view="pageBreakPreview" topLeftCell="A36">
      <selection activeCell="E43" sqref="E43"/>
      <rowBreaks count="1" manualBreakCount="1">
        <brk id="30" max="16383" man="1"/>
      </rowBreaks>
      <pageMargins left="0.75" right="0.63" top="0.57999999999999996" bottom="0.6" header="0.34" footer="0.35"/>
      <pageSetup scale="93" orientation="portrait" r:id="rId8"/>
      <headerFooter alignWithMargins="0">
        <oddFooter>&amp;R&amp;"Book Antiqua,Bold"&amp;8 Page &amp;P of &amp;N</oddFooter>
      </headerFooter>
    </customSheetView>
    <customSheetView guid="{A667ED77-8424-4D1C-8A46-14ECA26AEC7D}" showPageBreaks="1" showGridLines="0" printArea="1" view="pageBreakPreview" topLeftCell="A7">
      <selection activeCell="E20" sqref="E20"/>
      <rowBreaks count="1" manualBreakCount="1">
        <brk id="30" max="16383" man="1"/>
      </rowBreaks>
      <pageMargins left="0.75" right="0.63" top="0.57999999999999996" bottom="0.6" header="0.34" footer="0.35"/>
      <pageSetup orientation="portrait" r:id="rId9"/>
      <headerFooter alignWithMargins="0">
        <oddFooter>&amp;R&amp;"Book Antiqua,Bold"&amp;8 Page &amp;P of &amp;N</oddFooter>
      </headerFooter>
    </customSheetView>
    <customSheetView guid="{7A122CCC-B984-47E9-88CF-89418CB24A21}" showGridLines="0" showRuler="0" topLeftCell="A10">
      <selection activeCell="E20" sqref="E20"/>
      <rowBreaks count="1" manualBreakCount="1">
        <brk id="30" max="16383" man="1"/>
      </rowBreaks>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4"/>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DC28ED1E-3E35-4094-9C2B-5C0A1C1D459C}" showGridLines="0" topLeftCell="A52">
      <selection activeCell="E20" sqref="E20"/>
      <rowBreaks count="1" manualBreakCount="1">
        <brk id="30" max="16383" man="1"/>
      </rowBreaks>
      <pageMargins left="0.75" right="0.63" top="0.57999999999999996" bottom="0.6" header="0.34" footer="0.35"/>
      <pageSetup orientation="portrait" r:id="rId16"/>
      <headerFooter alignWithMargins="0">
        <oddFooter>&amp;R&amp;"Book Antiqua,Bold"&amp;8 Page &amp;P of &amp;N</oddFooter>
      </headerFooter>
    </customSheetView>
    <customSheetView guid="{244B8F7F-C84C-4134-A8A5-723A75D45FC2}"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E43" sqref="E43"/>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B3AA1F62-F1E5-4DDF-B9C9-D54D9BFF6A2A}" showPageBreaks="1" showGridLines="0" printArea="1" view="pageBreakPreview" topLeftCell="A7">
      <selection activeCell="E20" sqref="E20"/>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9E565B0E-8A1D-4C38-9278-F5233F8D5014}" showPageBreaks="1" showGridLines="0" printArea="1" view="pageBreakPreview" topLeftCell="A28">
      <selection activeCell="E20" sqref="E20"/>
      <rowBreaks count="1" manualBreakCount="1">
        <brk id="30" max="16383" man="1"/>
      </rowBreaks>
      <pageMargins left="0.75" right="0.63" top="0.57999999999999996" bottom="0.6" header="0.34" footer="0.35"/>
      <pageSetup scale="93" orientation="portrait" r:id="rId20"/>
      <headerFooter alignWithMargins="0">
        <oddFooter>&amp;R&amp;"Book Antiqua,Bold"&amp;8 Page &amp;P of &amp;N</oddFooter>
      </headerFooter>
    </customSheetView>
    <customSheetView guid="{EC8792F6-94EB-40FE-A69E-3F2E55E190BC}" showPageBreaks="1" showGridLines="0" printArea="1" view="pageBreakPreview" topLeftCell="A19">
      <selection activeCell="E20" sqref="E20"/>
      <rowBreaks count="1" manualBreakCount="1">
        <brk id="30" max="16383" man="1"/>
      </rowBreaks>
      <pageMargins left="0.75" right="0.63" top="0.57999999999999996" bottom="0.6" header="0.34" footer="0.35"/>
      <pageSetup scale="93" orientation="portrait" r:id="rId21"/>
      <headerFooter alignWithMargins="0">
        <oddFooter>&amp;R&amp;"Book Antiqua,Bold"&amp;8 Page &amp;P of &amp;N</oddFooter>
      </headerFooter>
    </customSheetView>
    <customSheetView guid="{89D1B684-1876-468F-8D99-45DA6BBF39C7}" showPageBreaks="1" showGridLines="0" printArea="1" view="pageBreakPreview" topLeftCell="A25">
      <selection activeCell="E43" sqref="E43"/>
      <rowBreaks count="1" manualBreakCount="1">
        <brk id="30" max="16383" man="1"/>
      </rowBreaks>
      <pageMargins left="0.75" right="0.63" top="0.57999999999999996" bottom="0.6" header="0.34" footer="0.35"/>
      <pageSetup scale="93" orientation="portrait" r:id="rId22"/>
      <headerFooter alignWithMargins="0">
        <oddFooter>&amp;R&amp;"Book Antiqua,Bold"&amp;8 Page &amp;P of &amp;N</oddFooter>
      </headerFooter>
    </customSheetView>
    <customSheetView guid="{B4BE0CEE-465A-40B9-8268-D354BC993C36}" showPageBreaks="1" showGridLines="0" printArea="1" view="pageBreakPreview" topLeftCell="A9">
      <selection activeCell="E21" sqref="E21:F21"/>
      <rowBreaks count="1" manualBreakCount="1">
        <brk id="31" max="16383" man="1"/>
      </rowBreaks>
      <pageMargins left="0.75" right="0.63" top="0.57999999999999996" bottom="0.6" header="0.34" footer="0.35"/>
      <pageSetup scale="83" orientation="portrait" r:id="rId23"/>
      <headerFooter alignWithMargins="0">
        <oddFooter>&amp;R&amp;"Book Antiqua,Bold"&amp;8 Page &amp;P of &amp;N</oddFooter>
      </headerFooter>
    </customSheetView>
    <customSheetView guid="{13074202-7653-40A0-B9BF-16D1589728A2}" showPageBreaks="1" showGridLines="0" printArea="1" view="pageBreakPreview">
      <selection activeCell="E21" sqref="E21:F21"/>
      <rowBreaks count="1" manualBreakCount="1">
        <brk id="31" max="16383" man="1"/>
      </rowBreaks>
      <pageMargins left="0.75" right="0.63" top="0.57999999999999996" bottom="0.6" header="0.34" footer="0.35"/>
      <pageSetup scale="83" orientation="portrait" r:id="rId24"/>
      <headerFooter alignWithMargins="0">
        <oddFooter>&amp;R&amp;"Book Antiqua,Bold"&amp;8 Page &amp;P of &amp;N</oddFooter>
      </headerFooter>
    </customSheetView>
    <customSheetView guid="{4B244927-9C7A-42F5-AAF5-ADC353C736FE}" showPageBreaks="1" showGridLines="0" printArea="1" view="pageBreakPreview">
      <selection activeCell="E22" sqref="E22:F22"/>
      <rowBreaks count="1" manualBreakCount="1">
        <brk id="31" max="16383" man="1"/>
      </rowBreaks>
      <pageMargins left="0.75" right="0.63" top="0.57999999999999996" bottom="0.6" header="0.34" footer="0.35"/>
      <pageSetup scale="83" orientation="portrait" r:id="rId25"/>
      <headerFooter alignWithMargins="0">
        <oddFooter>&amp;R&amp;"Book Antiqua,Bold"&amp;8 Page &amp;P of &amp;N</oddFooter>
      </headerFooter>
    </customSheetView>
    <customSheetView guid="{073677CF-5E9E-429E-9C1F-055126F3C8DC}" showPageBreaks="1" showGridLines="0" printArea="1" view="pageBreakPreview">
      <selection activeCell="E44" sqref="E44:F44"/>
      <rowBreaks count="1" manualBreakCount="1">
        <brk id="31" max="16383" man="1"/>
      </rowBreaks>
      <pageMargins left="0.75" right="0.63" top="0.57999999999999996" bottom="0.6" header="0.34" footer="0.35"/>
      <pageSetup scale="83" orientation="portrait" r:id="rId26"/>
      <headerFooter alignWithMargins="0">
        <oddFooter>&amp;R&amp;"Book Antiqua,Bold"&amp;8 Page &amp;P of &amp;N</oddFooter>
      </headerFooter>
    </customSheetView>
    <customSheetView guid="{F80E5273-5F89-42D0-8059-39B4DAA26485}" showPageBreaks="1" showGridLines="0" printArea="1" view="pageBreakPreview" topLeftCell="A6">
      <selection activeCell="E21" sqref="E21:F21"/>
      <rowBreaks count="1" manualBreakCount="1">
        <brk id="31" max="16383" man="1"/>
      </rowBreaks>
      <pageMargins left="0.75" right="0.63" top="0.57999999999999996" bottom="0.6" header="0.34" footer="0.35"/>
      <pageSetup scale="83" orientation="portrait" r:id="rId27"/>
      <headerFooter alignWithMargins="0">
        <oddFooter>&amp;R&amp;"Book Antiqua,Bold"&amp;8 Page &amp;P of &amp;N</oddFooter>
      </headerFooter>
    </customSheetView>
    <customSheetView guid="{3A9A4658-0506-4EA2-8800-91A33CC724CB}" showPageBreaks="1" showGridLines="0" printArea="1" view="pageBreakPreview">
      <selection activeCell="E44" sqref="E44:F44"/>
      <rowBreaks count="1" manualBreakCount="1">
        <brk id="31" max="16383" man="1"/>
      </rowBreaks>
      <pageMargins left="0.75" right="0.63" top="0.57999999999999996" bottom="0.6" header="0.34" footer="0.35"/>
      <pageSetup scale="83" orientation="portrait" r:id="rId28"/>
      <headerFooter alignWithMargins="0">
        <oddFooter>&amp;R&amp;"Book Antiqua,Bold"&amp;8 Page &amp;P of &amp;N</oddFooter>
      </headerFooter>
    </customSheetView>
    <customSheetView guid="{3A7B3E6C-4805-42DC-AD4C-749B6F60AF6B}" showPageBreaks="1" showGridLines="0" printArea="1" view="pageBreakPreview" topLeftCell="A21">
      <selection activeCell="E44" sqref="E44:F44"/>
      <rowBreaks count="1" manualBreakCount="1">
        <brk id="31" max="16383" man="1"/>
      </rowBreaks>
      <pageMargins left="0.75" right="0.63" top="0.57999999999999996" bottom="0.6" header="0.34" footer="0.35"/>
      <printOptions gridLines="1"/>
      <pageSetup scale="81" orientation="portrait" r:id="rId29"/>
      <headerFooter alignWithMargins="0">
        <oddFooter>&amp;R&amp;"Book Antiqua,Bold"&amp;8 Page &amp;P of &amp;N</oddFooter>
      </headerFooter>
    </customSheetView>
  </customSheetViews>
  <mergeCells count="17">
    <mergeCell ref="B27:E27"/>
    <mergeCell ref="A19:F19"/>
    <mergeCell ref="B18:C18"/>
    <mergeCell ref="E18:G18"/>
    <mergeCell ref="A3:G3"/>
    <mergeCell ref="A5:G5"/>
    <mergeCell ref="B11:D11"/>
    <mergeCell ref="A7:D7"/>
    <mergeCell ref="A16:A17"/>
    <mergeCell ref="E16:G16"/>
    <mergeCell ref="E17:G17"/>
    <mergeCell ref="A14:G14"/>
    <mergeCell ref="B8:D8"/>
    <mergeCell ref="D16:D17"/>
    <mergeCell ref="B9:D9"/>
    <mergeCell ref="B10:D10"/>
    <mergeCell ref="B16:C17"/>
  </mergeCells>
  <phoneticPr fontId="6" type="noConversion"/>
  <dataValidations count="1">
    <dataValidation type="decimal" allowBlank="1" showInputMessage="1" showErrorMessage="1" error="Enter period in numeric figure only !" sqref="E18" xr:uid="{00000000-0002-0000-0D00-000000000000}">
      <formula1>0</formula1>
      <formula2>100</formula2>
    </dataValidation>
  </dataValidations>
  <printOptions gridLines="1"/>
  <pageMargins left="0.75" right="0.63" top="0.57999999999999996" bottom="0.6" header="0.34" footer="0.35"/>
  <pageSetup scale="62" orientation="portrait" r:id="rId30"/>
  <headerFooter alignWithMargins="0">
    <oddFooter>&amp;R&amp;"Book Antiqua,Bold"&amp;8 Page &amp;P of &amp;N</oddFooter>
  </headerFooter>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8"/>
  </sheetPr>
  <dimension ref="A1:I36"/>
  <sheetViews>
    <sheetView showGridLines="0" view="pageBreakPreview" zoomScaleSheetLayoutView="100" workbookViewId="0">
      <selection activeCell="K8" sqref="K8"/>
    </sheetView>
  </sheetViews>
  <sheetFormatPr defaultRowHeight="16.5"/>
  <cols>
    <col min="1" max="1" width="12.140625" style="5" customWidth="1"/>
    <col min="2" max="2" width="20.5703125" style="5" customWidth="1"/>
    <col min="3" max="3" width="11.42578125" style="5" customWidth="1"/>
    <col min="4" max="4" width="26.140625" style="5" customWidth="1"/>
    <col min="5" max="5" width="39.28515625" style="5" customWidth="1"/>
    <col min="6" max="8" width="9.140625" style="1"/>
  </cols>
  <sheetData>
    <row r="1" spans="1:9">
      <c r="A1" s="24" t="str">
        <f>'Attach 3(JV)'!A1</f>
        <v>Specification No. :CC/NT/S-SRVY/DOM/A02/24/02866</v>
      </c>
      <c r="B1" s="20"/>
      <c r="C1" s="20"/>
      <c r="D1" s="20"/>
      <c r="E1" s="21" t="str">
        <f>"Attachment-10 " &amp; 'Attach 3(JV)'!AT1</f>
        <v>Attachment-10 LS01</v>
      </c>
    </row>
    <row r="3" spans="1:9" ht="69" customHeight="1">
      <c r="A3" s="496" t="str">
        <f>'Attach 3(JV)'!A3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96"/>
      <c r="C3" s="496"/>
      <c r="D3" s="496"/>
      <c r="E3" s="496"/>
      <c r="F3" s="3"/>
      <c r="G3" s="10"/>
      <c r="H3" s="3"/>
    </row>
    <row r="4" spans="1:9" ht="20.100000000000001" customHeight="1">
      <c r="A4" s="6"/>
      <c r="H4" s="11"/>
      <c r="I4" s="12"/>
    </row>
    <row r="5" spans="1:9" ht="20.100000000000001" customHeight="1">
      <c r="A5" s="497" t="s">
        <v>620</v>
      </c>
      <c r="B5" s="497"/>
      <c r="C5" s="497"/>
      <c r="D5" s="497"/>
      <c r="E5" s="497"/>
      <c r="F5" s="4"/>
      <c r="H5" s="11"/>
      <c r="I5" s="12"/>
    </row>
    <row r="6" spans="1:9" ht="20.100000000000001" customHeight="1">
      <c r="A6" s="7"/>
      <c r="H6" s="11"/>
      <c r="I6" s="12"/>
    </row>
    <row r="7" spans="1:9" ht="20.100000000000001" customHeight="1">
      <c r="A7" s="15" t="str">
        <f>'Attach 3(JV)'!A7</f>
        <v>Bidder’s Name and Address (Sole Bidder) :</v>
      </c>
      <c r="E7" s="16" t="str">
        <f>'Attach 3(JV)'!E7</f>
        <v>To:</v>
      </c>
      <c r="H7" s="11"/>
      <c r="I7" s="12"/>
    </row>
    <row r="8" spans="1:9" ht="36" customHeight="1">
      <c r="A8" s="499" t="str">
        <f>'Attach 3(JV)'!A8</f>
        <v/>
      </c>
      <c r="B8" s="499"/>
      <c r="C8" s="499"/>
      <c r="D8" s="499"/>
      <c r="E8" s="13" t="str">
        <f>'Attach 3(JV)'!E8</f>
        <v>Contract Services</v>
      </c>
      <c r="H8" s="11"/>
      <c r="I8" s="12"/>
    </row>
    <row r="9" spans="1:9" ht="20.100000000000001" customHeight="1">
      <c r="A9" s="14" t="s">
        <v>153</v>
      </c>
      <c r="B9" s="457" t="str">
        <f>'Attach 3(JV)'!B9</f>
        <v/>
      </c>
      <c r="C9" s="457"/>
      <c r="D9" s="457"/>
      <c r="E9" s="13" t="str">
        <f>'Attach 3(JV)'!E9</f>
        <v>Power Grid Corporation of India Ltd.,</v>
      </c>
      <c r="H9" s="11"/>
      <c r="I9" s="12"/>
    </row>
    <row r="10" spans="1:9" ht="20.100000000000001" customHeight="1">
      <c r="A10" s="14" t="s">
        <v>155</v>
      </c>
      <c r="B10" s="457" t="str">
        <f>'Attach 3(JV)'!B10</f>
        <v/>
      </c>
      <c r="C10" s="457"/>
      <c r="D10" s="457"/>
      <c r="E10" s="13" t="str">
        <f>'Attach 3(JV)'!E10</f>
        <v>"Saudamini", Plot No. 2, Sector 29</v>
      </c>
      <c r="H10" s="11"/>
      <c r="I10" s="12"/>
    </row>
    <row r="11" spans="1:9" ht="20.100000000000001" customHeight="1">
      <c r="B11" s="457" t="str">
        <f>'Attach 3(JV)'!B11</f>
        <v/>
      </c>
      <c r="C11" s="457"/>
      <c r="D11" s="457"/>
      <c r="E11" s="13" t="str">
        <f>'Attach 3(JV)'!E11</f>
        <v>Gurgaon (Haryana) - 122001</v>
      </c>
    </row>
    <row r="12" spans="1:9" ht="20.100000000000001" customHeight="1">
      <c r="A12" s="7"/>
      <c r="B12" s="457" t="str">
        <f>'Attach 3(JV)'!B12</f>
        <v/>
      </c>
      <c r="C12" s="457"/>
      <c r="D12" s="457"/>
      <c r="E12" s="13"/>
    </row>
    <row r="13" spans="1:9" ht="20.100000000000001" customHeight="1">
      <c r="A13" s="7"/>
      <c r="B13" s="165"/>
      <c r="C13" s="165"/>
      <c r="D13" s="165"/>
      <c r="G13" s="13"/>
    </row>
    <row r="14" spans="1:9" ht="20.100000000000001" customHeight="1">
      <c r="A14" s="5" t="s">
        <v>147</v>
      </c>
    </row>
    <row r="15" spans="1:9" ht="20.100000000000001" customHeight="1">
      <c r="A15" s="7"/>
    </row>
    <row r="16" spans="1:9" ht="57" customHeight="1">
      <c r="A16" s="498" t="s">
        <v>598</v>
      </c>
      <c r="B16" s="498"/>
      <c r="C16" s="498"/>
      <c r="D16" s="498"/>
      <c r="E16" s="498"/>
      <c r="F16" s="2"/>
      <c r="G16" s="2"/>
      <c r="H16" s="2"/>
    </row>
    <row r="17" spans="1:5" ht="20.100000000000001" customHeight="1">
      <c r="A17" s="8"/>
    </row>
    <row r="18" spans="1:5" ht="20.100000000000001" customHeight="1">
      <c r="A18" s="8"/>
    </row>
    <row r="20" spans="1:5">
      <c r="D20" s="23"/>
    </row>
    <row r="21" spans="1:5" ht="33" customHeight="1">
      <c r="A21" s="22" t="s">
        <v>133</v>
      </c>
      <c r="B21" s="177" t="str">
        <f>'Attach 3(JV)'!B24</f>
        <v/>
      </c>
      <c r="C21" s="19"/>
      <c r="D21" s="23" t="s">
        <v>131</v>
      </c>
      <c r="E21" s="247" t="str">
        <f>'Attach 3(JV)'!E24</f>
        <v/>
      </c>
    </row>
    <row r="22" spans="1:5" ht="33" customHeight="1">
      <c r="A22" s="22" t="s">
        <v>134</v>
      </c>
      <c r="B22" s="247" t="str">
        <f>'Attach 3(JV)'!B25</f>
        <v/>
      </c>
      <c r="C22" s="19"/>
      <c r="D22" s="23" t="s">
        <v>132</v>
      </c>
      <c r="E22" s="247" t="str">
        <f>'Attach 3(JV)'!E25</f>
        <v/>
      </c>
    </row>
    <row r="23" spans="1:5">
      <c r="B23" s="19"/>
      <c r="C23" s="19"/>
      <c r="D23" s="23"/>
      <c r="E23" s="19"/>
    </row>
    <row r="24" spans="1:5" ht="20.100000000000001" hidden="1" customHeight="1"/>
    <row r="25" spans="1:5" ht="20.100000000000001" hidden="1" customHeight="1">
      <c r="A25" s="9"/>
    </row>
    <row r="26" spans="1:5" ht="20.100000000000001" hidden="1" customHeight="1"/>
    <row r="27" spans="1:5" ht="20.100000000000001" hidden="1" customHeight="1"/>
    <row r="28" spans="1:5" ht="20.100000000000001" hidden="1" customHeight="1">
      <c r="A28" s="9"/>
    </row>
    <row r="29" spans="1:5" ht="20.100000000000001" customHeight="1"/>
    <row r="30" spans="1:5" ht="20.100000000000001" customHeight="1">
      <c r="A30" s="9"/>
    </row>
    <row r="31" spans="1:5" ht="20.100000000000001" customHeight="1"/>
    <row r="32" spans="1:5" ht="20.100000000000001" customHeight="1">
      <c r="A32" s="9"/>
    </row>
    <row r="33" ht="20.100000000000001" customHeight="1"/>
    <row r="34" ht="20.100000000000001" customHeight="1"/>
    <row r="35" ht="20.100000000000001" customHeight="1"/>
    <row r="36" ht="20.100000000000001" customHeight="1"/>
  </sheetData>
  <sheetProtection algorithmName="SHA-512" hashValue="mFOtlkq8RHDHSDIGYXSfvPEye+nDT8yGqVwbPBzLiQtn3kk6sTAYV7bapx84OZgcykxuXdF68dOBoAfoYjioEw==" saltValue="h/IbsQZVHdJjF4CkuY9kZw==" spinCount="100000" sheet="1" formatColumns="0" formatRows="0" selectLockedCells="1"/>
  <customSheetViews>
    <customSheetView guid="{F0B6C6E1-BBDB-4A75-A9F0-384CBB745CE4}" showPageBreaks="1" showGridLines="0" printArea="1" hiddenRows="1" view="pageBreakPreview">
      <selection activeCell="K8" sqref="K8"/>
      <pageMargins left="0.75" right="0.63" top="0.57999999999999996" bottom="0.6" header="0.34" footer="0.35"/>
      <pageSetup scale="92" orientation="portrait" r:id="rId1"/>
      <headerFooter alignWithMargins="0">
        <oddFooter>&amp;R&amp;"Book Antiqua,Bold"&amp;8 Page &amp;P of &amp;N</oddFooter>
      </headerFooter>
    </customSheetView>
    <customSheetView guid="{26C060F1-C19E-47DD-BF56-3C984BC287C6}" showPageBreaks="1" showGridLines="0" printArea="1" view="pageBreakPreview" topLeftCell="A4">
      <selection activeCell="A3" sqref="A3:E3"/>
      <pageMargins left="0.75" right="0.63" top="0.57999999999999996" bottom="0.6" header="0.34" footer="0.35"/>
      <pageSetup scale="92" orientation="portrait" r:id="rId2"/>
      <headerFooter alignWithMargins="0">
        <oddFooter>&amp;R&amp;"Book Antiqua,Bold"&amp;8 Page &amp;P of &amp;N</oddFooter>
      </headerFooter>
    </customSheetView>
    <customSheetView guid="{02C24E46-CB1A-4A64-AFE8-BC568DF970F3}" showPageBreaks="1" showGridLines="0" printArea="1" view="pageBreakPreview">
      <selection activeCell="A3" sqref="A3:E3"/>
      <pageMargins left="0.75" right="0.63" top="0.57999999999999996" bottom="0.6" header="0.34" footer="0.35"/>
      <pageSetup orientation="portrait" r:id="rId3"/>
      <headerFooter alignWithMargins="0">
        <oddFooter>&amp;R&amp;"Book Antiqua,Bold"&amp;8 Page &amp;P of &amp;N</oddFooter>
      </headerFooter>
    </customSheetView>
    <customSheetView guid="{955D6481-897E-48CA-BB0D-D704C8664312}" showPageBreaks="1" showGridLines="0" printArea="1" view="pageBreakPreview" topLeftCell="A4">
      <selection activeCell="A3" sqref="A3:E3"/>
      <pageMargins left="0.75" right="0.63" top="0.57999999999999996" bottom="0.6" header="0.34" footer="0.35"/>
      <pageSetup orientation="portrait" r:id="rId4"/>
      <headerFooter alignWithMargins="0">
        <oddFooter>&amp;R&amp;"Book Antiqua,Bold"&amp;8 Page &amp;P of &amp;N</oddFooter>
      </headerFooter>
    </customSheetView>
    <customSheetView guid="{FA33CAB9-FE45-4709-BC11-EBB8931FB6CB}" showPageBreaks="1" showGridLines="0" printArea="1" view="pageBreakPreview">
      <selection activeCell="A3" sqref="A3:E3"/>
      <pageMargins left="0.75" right="0.63" top="0.57999999999999996" bottom="0.6" header="0.34" footer="0.35"/>
      <pageSetup orientation="portrait" r:id="rId5"/>
      <headerFooter alignWithMargins="0">
        <oddFooter>&amp;R&amp;"Book Antiqua,Bold"&amp;8 Page &amp;P of &amp;N</oddFooter>
      </headerFooter>
    </customSheetView>
    <customSheetView guid="{A966316B-6DBC-467B-B4AD-0F6D41569056}" showPageBreaks="1" showGridLines="0" printArea="1" view="pageBreakPreview" topLeftCell="A13">
      <selection activeCell="A3" sqref="A3:E3"/>
      <pageMargins left="0.75" right="0.63" top="0.57999999999999996" bottom="0.6" header="0.34" footer="0.35"/>
      <pageSetup orientation="portrait" r:id="rId6"/>
      <headerFooter alignWithMargins="0">
        <oddFooter>&amp;R&amp;"Book Antiqua,Bold"&amp;8 Page &amp;P of &amp;N</oddFooter>
      </headerFooter>
    </customSheetView>
    <customSheetView guid="{0B94E550-FB49-4D0D-BCDB-8811C4A584DD}" showPageBreaks="1" showGridLines="0" printArea="1" view="pageBreakPreview" topLeftCell="A7">
      <selection activeCell="A3" sqref="A3:E3"/>
      <pageMargins left="0.75" right="0.63" top="0.57999999999999996" bottom="0.6" header="0.34" footer="0.35"/>
      <pageSetup orientation="portrait" r:id="rId7"/>
      <headerFooter alignWithMargins="0">
        <oddFooter>&amp;R&amp;"Book Antiqua,Bold"&amp;8 Page &amp;P of &amp;N</oddFooter>
      </headerFooter>
    </customSheetView>
    <customSheetView guid="{101E340E-5624-46EF-AADB-2F62C21B5295}" showPageBreaks="1" showGridLines="0" printArea="1" view="pageBreakPreview" topLeftCell="A9">
      <selection activeCell="E8" sqref="E8"/>
      <pageMargins left="0.75" right="0.63" top="0.57999999999999996" bottom="0.6" header="0.34" footer="0.35"/>
      <pageSetup orientation="portrait" r:id="rId8"/>
      <headerFooter alignWithMargins="0">
        <oddFooter>&amp;R&amp;"Book Antiqua,Bold"&amp;8 Page &amp;P of &amp;N</oddFooter>
      </headerFooter>
    </customSheetView>
    <customSheetView guid="{A667ED77-8424-4D1C-8A46-14ECA26AEC7D}" showPageBreaks="1" showGridLines="0" printArea="1" view="pageBreakPreview">
      <selection activeCell="E8" sqref="E8"/>
      <pageMargins left="0.75" right="0.63" top="0.57999999999999996" bottom="0.6" header="0.34" footer="0.35"/>
      <pageSetup orientation="portrait" r:id="rId9"/>
      <headerFooter alignWithMargins="0">
        <oddFooter>&amp;R&amp;"Book Antiqua,Bold"&amp;8 Page &amp;P of &amp;N</oddFooter>
      </headerFooter>
    </customSheetView>
    <customSheetView guid="{7A122CCC-B984-47E9-88CF-89418CB24A21}" showGridLines="0" showRuler="0" topLeftCell="A7">
      <selection activeCell="E8" sqref="E8"/>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4"/>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DC28ED1E-3E35-4094-9C2B-5C0A1C1D459C}" showGridLines="0" topLeftCell="A25">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244B8F7F-C84C-4134-A8A5-723A75D45FC2}"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B3AA1F62-F1E5-4DDF-B9C9-D54D9BFF6A2A}" showPageBreaks="1" showGridLines="0" printArea="1" view="pageBreakPreview">
      <selection activeCell="E8" sqref="E8"/>
      <pageMargins left="0.75" right="0.63" top="0.57999999999999996" bottom="0.6" header="0.34" footer="0.35"/>
      <pageSetup orientation="portrait" r:id="rId19"/>
      <headerFooter alignWithMargins="0">
        <oddFooter>&amp;R&amp;"Book Antiqua,Bold"&amp;8 Page &amp;P of &amp;N</oddFooter>
      </headerFooter>
    </customSheetView>
    <customSheetView guid="{9E565B0E-8A1D-4C38-9278-F5233F8D5014}" showPageBreaks="1" showGridLines="0" printArea="1" view="pageBreakPreview" topLeftCell="A7">
      <selection activeCell="E8" sqref="E8"/>
      <pageMargins left="0.75" right="0.63" top="0.57999999999999996" bottom="0.6" header="0.34" footer="0.35"/>
      <pageSetup orientation="portrait" r:id="rId20"/>
      <headerFooter alignWithMargins="0">
        <oddFooter>&amp;R&amp;"Book Antiqua,Bold"&amp;8 Page &amp;P of &amp;N</oddFooter>
      </headerFooter>
    </customSheetView>
    <customSheetView guid="{EC8792F6-94EB-40FE-A69E-3F2E55E190BC}" showPageBreaks="1" showGridLines="0" printArea="1" view="pageBreakPreview" topLeftCell="A7">
      <selection activeCell="E8" sqref="E8"/>
      <pageMargins left="0.75" right="0.63" top="0.57999999999999996" bottom="0.6" header="0.34" footer="0.35"/>
      <pageSetup orientation="portrait" r:id="rId21"/>
      <headerFooter alignWithMargins="0">
        <oddFooter>&amp;R&amp;"Book Antiqua,Bold"&amp;8 Page &amp;P of &amp;N</oddFooter>
      </headerFooter>
    </customSheetView>
    <customSheetView guid="{89D1B684-1876-468F-8D99-45DA6BBF39C7}" showPageBreaks="1" showGridLines="0" printArea="1" view="pageBreakPreview" topLeftCell="A1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B4BE0CEE-465A-40B9-8268-D354BC993C36}" showPageBreaks="1" showGridLines="0" printArea="1" view="pageBreakPreview" topLeftCell="A13">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13074202-7653-40A0-B9BF-16D1589728A2}" showPageBreaks="1" showGridLines="0" printArea="1" view="pageBreakPreview">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4B244927-9C7A-42F5-AAF5-ADC353C736FE}" showPageBreaks="1" showGridLines="0" printArea="1" view="pageBreakPreview" topLeftCell="A4">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073677CF-5E9E-429E-9C1F-055126F3C8DC}" showPageBreaks="1" showGridLines="0" printArea="1" view="pageBreakPreview" topLeftCell="A4">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F80E5273-5F89-42D0-8059-39B4DAA26485}" showPageBreaks="1" showGridLines="0" printArea="1" view="pageBreakPreview">
      <selection activeCell="A3" sqref="A3:E3"/>
      <pageMargins left="0.75" right="0.63" top="0.57999999999999996" bottom="0.6" header="0.34" footer="0.35"/>
      <pageSetup orientation="portrait" r:id="rId27"/>
      <headerFooter alignWithMargins="0">
        <oddFooter>&amp;R&amp;"Book Antiqua,Bold"&amp;8 Page &amp;P of &amp;N</oddFooter>
      </headerFooter>
    </customSheetView>
    <customSheetView guid="{3A9A4658-0506-4EA2-8800-91A33CC724CB}" showPageBreaks="1" showGridLines="0" printArea="1" view="pageBreakPreview">
      <selection activeCell="A3" sqref="A3:E3"/>
      <pageMargins left="0.75" right="0.63" top="0.57999999999999996" bottom="0.6" header="0.34" footer="0.35"/>
      <pageSetup orientation="portrait" r:id="rId28"/>
      <headerFooter alignWithMargins="0">
        <oddFooter>&amp;R&amp;"Book Antiqua,Bold"&amp;8 Page &amp;P of &amp;N</oddFooter>
      </headerFooter>
    </customSheetView>
    <customSheetView guid="{3A7B3E6C-4805-42DC-AD4C-749B6F60AF6B}" showPageBreaks="1" showGridLines="0" printArea="1" view="pageBreakPreview" topLeftCell="A4">
      <selection activeCell="A3" sqref="A3:E3"/>
      <pageMargins left="0.75" right="0.63" top="0.57999999999999996" bottom="0.6" header="0.34" footer="0.35"/>
      <pageSetup scale="92" orientation="portrait" r:id="rId2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6" type="noConversion"/>
  <pageMargins left="0.75" right="0.63" top="0.57999999999999996" bottom="0.6" header="0.34" footer="0.35"/>
  <pageSetup scale="92" orientation="portrait" r:id="rId30"/>
  <headerFooter alignWithMargins="0">
    <oddFooter>&amp;R&amp;"Book Antiqua,Bold"&amp;8 Page &amp;P of &amp;N</oddFooter>
  </headerFooter>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14"/>
  </sheetPr>
  <dimension ref="A1:Z85"/>
  <sheetViews>
    <sheetView showGridLines="0" view="pageBreakPreview" topLeftCell="A17" zoomScaleSheetLayoutView="100" workbookViewId="0">
      <selection activeCell="B18" sqref="B18:C18"/>
    </sheetView>
  </sheetViews>
  <sheetFormatPr defaultRowHeight="16.5"/>
  <cols>
    <col min="1" max="1" width="12.140625" style="32" customWidth="1"/>
    <col min="2" max="2" width="30.7109375" style="32" customWidth="1"/>
    <col min="3" max="3" width="19.7109375" style="32" customWidth="1"/>
    <col min="4" max="4" width="18.85546875" style="32" customWidth="1"/>
    <col min="5" max="5" width="20" style="32" customWidth="1"/>
    <col min="6" max="8" width="9.140625" style="27"/>
    <col min="9" max="16384" width="9.140625" style="28"/>
  </cols>
  <sheetData>
    <row r="1" spans="1:26">
      <c r="A1" s="24" t="str">
        <f>'Attach 3(JV)'!A1</f>
        <v>Specification No. :CC/NT/S-SRVY/DOM/A02/24/02866</v>
      </c>
      <c r="B1" s="25"/>
      <c r="C1" s="25"/>
      <c r="D1" s="25"/>
      <c r="E1" s="26" t="str">
        <f>"Attachment-11 " &amp; 'Attach 3(JV)'!AT1</f>
        <v>Attachment-11 LS01</v>
      </c>
    </row>
    <row r="2" spans="1:26" ht="19.5" customHeight="1">
      <c r="Z2" s="145">
        <f>'Attach 3(JV)'!Z2</f>
        <v>0</v>
      </c>
    </row>
    <row r="3" spans="1:26" ht="79.5" customHeight="1">
      <c r="A3" s="454" t="e">
        <f>#REF!</f>
        <v>#REF!</v>
      </c>
      <c r="B3" s="454"/>
      <c r="C3" s="454"/>
      <c r="D3" s="454"/>
      <c r="E3" s="454"/>
      <c r="F3" s="29"/>
      <c r="G3" s="30"/>
      <c r="H3" s="29"/>
    </row>
    <row r="4" spans="1:26" ht="19.5" customHeight="1">
      <c r="A4" s="31"/>
      <c r="H4" s="33"/>
      <c r="I4" s="12"/>
    </row>
    <row r="5" spans="1:26" ht="19.5" customHeight="1">
      <c r="A5" s="455" t="s">
        <v>179</v>
      </c>
      <c r="B5" s="455"/>
      <c r="C5" s="455"/>
      <c r="D5" s="455"/>
      <c r="E5" s="455"/>
      <c r="F5" s="34"/>
      <c r="H5" s="33"/>
      <c r="I5" s="12"/>
    </row>
    <row r="6" spans="1:26" ht="19.5" customHeight="1">
      <c r="A6" s="35"/>
      <c r="H6" s="33"/>
      <c r="I6" s="12"/>
    </row>
    <row r="7" spans="1:26" ht="19.5" customHeight="1">
      <c r="A7" s="36" t="str">
        <f>'Attach 3(JV)'!A7</f>
        <v>Bidder’s Name and Address (Sole Bidder) :</v>
      </c>
      <c r="B7" s="35"/>
      <c r="C7" s="35"/>
      <c r="D7" s="16" t="str">
        <f>'Attach 3(JV)'!E7</f>
        <v>To:</v>
      </c>
      <c r="H7" s="33"/>
      <c r="I7" s="12"/>
    </row>
    <row r="8" spans="1:26" ht="36" customHeight="1">
      <c r="A8" s="453" t="str">
        <f>'Attach 3(JV)'!A8</f>
        <v/>
      </c>
      <c r="B8" s="453"/>
      <c r="C8" s="453"/>
      <c r="D8" s="13" t="str">
        <f>'Attach 3(JV)'!E8</f>
        <v>Contract Services</v>
      </c>
      <c r="H8" s="33"/>
      <c r="I8" s="12"/>
    </row>
    <row r="9" spans="1:26" ht="19.5" customHeight="1">
      <c r="A9" s="14" t="s">
        <v>153</v>
      </c>
      <c r="B9" s="457" t="str">
        <f>'Attach 3(JV)'!B9</f>
        <v/>
      </c>
      <c r="C9" s="457"/>
      <c r="D9" s="13" t="str">
        <f>'Attach 3(JV)'!E9</f>
        <v>Power Grid Corporation of India Ltd.,</v>
      </c>
      <c r="H9" s="33"/>
      <c r="I9" s="12"/>
    </row>
    <row r="10" spans="1:26" ht="19.5" customHeight="1">
      <c r="A10" s="14" t="s">
        <v>155</v>
      </c>
      <c r="B10" s="457" t="str">
        <f>'Attach 3(JV)'!B10</f>
        <v/>
      </c>
      <c r="C10" s="457"/>
      <c r="D10" s="13" t="str">
        <f>'Attach 3(JV)'!E10</f>
        <v>"Saudamini", Plot No. 2, Sector 29</v>
      </c>
      <c r="H10" s="33"/>
      <c r="I10" s="12"/>
    </row>
    <row r="11" spans="1:26" ht="19.5" customHeight="1">
      <c r="B11" s="457" t="str">
        <f>'Attach 3(JV)'!B11</f>
        <v/>
      </c>
      <c r="C11" s="457"/>
      <c r="D11" s="13" t="str">
        <f>'Attach 3(JV)'!E11</f>
        <v>Gurgaon (Haryana) - 122001</v>
      </c>
    </row>
    <row r="12" spans="1:26" ht="19.5" customHeight="1">
      <c r="A12" s="35"/>
      <c r="B12" s="457" t="str">
        <f>'Attach 3(JV)'!B12</f>
        <v/>
      </c>
      <c r="C12" s="457"/>
      <c r="D12" s="13"/>
    </row>
    <row r="13" spans="1:26" ht="19.5" customHeight="1">
      <c r="A13" s="32" t="s">
        <v>147</v>
      </c>
    </row>
    <row r="14" spans="1:26" ht="9.9499999999999993" customHeight="1">
      <c r="A14" s="35"/>
    </row>
    <row r="15" spans="1:26" ht="200.25" customHeight="1">
      <c r="A15" s="501" t="s">
        <v>509</v>
      </c>
      <c r="B15" s="456"/>
      <c r="C15" s="456"/>
      <c r="D15" s="456"/>
      <c r="E15" s="456"/>
      <c r="F15" s="37"/>
      <c r="G15" s="37"/>
      <c r="H15" s="37"/>
    </row>
    <row r="16" spans="1:26" ht="19.5" customHeight="1">
      <c r="A16" s="35"/>
      <c r="B16" s="35"/>
      <c r="C16" s="35"/>
      <c r="D16" s="35"/>
      <c r="E16" s="35"/>
      <c r="F16" s="37"/>
      <c r="G16" s="37"/>
      <c r="H16" s="37"/>
    </row>
    <row r="17" spans="1:8" s="27" customFormat="1" ht="72" customHeight="1">
      <c r="A17" s="48" t="s">
        <v>151</v>
      </c>
      <c r="B17" s="485" t="s">
        <v>459</v>
      </c>
      <c r="C17" s="485"/>
      <c r="D17" s="48" t="s">
        <v>460</v>
      </c>
      <c r="E17" s="48" t="s">
        <v>461</v>
      </c>
      <c r="G17" s="37"/>
      <c r="H17" s="37"/>
    </row>
    <row r="18" spans="1:8" ht="26.1" customHeight="1">
      <c r="A18" s="96">
        <v>1</v>
      </c>
      <c r="B18" s="503"/>
      <c r="C18" s="503"/>
      <c r="D18" s="250"/>
      <c r="E18" s="250"/>
      <c r="F18" s="37"/>
      <c r="G18" s="37"/>
      <c r="H18" s="37"/>
    </row>
    <row r="19" spans="1:8" ht="26.1" customHeight="1">
      <c r="A19" s="96">
        <v>2</v>
      </c>
      <c r="B19" s="503"/>
      <c r="C19" s="503"/>
      <c r="D19" s="250"/>
      <c r="E19" s="250"/>
      <c r="F19" s="37"/>
      <c r="G19" s="37"/>
      <c r="H19" s="37"/>
    </row>
    <row r="20" spans="1:8" ht="26.1" customHeight="1">
      <c r="A20" s="96">
        <v>3</v>
      </c>
      <c r="B20" s="503"/>
      <c r="C20" s="503"/>
      <c r="D20" s="250"/>
      <c r="E20" s="250"/>
      <c r="F20" s="37"/>
      <c r="G20" s="37"/>
      <c r="H20" s="37"/>
    </row>
    <row r="21" spans="1:8" ht="26.1" customHeight="1">
      <c r="A21" s="96">
        <v>4</v>
      </c>
      <c r="B21" s="503"/>
      <c r="C21" s="503"/>
      <c r="D21" s="250"/>
      <c r="E21" s="250"/>
      <c r="F21" s="37"/>
      <c r="G21" s="37"/>
      <c r="H21" s="37"/>
    </row>
    <row r="22" spans="1:8" ht="26.1" customHeight="1">
      <c r="A22" s="96">
        <v>5</v>
      </c>
      <c r="B22" s="503"/>
      <c r="C22" s="503"/>
      <c r="D22" s="250"/>
      <c r="E22" s="250"/>
      <c r="F22" s="37"/>
      <c r="G22" s="37"/>
      <c r="H22" s="37"/>
    </row>
    <row r="23" spans="1:8" ht="26.1" customHeight="1">
      <c r="A23" s="96">
        <v>6</v>
      </c>
      <c r="B23" s="503"/>
      <c r="C23" s="503"/>
      <c r="D23" s="250"/>
      <c r="E23" s="250"/>
      <c r="F23" s="37"/>
      <c r="G23" s="37"/>
      <c r="H23" s="37"/>
    </row>
    <row r="24" spans="1:8" ht="26.1" customHeight="1">
      <c r="A24" s="35"/>
      <c r="B24" s="35"/>
      <c r="C24" s="35"/>
      <c r="D24" s="35"/>
      <c r="E24" s="35"/>
      <c r="F24" s="37"/>
      <c r="G24" s="37"/>
      <c r="H24" s="37"/>
    </row>
    <row r="25" spans="1:8" ht="83.25" customHeight="1">
      <c r="A25" s="500" t="s">
        <v>510</v>
      </c>
      <c r="B25" s="500"/>
      <c r="C25" s="500"/>
      <c r="D25" s="500"/>
      <c r="E25" s="500"/>
      <c r="F25" s="37"/>
      <c r="G25" s="37"/>
      <c r="H25" s="37"/>
    </row>
    <row r="26" spans="1:8" ht="166.5" customHeight="1">
      <c r="A26" s="500" t="s">
        <v>511</v>
      </c>
      <c r="B26" s="500"/>
      <c r="C26" s="500"/>
      <c r="D26" s="500"/>
      <c r="E26" s="500"/>
      <c r="F26" s="37"/>
      <c r="G26" s="37"/>
      <c r="H26" s="37"/>
    </row>
    <row r="27" spans="1:8" ht="26.1" customHeight="1">
      <c r="A27" s="35"/>
      <c r="B27" s="35"/>
      <c r="C27" s="35"/>
      <c r="D27" s="35"/>
      <c r="E27" s="35"/>
      <c r="F27" s="37"/>
      <c r="G27" s="37"/>
      <c r="H27" s="37"/>
    </row>
    <row r="28" spans="1:8" ht="26.1" customHeight="1">
      <c r="C28" s="40"/>
    </row>
    <row r="29" spans="1:8" ht="26.1" customHeight="1">
      <c r="A29" s="39" t="s">
        <v>133</v>
      </c>
      <c r="B29" s="71" t="str">
        <f>'Attach 3(JV)'!B24</f>
        <v/>
      </c>
      <c r="C29" s="40" t="s">
        <v>131</v>
      </c>
      <c r="D29" s="241" t="str">
        <f>'Attach 3(JV)'!E24</f>
        <v/>
      </c>
    </row>
    <row r="30" spans="1:8" ht="26.1" customHeight="1">
      <c r="A30" s="39" t="s">
        <v>134</v>
      </c>
      <c r="B30" s="241" t="str">
        <f>'Attach 3(JV)'!B25</f>
        <v/>
      </c>
      <c r="C30" s="40" t="s">
        <v>132</v>
      </c>
      <c r="D30" s="241" t="str">
        <f>'Attach 3(JV)'!E25</f>
        <v/>
      </c>
    </row>
    <row r="31" spans="1:8" ht="226.5" customHeight="1">
      <c r="A31" s="500" t="s">
        <v>599</v>
      </c>
      <c r="B31" s="500"/>
      <c r="C31" s="500"/>
      <c r="D31" s="500"/>
      <c r="E31" s="500"/>
    </row>
    <row r="32" spans="1:8" ht="19.5" customHeight="1">
      <c r="A32" s="31"/>
    </row>
    <row r="33" spans="1:5" ht="19.5" customHeight="1">
      <c r="A33" s="455"/>
      <c r="B33" s="455"/>
      <c r="C33" s="455"/>
      <c r="D33" s="455"/>
      <c r="E33" s="455"/>
    </row>
    <row r="34" spans="1:5" ht="19.5" customHeight="1">
      <c r="A34" s="35"/>
    </row>
    <row r="35" spans="1:5" ht="19.5" customHeight="1">
      <c r="A35" s="36"/>
      <c r="B35" s="35"/>
      <c r="C35" s="35"/>
      <c r="D35" s="16"/>
    </row>
    <row r="36" spans="1:5" ht="19.5" customHeight="1">
      <c r="A36" s="36"/>
      <c r="B36" s="35"/>
      <c r="C36" s="35"/>
      <c r="D36" s="13"/>
    </row>
    <row r="37" spans="1:5" ht="19.5" customHeight="1">
      <c r="A37" s="14"/>
      <c r="B37" s="457"/>
      <c r="C37" s="457"/>
      <c r="D37" s="13"/>
    </row>
    <row r="38" spans="1:5" ht="19.5" customHeight="1">
      <c r="A38" s="14"/>
      <c r="B38" s="457"/>
      <c r="C38" s="457"/>
      <c r="D38" s="13"/>
    </row>
    <row r="39" spans="1:5" ht="19.5" customHeight="1">
      <c r="B39" s="457"/>
      <c r="C39" s="457"/>
      <c r="D39" s="13"/>
    </row>
    <row r="40" spans="1:5" ht="19.5" customHeight="1">
      <c r="A40" s="35"/>
      <c r="B40" s="457"/>
      <c r="C40" s="457"/>
      <c r="D40" s="13"/>
    </row>
    <row r="41" spans="1:5" ht="19.5" customHeight="1"/>
    <row r="42" spans="1:5" ht="19.5" customHeight="1">
      <c r="A42" s="35"/>
    </row>
    <row r="43" spans="1:5" ht="33.75" customHeight="1">
      <c r="A43" s="456"/>
      <c r="B43" s="456"/>
      <c r="C43" s="456"/>
      <c r="D43" s="456"/>
      <c r="E43" s="456"/>
    </row>
    <row r="44" spans="1:5" ht="19.5" customHeight="1">
      <c r="A44" s="35"/>
      <c r="B44" s="35"/>
      <c r="C44" s="35"/>
      <c r="D44" s="35"/>
      <c r="E44" s="35"/>
    </row>
    <row r="45" spans="1:5" ht="72" customHeight="1">
      <c r="A45" s="48"/>
      <c r="B45" s="485"/>
      <c r="C45" s="485"/>
      <c r="D45" s="48"/>
      <c r="E45" s="48"/>
    </row>
    <row r="46" spans="1:5" ht="25.5" customHeight="1">
      <c r="A46" s="96"/>
      <c r="B46" s="502"/>
      <c r="C46" s="502"/>
      <c r="D46" s="254"/>
      <c r="E46" s="254"/>
    </row>
    <row r="47" spans="1:5" ht="25.5" customHeight="1">
      <c r="A47" s="96"/>
      <c r="B47" s="502"/>
      <c r="C47" s="502"/>
      <c r="D47" s="254"/>
      <c r="E47" s="254"/>
    </row>
    <row r="48" spans="1:5" ht="25.5" customHeight="1">
      <c r="A48" s="96"/>
      <c r="B48" s="502"/>
      <c r="C48" s="502"/>
      <c r="D48" s="254"/>
      <c r="E48" s="254"/>
    </row>
    <row r="49" spans="1:5" ht="25.5" customHeight="1">
      <c r="A49" s="96"/>
      <c r="B49" s="502"/>
      <c r="C49" s="502"/>
      <c r="D49" s="254"/>
      <c r="E49" s="254"/>
    </row>
    <row r="50" spans="1:5" ht="25.5" customHeight="1">
      <c r="A50" s="96"/>
      <c r="B50" s="502"/>
      <c r="C50" s="502"/>
      <c r="D50" s="254"/>
      <c r="E50" s="254"/>
    </row>
    <row r="51" spans="1:5" ht="25.5" customHeight="1">
      <c r="A51" s="96"/>
      <c r="B51" s="502"/>
      <c r="C51" s="502"/>
      <c r="D51" s="254"/>
      <c r="E51" s="254"/>
    </row>
    <row r="52" spans="1:5" ht="27.95" customHeight="1">
      <c r="A52" s="35"/>
      <c r="B52" s="35"/>
      <c r="C52" s="35"/>
      <c r="D52" s="35"/>
      <c r="E52" s="35"/>
    </row>
    <row r="53" spans="1:5" ht="27.95" customHeight="1">
      <c r="A53" s="187"/>
      <c r="B53" s="187"/>
      <c r="C53" s="187"/>
      <c r="D53" s="187"/>
      <c r="E53" s="187"/>
    </row>
    <row r="54" spans="1:5" ht="27.95" customHeight="1">
      <c r="A54" s="187"/>
      <c r="B54" s="71"/>
      <c r="C54" s="187"/>
      <c r="D54" s="187"/>
      <c r="E54" s="187"/>
    </row>
    <row r="55" spans="1:5" ht="27.95" customHeight="1">
      <c r="A55" s="187"/>
      <c r="B55" s="187"/>
      <c r="C55" s="187"/>
      <c r="D55" s="187"/>
      <c r="E55" s="187"/>
    </row>
    <row r="56" spans="1:5" ht="27.95" customHeight="1">
      <c r="A56" s="187"/>
      <c r="B56" s="187"/>
      <c r="C56" s="187"/>
      <c r="D56" s="187"/>
      <c r="E56" s="187"/>
    </row>
    <row r="57" spans="1:5" ht="19.5" customHeight="1">
      <c r="A57" s="24"/>
      <c r="B57" s="25"/>
      <c r="C57" s="25"/>
      <c r="D57" s="25"/>
      <c r="E57" s="26"/>
    </row>
    <row r="58" spans="1:5" ht="19.5" customHeight="1"/>
    <row r="59" spans="1:5" ht="48" customHeight="1">
      <c r="A59" s="504"/>
      <c r="B59" s="504"/>
      <c r="C59" s="504"/>
      <c r="D59" s="504"/>
      <c r="E59" s="504"/>
    </row>
    <row r="60" spans="1:5" ht="19.5" customHeight="1">
      <c r="A60" s="31"/>
    </row>
    <row r="61" spans="1:5" ht="19.5" customHeight="1">
      <c r="A61" s="455"/>
      <c r="B61" s="455"/>
      <c r="C61" s="455"/>
      <c r="D61" s="455"/>
      <c r="E61" s="455"/>
    </row>
    <row r="62" spans="1:5" ht="19.5" customHeight="1">
      <c r="A62" s="35"/>
    </row>
    <row r="63" spans="1:5" ht="19.5" customHeight="1">
      <c r="A63" s="36"/>
      <c r="B63" s="35"/>
      <c r="C63" s="35"/>
      <c r="D63" s="16"/>
    </row>
    <row r="64" spans="1:5" ht="19.5" customHeight="1">
      <c r="A64" s="36"/>
      <c r="B64" s="35"/>
      <c r="C64" s="35"/>
      <c r="D64" s="13"/>
    </row>
    <row r="65" spans="1:5" ht="19.5" customHeight="1">
      <c r="A65" s="14"/>
      <c r="B65" s="457"/>
      <c r="C65" s="457"/>
      <c r="D65" s="13"/>
    </row>
    <row r="66" spans="1:5" ht="19.5" customHeight="1">
      <c r="A66" s="14"/>
      <c r="B66" s="457"/>
      <c r="C66" s="457"/>
      <c r="D66" s="13"/>
    </row>
    <row r="67" spans="1:5" ht="19.5" customHeight="1">
      <c r="B67" s="457"/>
      <c r="C67" s="457"/>
      <c r="D67" s="13"/>
    </row>
    <row r="68" spans="1:5" ht="19.5" customHeight="1">
      <c r="A68" s="35"/>
      <c r="B68" s="457"/>
      <c r="C68" s="457"/>
      <c r="D68" s="13"/>
    </row>
    <row r="69" spans="1:5" ht="19.5" customHeight="1"/>
    <row r="70" spans="1:5" ht="19.5" customHeight="1">
      <c r="A70" s="35"/>
    </row>
    <row r="71" spans="1:5" ht="33.75" customHeight="1">
      <c r="A71" s="456"/>
      <c r="B71" s="456"/>
      <c r="C71" s="456"/>
      <c r="D71" s="456"/>
      <c r="E71" s="456"/>
    </row>
    <row r="72" spans="1:5" ht="19.5" customHeight="1">
      <c r="A72" s="35"/>
      <c r="B72" s="35"/>
      <c r="C72" s="35"/>
      <c r="D72" s="35"/>
      <c r="E72" s="35"/>
    </row>
    <row r="73" spans="1:5" ht="72" customHeight="1">
      <c r="A73" s="48"/>
      <c r="B73" s="485"/>
      <c r="C73" s="485"/>
      <c r="D73" s="48"/>
      <c r="E73" s="48"/>
    </row>
    <row r="74" spans="1:5" ht="25.5" customHeight="1">
      <c r="A74" s="96"/>
      <c r="B74" s="502"/>
      <c r="C74" s="502"/>
      <c r="D74" s="254"/>
      <c r="E74" s="254"/>
    </row>
    <row r="75" spans="1:5" ht="25.5" customHeight="1">
      <c r="A75" s="96"/>
      <c r="B75" s="502"/>
      <c r="C75" s="502"/>
      <c r="D75" s="254"/>
      <c r="E75" s="254"/>
    </row>
    <row r="76" spans="1:5" ht="25.5" customHeight="1">
      <c r="A76" s="96"/>
      <c r="B76" s="502"/>
      <c r="C76" s="502"/>
      <c r="D76" s="254"/>
      <c r="E76" s="254"/>
    </row>
    <row r="77" spans="1:5" ht="25.5" customHeight="1">
      <c r="A77" s="96"/>
      <c r="B77" s="502"/>
      <c r="C77" s="502"/>
      <c r="D77" s="254"/>
      <c r="E77" s="254"/>
    </row>
    <row r="78" spans="1:5" ht="25.5" customHeight="1">
      <c r="A78" s="96"/>
      <c r="B78" s="502"/>
      <c r="C78" s="502"/>
      <c r="D78" s="254"/>
      <c r="E78" s="254"/>
    </row>
    <row r="79" spans="1:5" ht="25.5" customHeight="1">
      <c r="A79" s="96"/>
      <c r="B79" s="502"/>
      <c r="C79" s="502"/>
      <c r="D79" s="254"/>
      <c r="E79" s="254"/>
    </row>
    <row r="80" spans="1:5" ht="19.5" customHeight="1">
      <c r="A80" s="35"/>
      <c r="B80" s="35"/>
      <c r="C80" s="35"/>
      <c r="D80" s="35"/>
      <c r="E80" s="35"/>
    </row>
    <row r="81" spans="1:5" ht="24.75" customHeight="1">
      <c r="A81" s="187"/>
      <c r="B81" s="187"/>
      <c r="C81" s="187"/>
      <c r="D81" s="187"/>
      <c r="E81" s="187"/>
    </row>
    <row r="82" spans="1:5" ht="24.75" customHeight="1">
      <c r="A82" s="187"/>
      <c r="B82" s="71"/>
      <c r="C82" s="187"/>
      <c r="D82" s="187"/>
      <c r="E82" s="187"/>
    </row>
    <row r="83" spans="1:5" ht="24.75" customHeight="1">
      <c r="A83" s="187"/>
      <c r="B83" s="187"/>
      <c r="C83" s="187"/>
      <c r="D83" s="187"/>
      <c r="E83" s="187"/>
    </row>
    <row r="84" spans="1:5" ht="24.75" customHeight="1">
      <c r="A84" s="187"/>
      <c r="B84" s="187"/>
      <c r="C84" s="187"/>
      <c r="D84" s="187"/>
      <c r="E84" s="187"/>
    </row>
    <row r="85" spans="1:5" ht="37.5" customHeight="1">
      <c r="A85" s="66"/>
      <c r="B85" s="66"/>
      <c r="C85" s="66"/>
      <c r="D85" s="66"/>
      <c r="E85" s="66"/>
    </row>
  </sheetData>
  <sheetProtection algorithmName="SHA-512" hashValue="CZqpvNCDh4WUNifZpnsLRS9us46Gt2xHl5FTy1bPDFGruY5RMyiW/rq/evXl3MNQAHcJIRbUd8f4JYLg4Mi+2g==" saltValue="ITufY+lV11GL1CRpXPS83A==" spinCount="100000" sheet="1" formatColumns="0" formatRows="0" selectLockedCells="1"/>
  <customSheetViews>
    <customSheetView guid="{F0B6C6E1-BBDB-4A75-A9F0-384CBB745CE4}" showPageBreaks="1" showGridLines="0" printArea="1" view="pageBreakPreview" topLeftCell="A17">
      <selection activeCell="B18" sqref="B18:C18"/>
      <pageMargins left="0.75" right="0.63" top="0.57999999999999996" bottom="0.6" header="0.34" footer="0.35"/>
      <pageSetup scale="96" orientation="portrait" r:id="rId1"/>
      <headerFooter alignWithMargins="0">
        <oddFooter>&amp;R&amp;"Book Antiqua,Bold"&amp;8 Page &amp;P of &amp;N</oddFooter>
      </headerFooter>
    </customSheetView>
    <customSheetView guid="{26C060F1-C19E-47DD-BF56-3C984BC287C6}" showPageBreaks="1" showGridLines="0" printArea="1" view="pageBreakPreview" topLeftCell="A10">
      <selection activeCell="B46" sqref="B46:C46"/>
      <pageMargins left="0.75" right="0.63" top="0.57999999999999996" bottom="0.6" header="0.34" footer="0.35"/>
      <pageSetup scale="96" orientation="portrait" r:id="rId2"/>
      <headerFooter alignWithMargins="0">
        <oddFooter>&amp;R&amp;"Book Antiqua,Bold"&amp;8 Page &amp;P of &amp;N</oddFooter>
      </headerFooter>
    </customSheetView>
    <customSheetView guid="{02C24E46-CB1A-4A64-AFE8-BC568DF970F3}" showPageBreaks="1" showGridLines="0" printArea="1" view="pageBreakPreview">
      <selection activeCell="B46" sqref="B46:C46"/>
      <pageMargins left="0.75" right="0.63" top="0.57999999999999996" bottom="0.6" header="0.34" footer="0.35"/>
      <pageSetup scale="96" orientation="portrait" r:id="rId3"/>
      <headerFooter alignWithMargins="0">
        <oddFooter>&amp;R&amp;"Book Antiqua,Bold"&amp;8 Page &amp;P of &amp;N</oddFooter>
      </headerFooter>
    </customSheetView>
    <customSheetView guid="{955D6481-897E-48CA-BB0D-D704C8664312}" showPageBreaks="1" showGridLines="0" printArea="1" view="pageBreakPreview">
      <selection activeCell="B22" sqref="B22:C22"/>
      <pageMargins left="0.75" right="0.63" top="0.57999999999999996" bottom="0.6" header="0.34" footer="0.35"/>
      <pageSetup scale="96" orientation="portrait" r:id="rId4"/>
      <headerFooter alignWithMargins="0">
        <oddFooter>&amp;R&amp;"Book Antiqua,Bold"&amp;8 Page &amp;P of &amp;N</oddFooter>
      </headerFooter>
    </customSheetView>
    <customSheetView guid="{FA33CAB9-FE45-4709-BC11-EBB8931FB6CB}" showPageBreaks="1" showGridLines="0" printArea="1" view="pageBreakPreview">
      <selection activeCell="B18" sqref="B18:C18"/>
      <pageMargins left="0.75" right="0.63" top="0.57999999999999996" bottom="0.6" header="0.34" footer="0.35"/>
      <pageSetup scale="96" orientation="portrait" r:id="rId5"/>
      <headerFooter alignWithMargins="0">
        <oddFooter>&amp;R&amp;"Book Antiqua,Bold"&amp;8 Page &amp;P of &amp;N</oddFooter>
      </headerFooter>
    </customSheetView>
    <customSheetView guid="{A966316B-6DBC-467B-B4AD-0F6D41569056}" showPageBreaks="1" showGridLines="0" printArea="1" view="pageBreakPreview" topLeftCell="A13">
      <selection activeCell="B46" sqref="B46:C46"/>
      <pageMargins left="0.75" right="0.63" top="0.57999999999999996" bottom="0.6" header="0.34" footer="0.35"/>
      <pageSetup scale="96" orientation="portrait" r:id="rId6"/>
      <headerFooter alignWithMargins="0">
        <oddFooter>&amp;R&amp;"Book Antiqua,Bold"&amp;8 Page &amp;P of &amp;N</oddFooter>
      </headerFooter>
    </customSheetView>
    <customSheetView guid="{0B94E550-FB49-4D0D-BCDB-8811C4A584DD}" showPageBreaks="1" showGridLines="0" printArea="1" view="pageBreakPreview" topLeftCell="A16">
      <selection activeCell="B46" sqref="B46:C46"/>
      <pageMargins left="0.75" right="0.63" top="0.57999999999999996" bottom="0.6" header="0.34" footer="0.35"/>
      <pageSetup scale="96" orientation="portrait" r:id="rId7"/>
      <headerFooter alignWithMargins="0">
        <oddFooter>&amp;R&amp;"Book Antiqua,Bold"&amp;8 Page &amp;P of &amp;N</oddFooter>
      </headerFooter>
    </customSheetView>
    <customSheetView guid="{101E340E-5624-46EF-AADB-2F62C21B5295}" showPageBreaks="1" showGridLines="0" printArea="1" view="pageBreakPreview" topLeftCell="A16">
      <selection activeCell="B46" sqref="B46:C46"/>
      <pageMargins left="0.75" right="0.63" top="0.57999999999999996" bottom="0.6" header="0.34" footer="0.35"/>
      <pageSetup scale="96" orientation="portrait" r:id="rId8"/>
      <headerFooter alignWithMargins="0">
        <oddFooter>&amp;R&amp;"Book Antiqua,Bold"&amp;8 Page &amp;P of &amp;N</oddFooter>
      </headerFooter>
    </customSheetView>
    <customSheetView guid="{A667ED77-8424-4D1C-8A46-14ECA26AEC7D}" showPageBreaks="1" showGridLines="0" printArea="1" view="pageBreakPreview">
      <selection activeCell="B46" sqref="B46:C46"/>
      <pageMargins left="0.75" right="0.63" top="0.57999999999999996" bottom="0.6" header="0.34" footer="0.35"/>
      <pageSetup orientation="portrait" r:id="rId9"/>
      <headerFooter alignWithMargins="0">
        <oddFooter>&amp;R&amp;"Book Antiqua,Bold"&amp;8 Page &amp;P of &amp;N</oddFooter>
      </headerFooter>
    </customSheetView>
    <customSheetView guid="{7A122CCC-B984-47E9-88CF-89418CB24A21}" showGridLines="0" showRuler="0" topLeftCell="A19">
      <selection activeCell="B18" sqref="B18:C18"/>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4"/>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DC28ED1E-3E35-4094-9C2B-5C0A1C1D459C}" showPageBreaks="1" showGridLines="0" printArea="1">
      <selection activeCell="B20" sqref="B20:C20"/>
      <pageMargins left="0.75" right="0.63" top="0.57999999999999996" bottom="0.6" header="0.34" footer="0.35"/>
      <pageSetup orientation="portrait" r:id="rId16"/>
      <headerFooter alignWithMargins="0">
        <oddFooter>&amp;R&amp;"Book Antiqua,Bold"&amp;8 Page &amp;P of &amp;N</oddFooter>
      </headerFooter>
    </customSheetView>
    <customSheetView guid="{244B8F7F-C84C-4134-A8A5-723A75D45FC2}" showGridLines="0">
      <selection activeCell="B20" sqref="B20:C20"/>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topLeftCell="A4">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B3AA1F62-F1E5-4DDF-B9C9-D54D9BFF6A2A}" showPageBreaks="1" showGridLines="0" printArea="1" view="pageBreakPreview">
      <selection activeCell="B46" sqref="B46:C46"/>
      <pageMargins left="0.75" right="0.63" top="0.57999999999999996" bottom="0.6" header="0.34" footer="0.35"/>
      <pageSetup orientation="portrait" r:id="rId19"/>
      <headerFooter alignWithMargins="0">
        <oddFooter>&amp;R&amp;"Book Antiqua,Bold"&amp;8 Page &amp;P of &amp;N</oddFooter>
      </headerFooter>
    </customSheetView>
    <customSheetView guid="{9E565B0E-8A1D-4C38-9278-F5233F8D5014}" showPageBreaks="1" showGridLines="0" printArea="1" view="pageBreakPreview">
      <selection activeCell="B46" sqref="B46:C46"/>
      <pageMargins left="0.75" right="0.63" top="0.57999999999999996" bottom="0.6" header="0.34" footer="0.35"/>
      <pageSetup scale="96" orientation="portrait" r:id="rId20"/>
      <headerFooter alignWithMargins="0">
        <oddFooter>&amp;R&amp;"Book Antiqua,Bold"&amp;8 Page &amp;P of &amp;N</oddFooter>
      </headerFooter>
    </customSheetView>
    <customSheetView guid="{EC8792F6-94EB-40FE-A69E-3F2E55E190BC}" showPageBreaks="1" showGridLines="0" printArea="1" view="pageBreakPreview" topLeftCell="A16">
      <selection activeCell="B46" sqref="B46:C46"/>
      <pageMargins left="0.75" right="0.63" top="0.57999999999999996" bottom="0.6" header="0.34" footer="0.35"/>
      <pageSetup scale="96" orientation="portrait" r:id="rId21"/>
      <headerFooter alignWithMargins="0">
        <oddFooter>&amp;R&amp;"Book Antiqua,Bold"&amp;8 Page &amp;P of &amp;N</oddFooter>
      </headerFooter>
    </customSheetView>
    <customSheetView guid="{89D1B684-1876-468F-8D99-45DA6BBF39C7}" showPageBreaks="1" showGridLines="0" printArea="1" view="pageBreakPreview">
      <selection activeCell="B46" sqref="B46:C46"/>
      <pageMargins left="0.75" right="0.63" top="0.57999999999999996" bottom="0.6" header="0.34" footer="0.35"/>
      <pageSetup scale="96" orientation="portrait" r:id="rId22"/>
      <headerFooter alignWithMargins="0">
        <oddFooter>&amp;R&amp;"Book Antiqua,Bold"&amp;8 Page &amp;P of &amp;N</oddFooter>
      </headerFooter>
    </customSheetView>
    <customSheetView guid="{B4BE0CEE-465A-40B9-8268-D354BC993C36}" showPageBreaks="1" showGridLines="0" printArea="1" view="pageBreakPreview" topLeftCell="A13">
      <selection activeCell="B46" sqref="B46:C46"/>
      <pageMargins left="0.75" right="0.63" top="0.57999999999999996" bottom="0.6" header="0.34" footer="0.35"/>
      <pageSetup scale="96" orientation="portrait" r:id="rId23"/>
      <headerFooter alignWithMargins="0">
        <oddFooter>&amp;R&amp;"Book Antiqua,Bold"&amp;8 Page &amp;P of &amp;N</oddFooter>
      </headerFooter>
    </customSheetView>
    <customSheetView guid="{13074202-7653-40A0-B9BF-16D1589728A2}" showPageBreaks="1" showGridLines="0" printArea="1" view="pageBreakPreview">
      <selection activeCell="B18" sqref="B18:C18"/>
      <pageMargins left="0.75" right="0.63" top="0.57999999999999996" bottom="0.6" header="0.34" footer="0.35"/>
      <pageSetup scale="96" orientation="portrait" r:id="rId24"/>
      <headerFooter alignWithMargins="0">
        <oddFooter>&amp;R&amp;"Book Antiqua,Bold"&amp;8 Page &amp;P of &amp;N</oddFooter>
      </headerFooter>
    </customSheetView>
    <customSheetView guid="{4B244927-9C7A-42F5-AAF5-ADC353C736FE}" showPageBreaks="1" showGridLines="0" printArea="1" view="pageBreakPreview" topLeftCell="A4">
      <selection activeCell="B22" sqref="B22:C22"/>
      <pageMargins left="0.75" right="0.63" top="0.57999999999999996" bottom="0.6" header="0.34" footer="0.35"/>
      <pageSetup scale="96" orientation="portrait" r:id="rId25"/>
      <headerFooter alignWithMargins="0">
        <oddFooter>&amp;R&amp;"Book Antiqua,Bold"&amp;8 Page &amp;P of &amp;N</oddFooter>
      </headerFooter>
    </customSheetView>
    <customSheetView guid="{073677CF-5E9E-429E-9C1F-055126F3C8DC}" showPageBreaks="1" showGridLines="0" printArea="1" view="pageBreakPreview">
      <selection activeCell="B22" sqref="B22:C22"/>
      <pageMargins left="0.75" right="0.63" top="0.57999999999999996" bottom="0.6" header="0.34" footer="0.35"/>
      <pageSetup scale="96" orientation="portrait" r:id="rId26"/>
      <headerFooter alignWithMargins="0">
        <oddFooter>&amp;R&amp;"Book Antiqua,Bold"&amp;8 Page &amp;P of &amp;N</oddFooter>
      </headerFooter>
    </customSheetView>
    <customSheetView guid="{F80E5273-5F89-42D0-8059-39B4DAA26485}" showPageBreaks="1" showGridLines="0" printArea="1" view="pageBreakPreview">
      <selection activeCell="B46" sqref="B46:C46"/>
      <pageMargins left="0.75" right="0.63" top="0.57999999999999996" bottom="0.6" header="0.34" footer="0.35"/>
      <pageSetup scale="96" orientation="portrait" r:id="rId27"/>
      <headerFooter alignWithMargins="0">
        <oddFooter>&amp;R&amp;"Book Antiqua,Bold"&amp;8 Page &amp;P of &amp;N</oddFooter>
      </headerFooter>
    </customSheetView>
    <customSheetView guid="{3A9A4658-0506-4EA2-8800-91A33CC724CB}" showPageBreaks="1" showGridLines="0" printArea="1" view="pageBreakPreview">
      <selection activeCell="B46" sqref="B46:C46"/>
      <pageMargins left="0.75" right="0.63" top="0.57999999999999996" bottom="0.6" header="0.34" footer="0.35"/>
      <pageSetup scale="96" orientation="portrait" r:id="rId28"/>
      <headerFooter alignWithMargins="0">
        <oddFooter>&amp;R&amp;"Book Antiqua,Bold"&amp;8 Page &amp;P of &amp;N</oddFooter>
      </headerFooter>
    </customSheetView>
    <customSheetView guid="{3A7B3E6C-4805-42DC-AD4C-749B6F60AF6B}" showPageBreaks="1" showGridLines="0" printArea="1" view="pageBreakPreview" topLeftCell="A10">
      <selection activeCell="B46" sqref="B46:C46"/>
      <pageMargins left="0.75" right="0.63" top="0.57999999999999996" bottom="0.6" header="0.34" footer="0.35"/>
      <pageSetup scale="96" orientation="portrait" r:id="rId29"/>
      <headerFooter alignWithMargins="0">
        <oddFooter>&amp;R&amp;"Book Antiqua,Bold"&amp;8 Page &amp;P of &amp;N</oddFooter>
      </headerFooter>
    </customSheetView>
  </customSheetViews>
  <mergeCells count="45">
    <mergeCell ref="B68:C68"/>
    <mergeCell ref="B79:C79"/>
    <mergeCell ref="B74:C74"/>
    <mergeCell ref="B75:C75"/>
    <mergeCell ref="B76:C76"/>
    <mergeCell ref="B77:C77"/>
    <mergeCell ref="B78:C78"/>
    <mergeCell ref="A71:E71"/>
    <mergeCell ref="B73:C73"/>
    <mergeCell ref="B66:C66"/>
    <mergeCell ref="B67:C67"/>
    <mergeCell ref="A61:E61"/>
    <mergeCell ref="B51:C51"/>
    <mergeCell ref="B46:C46"/>
    <mergeCell ref="B47:C47"/>
    <mergeCell ref="B48:C48"/>
    <mergeCell ref="B49:C49"/>
    <mergeCell ref="A59:E59"/>
    <mergeCell ref="B65:C65"/>
    <mergeCell ref="B45:C45"/>
    <mergeCell ref="B50:C50"/>
    <mergeCell ref="B40:C40"/>
    <mergeCell ref="A43:E43"/>
    <mergeCell ref="B18:C18"/>
    <mergeCell ref="B38:C38"/>
    <mergeCell ref="B39:C39"/>
    <mergeCell ref="B19:C19"/>
    <mergeCell ref="B20:C20"/>
    <mergeCell ref="B21:C21"/>
    <mergeCell ref="B22:C22"/>
    <mergeCell ref="A33:E33"/>
    <mergeCell ref="B37:C37"/>
    <mergeCell ref="B23:C23"/>
    <mergeCell ref="A25:E25"/>
    <mergeCell ref="A26:E26"/>
    <mergeCell ref="A31:E31"/>
    <mergeCell ref="A3:E3"/>
    <mergeCell ref="A5:E5"/>
    <mergeCell ref="A15:E15"/>
    <mergeCell ref="B17:C17"/>
    <mergeCell ref="B9:C9"/>
    <mergeCell ref="B10:C10"/>
    <mergeCell ref="B11:C11"/>
    <mergeCell ref="B12:C12"/>
    <mergeCell ref="A8:C8"/>
  </mergeCells>
  <phoneticPr fontId="6" type="noConversion"/>
  <conditionalFormatting sqref="B55:B56 A81:A85 C81:E85 B81 B83:B85 A32:A56 C32:E56 B32:B53">
    <cfRule type="expression" dxfId="16" priority="1" stopIfTrue="1">
      <formula>$Z$2&lt;1</formula>
    </cfRule>
  </conditionalFormatting>
  <conditionalFormatting sqref="A57:E80">
    <cfRule type="expression" dxfId="15" priority="2" stopIfTrue="1">
      <formula>$Z$2&lt;2</formula>
    </cfRule>
  </conditionalFormatting>
  <pageMargins left="0.75" right="0.63" top="0.57999999999999996" bottom="0.6" header="0.34" footer="0.35"/>
  <pageSetup scale="96" orientation="portrait" r:id="rId30"/>
  <headerFooter alignWithMargins="0">
    <oddFooter>&amp;R&amp;"Book Antiqua,Bold"&amp;8 Page &amp;P of &amp;N</oddFooter>
  </headerFooter>
  <drawing r:id="rId3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indexed="53"/>
    <pageSetUpPr fitToPage="1"/>
  </sheetPr>
  <dimension ref="A1:G20"/>
  <sheetViews>
    <sheetView showGridLines="0" view="pageBreakPreview" topLeftCell="A3" zoomScaleSheetLayoutView="100" workbookViewId="0">
      <selection activeCell="D17" sqref="D17"/>
    </sheetView>
  </sheetViews>
  <sheetFormatPr defaultRowHeight="16.5"/>
  <cols>
    <col min="1" max="1" width="12.140625" style="32" customWidth="1"/>
    <col min="2" max="2" width="28.42578125" style="32" customWidth="1"/>
    <col min="3" max="3" width="16" style="32" customWidth="1"/>
    <col min="4" max="4" width="36" style="32" customWidth="1"/>
    <col min="5" max="5" width="23.140625" style="32" customWidth="1"/>
    <col min="6" max="6" width="9.140625" style="27"/>
    <col min="7" max="16384" width="9.140625" style="28"/>
  </cols>
  <sheetData>
    <row r="1" spans="1:7">
      <c r="A1" s="24" t="str">
        <f>'Attach 3(JV)'!A1</f>
        <v>Specification No. :CC/NT/S-SRVY/DOM/A02/24/02866</v>
      </c>
      <c r="B1" s="25"/>
      <c r="C1" s="25"/>
      <c r="D1" s="25"/>
      <c r="E1" s="44" t="str">
        <f>"Attachment-12 " &amp; 'Attach 3(JV)'!AT1</f>
        <v>Attachment-12 LS01</v>
      </c>
    </row>
    <row r="3" spans="1:7" ht="81.75" customHeight="1">
      <c r="A3" s="454" t="str">
        <f>'Attach 3(JV)'!A3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54"/>
      <c r="C3" s="454"/>
      <c r="D3" s="454"/>
      <c r="E3" s="454"/>
      <c r="F3" s="29"/>
    </row>
    <row r="4" spans="1:7" ht="20.100000000000001" customHeight="1">
      <c r="A4" s="31"/>
      <c r="F4" s="33"/>
      <c r="G4" s="12"/>
    </row>
    <row r="5" spans="1:7" ht="20.100000000000001" customHeight="1">
      <c r="A5" s="455" t="s">
        <v>181</v>
      </c>
      <c r="B5" s="455"/>
      <c r="C5" s="455"/>
      <c r="D5" s="455"/>
      <c r="E5" s="455"/>
      <c r="F5" s="33"/>
      <c r="G5" s="12"/>
    </row>
    <row r="6" spans="1:7" ht="20.100000000000001" customHeight="1">
      <c r="A6" s="35"/>
      <c r="F6" s="33"/>
      <c r="G6" s="12"/>
    </row>
    <row r="7" spans="1:7" ht="20.100000000000001" customHeight="1">
      <c r="A7" s="36" t="str">
        <f>'Attach 3(JV)'!A7</f>
        <v>Bidder’s Name and Address (Sole Bidder) :</v>
      </c>
      <c r="D7" s="166" t="str">
        <f>'Attach 3(JV)'!E7</f>
        <v>To:</v>
      </c>
      <c r="F7" s="33"/>
      <c r="G7" s="12"/>
    </row>
    <row r="8" spans="1:7" ht="36" customHeight="1">
      <c r="A8" s="453" t="str">
        <f>'Attach 3(JV)'!A8</f>
        <v/>
      </c>
      <c r="B8" s="453"/>
      <c r="C8" s="453"/>
      <c r="D8" s="167" t="str">
        <f>'Attach 3(JV)'!E8</f>
        <v>Contract Services</v>
      </c>
      <c r="F8" s="33"/>
      <c r="G8" s="12"/>
    </row>
    <row r="9" spans="1:7" ht="20.100000000000001" customHeight="1">
      <c r="A9" s="14" t="s">
        <v>153</v>
      </c>
      <c r="B9" s="457" t="str">
        <f>'Attach 3(JV)'!B9</f>
        <v/>
      </c>
      <c r="C9" s="457"/>
      <c r="D9" s="167" t="str">
        <f>'Attach 3(JV)'!E9</f>
        <v>Power Grid Corporation of India Ltd.,</v>
      </c>
      <c r="F9" s="33"/>
      <c r="G9" s="12"/>
    </row>
    <row r="10" spans="1:7" ht="20.100000000000001" customHeight="1">
      <c r="A10" s="14" t="s">
        <v>155</v>
      </c>
      <c r="B10" s="457" t="str">
        <f>'Attach 3(JV)'!B10</f>
        <v/>
      </c>
      <c r="C10" s="457"/>
      <c r="D10" s="167" t="str">
        <f>'Attach 3(JV)'!E10</f>
        <v>"Saudamini", Plot No. 2, Sector 29</v>
      </c>
      <c r="F10" s="33"/>
      <c r="G10" s="12"/>
    </row>
    <row r="11" spans="1:7" ht="20.100000000000001" customHeight="1">
      <c r="B11" s="457" t="str">
        <f>'Attach 3(JV)'!B11</f>
        <v/>
      </c>
      <c r="C11" s="457"/>
      <c r="D11" s="167" t="str">
        <f>'Attach 3(JV)'!E11</f>
        <v>Gurgaon (Haryana) - 122001</v>
      </c>
    </row>
    <row r="12" spans="1:7" ht="20.100000000000001" customHeight="1">
      <c r="A12" s="35"/>
      <c r="B12" s="457" t="str">
        <f>'Attach 3(JV)'!B12</f>
        <v/>
      </c>
      <c r="C12" s="505"/>
      <c r="D12" s="127"/>
    </row>
    <row r="13" spans="1:7" ht="9.9499999999999993" customHeight="1">
      <c r="A13" s="35"/>
      <c r="B13" s="126"/>
      <c r="C13" s="126"/>
    </row>
    <row r="14" spans="1:7" ht="20.100000000000001" customHeight="1">
      <c r="A14" s="32" t="s">
        <v>147</v>
      </c>
    </row>
    <row r="15" spans="1:7" ht="9.9499999999999993" customHeight="1">
      <c r="A15" s="35"/>
    </row>
    <row r="16" spans="1:7" ht="55.5" customHeight="1">
      <c r="A16" s="506" t="s">
        <v>600</v>
      </c>
      <c r="B16" s="507"/>
      <c r="C16" s="507"/>
      <c r="D16" s="507"/>
      <c r="E16" s="508"/>
    </row>
    <row r="17" spans="1:5" ht="55.5" customHeight="1">
      <c r="A17" s="397"/>
      <c r="B17" s="397"/>
      <c r="C17" s="397"/>
      <c r="D17" s="397"/>
      <c r="E17" s="397"/>
    </row>
    <row r="18" spans="1:5" ht="24" customHeight="1">
      <c r="A18" s="39" t="s">
        <v>133</v>
      </c>
      <c r="B18" s="178" t="str">
        <f>'Attach 3(JV)'!B24</f>
        <v/>
      </c>
      <c r="C18" s="39" t="s">
        <v>131</v>
      </c>
      <c r="D18" s="248" t="str">
        <f>'Attach 3(JV)'!E24</f>
        <v/>
      </c>
    </row>
    <row r="19" spans="1:5" ht="24" customHeight="1">
      <c r="A19" s="39" t="s">
        <v>134</v>
      </c>
      <c r="B19" s="248" t="str">
        <f>'Attach 3(JV)'!B25</f>
        <v/>
      </c>
      <c r="C19" s="39" t="s">
        <v>205</v>
      </c>
      <c r="D19" s="248" t="str">
        <f>'Attach 3(JV)'!E25</f>
        <v/>
      </c>
    </row>
    <row r="20" spans="1:5" ht="24" customHeight="1">
      <c r="A20" s="36"/>
      <c r="B20" s="36"/>
      <c r="C20" s="39"/>
      <c r="D20" s="40"/>
      <c r="E20" s="36"/>
    </row>
  </sheetData>
  <sheetProtection algorithmName="SHA-512" hashValue="gOZWg8kwO77Sicd2NcKACHNsZ1F9RxwmpnjbGQQYgJYgiRpeMizLqAFeAF2fSErLNkrZnnMqyoZLs5o5Y52l2g==" saltValue="ci7WcY1Lb0/0/KaFm0xn/w==" spinCount="100000" sheet="1" formatColumns="0" formatRows="0" selectLockedCells="1"/>
  <customSheetViews>
    <customSheetView guid="{F0B6C6E1-BBDB-4A75-A9F0-384CBB745CE4}" showPageBreaks="1" showGridLines="0" fitToPage="1" printArea="1" view="pageBreakPreview" topLeftCell="A3">
      <selection activeCell="D17" sqref="D17"/>
      <pageMargins left="0.75" right="0.47" top="0.36" bottom="0.48" header="0.28000000000000003" footer="0.23"/>
      <pageSetup paperSize="9" scale="86" orientation="portrait" r:id="rId1"/>
      <headerFooter alignWithMargins="0">
        <oddFooter>&amp;R&amp;"Book Antiqua,Bold"&amp;8 Page &amp;P of &amp;N</oddFooter>
      </headerFooter>
    </customSheetView>
    <customSheetView guid="{26C060F1-C19E-47DD-BF56-3C984BC287C6}" scale="145" showPageBreaks="1" showGridLines="0" fitToPage="1" printArea="1" hiddenRows="1" view="pageBreakPreview">
      <selection activeCell="C21" sqref="C21"/>
      <pageMargins left="0.75" right="0.47" top="0.36" bottom="0.48" header="0.28000000000000003" footer="0.23"/>
      <pageSetup paperSize="9" scale="11" orientation="portrait" r:id="rId2"/>
      <headerFooter alignWithMargins="0">
        <oddFooter>&amp;R&amp;"Book Antiqua,Bold"&amp;8 Page &amp;P of &amp;N</oddFooter>
      </headerFooter>
    </customSheetView>
    <customSheetView guid="{02C24E46-CB1A-4A64-AFE8-BC568DF970F3}" showPageBreaks="1" showGridLines="0" fitToPage="1" printArea="1" view="pageBreakPreview">
      <selection activeCell="A3" sqref="A3:E3"/>
      <pageMargins left="0.75" right="0.47" top="0.36" bottom="0.48" header="0.28000000000000003" footer="0.23"/>
      <pageSetup paperSize="9" scale="74" orientation="portrait" r:id="rId3"/>
      <headerFooter alignWithMargins="0">
        <oddFooter>&amp;R&amp;"Book Antiqua,Bold"&amp;8 Page &amp;P of &amp;N</oddFooter>
      </headerFooter>
    </customSheetView>
    <customSheetView guid="{955D6481-897E-48CA-BB0D-D704C8664312}" showPageBreaks="1" showGridLines="0" fitToPage="1" printArea="1" view="pageBreakPreview" topLeftCell="A21">
      <selection activeCell="A3" sqref="A3:E3"/>
      <pageMargins left="0.75" right="0.47" top="0.36" bottom="0.48" header="0.28000000000000003" footer="0.23"/>
      <pageSetup paperSize="9" scale="74" orientation="portrait" r:id="rId4"/>
      <headerFooter alignWithMargins="0">
        <oddFooter>&amp;R&amp;"Book Antiqua,Bold"&amp;8 Page &amp;P of &amp;N</oddFooter>
      </headerFooter>
    </customSheetView>
    <customSheetView guid="{FA33CAB9-FE45-4709-BC11-EBB8931FB6CB}" showPageBreaks="1" showGridLines="0" fitToPage="1" printArea="1" view="pageBreakPreview">
      <selection activeCell="A3" sqref="A3:E3"/>
      <pageMargins left="0.75" right="0.47" top="0.36" bottom="0.48" header="0.28000000000000003" footer="0.23"/>
      <pageSetup paperSize="9" scale="74" orientation="portrait" r:id="rId5"/>
      <headerFooter alignWithMargins="0">
        <oddFooter>&amp;R&amp;"Book Antiqua,Bold"&amp;8 Page &amp;P of &amp;N</oddFooter>
      </headerFooter>
    </customSheetView>
    <customSheetView guid="{A966316B-6DBC-467B-B4AD-0F6D41569056}" showPageBreaks="1" showGridLines="0" fitToPage="1" printArea="1" view="pageBreakPreview" topLeftCell="A10">
      <selection activeCell="A3" sqref="A3:E3"/>
      <pageMargins left="0.75" right="0.47" top="0.36" bottom="0.48" header="0.28000000000000003" footer="0.23"/>
      <pageSetup paperSize="9" scale="74" orientation="portrait" r:id="rId6"/>
      <headerFooter alignWithMargins="0">
        <oddFooter>&amp;R&amp;"Book Antiqua,Bold"&amp;8 Page &amp;P of &amp;N</oddFooter>
      </headerFooter>
    </customSheetView>
    <customSheetView guid="{0B94E550-FB49-4D0D-BCDB-8811C4A584DD}" scale="75" showPageBreaks="1" showGridLines="0" printArea="1" view="pageBreakPreview" topLeftCell="A19">
      <selection activeCell="A3" sqref="A3:E3"/>
      <pageMargins left="0.75" right="0.47" top="0.36" bottom="0.48" header="0.28000000000000003" footer="0.23"/>
      <pageSetup scale="77" orientation="portrait" r:id="rId7"/>
      <headerFooter alignWithMargins="0">
        <oddFooter>&amp;R&amp;"Book Antiqua,Bold"&amp;8 Page &amp;P of &amp;N</oddFooter>
      </headerFooter>
    </customSheetView>
    <customSheetView guid="{101E340E-5624-46EF-AADB-2F62C21B5295}" scale="75" showPageBreaks="1" showGridLines="0" printArea="1" view="pageBreakPreview">
      <selection activeCell="J24" sqref="J24"/>
      <pageMargins left="0.75" right="0.47" top="0.36" bottom="0.48" header="0.28000000000000003" footer="0.23"/>
      <pageSetup scale="77" orientation="portrait" r:id="rId8"/>
      <headerFooter alignWithMargins="0">
        <oddFooter>&amp;R&amp;"Book Antiqua,Bold"&amp;8 Page &amp;P of &amp;N</oddFooter>
      </headerFooter>
    </customSheetView>
    <customSheetView guid="{A667ED77-8424-4D1C-8A46-14ECA26AEC7D}" scale="75" showPageBreaks="1" showGridLines="0" printArea="1" hiddenRows="1" view="pageBreakPreview">
      <selection activeCell="C112" sqref="C112"/>
      <pageMargins left="0.75" right="0.47" top="0.36" bottom="0.48" header="0.28000000000000003" footer="0.23"/>
      <pageSetup scale="98" orientation="portrait" r:id="rId9"/>
      <headerFooter alignWithMargins="0">
        <oddFooter>&amp;R&amp;"Book Antiqua,Bold"&amp;8 Page &amp;P of &amp;N</oddFooter>
      </headerFooter>
    </customSheetView>
    <customSheetView guid="{7A122CCC-B984-47E9-88CF-89418CB24A21}" scale="80" showPageBreaks="1" showGridLines="0" printArea="1" hiddenRows="1" view="pageBreakPreview" showRuler="0" topLeftCell="A43">
      <selection activeCell="C30" sqref="C30"/>
      <pageMargins left="0.75" right="0.47" top="0.36" bottom="0.48" header="0.28000000000000003" footer="0.23"/>
      <pageSetup scale="98" orientation="portrait" r:id="rId10"/>
      <headerFooter alignWithMargins="0">
        <oddFooter>&amp;R&amp;"Book Antiqua,Bold"&amp;8 Page &amp;P of &amp;N</oddFooter>
      </headerFooter>
    </customSheetView>
    <customSheetView guid="{494F6778-23FE-4AAC-B37D-6C7543FC13B9}" showGridLines="0" hiddenRows="1">
      <selection activeCell="C94" sqref="C94"/>
      <rowBreaks count="8" manualBreakCount="8">
        <brk id="26" max="4" man="1"/>
        <brk id="40" max="4" man="1"/>
        <brk id="49" max="4" man="1"/>
        <brk id="69" max="4" man="1"/>
        <brk id="76" max="16383" man="1"/>
        <brk id="87" max="4" man="1"/>
        <brk id="96" max="4" man="1"/>
        <brk id="105" max="4" man="1"/>
      </rowBreaks>
      <pageMargins left="0.75" right="0.47" top="0.36" bottom="0.48" header="0.28000000000000003" footer="0.23"/>
      <pageSetup scale="95" orientation="portrait" r:id="rId11"/>
      <headerFooter alignWithMargins="0">
        <oddFooter>&amp;R&amp;"Book Antiqua,Bold"&amp;8 Page &amp;P of &amp;N</oddFooter>
      </headerFooter>
    </customSheetView>
    <customSheetView guid="{CD4CA1A8-824A-452F-BDBA-32A47C1B3013}" showGridLines="0" hiddenRows="1" topLeftCell="A12">
      <selection activeCell="C22" sqref="C22"/>
      <rowBreaks count="9" manualBreakCount="9">
        <brk id="26" max="4" man="1"/>
        <brk id="40" max="4" man="1"/>
        <brk id="49" max="4" man="1"/>
        <brk id="64" max="4" man="1"/>
        <brk id="71" max="16383" man="1"/>
        <brk id="82" max="4" man="1"/>
        <brk id="96" max="4" man="1"/>
        <brk id="106" max="4" man="1"/>
        <brk id="115" max="4" man="1"/>
      </rowBreaks>
      <pageMargins left="0.75" right="0.47" top="0.36" bottom="0.48" header="0.28000000000000003" footer="0.23"/>
      <pageSetup scale="95"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C22" sqref="C22"/>
      <rowBreaks count="4" manualBreakCount="4">
        <brk id="25" max="4" man="1"/>
        <brk id="42" max="4" man="1"/>
        <brk id="55" max="16383" man="1"/>
        <brk id="70" max="16383" man="1"/>
      </rowBreaks>
      <pageMargins left="0.75" right="0.47" top="0.36" bottom="0.48" header="0.28000000000000003" footer="0.23"/>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C22" sqref="C22"/>
      <rowBreaks count="3" manualBreakCount="3">
        <brk id="42" max="4" man="1"/>
        <brk id="55" max="16383" man="1"/>
        <brk id="70" max="16383" man="1"/>
      </rowBreaks>
      <pageMargins left="0.75" right="0.56999999999999995" top="0.46" bottom="0.51" header="0.36" footer="0.26"/>
      <pageSetup orientation="portrait" r:id="rId14"/>
      <headerFooter alignWithMargins="0">
        <oddFooter>&amp;L&amp;8Tower Package-P238-TW04, TL associated with Phase-I Generation Project in Orissa (Part-C)&amp;R&amp;"Book Antiqua,Bold"&amp;8Attachment-12 TW04  / Page &amp;P of &amp;N</oddFooter>
      </headerFooter>
    </customSheetView>
    <customSheetView guid="{ECEBABD0-566A-41C4-AA9A-38EA30EFEDA8}" showGridLines="0" showRuler="0">
      <rowBreaks count="3" manualBreakCount="3">
        <brk id="42" max="4" man="1"/>
        <brk id="55" max="16383" man="1"/>
        <brk id="70"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DC28ED1E-3E35-4094-9C2B-5C0A1C1D459C}" showPageBreaks="1" showGridLines="0" printArea="1" hiddenRows="1" topLeftCell="A12">
      <selection activeCell="C22" sqref="C22"/>
      <rowBreaks count="8" manualBreakCount="8">
        <brk id="26" max="4" man="1"/>
        <brk id="40" max="4" man="1"/>
        <brk id="49" max="4" man="1"/>
        <brk id="69" max="4" man="1"/>
        <brk id="76" max="16383" man="1"/>
        <brk id="87" max="4" man="1"/>
        <brk id="96" max="4" man="1"/>
        <brk id="105" max="4" man="1"/>
      </rowBreaks>
      <pageMargins left="0.75" right="0.47" top="0.36" bottom="0.48" header="0.28000000000000003" footer="0.23"/>
      <pageSetup scale="95" orientation="portrait" r:id="rId16"/>
      <headerFooter alignWithMargins="0">
        <oddFooter>&amp;R&amp;"Book Antiqua,Bold"&amp;8 Page &amp;P of &amp;N</oddFooter>
      </headerFooter>
    </customSheetView>
    <customSheetView guid="{244B8F7F-C84C-4134-A8A5-723A75D45FC2}" scale="75" showGridLines="0" hiddenRows="1">
      <selection activeCell="J64" sqref="J64"/>
      <rowBreaks count="8" manualBreakCount="8">
        <brk id="26" max="4" man="1"/>
        <brk id="40" max="4" man="1"/>
        <brk id="49" max="4" man="1"/>
        <brk id="70" max="4" man="1"/>
        <brk id="77" max="16383" man="1"/>
        <brk id="88" max="4" man="1"/>
        <brk id="97" max="4" man="1"/>
        <brk id="106" max="4" man="1"/>
      </rowBreaks>
      <pageMargins left="0.75" right="0.47" top="0.36" bottom="0.48" header="0.28000000000000003" footer="0.23"/>
      <pageSetup scale="95" orientation="portrait" r:id="rId17"/>
      <headerFooter alignWithMargins="0">
        <oddFooter>&amp;R&amp;"Book Antiqua,Bold"&amp;8 Page &amp;P of &amp;N</oddFooter>
      </headerFooter>
    </customSheetView>
    <customSheetView guid="{43BCBF1E-CDCF-4541-8D79-87EDCECBC1FD}" showGridLines="0" printArea="1" hiddenRows="1">
      <selection activeCell="C22" sqref="C22"/>
      <pageMargins left="0.75" right="0.47" top="0.36" bottom="0.48" header="0.28000000000000003" footer="0.23"/>
      <pageSetup scale="98" orientation="portrait" r:id="rId18"/>
      <headerFooter alignWithMargins="0">
        <oddFooter>&amp;R&amp;"Book Antiqua,Bold"&amp;8 Page &amp;P of &amp;N</oddFooter>
      </headerFooter>
    </customSheetView>
    <customSheetView guid="{B3AA1F62-F1E5-4DDF-B9C9-D54D9BFF6A2A}" scale="75" showPageBreaks="1" showGridLines="0" printArea="1" hiddenRows="1" view="pageBreakPreview">
      <selection activeCell="C112" sqref="C112"/>
      <pageMargins left="0.75" right="0.47" top="0.36" bottom="0.48" header="0.28000000000000003" footer="0.23"/>
      <pageSetup scale="98" orientation="portrait" r:id="rId19"/>
      <headerFooter alignWithMargins="0">
        <oddFooter>&amp;R&amp;"Book Antiqua,Bold"&amp;8 Page &amp;P of &amp;N</oddFooter>
      </headerFooter>
    </customSheetView>
    <customSheetView guid="{9E565B0E-8A1D-4C38-9278-F5233F8D5014}" scale="75" showPageBreaks="1" showGridLines="0" printArea="1" hiddenRows="1" view="pageBreakPreview" topLeftCell="A133">
      <selection activeCell="C112" sqref="C112"/>
      <pageMargins left="0.75" right="0.47" top="0.36" bottom="0.48" header="0.28000000000000003" footer="0.23"/>
      <pageSetup scale="98" orientation="portrait" r:id="rId20"/>
      <headerFooter alignWithMargins="0">
        <oddFooter>&amp;R&amp;"Book Antiqua,Bold"&amp;8 Page &amp;P of &amp;N</oddFooter>
      </headerFooter>
    </customSheetView>
    <customSheetView guid="{EC8792F6-94EB-40FE-A69E-3F2E55E190BC}" scale="75" showPageBreaks="1" showGridLines="0" printArea="1" hiddenRows="1" view="pageBreakPreview" topLeftCell="A112">
      <selection activeCell="C112" sqref="C112"/>
      <pageMargins left="0.75" right="0.47" top="0.36" bottom="0.48" header="0.28000000000000003" footer="0.23"/>
      <pageSetup scale="98" orientation="portrait" r:id="rId21"/>
      <headerFooter alignWithMargins="0">
        <oddFooter>&amp;R&amp;"Book Antiqua,Bold"&amp;8 Page &amp;P of &amp;N</oddFooter>
      </headerFooter>
    </customSheetView>
    <customSheetView guid="{89D1B684-1876-468F-8D99-45DA6BBF39C7}" scale="75" showPageBreaks="1" showGridLines="0" printArea="1" view="pageBreakPreview" topLeftCell="A10">
      <selection activeCell="A3" sqref="A3:E3"/>
      <pageMargins left="0.75" right="0.47" top="0.36" bottom="0.48" header="0.28000000000000003" footer="0.23"/>
      <pageSetup scale="77" orientation="portrait" r:id="rId22"/>
      <headerFooter alignWithMargins="0">
        <oddFooter>&amp;R&amp;"Book Antiqua,Bold"&amp;8 Page &amp;P of &amp;N</oddFooter>
      </headerFooter>
    </customSheetView>
    <customSheetView guid="{B4BE0CEE-465A-40B9-8268-D354BC993C36}" showPageBreaks="1" showGridLines="0" fitToPage="1" printArea="1" view="pageBreakPreview" topLeftCell="A13">
      <selection activeCell="A3" sqref="A3:E3"/>
      <pageMargins left="0.75" right="0.47" top="0.36" bottom="0.48" header="0.28000000000000003" footer="0.23"/>
      <pageSetup paperSize="9" scale="74" orientation="portrait" r:id="rId23"/>
      <headerFooter alignWithMargins="0">
        <oddFooter>&amp;R&amp;"Book Antiqua,Bold"&amp;8 Page &amp;P of &amp;N</oddFooter>
      </headerFooter>
    </customSheetView>
    <customSheetView guid="{13074202-7653-40A0-B9BF-16D1589728A2}" showPageBreaks="1" showGridLines="0" fitToPage="1" printArea="1" view="pageBreakPreview">
      <selection activeCell="A3" sqref="A3:E3"/>
      <pageMargins left="0.75" right="0.47" top="0.36" bottom="0.48" header="0.28000000000000003" footer="0.23"/>
      <pageSetup paperSize="9" scale="73" orientation="portrait" r:id="rId24"/>
      <headerFooter alignWithMargins="0">
        <oddFooter>&amp;R&amp;"Book Antiqua,Bold"&amp;8 Page &amp;P of &amp;N</oddFooter>
      </headerFooter>
    </customSheetView>
    <customSheetView guid="{4B244927-9C7A-42F5-AAF5-ADC353C736FE}" showPageBreaks="1" showGridLines="0" fitToPage="1" printArea="1" view="pageBreakPreview" topLeftCell="A7">
      <selection activeCell="A3" sqref="A3:E3"/>
      <pageMargins left="0.75" right="0.47" top="0.36" bottom="0.48" header="0.28000000000000003" footer="0.23"/>
      <pageSetup paperSize="9" scale="74" orientation="portrait" r:id="rId25"/>
      <headerFooter alignWithMargins="0">
        <oddFooter>&amp;R&amp;"Book Antiqua,Bold"&amp;8 Page &amp;P of &amp;N</oddFooter>
      </headerFooter>
    </customSheetView>
    <customSheetView guid="{073677CF-5E9E-429E-9C1F-055126F3C8DC}" showPageBreaks="1" showGridLines="0" fitToPage="1" printArea="1" view="pageBreakPreview">
      <selection activeCell="A3" sqref="A3:E3"/>
      <pageMargins left="0.75" right="0.47" top="0.36" bottom="0.48" header="0.28000000000000003" footer="0.23"/>
      <pageSetup paperSize="9" scale="73" orientation="portrait" r:id="rId26"/>
      <headerFooter alignWithMargins="0">
        <oddFooter>&amp;R&amp;"Book Antiqua,Bold"&amp;8 Page &amp;P of &amp;N</oddFooter>
      </headerFooter>
    </customSheetView>
    <customSheetView guid="{F80E5273-5F89-42D0-8059-39B4DAA26485}" showPageBreaks="1" showGridLines="0" fitToPage="1" printArea="1" view="pageBreakPreview" topLeftCell="A10">
      <selection activeCell="A3" sqref="A3:E3"/>
      <pageMargins left="0.75" right="0.47" top="0.36" bottom="0.48" header="0.28000000000000003" footer="0.23"/>
      <pageSetup paperSize="9" scale="73" orientation="portrait" r:id="rId27"/>
      <headerFooter alignWithMargins="0">
        <oddFooter>&amp;R&amp;"Book Antiqua,Bold"&amp;8 Page &amp;P of &amp;N</oddFooter>
      </headerFooter>
    </customSheetView>
    <customSheetView guid="{3A9A4658-0506-4EA2-8800-91A33CC724CB}" showPageBreaks="1" showGridLines="0" fitToPage="1" printArea="1" view="pageBreakPreview">
      <selection activeCell="A3" sqref="A3:E3"/>
      <pageMargins left="0.75" right="0.47" top="0.36" bottom="0.48" header="0.28000000000000003" footer="0.23"/>
      <pageSetup paperSize="9" scale="74" orientation="portrait" r:id="rId28"/>
      <headerFooter alignWithMargins="0">
        <oddFooter>&amp;R&amp;"Book Antiqua,Bold"&amp;8 Page &amp;P of &amp;N</oddFooter>
      </headerFooter>
    </customSheetView>
    <customSheetView guid="{3A7B3E6C-4805-42DC-AD4C-749B6F60AF6B}" scale="145" showPageBreaks="1" showGridLines="0" fitToPage="1" printArea="1" hiddenRows="1" view="pageBreakPreview" topLeftCell="A58">
      <selection activeCell="C109" sqref="C109"/>
      <pageMargins left="0.75" right="0.47" top="0.36" bottom="0.48" header="0.28000000000000003" footer="0.23"/>
      <pageSetup paperSize="9" scale="11" orientation="portrait" r:id="rId29"/>
      <headerFooter alignWithMargins="0">
        <oddFooter>&amp;R&amp;"Book Antiqua,Bold"&amp;8 Page &amp;P of &amp;N</oddFooter>
      </headerFooter>
    </customSheetView>
  </customSheetViews>
  <mergeCells count="8">
    <mergeCell ref="B12:C12"/>
    <mergeCell ref="A16:E16"/>
    <mergeCell ref="B9:C9"/>
    <mergeCell ref="A3:E3"/>
    <mergeCell ref="A5:E5"/>
    <mergeCell ref="A8:C8"/>
    <mergeCell ref="B10:C10"/>
    <mergeCell ref="B11:C11"/>
  </mergeCells>
  <phoneticPr fontId="6" type="noConversion"/>
  <pageMargins left="0.75" right="0.47" top="0.36" bottom="0.48" header="0.28000000000000003" footer="0.23"/>
  <pageSetup paperSize="9" scale="86" orientation="portrait" r:id="rId30"/>
  <headerFooter alignWithMargins="0">
    <oddFooter>&amp;R&amp;"Book Antiqua,Bold"&amp;8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indexed="39"/>
  </sheetPr>
  <dimension ref="A1:I31"/>
  <sheetViews>
    <sheetView showGridLines="0" view="pageBreakPreview" zoomScaleSheetLayoutView="100" workbookViewId="0">
      <selection activeCell="L16" sqref="L16"/>
    </sheetView>
  </sheetViews>
  <sheetFormatPr defaultRowHeight="16.5"/>
  <cols>
    <col min="1" max="1" width="12.140625" style="32" customWidth="1"/>
    <col min="2" max="2" width="20.5703125" style="32" customWidth="1"/>
    <col min="3" max="3" width="11.42578125" style="32" customWidth="1"/>
    <col min="4" max="4" width="15.42578125" style="32" customWidth="1"/>
    <col min="5" max="5" width="39.28515625" style="32" customWidth="1"/>
    <col min="6" max="8" width="9.140625" style="27"/>
    <col min="9" max="16384" width="9.140625" style="28"/>
  </cols>
  <sheetData>
    <row r="1" spans="1:9">
      <c r="A1" s="24" t="str">
        <f>'Attach 3(JV)'!A1</f>
        <v>Specification No. :CC/NT/S-SRVY/DOM/A02/24/02866</v>
      </c>
      <c r="B1" s="25"/>
      <c r="C1" s="25"/>
      <c r="D1" s="25"/>
      <c r="E1" s="26" t="str">
        <f>"Attachment-13 " &amp; 'Attach 3(JV)'!AT1</f>
        <v>Attachment-13 LS01</v>
      </c>
    </row>
    <row r="3" spans="1:9" ht="73.5" customHeight="1">
      <c r="A3" s="454" t="str">
        <f>'Attach 3(JV)'!A3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54"/>
      <c r="C3" s="454"/>
      <c r="D3" s="454"/>
      <c r="E3" s="454"/>
      <c r="F3" s="29"/>
      <c r="G3" s="30"/>
      <c r="H3" s="29"/>
    </row>
    <row r="4" spans="1:9" ht="20.100000000000001" customHeight="1">
      <c r="A4" s="31"/>
      <c r="H4" s="33"/>
      <c r="I4" s="12"/>
    </row>
    <row r="5" spans="1:9" ht="20.100000000000001" customHeight="1">
      <c r="A5" s="455" t="s">
        <v>127</v>
      </c>
      <c r="B5" s="455"/>
      <c r="C5" s="455"/>
      <c r="D5" s="455"/>
      <c r="E5" s="455"/>
      <c r="F5" s="34"/>
      <c r="H5" s="33"/>
      <c r="I5" s="12"/>
    </row>
    <row r="6" spans="1:9" ht="20.100000000000001" customHeight="1">
      <c r="A6" s="35"/>
      <c r="H6" s="33"/>
      <c r="I6" s="12"/>
    </row>
    <row r="7" spans="1:9" ht="20.100000000000001" customHeight="1">
      <c r="A7" s="36" t="str">
        <f>'Attach 3(JV)'!A7</f>
        <v>Bidder’s Name and Address (Sole Bidder) :</v>
      </c>
      <c r="E7" s="16" t="str">
        <f>'Attach 3(JV)'!E7</f>
        <v>To:</v>
      </c>
      <c r="H7" s="33"/>
      <c r="I7" s="12"/>
    </row>
    <row r="8" spans="1:9" ht="36" customHeight="1">
      <c r="A8" s="453" t="str">
        <f>'Attach 3(JV)'!A8</f>
        <v/>
      </c>
      <c r="B8" s="453"/>
      <c r="C8" s="453"/>
      <c r="D8" s="453"/>
      <c r="E8" s="13" t="str">
        <f>'Attach 3(JV)'!E8</f>
        <v>Contract Services</v>
      </c>
      <c r="H8" s="33"/>
      <c r="I8" s="12"/>
    </row>
    <row r="9" spans="1:9" ht="20.100000000000001" customHeight="1">
      <c r="A9" s="14" t="s">
        <v>153</v>
      </c>
      <c r="B9" s="457" t="str">
        <f>'Attach 3(JV)'!B9</f>
        <v/>
      </c>
      <c r="C9" s="457"/>
      <c r="D9" s="457"/>
      <c r="E9" s="13" t="str">
        <f>'Attach 3(JV)'!E9</f>
        <v>Power Grid Corporation of India Ltd.,</v>
      </c>
      <c r="H9" s="33"/>
      <c r="I9" s="12"/>
    </row>
    <row r="10" spans="1:9" ht="20.100000000000001" customHeight="1">
      <c r="A10" s="14" t="s">
        <v>155</v>
      </c>
      <c r="B10" s="457" t="str">
        <f>'Attach 3(JV)'!B10</f>
        <v/>
      </c>
      <c r="C10" s="457"/>
      <c r="D10" s="457"/>
      <c r="E10" s="13" t="str">
        <f>'Attach 3(JV)'!E10</f>
        <v>"Saudamini", Plot No. 2, Sector 29</v>
      </c>
      <c r="H10" s="33"/>
      <c r="I10" s="12"/>
    </row>
    <row r="11" spans="1:9" ht="20.100000000000001" customHeight="1">
      <c r="B11" s="457" t="str">
        <f>'Attach 3(JV)'!B11</f>
        <v/>
      </c>
      <c r="C11" s="457"/>
      <c r="D11" s="457"/>
      <c r="E11" s="13" t="str">
        <f>'Attach 3(JV)'!E11</f>
        <v>Gurgaon (Haryana) - 122001</v>
      </c>
      <c r="G11" s="60" t="s">
        <v>77</v>
      </c>
    </row>
    <row r="12" spans="1:9" ht="20.100000000000001" customHeight="1">
      <c r="A12" s="35"/>
      <c r="B12" s="457" t="str">
        <f>'Attach 3(JV)'!B12</f>
        <v/>
      </c>
      <c r="C12" s="457"/>
      <c r="D12" s="457"/>
      <c r="E12" s="13"/>
    </row>
    <row r="13" spans="1:9" ht="20.100000000000001" customHeight="1">
      <c r="A13" s="35"/>
      <c r="B13" s="126"/>
      <c r="C13" s="126"/>
      <c r="D13" s="126"/>
      <c r="E13" s="28"/>
    </row>
    <row r="14" spans="1:9" ht="20.100000000000001" customHeight="1">
      <c r="A14" s="32" t="s">
        <v>147</v>
      </c>
    </row>
    <row r="15" spans="1:9" ht="20.100000000000001" customHeight="1">
      <c r="A15" s="35"/>
    </row>
    <row r="16" spans="1:9" ht="45" customHeight="1">
      <c r="A16" s="456" t="s">
        <v>128</v>
      </c>
      <c r="B16" s="456"/>
      <c r="C16" s="456"/>
      <c r="D16" s="456"/>
      <c r="E16" s="456"/>
      <c r="F16" s="37"/>
      <c r="G16" s="37"/>
      <c r="H16" s="37"/>
    </row>
    <row r="17" spans="1:5" ht="20.100000000000001" customHeight="1">
      <c r="A17" s="35"/>
    </row>
    <row r="18" spans="1:5" ht="33" customHeight="1">
      <c r="D18" s="40"/>
    </row>
    <row r="19" spans="1:5" ht="33" customHeight="1">
      <c r="A19" s="39" t="s">
        <v>133</v>
      </c>
      <c r="B19" s="71" t="str">
        <f>'Attach 3(JV)'!B24</f>
        <v/>
      </c>
      <c r="C19" s="43"/>
      <c r="D19" s="40" t="s">
        <v>131</v>
      </c>
      <c r="E19" s="241" t="str">
        <f>'Attach 3(JV)'!E24</f>
        <v/>
      </c>
    </row>
    <row r="20" spans="1:5" ht="33" customHeight="1">
      <c r="A20" s="39" t="s">
        <v>134</v>
      </c>
      <c r="B20" s="241" t="str">
        <f>'Attach 3(JV)'!B25</f>
        <v/>
      </c>
      <c r="C20" s="43"/>
      <c r="D20" s="40" t="s">
        <v>132</v>
      </c>
      <c r="E20" s="241" t="str">
        <f>'Attach 3(JV)'!E25</f>
        <v/>
      </c>
    </row>
    <row r="21" spans="1:5" ht="33" customHeight="1">
      <c r="D21" s="40"/>
    </row>
    <row r="22" spans="1:5" ht="20.100000000000001" customHeight="1"/>
    <row r="23" spans="1:5" ht="20.100000000000001" customHeight="1">
      <c r="A23" s="41"/>
    </row>
    <row r="24" spans="1:5" ht="20.100000000000001" customHeight="1"/>
    <row r="25" spans="1:5" ht="20.100000000000001" customHeight="1">
      <c r="A25" s="41"/>
    </row>
    <row r="26" spans="1:5" ht="20.100000000000001" customHeight="1"/>
    <row r="27" spans="1:5" ht="20.100000000000001" customHeight="1">
      <c r="A27" s="41"/>
    </row>
    <row r="28" spans="1:5" ht="20.100000000000001" customHeight="1"/>
    <row r="29" spans="1:5" ht="20.100000000000001" customHeight="1"/>
    <row r="30" spans="1:5" ht="20.100000000000001" customHeight="1"/>
    <row r="31" spans="1:5" ht="20.100000000000001" customHeight="1"/>
  </sheetData>
  <sheetProtection algorithmName="SHA-512" hashValue="T6vRCBv5vfH1lkfkbCdi8D3yzvSQwOIP0RqAWTbbISfqmXFhJuMDU21ejt8fmj2rNqgtfbBNcAgjcC0hx2T9cw==" saltValue="GSs4rW/V+fYEDa00lgftEw==" spinCount="100000" sheet="1" formatColumns="0" formatRows="0" selectLockedCells="1"/>
  <customSheetViews>
    <customSheetView guid="{F0B6C6E1-BBDB-4A75-A9F0-384CBB745CE4}" showPageBreaks="1" showGridLines="0" printArea="1" view="pageBreakPreview">
      <selection activeCell="L16" sqref="L16"/>
      <pageMargins left="0.75" right="0.63" top="0.57999999999999996" bottom="0.6" header="0.34" footer="0.35"/>
      <pageSetup scale="99" orientation="portrait" r:id="rId1"/>
      <headerFooter alignWithMargins="0">
        <oddFooter>&amp;R&amp;"Book Antiqua,Bold"&amp;8 Page &amp;P of &amp;N</oddFooter>
      </headerFooter>
    </customSheetView>
    <customSheetView guid="{26C060F1-C19E-47DD-BF56-3C984BC287C6}" showPageBreaks="1" showGridLines="0" printArea="1" view="pageBreakPreview">
      <selection activeCell="L16" sqref="L16"/>
      <pageMargins left="0.75" right="0.63" top="0.57999999999999996" bottom="0.6" header="0.34" footer="0.35"/>
      <pageSetup scale="99" orientation="portrait" r:id="rId2"/>
      <headerFooter alignWithMargins="0">
        <oddFooter>&amp;R&amp;"Book Antiqua,Bold"&amp;8 Page &amp;P of &amp;N</oddFooter>
      </headerFooter>
    </customSheetView>
    <customSheetView guid="{02C24E46-CB1A-4A64-AFE8-BC568DF970F3}" showPageBreaks="1" showGridLines="0" printArea="1" view="pageBreakPreview">
      <selection activeCell="A3" sqref="A3:E3"/>
      <pageMargins left="0.75" right="0.63" top="0.57999999999999996" bottom="0.6" header="0.34" footer="0.35"/>
      <pageSetup scale="99" orientation="portrait" r:id="rId3"/>
      <headerFooter alignWithMargins="0">
        <oddFooter>&amp;R&amp;"Book Antiqua,Bold"&amp;8 Page &amp;P of &amp;N</oddFooter>
      </headerFooter>
    </customSheetView>
    <customSheetView guid="{955D6481-897E-48CA-BB0D-D704C8664312}" showPageBreaks="1" showGridLines="0" printArea="1" view="pageBreakPreview">
      <selection activeCell="A3" sqref="A3:E3"/>
      <pageMargins left="0.75" right="0.63" top="0.57999999999999996" bottom="0.6" header="0.34" footer="0.35"/>
      <pageSetup scale="99" orientation="portrait" r:id="rId4"/>
      <headerFooter alignWithMargins="0">
        <oddFooter>&amp;R&amp;"Book Antiqua,Bold"&amp;8 Page &amp;P of &amp;N</oddFooter>
      </headerFooter>
    </customSheetView>
    <customSheetView guid="{FA33CAB9-FE45-4709-BC11-EBB8931FB6CB}" showPageBreaks="1" showGridLines="0" printArea="1" view="pageBreakPreview">
      <selection activeCell="A3" sqref="A3:E3"/>
      <pageMargins left="0.75" right="0.63" top="0.57999999999999996" bottom="0.6" header="0.34" footer="0.35"/>
      <pageSetup scale="99" orientation="portrait" r:id="rId5"/>
      <headerFooter alignWithMargins="0">
        <oddFooter>&amp;R&amp;"Book Antiqua,Bold"&amp;8 Page &amp;P of &amp;N</oddFooter>
      </headerFooter>
    </customSheetView>
    <customSheetView guid="{A966316B-6DBC-467B-B4AD-0F6D41569056}" showPageBreaks="1" showGridLines="0" printArea="1" view="pageBreakPreview">
      <selection activeCell="A3" sqref="A3:E3"/>
      <pageMargins left="0.75" right="0.63" top="0.57999999999999996" bottom="0.6" header="0.34" footer="0.35"/>
      <pageSetup scale="99" orientation="portrait" r:id="rId6"/>
      <headerFooter alignWithMargins="0">
        <oddFooter>&amp;R&amp;"Book Antiqua,Bold"&amp;8 Page &amp;P of &amp;N</oddFooter>
      </headerFooter>
    </customSheetView>
    <customSheetView guid="{0B94E550-FB49-4D0D-BCDB-8811C4A584DD}" showPageBreaks="1" showGridLines="0" printArea="1" view="pageBreakPreview">
      <selection activeCell="A3" sqref="A3:E3"/>
      <pageMargins left="0.75" right="0.63" top="0.57999999999999996" bottom="0.6" header="0.34" footer="0.35"/>
      <pageSetup scale="99" orientation="portrait" r:id="rId7"/>
      <headerFooter alignWithMargins="0">
        <oddFooter>&amp;R&amp;"Book Antiqua,Bold"&amp;8 Page &amp;P of &amp;N</oddFooter>
      </headerFooter>
    </customSheetView>
    <customSheetView guid="{101E340E-5624-46EF-AADB-2F62C21B5295}" showPageBreaks="1" showGridLines="0" printArea="1" view="pageBreakPreview" topLeftCell="A10">
      <selection activeCell="A4" sqref="A4"/>
      <pageMargins left="0.75" right="0.63" top="0.57999999999999996" bottom="0.6" header="0.34" footer="0.35"/>
      <pageSetup scale="99" orientation="portrait" r:id="rId8"/>
      <headerFooter alignWithMargins="0">
        <oddFooter>&amp;R&amp;"Book Antiqua,Bold"&amp;8 Page &amp;P of &amp;N</oddFooter>
      </headerFooter>
    </customSheetView>
    <customSheetView guid="{A667ED77-8424-4D1C-8A46-14ECA26AEC7D}" showPageBreaks="1" showGridLines="0" printArea="1" view="pageBreakPreview">
      <selection activeCell="E11" sqref="E11"/>
      <pageMargins left="0.75" right="0.63" top="0.57999999999999996" bottom="0.6" header="0.34" footer="0.35"/>
      <pageSetup orientation="portrait" r:id="rId9"/>
      <headerFooter alignWithMargins="0">
        <oddFooter>&amp;R&amp;"Book Antiqua,Bold"&amp;8 Page &amp;P of &amp;N</oddFooter>
      </headerFooter>
    </customSheetView>
    <customSheetView guid="{7A122CCC-B984-47E9-88CF-89418CB24A21}" showGridLines="0" showRuler="0" topLeftCell="A10">
      <selection activeCell="E11" sqref="E11"/>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4"/>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DC28ED1E-3E35-4094-9C2B-5C0A1C1D459C}" showGridLines="0" topLeftCell="A28">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244B8F7F-C84C-4134-A8A5-723A75D45FC2}"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E11" sqref="E11"/>
      <pageMargins left="0.75" right="0.63" top="0.57999999999999996" bottom="0.6" header="0.34" footer="0.35"/>
      <pageSetup orientation="portrait" r:id="rId18"/>
      <headerFooter alignWithMargins="0">
        <oddFooter>&amp;R&amp;"Book Antiqua,Bold"&amp;8 Page &amp;P of &amp;N</oddFooter>
      </headerFooter>
    </customSheetView>
    <customSheetView guid="{B3AA1F62-F1E5-4DDF-B9C9-D54D9BFF6A2A}" showPageBreaks="1" showGridLines="0" printArea="1" view="pageBreakPreview">
      <selection activeCell="E11" sqref="E11"/>
      <pageMargins left="0.75" right="0.63" top="0.57999999999999996" bottom="0.6" header="0.34" footer="0.35"/>
      <pageSetup orientation="portrait" r:id="rId19"/>
      <headerFooter alignWithMargins="0">
        <oddFooter>&amp;R&amp;"Book Antiqua,Bold"&amp;8 Page &amp;P of &amp;N</oddFooter>
      </headerFooter>
    </customSheetView>
    <customSheetView guid="{9E565B0E-8A1D-4C38-9278-F5233F8D5014}" showPageBreaks="1" showGridLines="0" printArea="1" view="pageBreakPreview">
      <selection activeCell="A4" sqref="A4"/>
      <pageMargins left="0.75" right="0.63" top="0.57999999999999996" bottom="0.6" header="0.34" footer="0.35"/>
      <pageSetup scale="99" orientation="portrait" r:id="rId20"/>
      <headerFooter alignWithMargins="0">
        <oddFooter>&amp;R&amp;"Book Antiqua,Bold"&amp;8 Page &amp;P of &amp;N</oddFooter>
      </headerFooter>
    </customSheetView>
    <customSheetView guid="{EC8792F6-94EB-40FE-A69E-3F2E55E190BC}" showPageBreaks="1" showGridLines="0" printArea="1" view="pageBreakPreview">
      <selection activeCell="A4" sqref="A4"/>
      <pageMargins left="0.75" right="0.63" top="0.57999999999999996" bottom="0.6" header="0.34" footer="0.35"/>
      <pageSetup scale="99" orientation="portrait" r:id="rId21"/>
      <headerFooter alignWithMargins="0">
        <oddFooter>&amp;R&amp;"Book Antiqua,Bold"&amp;8 Page &amp;P of &amp;N</oddFooter>
      </headerFooter>
    </customSheetView>
    <customSheetView guid="{89D1B684-1876-468F-8D99-45DA6BBF39C7}" showPageBreaks="1" showGridLines="0" printArea="1" view="pageBreakPreview" topLeftCell="A10">
      <selection activeCell="A3" sqref="A3:E3"/>
      <pageMargins left="0.75" right="0.63" top="0.57999999999999996" bottom="0.6" header="0.34" footer="0.35"/>
      <pageSetup scale="99" orientation="portrait" r:id="rId22"/>
      <headerFooter alignWithMargins="0">
        <oddFooter>&amp;R&amp;"Book Antiqua,Bold"&amp;8 Page &amp;P of &amp;N</oddFooter>
      </headerFooter>
    </customSheetView>
    <customSheetView guid="{B4BE0CEE-465A-40B9-8268-D354BC993C36}" showPageBreaks="1" showGridLines="0" printArea="1" view="pageBreakPreview">
      <selection activeCell="A3" sqref="A3:E3"/>
      <pageMargins left="0.75" right="0.63" top="0.57999999999999996" bottom="0.6" header="0.34" footer="0.35"/>
      <pageSetup scale="99" orientation="portrait" r:id="rId23"/>
      <headerFooter alignWithMargins="0">
        <oddFooter>&amp;R&amp;"Book Antiqua,Bold"&amp;8 Page &amp;P of &amp;N</oddFooter>
      </headerFooter>
    </customSheetView>
    <customSheetView guid="{13074202-7653-40A0-B9BF-16D1589728A2}" showPageBreaks="1" showGridLines="0" printArea="1" view="pageBreakPreview">
      <selection activeCell="A3" sqref="A3:E3"/>
      <pageMargins left="0.75" right="0.63" top="0.57999999999999996" bottom="0.6" header="0.34" footer="0.35"/>
      <pageSetup scale="99" orientation="portrait" r:id="rId24"/>
      <headerFooter alignWithMargins="0">
        <oddFooter>&amp;R&amp;"Book Antiqua,Bold"&amp;8 Page &amp;P of &amp;N</oddFooter>
      </headerFooter>
    </customSheetView>
    <customSheetView guid="{4B244927-9C7A-42F5-AAF5-ADC353C736FE}" showPageBreaks="1" showGridLines="0" printArea="1" view="pageBreakPreview">
      <selection activeCell="A3" sqref="A3:E3"/>
      <pageMargins left="0.75" right="0.63" top="0.57999999999999996" bottom="0.6" header="0.34" footer="0.35"/>
      <pageSetup scale="99" orientation="portrait" r:id="rId25"/>
      <headerFooter alignWithMargins="0">
        <oddFooter>&amp;R&amp;"Book Antiqua,Bold"&amp;8 Page &amp;P of &amp;N</oddFooter>
      </headerFooter>
    </customSheetView>
    <customSheetView guid="{073677CF-5E9E-429E-9C1F-055126F3C8DC}" showPageBreaks="1" showGridLines="0" printArea="1" view="pageBreakPreview">
      <selection activeCell="A3" sqref="A3:E3"/>
      <pageMargins left="0.75" right="0.63" top="0.57999999999999996" bottom="0.6" header="0.34" footer="0.35"/>
      <pageSetup scale="99" orientation="portrait" r:id="rId26"/>
      <headerFooter alignWithMargins="0">
        <oddFooter>&amp;R&amp;"Book Antiqua,Bold"&amp;8 Page &amp;P of &amp;N</oddFooter>
      </headerFooter>
    </customSheetView>
    <customSheetView guid="{F80E5273-5F89-42D0-8059-39B4DAA26485}" showPageBreaks="1" showGridLines="0" printArea="1" view="pageBreakPreview">
      <selection activeCell="A3" sqref="A3:E3"/>
      <pageMargins left="0.75" right="0.63" top="0.57999999999999996" bottom="0.6" header="0.34" footer="0.35"/>
      <pageSetup scale="99" orientation="portrait" r:id="rId27"/>
      <headerFooter alignWithMargins="0">
        <oddFooter>&amp;R&amp;"Book Antiqua,Bold"&amp;8 Page &amp;P of &amp;N</oddFooter>
      </headerFooter>
    </customSheetView>
    <customSheetView guid="{3A9A4658-0506-4EA2-8800-91A33CC724CB}" showPageBreaks="1" showGridLines="0" printArea="1" view="pageBreakPreview">
      <selection activeCell="A3" sqref="A3:E3"/>
      <pageMargins left="0.75" right="0.63" top="0.57999999999999996" bottom="0.6" header="0.34" footer="0.35"/>
      <pageSetup scale="99" orientation="portrait" r:id="rId28"/>
      <headerFooter alignWithMargins="0">
        <oddFooter>&amp;R&amp;"Book Antiqua,Bold"&amp;8 Page &amp;P of &amp;N</oddFooter>
      </headerFooter>
    </customSheetView>
    <customSheetView guid="{3A7B3E6C-4805-42DC-AD4C-749B6F60AF6B}" showPageBreaks="1" showGridLines="0" printArea="1" view="pageBreakPreview">
      <selection activeCell="L16" sqref="L16"/>
      <pageMargins left="0.75" right="0.63" top="0.57999999999999996" bottom="0.6" header="0.34" footer="0.35"/>
      <pageSetup scale="99" orientation="portrait" r:id="rId2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6" type="noConversion"/>
  <pageMargins left="0.75" right="0.63" top="0.57999999999999996" bottom="0.6" header="0.34" footer="0.35"/>
  <pageSetup scale="99" orientation="portrait" r:id="rId30"/>
  <headerFooter alignWithMargins="0">
    <oddFooter>&amp;R&amp;"Book Antiqua,Bold"&amp;8 Page &amp;P of &amp;N</oddFooter>
  </headerFooter>
  <drawing r:id="rId3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1:I28"/>
  <sheetViews>
    <sheetView showGridLines="0" view="pageBreakPreview" zoomScaleSheetLayoutView="100" workbookViewId="0">
      <selection activeCell="H16" sqref="H16"/>
    </sheetView>
  </sheetViews>
  <sheetFormatPr defaultRowHeight="16.5"/>
  <cols>
    <col min="1" max="1" width="12.140625" style="32" customWidth="1"/>
    <col min="2" max="2" width="20.5703125" style="32" customWidth="1"/>
    <col min="3" max="3" width="11.42578125" style="32" customWidth="1"/>
    <col min="4" max="4" width="15.42578125" style="32" customWidth="1"/>
    <col min="5" max="5" width="39.28515625" style="32" customWidth="1"/>
    <col min="6" max="8" width="9.140625" style="27"/>
    <col min="9" max="16384" width="9.140625" style="28"/>
  </cols>
  <sheetData>
    <row r="1" spans="1:9">
      <c r="A1" s="24" t="str">
        <f>'Attach 3(JV)'!A1</f>
        <v>Specification No. :CC/NT/S-SRVY/DOM/A02/24/02866</v>
      </c>
      <c r="B1" s="25"/>
      <c r="C1" s="25"/>
      <c r="D1" s="25"/>
      <c r="E1" s="26" t="str">
        <f>"Attachment-14 " &amp; 'Attach 3(JV)'!AT1</f>
        <v>Attachment-14 LS01</v>
      </c>
    </row>
    <row r="3" spans="1:9" ht="80.25" customHeight="1">
      <c r="A3" s="454" t="str">
        <f>'Attach 3(JV)'!A3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54"/>
      <c r="C3" s="454"/>
      <c r="D3" s="454"/>
      <c r="E3" s="454"/>
      <c r="F3" s="29"/>
      <c r="G3" s="30"/>
      <c r="H3" s="29"/>
    </row>
    <row r="4" spans="1:9" ht="20.100000000000001" customHeight="1">
      <c r="A4" s="31"/>
      <c r="H4" s="33"/>
      <c r="I4" s="12"/>
    </row>
    <row r="5" spans="1:9" ht="20.100000000000001" customHeight="1">
      <c r="A5" s="455" t="s">
        <v>92</v>
      </c>
      <c r="B5" s="455"/>
      <c r="C5" s="455"/>
      <c r="D5" s="455"/>
      <c r="E5" s="455"/>
      <c r="F5" s="34"/>
      <c r="H5" s="33"/>
      <c r="I5" s="12"/>
    </row>
    <row r="6" spans="1:9" ht="20.100000000000001" customHeight="1">
      <c r="A6" s="35"/>
      <c r="H6" s="33"/>
      <c r="I6" s="12"/>
    </row>
    <row r="7" spans="1:9" ht="20.100000000000001" customHeight="1">
      <c r="A7" s="36" t="str">
        <f>'Attach 3(JV)'!A7</f>
        <v>Bidder’s Name and Address (Sole Bidder) :</v>
      </c>
      <c r="E7" s="16" t="str">
        <f>'Attach 3(JV)'!E7</f>
        <v>To:</v>
      </c>
      <c r="H7" s="33"/>
      <c r="I7" s="12"/>
    </row>
    <row r="8" spans="1:9" ht="36" customHeight="1">
      <c r="A8" s="453" t="str">
        <f>'Attach 3(JV)'!A8</f>
        <v/>
      </c>
      <c r="B8" s="453"/>
      <c r="C8" s="453"/>
      <c r="D8" s="453"/>
      <c r="E8" s="13" t="str">
        <f>'Attach 3(JV)'!E8</f>
        <v>Contract Services</v>
      </c>
      <c r="H8" s="33"/>
      <c r="I8" s="12"/>
    </row>
    <row r="9" spans="1:9" ht="20.100000000000001" customHeight="1">
      <c r="A9" s="14" t="s">
        <v>153</v>
      </c>
      <c r="B9" s="457" t="str">
        <f>'Attach 3(JV)'!B9</f>
        <v/>
      </c>
      <c r="C9" s="457"/>
      <c r="D9" s="457"/>
      <c r="E9" s="13" t="str">
        <f>'Attach 3(JV)'!E9</f>
        <v>Power Grid Corporation of India Ltd.,</v>
      </c>
      <c r="H9" s="33"/>
      <c r="I9" s="12"/>
    </row>
    <row r="10" spans="1:9" ht="20.100000000000001" customHeight="1">
      <c r="A10" s="14" t="s">
        <v>155</v>
      </c>
      <c r="B10" s="457" t="str">
        <f>'Attach 3(JV)'!B10</f>
        <v/>
      </c>
      <c r="C10" s="457"/>
      <c r="D10" s="457"/>
      <c r="E10" s="13" t="str">
        <f>'Attach 3(JV)'!E10</f>
        <v>"Saudamini", Plot No. 2, Sector 29</v>
      </c>
      <c r="H10" s="33"/>
      <c r="I10" s="12"/>
    </row>
    <row r="11" spans="1:9" ht="20.100000000000001" customHeight="1">
      <c r="B11" s="457" t="str">
        <f>'Attach 3(JV)'!B11</f>
        <v/>
      </c>
      <c r="C11" s="457"/>
      <c r="D11" s="457"/>
      <c r="E11" s="13" t="str">
        <f>'Attach 3(JV)'!E11</f>
        <v>Gurgaon (Haryana) - 122001</v>
      </c>
    </row>
    <row r="12" spans="1:9" ht="20.100000000000001" customHeight="1">
      <c r="A12" s="35"/>
      <c r="B12" s="457" t="str">
        <f>'Attach 3(JV)'!B12</f>
        <v/>
      </c>
      <c r="C12" s="457"/>
      <c r="D12" s="457"/>
      <c r="E12" s="13"/>
    </row>
    <row r="13" spans="1:9" ht="20.100000000000001" customHeight="1">
      <c r="A13" s="35"/>
      <c r="B13" s="126"/>
      <c r="C13" s="126"/>
      <c r="D13" s="126"/>
      <c r="E13" s="28"/>
    </row>
    <row r="14" spans="1:9" ht="20.100000000000001" customHeight="1">
      <c r="A14" s="32" t="s">
        <v>147</v>
      </c>
    </row>
    <row r="15" spans="1:9" ht="20.100000000000001" customHeight="1">
      <c r="A15" s="35"/>
    </row>
    <row r="16" spans="1:9" ht="45" customHeight="1">
      <c r="A16" s="509" t="s">
        <v>76</v>
      </c>
      <c r="B16" s="509"/>
      <c r="C16" s="509"/>
      <c r="D16" s="509"/>
      <c r="E16" s="509"/>
      <c r="F16" s="37"/>
      <c r="G16" s="37"/>
      <c r="H16" s="37"/>
    </row>
    <row r="17" spans="1:5" ht="33" customHeight="1">
      <c r="A17" s="39" t="s">
        <v>133</v>
      </c>
      <c r="B17" s="71" t="str">
        <f>'Attach 3(JV)'!B24</f>
        <v/>
      </c>
      <c r="C17" s="43"/>
      <c r="D17" s="40" t="s">
        <v>131</v>
      </c>
      <c r="E17" s="241" t="str">
        <f>'Attach 3(JV)'!E24</f>
        <v/>
      </c>
    </row>
    <row r="18" spans="1:5" ht="33" customHeight="1">
      <c r="A18" s="39" t="s">
        <v>134</v>
      </c>
      <c r="B18" s="241" t="str">
        <f>'Attach 3(JV)'!B25</f>
        <v/>
      </c>
      <c r="C18" s="43"/>
      <c r="D18" s="40" t="s">
        <v>132</v>
      </c>
      <c r="E18" s="241" t="str">
        <f>'Attach 3(JV)'!E25</f>
        <v/>
      </c>
    </row>
    <row r="19" spans="1:5" ht="20.100000000000001" customHeight="1"/>
    <row r="20" spans="1:5" ht="20.100000000000001" customHeight="1">
      <c r="A20" s="41"/>
    </row>
    <row r="21" spans="1:5" ht="20.100000000000001" customHeight="1"/>
    <row r="22" spans="1:5" ht="20.100000000000001" customHeight="1">
      <c r="A22" s="41"/>
    </row>
    <row r="23" spans="1:5" ht="20.100000000000001" customHeight="1"/>
    <row r="24" spans="1:5" ht="20.100000000000001" customHeight="1">
      <c r="A24" s="41"/>
    </row>
    <row r="25" spans="1:5" ht="20.100000000000001" customHeight="1"/>
    <row r="26" spans="1:5" ht="20.100000000000001" customHeight="1"/>
    <row r="27" spans="1:5" ht="20.100000000000001" customHeight="1"/>
    <row r="28" spans="1:5" ht="20.100000000000001" customHeight="1"/>
  </sheetData>
  <sheetProtection algorithmName="SHA-512" hashValue="Cx+Z3f0TP3wuPOVghcWu2/Qu6u8l0qk5uuwJdSlQhR6aOYspPbfGQihqbHeSWMOBwCM+XnD41Clf9udlNGD5/A==" saltValue="V9J7LCiSZe5lj0P7EqwB4Q==" spinCount="100000" sheet="1" formatColumns="0" formatRows="0" selectLockedCells="1"/>
  <customSheetViews>
    <customSheetView guid="{F0B6C6E1-BBDB-4A75-A9F0-384CBB745CE4}" showPageBreaks="1" showGridLines="0" printArea="1" view="pageBreakPreview">
      <selection activeCell="H16" sqref="H16"/>
      <pageMargins left="0.75" right="0.63" top="0.57999999999999996" bottom="0.6" header="0.34" footer="0.35"/>
      <pageSetup scale="99" orientation="portrait" r:id="rId1"/>
      <headerFooter alignWithMargins="0">
        <oddFooter>&amp;R&amp;"Book Antiqua,Bold"&amp;8 Page &amp;P of &amp;N</oddFooter>
      </headerFooter>
    </customSheetView>
    <customSheetView guid="{26C060F1-C19E-47DD-BF56-3C984BC287C6}" showPageBreaks="1" showGridLines="0" printArea="1" view="pageBreakPreview">
      <selection activeCell="H16" sqref="H16"/>
      <pageMargins left="0.75" right="0.63" top="0.57999999999999996" bottom="0.6" header="0.34" footer="0.35"/>
      <pageSetup scale="99" orientation="portrait" r:id="rId2"/>
      <headerFooter alignWithMargins="0">
        <oddFooter>&amp;R&amp;"Book Antiqua,Bold"&amp;8 Page &amp;P of &amp;N</oddFooter>
      </headerFooter>
    </customSheetView>
    <customSheetView guid="{02C24E46-CB1A-4A64-AFE8-BC568DF970F3}" showPageBreaks="1" showGridLines="0" printArea="1" view="pageBreakPreview">
      <selection activeCell="E9" sqref="E9"/>
      <pageMargins left="0.75" right="0.63" top="0.57999999999999996" bottom="0.6" header="0.34" footer="0.35"/>
      <pageSetup scale="99" orientation="portrait" r:id="rId3"/>
      <headerFooter alignWithMargins="0">
        <oddFooter>&amp;R&amp;"Book Antiqua,Bold"&amp;8 Page &amp;P of &amp;N</oddFooter>
      </headerFooter>
    </customSheetView>
    <customSheetView guid="{955D6481-897E-48CA-BB0D-D704C8664312}" showPageBreaks="1" showGridLines="0" printArea="1" view="pageBreakPreview">
      <selection activeCell="E9" sqref="E9"/>
      <pageMargins left="0.75" right="0.63" top="0.57999999999999996" bottom="0.6" header="0.34" footer="0.35"/>
      <pageSetup scale="99" orientation="portrait" r:id="rId4"/>
      <headerFooter alignWithMargins="0">
        <oddFooter>&amp;R&amp;"Book Antiqua,Bold"&amp;8 Page &amp;P of &amp;N</oddFooter>
      </headerFooter>
    </customSheetView>
    <customSheetView guid="{FA33CAB9-FE45-4709-BC11-EBB8931FB6CB}" showPageBreaks="1" showGridLines="0" printArea="1" view="pageBreakPreview">
      <selection activeCell="A3" sqref="A3:E3"/>
      <pageMargins left="0.75" right="0.63" top="0.57999999999999996" bottom="0.6" header="0.34" footer="0.35"/>
      <pageSetup scale="99" orientation="portrait" r:id="rId5"/>
      <headerFooter alignWithMargins="0">
        <oddFooter>&amp;R&amp;"Book Antiqua,Bold"&amp;8 Page &amp;P of &amp;N</oddFooter>
      </headerFooter>
    </customSheetView>
    <customSheetView guid="{A966316B-6DBC-467B-B4AD-0F6D41569056}" showPageBreaks="1" showGridLines="0" printArea="1" view="pageBreakPreview">
      <selection activeCell="A3" sqref="A3:E3"/>
      <pageMargins left="0.75" right="0.63" top="0.57999999999999996" bottom="0.6" header="0.34" footer="0.35"/>
      <pageSetup scale="99" orientation="portrait" r:id="rId6"/>
      <headerFooter alignWithMargins="0">
        <oddFooter>&amp;R&amp;"Book Antiqua,Bold"&amp;8 Page &amp;P of &amp;N</oddFooter>
      </headerFooter>
    </customSheetView>
    <customSheetView guid="{0B94E550-FB49-4D0D-BCDB-8811C4A584DD}" showPageBreaks="1" showGridLines="0" printArea="1" view="pageBreakPreview">
      <selection activeCell="A3" sqref="A3:E3"/>
      <pageMargins left="0.75" right="0.63" top="0.57999999999999996" bottom="0.6" header="0.34" footer="0.35"/>
      <pageSetup scale="99" orientation="portrait" r:id="rId7"/>
      <headerFooter alignWithMargins="0">
        <oddFooter>&amp;R&amp;"Book Antiqua,Bold"&amp;8 Page &amp;P of &amp;N</oddFooter>
      </headerFooter>
    </customSheetView>
    <customSheetView guid="{101E340E-5624-46EF-AADB-2F62C21B5295}" showPageBreaks="1" showGridLines="0" printArea="1" view="pageBreakPreview" topLeftCell="A10">
      <selection activeCell="A5" sqref="A5:E5"/>
      <pageMargins left="0.75" right="0.63" top="0.57999999999999996" bottom="0.6" header="0.34" footer="0.35"/>
      <pageSetup scale="99" orientation="portrait" r:id="rId8"/>
      <headerFooter alignWithMargins="0">
        <oddFooter>&amp;R&amp;"Book Antiqua,Bold"&amp;8 Page &amp;P of &amp;N</oddFooter>
      </headerFooter>
    </customSheetView>
    <customSheetView guid="{A667ED77-8424-4D1C-8A46-14ECA26AEC7D}" showPageBreaks="1" showGridLines="0" printArea="1" view="pageBreakPreview">
      <selection activeCell="A5" sqref="A5:E5"/>
      <pageMargins left="0.75" right="0.63" top="0.57999999999999996" bottom="0.6" header="0.34" footer="0.35"/>
      <pageSetup orientation="portrait" r:id="rId9"/>
      <headerFooter alignWithMargins="0">
        <oddFooter>&amp;R&amp;"Book Antiqua,Bold"&amp;8 Page &amp;P of &amp;N</oddFooter>
      </headerFooter>
    </customSheetView>
    <customSheetView guid="{7A122CCC-B984-47E9-88CF-89418CB24A21}" showGridLines="0" showRuler="0" topLeftCell="A13">
      <selection activeCell="A5" sqref="A5:E5"/>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topLeftCell="A1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244B8F7F-C84C-4134-A8A5-723A75D45FC2}"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5" sqref="A5:E5"/>
      <pageMargins left="0.75" right="0.63" top="0.57999999999999996" bottom="0.6" header="0.34" footer="0.35"/>
      <pageSetup orientation="portrait" r:id="rId14"/>
      <headerFooter alignWithMargins="0">
        <oddFooter>&amp;R&amp;"Book Antiqua,Bold"&amp;8 Page &amp;P of &amp;N</oddFooter>
      </headerFooter>
    </customSheetView>
    <customSheetView guid="{B3AA1F62-F1E5-4DDF-B9C9-D54D9BFF6A2A}" showPageBreaks="1" showGridLines="0" printArea="1" view="pageBreakPreview">
      <selection activeCell="A5" sqref="A5:E5"/>
      <pageMargins left="0.75" right="0.63" top="0.57999999999999996" bottom="0.6" header="0.34" footer="0.35"/>
      <pageSetup orientation="portrait" r:id="rId15"/>
      <headerFooter alignWithMargins="0">
        <oddFooter>&amp;R&amp;"Book Antiqua,Bold"&amp;8 Page &amp;P of &amp;N</oddFooter>
      </headerFooter>
    </customSheetView>
    <customSheetView guid="{9E565B0E-8A1D-4C38-9278-F5233F8D5014}" showPageBreaks="1" showGridLines="0" printArea="1" view="pageBreakPreview" topLeftCell="A16">
      <selection activeCell="A5" sqref="A5:E5"/>
      <pageMargins left="0.75" right="0.63" top="0.57999999999999996" bottom="0.6" header="0.34" footer="0.35"/>
      <pageSetup scale="99" orientation="portrait" r:id="rId16"/>
      <headerFooter alignWithMargins="0">
        <oddFooter>&amp;R&amp;"Book Antiqua,Bold"&amp;8 Page &amp;P of &amp;N</oddFooter>
      </headerFooter>
    </customSheetView>
    <customSheetView guid="{EC8792F6-94EB-40FE-A69E-3F2E55E190BC}" showPageBreaks="1" showGridLines="0" printArea="1" view="pageBreakPreview" topLeftCell="A10">
      <selection activeCell="A5" sqref="A5:E5"/>
      <pageMargins left="0.75" right="0.63" top="0.57999999999999996" bottom="0.6" header="0.34" footer="0.35"/>
      <pageSetup scale="99" orientation="portrait" r:id="rId17"/>
      <headerFooter alignWithMargins="0">
        <oddFooter>&amp;R&amp;"Book Antiqua,Bold"&amp;8 Page &amp;P of &amp;N</oddFooter>
      </headerFooter>
    </customSheetView>
    <customSheetView guid="{89D1B684-1876-468F-8D99-45DA6BBF39C7}" showPageBreaks="1" showGridLines="0" printArea="1" view="pageBreakPreview" topLeftCell="A7">
      <selection activeCell="A3" sqref="A3:E3"/>
      <pageMargins left="0.75" right="0.63" top="0.57999999999999996" bottom="0.6" header="0.34" footer="0.35"/>
      <pageSetup scale="99" orientation="portrait" r:id="rId18"/>
      <headerFooter alignWithMargins="0">
        <oddFooter>&amp;R&amp;"Book Antiqua,Bold"&amp;8 Page &amp;P of &amp;N</oddFooter>
      </headerFooter>
    </customSheetView>
    <customSheetView guid="{B4BE0CEE-465A-40B9-8268-D354BC993C36}" showPageBreaks="1" showGridLines="0" printArea="1" view="pageBreakPreview">
      <selection activeCell="A3" sqref="A3:E3"/>
      <pageMargins left="0.75" right="0.63" top="0.57999999999999996" bottom="0.6" header="0.34" footer="0.35"/>
      <pageSetup scale="99" orientation="portrait" r:id="rId19"/>
      <headerFooter alignWithMargins="0">
        <oddFooter>&amp;R&amp;"Book Antiqua,Bold"&amp;8 Page &amp;P of &amp;N</oddFooter>
      </headerFooter>
    </customSheetView>
    <customSheetView guid="{13074202-7653-40A0-B9BF-16D1589728A2}" showPageBreaks="1" showGridLines="0" printArea="1" view="pageBreakPreview">
      <selection activeCell="A3" sqref="A3:E3"/>
      <pageMargins left="0.75" right="0.63" top="0.57999999999999996" bottom="0.6" header="0.34" footer="0.35"/>
      <pageSetup scale="99" orientation="portrait" r:id="rId20"/>
      <headerFooter alignWithMargins="0">
        <oddFooter>&amp;R&amp;"Book Antiqua,Bold"&amp;8 Page &amp;P of &amp;N</oddFooter>
      </headerFooter>
    </customSheetView>
    <customSheetView guid="{4B244927-9C7A-42F5-AAF5-ADC353C736FE}" showPageBreaks="1" showGridLines="0" printArea="1" view="pageBreakPreview" topLeftCell="A16">
      <selection activeCell="A3" sqref="A3:E3"/>
      <pageMargins left="0.75" right="0.63" top="0.57999999999999996" bottom="0.6" header="0.34" footer="0.35"/>
      <pageSetup scale="99" orientation="portrait" r:id="rId21"/>
      <headerFooter alignWithMargins="0">
        <oddFooter>&amp;R&amp;"Book Antiqua,Bold"&amp;8 Page &amp;P of &amp;N</oddFooter>
      </headerFooter>
    </customSheetView>
    <customSheetView guid="{073677CF-5E9E-429E-9C1F-055126F3C8DC}" showPageBreaks="1" showGridLines="0" printArea="1" view="pageBreakPreview">
      <selection activeCell="E1" sqref="E1"/>
      <pageMargins left="0.75" right="0.63" top="0.57999999999999996" bottom="0.6" header="0.34" footer="0.35"/>
      <pageSetup scale="99" orientation="portrait" r:id="rId22"/>
      <headerFooter alignWithMargins="0">
        <oddFooter>&amp;R&amp;"Book Antiqua,Bold"&amp;8 Page &amp;P of &amp;N</oddFooter>
      </headerFooter>
    </customSheetView>
    <customSheetView guid="{F80E5273-5F89-42D0-8059-39B4DAA26485}" showPageBreaks="1" showGridLines="0" printArea="1" view="pageBreakPreview" topLeftCell="A7">
      <selection activeCell="E9" sqref="E9"/>
      <pageMargins left="0.75" right="0.63" top="0.57999999999999996" bottom="0.6" header="0.34" footer="0.35"/>
      <pageSetup scale="99" orientation="portrait" r:id="rId23"/>
      <headerFooter alignWithMargins="0">
        <oddFooter>&amp;R&amp;"Book Antiqua,Bold"&amp;8 Page &amp;P of &amp;N</oddFooter>
      </headerFooter>
    </customSheetView>
    <customSheetView guid="{3A9A4658-0506-4EA2-8800-91A33CC724CB}" showPageBreaks="1" showGridLines="0" printArea="1" view="pageBreakPreview" topLeftCell="A7">
      <selection activeCell="E9" sqref="E9"/>
      <pageMargins left="0.75" right="0.63" top="0.57999999999999996" bottom="0.6" header="0.34" footer="0.35"/>
      <pageSetup scale="99" orientation="portrait" r:id="rId24"/>
      <headerFooter alignWithMargins="0">
        <oddFooter>&amp;R&amp;"Book Antiqua,Bold"&amp;8 Page &amp;P of &amp;N</oddFooter>
      </headerFooter>
    </customSheetView>
    <customSheetView guid="{3A7B3E6C-4805-42DC-AD4C-749B6F60AF6B}" showPageBreaks="1" showGridLines="0" printArea="1" view="pageBreakPreview">
      <selection activeCell="H16" sqref="H16"/>
      <pageMargins left="0.75" right="0.63" top="0.57999999999999996" bottom="0.6" header="0.34" footer="0.35"/>
      <pageSetup scale="99" orientation="portrait" r:id="rId25"/>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honeticPr fontId="72" type="noConversion"/>
  <pageMargins left="0.75" right="0.63" top="0.57999999999999996" bottom="0.6" header="0.34" footer="0.35"/>
  <pageSetup scale="99" orientation="portrait" r:id="rId26"/>
  <headerFooter alignWithMargins="0">
    <oddFooter>&amp;R&amp;"Book Antiqua,Bold"&amp;8 Page &amp;P of &amp;N</oddFooter>
  </headerFooter>
  <drawing r:id="rId2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indexed="14"/>
  </sheetPr>
  <dimension ref="A1:J234"/>
  <sheetViews>
    <sheetView view="pageBreakPreview" topLeftCell="A180" zoomScaleSheetLayoutView="100" workbookViewId="0">
      <selection activeCell="S36" sqref="S36"/>
    </sheetView>
  </sheetViews>
  <sheetFormatPr defaultRowHeight="13.5"/>
  <cols>
    <col min="1" max="1" width="10" style="28" customWidth="1"/>
    <col min="2" max="2" width="10.7109375" style="28" customWidth="1"/>
    <col min="3" max="3" width="10.85546875" style="28" customWidth="1"/>
    <col min="4" max="8" width="10.7109375" style="28" customWidth="1"/>
    <col min="9" max="9" width="10.85546875" style="28" customWidth="1"/>
    <col min="10" max="16384" width="9.140625" style="28"/>
  </cols>
  <sheetData>
    <row r="1" spans="1:9" s="269" customFormat="1" ht="32.1" customHeight="1">
      <c r="A1" s="515" t="s">
        <v>116</v>
      </c>
      <c r="B1" s="516"/>
      <c r="C1" s="516"/>
      <c r="D1" s="516"/>
      <c r="E1" s="516"/>
      <c r="F1" s="516"/>
      <c r="G1" s="516"/>
      <c r="H1" s="516"/>
      <c r="I1" s="517"/>
    </row>
    <row r="2" spans="1:9" s="269" customFormat="1" ht="32.1" customHeight="1">
      <c r="A2" s="266" t="s">
        <v>117</v>
      </c>
      <c r="B2" s="518" t="s">
        <v>118</v>
      </c>
      <c r="C2" s="518"/>
      <c r="D2" s="518"/>
      <c r="E2" s="518"/>
      <c r="F2" s="518"/>
      <c r="G2" s="518"/>
      <c r="H2" s="518"/>
      <c r="I2" s="519"/>
    </row>
    <row r="3" spans="1:9" s="269" customFormat="1" ht="32.1" customHeight="1">
      <c r="A3" s="266" t="s">
        <v>119</v>
      </c>
      <c r="B3" s="518" t="s">
        <v>120</v>
      </c>
      <c r="C3" s="518"/>
      <c r="D3" s="518"/>
      <c r="E3" s="518"/>
      <c r="F3" s="518"/>
      <c r="G3" s="518"/>
      <c r="H3" s="518"/>
      <c r="I3" s="519"/>
    </row>
    <row r="4" spans="1:9" s="269" customFormat="1" ht="32.1" customHeight="1">
      <c r="A4" s="266" t="s">
        <v>121</v>
      </c>
      <c r="B4" s="518" t="s">
        <v>122</v>
      </c>
      <c r="C4" s="518"/>
      <c r="D4" s="518"/>
      <c r="E4" s="518"/>
      <c r="F4" s="518"/>
      <c r="G4" s="518"/>
      <c r="H4" s="518"/>
      <c r="I4" s="519"/>
    </row>
    <row r="5" spans="1:9" s="269" customFormat="1" ht="32.1" customHeight="1">
      <c r="A5" s="266" t="s">
        <v>123</v>
      </c>
      <c r="B5" s="518" t="s">
        <v>124</v>
      </c>
      <c r="C5" s="518"/>
      <c r="D5" s="518"/>
      <c r="E5" s="518"/>
      <c r="F5" s="518"/>
      <c r="G5" s="518"/>
      <c r="H5" s="518"/>
      <c r="I5" s="519"/>
    </row>
    <row r="6" spans="1:9" s="269" customFormat="1" ht="32.1" customHeight="1">
      <c r="A6" s="267" t="s">
        <v>125</v>
      </c>
      <c r="B6" s="520" t="s">
        <v>594</v>
      </c>
      <c r="C6" s="520"/>
      <c r="D6" s="520"/>
      <c r="E6" s="520"/>
      <c r="F6" s="520"/>
      <c r="G6" s="520"/>
      <c r="H6" s="520"/>
      <c r="I6" s="521"/>
    </row>
    <row r="7" spans="1:9" s="269" customFormat="1" ht="32.1" customHeight="1">
      <c r="A7" s="268"/>
      <c r="C7" s="268"/>
      <c r="D7" s="268"/>
      <c r="E7" s="268"/>
      <c r="F7" s="268"/>
      <c r="G7" s="268"/>
      <c r="H7" s="268"/>
      <c r="I7" s="268"/>
    </row>
    <row r="28" spans="1:10">
      <c r="A28" s="67"/>
      <c r="B28" s="67"/>
      <c r="C28" s="67"/>
      <c r="D28" s="67"/>
      <c r="E28" s="67"/>
      <c r="F28" s="67"/>
      <c r="G28" s="67"/>
      <c r="H28" s="67"/>
      <c r="I28" s="67"/>
      <c r="J28" s="67"/>
    </row>
    <row r="29" spans="1:10" ht="18.75">
      <c r="A29" s="525" t="s">
        <v>186</v>
      </c>
      <c r="B29" s="525"/>
      <c r="C29" s="525"/>
      <c r="D29" s="525"/>
      <c r="E29" s="525"/>
      <c r="F29" s="525"/>
      <c r="G29" s="525"/>
      <c r="H29" s="525"/>
      <c r="I29" s="525"/>
      <c r="J29" s="67"/>
    </row>
    <row r="30" spans="1:10" ht="15.75">
      <c r="A30" s="510" t="s">
        <v>187</v>
      </c>
      <c r="B30" s="510"/>
      <c r="C30" s="510"/>
      <c r="D30" s="510"/>
      <c r="E30" s="510"/>
      <c r="F30" s="510"/>
      <c r="G30" s="510"/>
      <c r="H30" s="510"/>
      <c r="I30" s="510"/>
      <c r="J30" s="67"/>
    </row>
    <row r="31" spans="1:10" ht="18.75">
      <c r="A31" s="523" t="s">
        <v>188</v>
      </c>
      <c r="B31" s="523"/>
      <c r="C31" s="523"/>
      <c r="D31" s="523"/>
      <c r="E31" s="523"/>
      <c r="F31" s="523"/>
      <c r="G31" s="523"/>
      <c r="H31" s="523"/>
      <c r="I31" s="523"/>
      <c r="J31" s="67"/>
    </row>
    <row r="32" spans="1:10" ht="36" customHeight="1">
      <c r="A32" s="524" t="s">
        <v>83</v>
      </c>
      <c r="B32" s="524"/>
      <c r="C32" s="524"/>
      <c r="D32" s="524"/>
      <c r="E32" s="524"/>
      <c r="F32" s="524"/>
      <c r="G32" s="524"/>
      <c r="H32" s="524"/>
      <c r="I32" s="524"/>
      <c r="J32" s="67"/>
    </row>
    <row r="33" spans="1:10" ht="18.75">
      <c r="A33" s="523" t="s">
        <v>84</v>
      </c>
      <c r="B33" s="523"/>
      <c r="C33" s="523"/>
      <c r="D33" s="523"/>
      <c r="E33" s="523"/>
      <c r="F33" s="523"/>
      <c r="G33" s="523"/>
      <c r="H33" s="523"/>
      <c r="I33" s="523"/>
      <c r="J33" s="67"/>
    </row>
    <row r="34" spans="1:10" ht="15.75">
      <c r="A34" s="510" t="s">
        <v>85</v>
      </c>
      <c r="B34" s="510"/>
      <c r="C34" s="510"/>
      <c r="D34" s="510"/>
      <c r="E34" s="510"/>
      <c r="F34" s="510"/>
      <c r="G34" s="510"/>
      <c r="H34" s="510"/>
      <c r="I34" s="510"/>
      <c r="J34" s="67"/>
    </row>
    <row r="35" spans="1:10" ht="15.75">
      <c r="A35" s="510">
        <f>'Names of Bidder'!D9</f>
        <v>0</v>
      </c>
      <c r="B35" s="510"/>
      <c r="C35" s="510"/>
      <c r="D35" s="510"/>
      <c r="E35" s="510"/>
      <c r="F35" s="510"/>
      <c r="G35" s="510"/>
      <c r="H35" s="510"/>
      <c r="I35" s="510"/>
      <c r="J35" s="67"/>
    </row>
    <row r="36" spans="1:10" ht="36.75" customHeight="1">
      <c r="A36" s="511" t="str">
        <f>" having its Registered Office at " &amp; 'Names of Bidder'!D10 &amp; " " &amp; 'Names of Bidder'!D11 &amp; " " &amp; 'Names of Bidder'!D12</f>
        <v xml:space="preserve"> having its Registered Office at   </v>
      </c>
      <c r="B36" s="511"/>
      <c r="C36" s="511"/>
      <c r="D36" s="511"/>
      <c r="E36" s="511"/>
      <c r="F36" s="511"/>
      <c r="G36" s="511"/>
      <c r="H36" s="511"/>
      <c r="I36" s="511"/>
      <c r="J36" s="67"/>
    </row>
    <row r="37" spans="1:10" ht="15.75">
      <c r="A37" s="510" t="str">
        <f>IF('Names of Bidder'!D6 = "Sole Bidder", " ", " and ")</f>
        <v xml:space="preserve"> </v>
      </c>
      <c r="B37" s="510"/>
      <c r="C37" s="510"/>
      <c r="D37" s="510"/>
      <c r="E37" s="510"/>
      <c r="F37" s="510"/>
      <c r="G37" s="510"/>
      <c r="H37" s="510"/>
      <c r="I37" s="510"/>
      <c r="J37" s="67"/>
    </row>
    <row r="38" spans="1:10" ht="17.25" customHeight="1">
      <c r="A38" s="511" t="str">
        <f>IF('Names of Bidder'!D6= "Sole Bidder", "", IF('Names of Bidder'!#REF!=1,'Names of Bidder'!#REF!,IF('Names of Bidder'!#REF!="2 or More",'Names of Bidder'!#REF!&amp;" &amp; "&amp;'Names of Bidder'!#REF!,"")))</f>
        <v/>
      </c>
      <c r="B38" s="511"/>
      <c r="C38" s="511"/>
      <c r="D38" s="511"/>
      <c r="E38" s="511"/>
      <c r="F38" s="511"/>
      <c r="G38" s="511"/>
      <c r="H38" s="511"/>
      <c r="I38" s="511"/>
      <c r="J38" s="67"/>
    </row>
    <row r="39" spans="1:10" ht="39" customHeight="1">
      <c r="A39" s="511" t="str">
        <f>IF('Names of Bidder'!D6= "Sole Bidder", "", "having its Registered Office at "&amp;IF('Names of Bidder'!#REF!=1,'Names of Bidder'!#REF!&amp;" "&amp;'Names of Bidder'!#REF!&amp;" "&amp;'Names of Bidder'!#REF!,IF('Names of Bidder'!#REF!="2 or More",'Names of Bidder'!#REF!&amp;" &amp; "&amp;'Names of Bidder'!#REF!&amp;" "&amp;'Names of Bidder'!#REF!&amp;" and " &amp; 'Names of Bidder'!#REF!&amp;" &amp; "&amp;'Names of Bidder'!#REF!&amp;" "&amp;'Names of Bidder'!#REF! &amp;IF('Names of Bidder'!#REF!="2 or More"," respectively",""))))</f>
        <v/>
      </c>
      <c r="B39" s="511"/>
      <c r="C39" s="511"/>
      <c r="D39" s="511"/>
      <c r="E39" s="511"/>
      <c r="F39" s="511"/>
      <c r="G39" s="511"/>
      <c r="H39" s="511"/>
      <c r="I39" s="511"/>
      <c r="J39" s="67"/>
    </row>
    <row r="40" spans="1:10" ht="15.75">
      <c r="A40" s="510" t="s">
        <v>86</v>
      </c>
      <c r="B40" s="510"/>
      <c r="C40" s="510"/>
      <c r="D40" s="510"/>
      <c r="E40" s="510"/>
      <c r="F40" s="510"/>
      <c r="G40" s="510"/>
      <c r="H40" s="510"/>
      <c r="I40" s="510"/>
      <c r="J40" s="67"/>
    </row>
    <row r="41" spans="1:10" ht="18.75">
      <c r="A41" s="523" t="s">
        <v>87</v>
      </c>
      <c r="B41" s="523"/>
      <c r="C41" s="523"/>
      <c r="D41" s="523"/>
      <c r="E41" s="523"/>
      <c r="F41" s="523"/>
      <c r="G41" s="523"/>
      <c r="H41" s="523"/>
      <c r="I41" s="523"/>
      <c r="J41" s="67"/>
    </row>
    <row r="42" spans="1:10" ht="18.75">
      <c r="A42" s="523" t="s">
        <v>88</v>
      </c>
      <c r="B42" s="523"/>
      <c r="C42" s="523"/>
      <c r="D42" s="523"/>
      <c r="E42" s="523"/>
      <c r="F42" s="523"/>
      <c r="G42" s="523"/>
      <c r="H42" s="523"/>
      <c r="I42" s="523"/>
      <c r="J42" s="67"/>
    </row>
    <row r="43" spans="1:10" ht="156" customHeight="1">
      <c r="A43" s="526" t="str">
        <f>"POWERGRID intends to award, under laid-down organisational procedures, contract(s) for " &amp; Basic!B1 &amp; " Package and Specification Number " &amp;  Basic!B3 &amp; " .POWERGRID values full compliance with all relevant laws of the land, rules,  regulations, economic use of resources, and of fairness /  transparency in its relations with its Bidders/ Contractors."</f>
        <v>POWERGRID intends to award, under laid-down organisational procedures, contract(s) for 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 Package and Specification Number CC/NT/S-SRVY/DOM/A02/24/02866 .POWERGRID values full compliance with all relevant laws of the land, rules,  regulations, economic use of resources, and of fairness /  transparency in its relations with its Bidders/ Contractors.</v>
      </c>
      <c r="B43" s="526"/>
      <c r="C43" s="526"/>
      <c r="D43" s="526"/>
      <c r="E43" s="526"/>
      <c r="F43" s="526"/>
      <c r="G43" s="526"/>
      <c r="H43" s="526"/>
      <c r="I43" s="526"/>
      <c r="J43" s="67"/>
    </row>
    <row r="44" spans="1:10" ht="16.5" customHeight="1">
      <c r="A44" s="225"/>
      <c r="B44" s="227"/>
      <c r="C44" s="227"/>
      <c r="D44" s="227"/>
      <c r="E44" s="227"/>
      <c r="F44" s="225"/>
      <c r="G44" s="227"/>
      <c r="H44" s="227"/>
      <c r="I44" s="227"/>
      <c r="J44" s="67"/>
    </row>
    <row r="45" spans="1:10" ht="21" customHeight="1">
      <c r="A45" s="460" t="s">
        <v>89</v>
      </c>
      <c r="B45" s="460"/>
      <c r="C45" s="460"/>
      <c r="D45" s="460"/>
      <c r="E45" s="522" t="s">
        <v>89</v>
      </c>
      <c r="F45" s="522"/>
      <c r="G45" s="522"/>
      <c r="H45" s="522"/>
      <c r="I45" s="522"/>
      <c r="J45" s="67"/>
    </row>
    <row r="46" spans="1:10" ht="33" customHeight="1">
      <c r="A46" s="527" t="s">
        <v>386</v>
      </c>
      <c r="B46" s="527"/>
      <c r="C46" s="527"/>
      <c r="D46" s="527"/>
      <c r="E46" s="514" t="s">
        <v>91</v>
      </c>
      <c r="F46" s="514"/>
      <c r="G46" s="514"/>
      <c r="H46" s="514"/>
      <c r="I46" s="514"/>
      <c r="J46" s="67"/>
    </row>
    <row r="47" spans="1:10" ht="15.75">
      <c r="A47" s="228" t="s">
        <v>92</v>
      </c>
      <c r="B47" s="228"/>
      <c r="C47" s="228"/>
      <c r="D47"/>
      <c r="E47" s="228"/>
      <c r="F47" s="228"/>
      <c r="G47" s="228"/>
      <c r="H47" s="228"/>
      <c r="I47" s="229" t="s">
        <v>93</v>
      </c>
      <c r="J47" s="67"/>
    </row>
    <row r="48" spans="1:10" ht="14.25" customHeight="1">
      <c r="A48" s="526"/>
      <c r="B48" s="526"/>
      <c r="C48" s="526"/>
      <c r="D48" s="526"/>
      <c r="E48" s="526"/>
      <c r="F48" s="526"/>
      <c r="G48" s="526"/>
      <c r="H48" s="526"/>
      <c r="I48" s="526"/>
    </row>
    <row r="49" spans="1:9" ht="8.1" customHeight="1">
      <c r="A49" s="230"/>
      <c r="B49" s="159"/>
      <c r="C49" s="159"/>
      <c r="D49" s="159"/>
      <c r="E49" s="159"/>
      <c r="F49" s="159"/>
      <c r="G49" s="159"/>
      <c r="H49" s="159"/>
      <c r="I49" s="159"/>
    </row>
    <row r="50" spans="1:9" ht="35.25" customHeight="1">
      <c r="A50" s="513" t="s">
        <v>537</v>
      </c>
      <c r="B50" s="513"/>
      <c r="C50" s="513"/>
      <c r="D50" s="513"/>
      <c r="E50" s="513"/>
      <c r="F50" s="513"/>
      <c r="G50" s="513"/>
      <c r="H50" s="513"/>
      <c r="I50" s="513"/>
    </row>
    <row r="51" spans="1:9" ht="8.1" customHeight="1">
      <c r="A51" s="231"/>
      <c r="B51" s="159"/>
      <c r="C51" s="159"/>
      <c r="D51" s="159"/>
      <c r="E51" s="159"/>
      <c r="F51" s="159"/>
      <c r="G51" s="159"/>
      <c r="H51" s="159"/>
      <c r="I51" s="159"/>
    </row>
    <row r="52" spans="1:9" ht="15.75">
      <c r="A52" s="528" t="s">
        <v>538</v>
      </c>
      <c r="B52" s="528"/>
      <c r="C52" s="528"/>
      <c r="D52" s="528"/>
      <c r="E52" s="528"/>
      <c r="F52" s="528"/>
      <c r="G52" s="528"/>
      <c r="H52" s="528"/>
      <c r="I52" s="528"/>
    </row>
    <row r="53" spans="1:9" ht="8.1" customHeight="1">
      <c r="A53" s="231"/>
      <c r="B53" s="159"/>
      <c r="C53" s="159"/>
      <c r="D53" s="159"/>
      <c r="E53" s="159"/>
      <c r="F53" s="159"/>
      <c r="G53" s="159"/>
      <c r="H53" s="159"/>
      <c r="I53" s="159"/>
    </row>
    <row r="54" spans="1:9" ht="16.5">
      <c r="A54" s="512" t="s">
        <v>94</v>
      </c>
      <c r="B54" s="512"/>
      <c r="C54" s="512"/>
      <c r="D54" s="512"/>
      <c r="E54" s="512"/>
      <c r="F54" s="512"/>
      <c r="G54" s="512"/>
      <c r="H54" s="512"/>
      <c r="I54" s="512"/>
    </row>
    <row r="55" spans="1:9" ht="8.1" customHeight="1">
      <c r="A55" s="232"/>
      <c r="B55" s="159"/>
      <c r="C55" s="159"/>
      <c r="D55" s="159"/>
      <c r="E55" s="159"/>
      <c r="F55" s="159"/>
      <c r="G55" s="159"/>
      <c r="H55" s="159"/>
      <c r="I55" s="159"/>
    </row>
    <row r="56" spans="1:9" ht="37.5" customHeight="1">
      <c r="A56" s="233" t="s">
        <v>95</v>
      </c>
      <c r="B56" s="460" t="s">
        <v>96</v>
      </c>
      <c r="C56" s="460"/>
      <c r="D56" s="460"/>
      <c r="E56" s="460"/>
      <c r="F56" s="460"/>
      <c r="G56" s="460"/>
      <c r="H56" s="460"/>
      <c r="I56" s="460"/>
    </row>
    <row r="57" spans="1:9" ht="8.1" customHeight="1">
      <c r="A57" s="231"/>
      <c r="B57" s="159"/>
      <c r="C57" s="159"/>
      <c r="D57" s="159"/>
      <c r="E57" s="159"/>
      <c r="F57" s="159"/>
      <c r="G57" s="159"/>
      <c r="H57" s="159"/>
      <c r="I57" s="159"/>
    </row>
    <row r="58" spans="1:9" ht="79.5" customHeight="1">
      <c r="A58" s="159"/>
      <c r="B58" s="233" t="s">
        <v>97</v>
      </c>
      <c r="C58" s="460" t="s">
        <v>98</v>
      </c>
      <c r="D58" s="460"/>
      <c r="E58" s="460"/>
      <c r="F58" s="460"/>
      <c r="G58" s="460"/>
      <c r="H58" s="460"/>
      <c r="I58" s="460"/>
    </row>
    <row r="59" spans="1:9" ht="8.1" customHeight="1">
      <c r="A59" s="159"/>
      <c r="B59" s="233"/>
      <c r="C59" s="225"/>
      <c r="D59" s="225"/>
      <c r="E59" s="225"/>
      <c r="F59" s="225"/>
      <c r="G59" s="225"/>
      <c r="H59" s="225"/>
      <c r="I59" s="225"/>
    </row>
    <row r="60" spans="1:9" ht="96.75" customHeight="1">
      <c r="A60" s="159"/>
      <c r="B60" s="233" t="s">
        <v>99</v>
      </c>
      <c r="C60" s="460" t="s">
        <v>539</v>
      </c>
      <c r="D60" s="460"/>
      <c r="E60" s="460"/>
      <c r="F60" s="460"/>
      <c r="G60" s="460"/>
      <c r="H60" s="460"/>
      <c r="I60" s="460"/>
    </row>
    <row r="61" spans="1:9" ht="8.1" customHeight="1">
      <c r="A61" s="159"/>
      <c r="B61" s="233"/>
      <c r="C61" s="225"/>
      <c r="D61" s="225"/>
      <c r="E61" s="225"/>
      <c r="F61" s="225"/>
      <c r="G61" s="225"/>
      <c r="H61" s="225"/>
      <c r="I61" s="225"/>
    </row>
    <row r="62" spans="1:9" ht="50.25" customHeight="1">
      <c r="A62" s="159"/>
      <c r="B62" s="233" t="s">
        <v>100</v>
      </c>
      <c r="C62" s="460" t="s">
        <v>540</v>
      </c>
      <c r="D62" s="460"/>
      <c r="E62" s="460"/>
      <c r="F62" s="460"/>
      <c r="G62" s="460"/>
      <c r="H62" s="460"/>
      <c r="I62" s="460"/>
    </row>
    <row r="63" spans="1:9" ht="8.1" customHeight="1">
      <c r="A63" s="159"/>
      <c r="B63" s="233"/>
      <c r="C63" s="225"/>
      <c r="D63" s="225"/>
      <c r="E63" s="225"/>
      <c r="F63" s="225"/>
      <c r="G63" s="225"/>
      <c r="H63" s="225"/>
      <c r="I63" s="225"/>
    </row>
    <row r="64" spans="1:9" ht="82.5" customHeight="1">
      <c r="A64" s="233" t="s">
        <v>101</v>
      </c>
      <c r="B64" s="460" t="s">
        <v>541</v>
      </c>
      <c r="C64" s="460"/>
      <c r="D64" s="460"/>
      <c r="E64" s="460"/>
      <c r="F64" s="460"/>
      <c r="G64" s="460"/>
      <c r="H64" s="460"/>
      <c r="I64" s="460"/>
    </row>
    <row r="65" spans="1:10" ht="8.1" customHeight="1">
      <c r="A65" s="159"/>
      <c r="B65" s="233"/>
      <c r="C65" s="225"/>
      <c r="D65" s="225"/>
      <c r="E65" s="225"/>
      <c r="F65" s="225"/>
      <c r="G65" s="225"/>
      <c r="H65" s="225"/>
      <c r="I65" s="225"/>
    </row>
    <row r="66" spans="1:10" ht="16.5">
      <c r="A66" s="512" t="s">
        <v>102</v>
      </c>
      <c r="B66" s="512"/>
      <c r="C66" s="512"/>
      <c r="D66" s="512"/>
      <c r="E66" s="512"/>
      <c r="F66" s="512"/>
      <c r="G66" s="512"/>
      <c r="H66" s="512"/>
      <c r="I66" s="512"/>
    </row>
    <row r="67" spans="1:10" ht="8.1" customHeight="1">
      <c r="A67" s="159"/>
      <c r="B67" s="233"/>
      <c r="C67" s="225"/>
      <c r="D67" s="225"/>
      <c r="E67" s="225"/>
      <c r="F67" s="225"/>
      <c r="G67" s="225"/>
      <c r="H67" s="225"/>
      <c r="I67" s="225"/>
    </row>
    <row r="68" spans="1:10" ht="65.25" customHeight="1">
      <c r="A68" s="233" t="s">
        <v>95</v>
      </c>
      <c r="B68" s="460" t="s">
        <v>542</v>
      </c>
      <c r="C68" s="460"/>
      <c r="D68" s="460"/>
      <c r="E68" s="460"/>
      <c r="F68" s="460"/>
      <c r="G68" s="460"/>
      <c r="H68" s="460"/>
      <c r="I68" s="460"/>
    </row>
    <row r="69" spans="1:10" ht="41.25" customHeight="1">
      <c r="A69" s="225"/>
      <c r="B69" s="228"/>
      <c r="C69" s="228"/>
      <c r="D69" s="228"/>
      <c r="E69" s="228"/>
      <c r="F69" s="225"/>
      <c r="G69" s="228"/>
      <c r="H69" s="228"/>
      <c r="I69" s="228"/>
      <c r="J69" s="67"/>
    </row>
    <row r="70" spans="1:10" ht="21" customHeight="1">
      <c r="A70" s="460" t="s">
        <v>89</v>
      </c>
      <c r="B70" s="460"/>
      <c r="C70" s="460"/>
      <c r="D70" s="460"/>
      <c r="E70" s="522" t="s">
        <v>89</v>
      </c>
      <c r="F70" s="522"/>
      <c r="G70" s="522"/>
      <c r="H70" s="522"/>
      <c r="I70" s="522"/>
      <c r="J70" s="67"/>
    </row>
    <row r="71" spans="1:10" ht="33" customHeight="1">
      <c r="A71" s="527" t="s">
        <v>90</v>
      </c>
      <c r="B71" s="527"/>
      <c r="C71" s="527"/>
      <c r="D71" s="527"/>
      <c r="E71" s="514" t="s">
        <v>91</v>
      </c>
      <c r="F71" s="514"/>
      <c r="G71" s="514"/>
      <c r="H71" s="514"/>
      <c r="I71" s="514"/>
      <c r="J71" s="67"/>
    </row>
    <row r="72" spans="1:10" ht="15.75">
      <c r="A72" s="228" t="s">
        <v>92</v>
      </c>
      <c r="B72" s="228"/>
      <c r="C72" s="228"/>
      <c r="D72" s="228"/>
      <c r="E72" s="228"/>
      <c r="F72" s="228"/>
      <c r="G72" s="228"/>
      <c r="H72" s="228"/>
      <c r="I72" s="229" t="s">
        <v>103</v>
      </c>
      <c r="J72" s="67"/>
    </row>
    <row r="73" spans="1:10" ht="111" customHeight="1">
      <c r="A73" s="159"/>
      <c r="B73" s="233" t="s">
        <v>104</v>
      </c>
      <c r="C73" s="460" t="s">
        <v>543</v>
      </c>
      <c r="D73" s="460"/>
      <c r="E73" s="460"/>
      <c r="F73" s="460"/>
      <c r="G73" s="460"/>
      <c r="H73" s="460"/>
      <c r="I73" s="460"/>
    </row>
    <row r="74" spans="1:10" ht="9.9499999999999993" customHeight="1">
      <c r="A74" s="159"/>
      <c r="B74" s="128"/>
      <c r="C74" s="231"/>
      <c r="D74" s="231"/>
      <c r="E74" s="231"/>
      <c r="F74" s="231"/>
      <c r="G74" s="231"/>
      <c r="H74" s="231"/>
      <c r="I74" s="231"/>
    </row>
    <row r="75" spans="1:10" ht="99" customHeight="1">
      <c r="A75" s="159"/>
      <c r="B75" s="233" t="s">
        <v>99</v>
      </c>
      <c r="C75" s="460" t="s">
        <v>544</v>
      </c>
      <c r="D75" s="460"/>
      <c r="E75" s="460"/>
      <c r="F75" s="460"/>
      <c r="G75" s="460"/>
      <c r="H75" s="460"/>
      <c r="I75" s="460"/>
    </row>
    <row r="76" spans="1:10" ht="9.9499999999999993" customHeight="1">
      <c r="A76" s="159"/>
      <c r="B76" s="233"/>
      <c r="C76" s="234"/>
      <c r="D76" s="234"/>
      <c r="E76" s="234"/>
      <c r="F76" s="234"/>
      <c r="G76" s="234"/>
      <c r="H76" s="234"/>
      <c r="I76" s="234"/>
    </row>
    <row r="77" spans="1:10" ht="57.75" customHeight="1">
      <c r="A77" s="159"/>
      <c r="B77" s="233" t="s">
        <v>100</v>
      </c>
      <c r="C77" s="460" t="s">
        <v>545</v>
      </c>
      <c r="D77" s="460"/>
      <c r="E77" s="460"/>
      <c r="F77" s="460"/>
      <c r="G77" s="460"/>
      <c r="H77" s="460"/>
      <c r="I77" s="460"/>
    </row>
    <row r="78" spans="1:10" ht="9.9499999999999993" customHeight="1">
      <c r="A78" s="159"/>
      <c r="B78" s="233"/>
      <c r="C78" s="234"/>
      <c r="D78" s="234"/>
      <c r="E78" s="234"/>
      <c r="F78" s="234"/>
      <c r="G78" s="234"/>
      <c r="H78" s="234"/>
      <c r="I78" s="234"/>
    </row>
    <row r="79" spans="1:10" ht="93.75" customHeight="1">
      <c r="A79" s="159"/>
      <c r="B79" s="233" t="s">
        <v>105</v>
      </c>
      <c r="C79" s="460" t="s">
        <v>106</v>
      </c>
      <c r="D79" s="460"/>
      <c r="E79" s="460"/>
      <c r="F79" s="460"/>
      <c r="G79" s="460"/>
      <c r="H79" s="460"/>
      <c r="I79" s="460"/>
    </row>
    <row r="80" spans="1:10" ht="9.9499999999999993" customHeight="1">
      <c r="A80" s="159"/>
      <c r="B80" s="233"/>
      <c r="C80" s="234"/>
      <c r="D80" s="234"/>
      <c r="E80" s="234"/>
      <c r="F80" s="234"/>
      <c r="G80" s="234"/>
      <c r="H80" s="234"/>
      <c r="I80" s="234"/>
    </row>
    <row r="81" spans="1:10" ht="66" customHeight="1">
      <c r="A81" s="159"/>
      <c r="B81" s="233" t="s">
        <v>107</v>
      </c>
      <c r="C81" s="460" t="s">
        <v>546</v>
      </c>
      <c r="D81" s="460"/>
      <c r="E81" s="460"/>
      <c r="F81" s="460"/>
      <c r="G81" s="460"/>
      <c r="H81" s="460"/>
      <c r="I81" s="460"/>
    </row>
    <row r="82" spans="1:10" ht="9.9499999999999993" customHeight="1">
      <c r="A82" s="159"/>
      <c r="B82" s="233"/>
      <c r="C82" s="234"/>
      <c r="D82" s="234"/>
      <c r="E82" s="234"/>
      <c r="F82" s="234"/>
      <c r="G82" s="234"/>
      <c r="H82" s="234"/>
      <c r="I82" s="234"/>
    </row>
    <row r="83" spans="1:10" ht="63.75" customHeight="1">
      <c r="A83" s="159"/>
      <c r="B83" s="233" t="s">
        <v>108</v>
      </c>
      <c r="C83" s="460" t="s">
        <v>547</v>
      </c>
      <c r="D83" s="460"/>
      <c r="E83" s="460"/>
      <c r="F83" s="460"/>
      <c r="G83" s="460"/>
      <c r="H83" s="460"/>
      <c r="I83" s="460"/>
    </row>
    <row r="84" spans="1:10" ht="11.25" customHeight="1">
      <c r="A84" s="159"/>
      <c r="B84" s="233"/>
      <c r="C84" s="225"/>
      <c r="D84" s="225"/>
      <c r="E84" s="225"/>
      <c r="F84" s="225"/>
      <c r="G84" s="225"/>
      <c r="H84" s="225"/>
      <c r="I84" s="225"/>
    </row>
    <row r="85" spans="1:10" ht="36.75" customHeight="1">
      <c r="A85" s="159"/>
      <c r="B85" s="233" t="s">
        <v>549</v>
      </c>
      <c r="C85" s="460" t="s">
        <v>548</v>
      </c>
      <c r="D85" s="460"/>
      <c r="E85" s="460"/>
      <c r="F85" s="460"/>
      <c r="G85" s="460"/>
      <c r="H85" s="460"/>
      <c r="I85" s="460"/>
    </row>
    <row r="86" spans="1:10" ht="21" customHeight="1">
      <c r="A86" s="159"/>
      <c r="B86" s="234"/>
      <c r="C86" s="234"/>
      <c r="D86" s="234"/>
      <c r="E86" s="234"/>
      <c r="F86" s="234"/>
      <c r="G86" s="234"/>
      <c r="H86" s="234"/>
      <c r="I86" s="234"/>
    </row>
    <row r="87" spans="1:10" ht="37.5" customHeight="1">
      <c r="A87" s="233" t="s">
        <v>101</v>
      </c>
      <c r="B87" s="460" t="s">
        <v>550</v>
      </c>
      <c r="C87" s="460"/>
      <c r="D87" s="460"/>
      <c r="E87" s="460"/>
      <c r="F87" s="460"/>
      <c r="G87" s="460"/>
      <c r="H87" s="460"/>
      <c r="I87" s="460"/>
    </row>
    <row r="88" spans="1:10" ht="39.75" customHeight="1">
      <c r="A88" s="225"/>
      <c r="B88" s="228"/>
      <c r="C88" s="228"/>
      <c r="D88" s="228"/>
      <c r="E88" s="228"/>
      <c r="F88" s="225"/>
      <c r="G88" s="228"/>
      <c r="H88" s="228"/>
      <c r="I88" s="228"/>
      <c r="J88" s="67"/>
    </row>
    <row r="89" spans="1:10" ht="21" customHeight="1">
      <c r="A89" s="460" t="s">
        <v>89</v>
      </c>
      <c r="B89" s="460"/>
      <c r="C89" s="460"/>
      <c r="D89" s="460"/>
      <c r="E89" s="522" t="s">
        <v>89</v>
      </c>
      <c r="F89" s="522"/>
      <c r="G89" s="522"/>
      <c r="H89" s="522"/>
      <c r="I89" s="522"/>
      <c r="J89" s="67"/>
    </row>
    <row r="90" spans="1:10" ht="33" customHeight="1">
      <c r="A90" s="527" t="s">
        <v>90</v>
      </c>
      <c r="B90" s="527"/>
      <c r="C90" s="527"/>
      <c r="D90" s="527"/>
      <c r="E90" s="514" t="s">
        <v>91</v>
      </c>
      <c r="F90" s="514"/>
      <c r="G90" s="514"/>
      <c r="H90" s="514"/>
      <c r="I90" s="514"/>
      <c r="J90" s="67"/>
    </row>
    <row r="91" spans="1:10" ht="15.75">
      <c r="A91" s="228" t="s">
        <v>92</v>
      </c>
      <c r="B91" s="228"/>
      <c r="C91" s="228"/>
      <c r="D91" s="228"/>
      <c r="E91" s="228"/>
      <c r="F91" s="228"/>
      <c r="G91" s="228"/>
      <c r="H91" s="228"/>
      <c r="I91" s="229" t="s">
        <v>109</v>
      </c>
      <c r="J91" s="67"/>
    </row>
    <row r="92" spans="1:10" ht="15.75">
      <c r="A92" s="228"/>
      <c r="B92" s="228"/>
      <c r="C92" s="228"/>
      <c r="D92" s="228"/>
      <c r="E92" s="228"/>
      <c r="F92" s="228"/>
      <c r="G92" s="228"/>
      <c r="H92" s="228"/>
      <c r="I92" s="229"/>
      <c r="J92" s="67"/>
    </row>
    <row r="93" spans="1:10" ht="16.5">
      <c r="A93" s="512" t="s">
        <v>110</v>
      </c>
      <c r="B93" s="512"/>
      <c r="C93" s="512"/>
      <c r="D93" s="512"/>
      <c r="E93" s="512"/>
      <c r="F93" s="512"/>
      <c r="G93" s="512"/>
      <c r="H93" s="512"/>
      <c r="I93" s="512"/>
    </row>
    <row r="94" spans="1:10" ht="8.1" customHeight="1">
      <c r="A94" s="159"/>
      <c r="B94" s="234"/>
      <c r="C94" s="234"/>
      <c r="D94" s="234"/>
      <c r="E94" s="234"/>
      <c r="F94" s="234"/>
      <c r="G94" s="234"/>
      <c r="H94" s="234"/>
      <c r="I94" s="234"/>
    </row>
    <row r="95" spans="1:10" ht="80.25" customHeight="1">
      <c r="A95" s="233" t="s">
        <v>95</v>
      </c>
      <c r="B95" s="460" t="s">
        <v>551</v>
      </c>
      <c r="C95" s="460"/>
      <c r="D95" s="460"/>
      <c r="E95" s="460"/>
      <c r="F95" s="460"/>
      <c r="G95" s="460"/>
      <c r="H95" s="460"/>
      <c r="I95" s="460"/>
    </row>
    <row r="96" spans="1:10" ht="8.1" customHeight="1">
      <c r="A96" s="159"/>
      <c r="B96" s="234"/>
      <c r="C96" s="234"/>
      <c r="D96" s="234"/>
      <c r="E96" s="234"/>
      <c r="F96" s="234"/>
      <c r="G96" s="234"/>
      <c r="H96" s="234"/>
      <c r="I96" s="234"/>
    </row>
    <row r="97" spans="1:10" ht="160.5" customHeight="1">
      <c r="A97" s="233" t="s">
        <v>101</v>
      </c>
      <c r="B97" s="460" t="s">
        <v>552</v>
      </c>
      <c r="C97" s="460"/>
      <c r="D97" s="460"/>
      <c r="E97" s="460"/>
      <c r="F97" s="460"/>
      <c r="G97" s="460"/>
      <c r="H97" s="460"/>
      <c r="I97" s="460"/>
    </row>
    <row r="98" spans="1:10" ht="8.1" customHeight="1">
      <c r="A98" s="159"/>
      <c r="B98" s="234"/>
      <c r="C98" s="234"/>
      <c r="D98" s="234"/>
      <c r="E98" s="234"/>
      <c r="F98" s="234"/>
      <c r="G98" s="234"/>
      <c r="H98" s="234"/>
      <c r="I98" s="234"/>
    </row>
    <row r="99" spans="1:10" ht="51.75" customHeight="1">
      <c r="A99" s="233" t="s">
        <v>111</v>
      </c>
      <c r="B99" s="460" t="s">
        <v>553</v>
      </c>
      <c r="C99" s="460"/>
      <c r="D99" s="460"/>
      <c r="E99" s="460"/>
      <c r="F99" s="460"/>
      <c r="G99" s="460"/>
      <c r="H99" s="460"/>
      <c r="I99" s="460"/>
    </row>
    <row r="100" spans="1:10" ht="15" customHeight="1">
      <c r="A100" s="231"/>
      <c r="B100" s="159"/>
      <c r="C100" s="159"/>
      <c r="D100" s="159"/>
      <c r="E100" s="159"/>
      <c r="F100" s="159"/>
      <c r="G100" s="159"/>
      <c r="H100" s="159"/>
      <c r="I100" s="159"/>
    </row>
    <row r="101" spans="1:10" ht="16.5">
      <c r="A101" s="512" t="s">
        <v>112</v>
      </c>
      <c r="B101" s="512"/>
      <c r="C101" s="512"/>
      <c r="D101" s="512"/>
      <c r="E101" s="512"/>
      <c r="F101" s="512"/>
      <c r="G101" s="512"/>
      <c r="H101" s="512"/>
      <c r="I101" s="512"/>
    </row>
    <row r="102" spans="1:10" ht="8.1" customHeight="1">
      <c r="A102" s="159"/>
      <c r="B102" s="234"/>
      <c r="C102" s="234"/>
      <c r="D102" s="234"/>
      <c r="E102" s="234"/>
      <c r="F102" s="234"/>
      <c r="G102" s="234"/>
      <c r="H102" s="234"/>
      <c r="I102" s="234"/>
    </row>
    <row r="103" spans="1:10" ht="54.75" customHeight="1">
      <c r="A103" s="233" t="s">
        <v>95</v>
      </c>
      <c r="B103" s="513" t="s">
        <v>554</v>
      </c>
      <c r="C103" s="513"/>
      <c r="D103" s="513"/>
      <c r="E103" s="513"/>
      <c r="F103" s="513"/>
      <c r="G103" s="513"/>
      <c r="H103" s="513"/>
      <c r="I103" s="513"/>
    </row>
    <row r="104" spans="1:10" ht="8.1" customHeight="1">
      <c r="A104" s="159"/>
      <c r="B104" s="234"/>
      <c r="C104" s="234"/>
      <c r="D104" s="234"/>
      <c r="E104" s="234"/>
      <c r="F104" s="234"/>
      <c r="G104" s="234"/>
      <c r="H104" s="234"/>
      <c r="I104" s="234"/>
    </row>
    <row r="105" spans="1:10" ht="71.25" customHeight="1">
      <c r="A105" s="233" t="s">
        <v>101</v>
      </c>
      <c r="B105" s="513" t="s">
        <v>555</v>
      </c>
      <c r="C105" s="513"/>
      <c r="D105" s="513"/>
      <c r="E105" s="513"/>
      <c r="F105" s="513"/>
      <c r="G105" s="513"/>
      <c r="H105" s="513"/>
      <c r="I105" s="513"/>
    </row>
    <row r="106" spans="1:10" ht="8.1" customHeight="1">
      <c r="A106" s="159"/>
      <c r="B106" s="234"/>
      <c r="C106" s="234"/>
      <c r="D106" s="234"/>
      <c r="E106" s="234"/>
      <c r="F106" s="234"/>
      <c r="G106" s="234"/>
      <c r="H106" s="234"/>
      <c r="I106" s="234"/>
    </row>
    <row r="107" spans="1:10" ht="16.5">
      <c r="A107" s="512" t="s">
        <v>42</v>
      </c>
      <c r="B107" s="512"/>
      <c r="C107" s="512"/>
      <c r="D107" s="512"/>
      <c r="E107" s="512"/>
      <c r="F107" s="512"/>
      <c r="G107" s="512"/>
      <c r="H107" s="512"/>
      <c r="I107" s="512"/>
    </row>
    <row r="108" spans="1:10" ht="15" customHeight="1">
      <c r="A108" s="232"/>
      <c r="B108" s="159"/>
      <c r="C108" s="159"/>
      <c r="D108" s="159"/>
      <c r="E108" s="159"/>
      <c r="F108" s="159"/>
      <c r="G108" s="159"/>
      <c r="H108" s="159"/>
      <c r="I108" s="159"/>
    </row>
    <row r="109" spans="1:10" ht="58.5" customHeight="1">
      <c r="A109" s="233" t="s">
        <v>95</v>
      </c>
      <c r="B109" s="513" t="s">
        <v>556</v>
      </c>
      <c r="C109" s="513"/>
      <c r="D109" s="513"/>
      <c r="E109" s="513"/>
      <c r="F109" s="513"/>
      <c r="G109" s="513"/>
      <c r="H109" s="513"/>
      <c r="I109" s="513"/>
    </row>
    <row r="110" spans="1:10" ht="51" customHeight="1">
      <c r="A110" s="233"/>
      <c r="B110" s="226"/>
      <c r="C110" s="226"/>
      <c r="D110" s="226"/>
      <c r="E110" s="226"/>
      <c r="F110" s="226"/>
      <c r="G110" s="226"/>
      <c r="H110" s="226"/>
      <c r="I110" s="226"/>
    </row>
    <row r="111" spans="1:10" ht="26.25" customHeight="1">
      <c r="A111" s="159"/>
      <c r="B111" s="159"/>
      <c r="C111" s="159"/>
      <c r="D111" s="159"/>
      <c r="E111" s="159"/>
      <c r="F111" s="159"/>
      <c r="G111" s="159"/>
      <c r="H111" s="159"/>
      <c r="I111" s="159"/>
      <c r="J111" s="67"/>
    </row>
    <row r="112" spans="1:10" ht="21" customHeight="1">
      <c r="A112" s="460" t="s">
        <v>89</v>
      </c>
      <c r="B112" s="460"/>
      <c r="C112" s="460"/>
      <c r="D112" s="460"/>
      <c r="E112" s="522" t="s">
        <v>89</v>
      </c>
      <c r="F112" s="522"/>
      <c r="G112" s="522"/>
      <c r="H112" s="522"/>
      <c r="I112" s="522"/>
      <c r="J112" s="67"/>
    </row>
    <row r="113" spans="1:10" ht="33" customHeight="1">
      <c r="A113" s="527" t="s">
        <v>90</v>
      </c>
      <c r="B113" s="527"/>
      <c r="C113" s="527"/>
      <c r="D113" s="527"/>
      <c r="E113" s="514" t="s">
        <v>91</v>
      </c>
      <c r="F113" s="514"/>
      <c r="G113" s="514"/>
      <c r="H113" s="514"/>
      <c r="I113" s="514"/>
      <c r="J113" s="67"/>
    </row>
    <row r="114" spans="1:10" ht="15.75">
      <c r="A114" s="228" t="s">
        <v>92</v>
      </c>
      <c r="B114" s="228"/>
      <c r="C114" s="228"/>
      <c r="D114" s="228"/>
      <c r="E114" s="228"/>
      <c r="F114" s="228"/>
      <c r="G114" s="228"/>
      <c r="H114" s="228"/>
      <c r="I114" s="229" t="s">
        <v>43</v>
      </c>
      <c r="J114" s="67"/>
    </row>
    <row r="115" spans="1:10" ht="15.95" customHeight="1">
      <c r="A115" s="231"/>
      <c r="B115" s="159"/>
      <c r="C115" s="159"/>
      <c r="D115" s="159"/>
      <c r="E115" s="159"/>
      <c r="F115" s="159"/>
      <c r="G115" s="159"/>
      <c r="H115" s="159"/>
      <c r="I115" s="159"/>
    </row>
    <row r="116" spans="1:10" ht="50.25" customHeight="1">
      <c r="A116" s="233" t="s">
        <v>101</v>
      </c>
      <c r="B116" s="513" t="s">
        <v>557</v>
      </c>
      <c r="C116" s="513"/>
      <c r="D116" s="513"/>
      <c r="E116" s="513"/>
      <c r="F116" s="513"/>
      <c r="G116" s="513"/>
      <c r="H116" s="513"/>
      <c r="I116" s="513"/>
    </row>
    <row r="117" spans="1:10" ht="12" customHeight="1">
      <c r="A117" s="231"/>
      <c r="B117" s="159"/>
      <c r="C117" s="159"/>
      <c r="D117" s="159"/>
      <c r="E117" s="159"/>
      <c r="F117" s="159"/>
      <c r="G117" s="159"/>
      <c r="H117" s="159"/>
      <c r="I117" s="159"/>
    </row>
    <row r="118" spans="1:10" ht="16.5">
      <c r="A118" s="512" t="s">
        <v>44</v>
      </c>
      <c r="B118" s="512"/>
      <c r="C118" s="512"/>
      <c r="D118" s="512"/>
      <c r="E118" s="512"/>
      <c r="F118" s="512"/>
      <c r="G118" s="512"/>
      <c r="H118" s="512"/>
      <c r="I118" s="512"/>
    </row>
    <row r="119" spans="1:10" ht="15.95" customHeight="1">
      <c r="A119" s="231"/>
      <c r="B119" s="159"/>
      <c r="C119" s="159"/>
      <c r="D119" s="159"/>
      <c r="E119" s="159"/>
      <c r="F119" s="159"/>
      <c r="G119" s="159"/>
      <c r="H119" s="159"/>
      <c r="I119" s="159"/>
    </row>
    <row r="120" spans="1:10" ht="38.25" customHeight="1">
      <c r="A120" s="233" t="s">
        <v>95</v>
      </c>
      <c r="B120" s="513" t="s">
        <v>45</v>
      </c>
      <c r="C120" s="513"/>
      <c r="D120" s="513"/>
      <c r="E120" s="513"/>
      <c r="F120" s="513"/>
      <c r="G120" s="513"/>
      <c r="H120" s="513"/>
      <c r="I120" s="513"/>
    </row>
    <row r="121" spans="1:10" ht="8.1" customHeight="1">
      <c r="A121" s="159"/>
      <c r="B121" s="234"/>
      <c r="C121" s="234"/>
      <c r="D121" s="234"/>
      <c r="E121" s="234"/>
      <c r="F121" s="234"/>
      <c r="G121" s="234"/>
      <c r="H121" s="234"/>
      <c r="I121" s="234"/>
    </row>
    <row r="122" spans="1:10" ht="34.5" customHeight="1">
      <c r="A122" s="233" t="s">
        <v>101</v>
      </c>
      <c r="B122" s="528" t="s">
        <v>46</v>
      </c>
      <c r="C122" s="528"/>
      <c r="D122" s="528"/>
      <c r="E122" s="528"/>
      <c r="F122" s="528"/>
      <c r="G122" s="528"/>
      <c r="H122" s="528"/>
      <c r="I122" s="528"/>
    </row>
    <row r="123" spans="1:10" ht="12" customHeight="1">
      <c r="A123" s="231"/>
      <c r="B123" s="159"/>
      <c r="C123" s="159"/>
      <c r="D123" s="159"/>
      <c r="E123" s="159"/>
      <c r="F123" s="159"/>
      <c r="G123" s="159"/>
      <c r="H123" s="159"/>
      <c r="I123" s="159"/>
    </row>
    <row r="124" spans="1:10" ht="16.5">
      <c r="A124" s="512" t="s">
        <v>47</v>
      </c>
      <c r="B124" s="512"/>
      <c r="C124" s="512"/>
      <c r="D124" s="512"/>
      <c r="E124" s="512"/>
      <c r="F124" s="512"/>
      <c r="G124" s="512"/>
      <c r="H124" s="512"/>
      <c r="I124" s="512"/>
    </row>
    <row r="125" spans="1:10" ht="15.95" customHeight="1">
      <c r="A125" s="231"/>
      <c r="B125" s="159"/>
      <c r="C125" s="159"/>
      <c r="D125" s="159"/>
      <c r="E125" s="159"/>
      <c r="F125" s="159"/>
      <c r="G125" s="159"/>
      <c r="H125" s="159"/>
      <c r="I125" s="159"/>
    </row>
    <row r="126" spans="1:10" ht="82.5" customHeight="1">
      <c r="A126" s="513" t="s">
        <v>558</v>
      </c>
      <c r="B126" s="513"/>
      <c r="C126" s="513"/>
      <c r="D126" s="513"/>
      <c r="E126" s="513"/>
      <c r="F126" s="513"/>
      <c r="G126" s="513"/>
      <c r="H126" s="513"/>
      <c r="I126" s="513"/>
    </row>
    <row r="127" spans="1:10" ht="12" customHeight="1">
      <c r="A127" s="231"/>
      <c r="B127" s="159"/>
      <c r="C127" s="159"/>
      <c r="D127" s="159"/>
      <c r="E127" s="159"/>
      <c r="F127" s="159"/>
      <c r="G127" s="159"/>
      <c r="H127" s="159"/>
      <c r="I127" s="159"/>
    </row>
    <row r="128" spans="1:10" ht="21.75" customHeight="1">
      <c r="A128" s="512" t="s">
        <v>48</v>
      </c>
      <c r="B128" s="512"/>
      <c r="C128" s="512"/>
      <c r="D128" s="512"/>
      <c r="E128" s="512"/>
      <c r="F128" s="512"/>
      <c r="G128" s="512"/>
      <c r="H128" s="512"/>
      <c r="I128" s="512"/>
    </row>
    <row r="129" spans="1:10" ht="15.95" customHeight="1">
      <c r="A129" s="232"/>
      <c r="B129" s="159"/>
      <c r="C129" s="159"/>
      <c r="D129" s="159"/>
      <c r="E129" s="159"/>
      <c r="F129" s="159"/>
      <c r="G129" s="159"/>
      <c r="H129" s="159"/>
      <c r="I129" s="159"/>
    </row>
    <row r="130" spans="1:10" ht="69" customHeight="1">
      <c r="A130" s="233" t="s">
        <v>95</v>
      </c>
      <c r="B130" s="513" t="s">
        <v>559</v>
      </c>
      <c r="C130" s="513"/>
      <c r="D130" s="513"/>
      <c r="E130" s="513"/>
      <c r="F130" s="513"/>
      <c r="G130" s="513"/>
      <c r="H130" s="513"/>
      <c r="I130" s="513"/>
    </row>
    <row r="131" spans="1:10" ht="8.1" customHeight="1">
      <c r="A131" s="159"/>
      <c r="B131" s="234"/>
      <c r="C131" s="234"/>
      <c r="D131" s="234"/>
      <c r="E131" s="234"/>
      <c r="F131" s="234"/>
      <c r="G131" s="234"/>
      <c r="H131" s="234"/>
      <c r="I131" s="234"/>
    </row>
    <row r="132" spans="1:10" ht="122.25" customHeight="1">
      <c r="A132" s="233" t="s">
        <v>101</v>
      </c>
      <c r="B132" s="513" t="s">
        <v>560</v>
      </c>
      <c r="C132" s="513"/>
      <c r="D132" s="513"/>
      <c r="E132" s="513"/>
      <c r="F132" s="513"/>
      <c r="G132" s="513"/>
      <c r="H132" s="513"/>
      <c r="I132" s="513"/>
    </row>
    <row r="133" spans="1:10" ht="28.5" customHeight="1">
      <c r="A133" s="233"/>
      <c r="B133" s="226"/>
      <c r="C133" s="226"/>
      <c r="D133" s="226"/>
      <c r="E133" s="226"/>
      <c r="F133" s="226"/>
      <c r="G133" s="226"/>
      <c r="H133" s="226"/>
      <c r="I133" s="226"/>
    </row>
    <row r="134" spans="1:10" ht="24.95" customHeight="1">
      <c r="A134" s="233"/>
      <c r="B134" s="226"/>
      <c r="C134" s="226"/>
      <c r="D134" s="226"/>
      <c r="E134" s="226"/>
      <c r="F134" s="226"/>
      <c r="G134" s="226"/>
      <c r="H134" s="226"/>
      <c r="I134" s="226"/>
    </row>
    <row r="135" spans="1:10" ht="21" customHeight="1">
      <c r="A135" s="460" t="s">
        <v>89</v>
      </c>
      <c r="B135" s="460"/>
      <c r="C135" s="460"/>
      <c r="D135" s="460"/>
      <c r="E135" s="522" t="s">
        <v>89</v>
      </c>
      <c r="F135" s="522"/>
      <c r="G135" s="522"/>
      <c r="H135" s="522"/>
      <c r="I135" s="522"/>
      <c r="J135" s="67"/>
    </row>
    <row r="136" spans="1:10" ht="33" customHeight="1">
      <c r="A136" s="527" t="s">
        <v>90</v>
      </c>
      <c r="B136" s="527"/>
      <c r="C136" s="527"/>
      <c r="D136" s="527"/>
      <c r="E136" s="514" t="s">
        <v>91</v>
      </c>
      <c r="F136" s="514"/>
      <c r="G136" s="514"/>
      <c r="H136" s="514"/>
      <c r="I136" s="514"/>
      <c r="J136" s="67"/>
    </row>
    <row r="137" spans="1:10" ht="15.75">
      <c r="A137" s="228" t="s">
        <v>92</v>
      </c>
      <c r="B137" s="228"/>
      <c r="C137" s="228"/>
      <c r="D137" s="228"/>
      <c r="E137" s="228"/>
      <c r="F137" s="228"/>
      <c r="G137" s="228"/>
      <c r="H137" s="228"/>
      <c r="I137" s="229" t="s">
        <v>49</v>
      </c>
      <c r="J137" s="67"/>
    </row>
    <row r="138" spans="1:10" ht="15.75">
      <c r="A138" s="228"/>
      <c r="B138" s="228"/>
      <c r="C138" s="228"/>
      <c r="D138" s="228"/>
      <c r="E138" s="228"/>
      <c r="F138" s="228"/>
      <c r="G138" s="228"/>
      <c r="H138" s="228"/>
      <c r="I138" s="229"/>
      <c r="J138" s="67"/>
    </row>
    <row r="139" spans="1:10" ht="8.25" customHeight="1">
      <c r="A139" s="228"/>
      <c r="B139" s="228"/>
      <c r="C139" s="228"/>
      <c r="D139" s="228"/>
      <c r="E139" s="228"/>
      <c r="F139" s="228"/>
      <c r="G139" s="228"/>
      <c r="H139" s="228"/>
      <c r="I139" s="229"/>
      <c r="J139" s="67"/>
    </row>
    <row r="140" spans="1:10" ht="54" customHeight="1">
      <c r="A140" s="233" t="s">
        <v>111</v>
      </c>
      <c r="B140" s="513" t="s">
        <v>561</v>
      </c>
      <c r="C140" s="513"/>
      <c r="D140" s="513"/>
      <c r="E140" s="513"/>
      <c r="F140" s="513"/>
      <c r="G140" s="513"/>
      <c r="H140" s="513"/>
      <c r="I140" s="513"/>
    </row>
    <row r="141" spans="1:10" ht="12" customHeight="1">
      <c r="A141" s="233"/>
      <c r="B141" s="513"/>
      <c r="C141" s="513"/>
      <c r="D141" s="513"/>
      <c r="E141" s="513"/>
      <c r="F141" s="513"/>
      <c r="G141" s="513"/>
      <c r="H141" s="513"/>
      <c r="I141" s="513"/>
    </row>
    <row r="142" spans="1:10" ht="130.5" customHeight="1">
      <c r="A142" s="233" t="s">
        <v>50</v>
      </c>
      <c r="B142" s="513" t="s">
        <v>562</v>
      </c>
      <c r="C142" s="513"/>
      <c r="D142" s="513"/>
      <c r="E142" s="513"/>
      <c r="F142" s="513"/>
      <c r="G142" s="513"/>
      <c r="H142" s="513"/>
      <c r="I142" s="513"/>
    </row>
    <row r="143" spans="1:10" ht="12" customHeight="1">
      <c r="A143" s="233"/>
      <c r="B143" s="513"/>
      <c r="C143" s="513"/>
      <c r="D143" s="513"/>
      <c r="E143" s="513"/>
      <c r="F143" s="513"/>
      <c r="G143" s="513"/>
      <c r="H143" s="513"/>
      <c r="I143" s="513"/>
    </row>
    <row r="144" spans="1:10" ht="115.5" customHeight="1">
      <c r="A144" s="233" t="s">
        <v>51</v>
      </c>
      <c r="B144" s="513" t="s">
        <v>563</v>
      </c>
      <c r="C144" s="513"/>
      <c r="D144" s="513"/>
      <c r="E144" s="513"/>
      <c r="F144" s="513"/>
      <c r="G144" s="513"/>
      <c r="H144" s="513"/>
      <c r="I144" s="513"/>
    </row>
    <row r="145" spans="1:10" ht="12" customHeight="1">
      <c r="A145" s="233"/>
      <c r="B145" s="513"/>
      <c r="C145" s="513"/>
      <c r="D145" s="513"/>
      <c r="E145" s="513"/>
      <c r="F145" s="513"/>
      <c r="G145" s="513"/>
      <c r="H145" s="513"/>
      <c r="I145" s="513"/>
    </row>
    <row r="146" spans="1:10" ht="145.5" customHeight="1">
      <c r="A146" s="233" t="s">
        <v>52</v>
      </c>
      <c r="B146" s="513" t="s">
        <v>564</v>
      </c>
      <c r="C146" s="513"/>
      <c r="D146" s="513"/>
      <c r="E146" s="513"/>
      <c r="F146" s="513"/>
      <c r="G146" s="513"/>
      <c r="H146" s="513"/>
      <c r="I146" s="513"/>
    </row>
    <row r="147" spans="1:10" ht="12" customHeight="1">
      <c r="A147" s="233"/>
      <c r="B147" s="513"/>
      <c r="C147" s="513"/>
      <c r="D147" s="513"/>
      <c r="E147" s="513"/>
      <c r="F147" s="513"/>
      <c r="G147" s="513"/>
      <c r="H147" s="513"/>
      <c r="I147" s="513"/>
    </row>
    <row r="148" spans="1:10" ht="70.5" customHeight="1">
      <c r="A148" s="233" t="s">
        <v>53</v>
      </c>
      <c r="B148" s="513" t="s">
        <v>54</v>
      </c>
      <c r="C148" s="513"/>
      <c r="D148" s="513"/>
      <c r="E148" s="513"/>
      <c r="F148" s="513"/>
      <c r="G148" s="513"/>
      <c r="H148" s="513"/>
      <c r="I148" s="513"/>
    </row>
    <row r="149" spans="1:10" ht="12" customHeight="1">
      <c r="A149" s="233"/>
      <c r="B149" s="513"/>
      <c r="C149" s="513"/>
      <c r="D149" s="513"/>
      <c r="E149" s="513"/>
      <c r="F149" s="513"/>
      <c r="G149" s="513"/>
      <c r="H149" s="513"/>
      <c r="I149" s="513"/>
    </row>
    <row r="150" spans="1:10" ht="102.75" customHeight="1">
      <c r="A150" s="233" t="s">
        <v>55</v>
      </c>
      <c r="B150" s="513" t="s">
        <v>565</v>
      </c>
      <c r="C150" s="513"/>
      <c r="D150" s="513"/>
      <c r="E150" s="513"/>
      <c r="F150" s="513"/>
      <c r="G150" s="513"/>
      <c r="H150" s="513"/>
      <c r="I150" s="513"/>
    </row>
    <row r="151" spans="1:10" ht="51" customHeight="1">
      <c r="A151" s="233"/>
      <c r="B151" s="226"/>
      <c r="C151" s="226"/>
      <c r="D151" s="226"/>
      <c r="E151" s="226"/>
      <c r="F151" s="226"/>
      <c r="G151" s="226"/>
      <c r="H151" s="226"/>
      <c r="I151" s="226"/>
    </row>
    <row r="152" spans="1:10" ht="24.95" customHeight="1">
      <c r="A152" s="233"/>
      <c r="B152" s="226"/>
      <c r="C152" s="226"/>
      <c r="D152" s="226"/>
      <c r="E152" s="226"/>
      <c r="F152" s="226"/>
      <c r="G152" s="226"/>
      <c r="H152" s="226"/>
      <c r="I152" s="226"/>
    </row>
    <row r="153" spans="1:10" ht="21" customHeight="1">
      <c r="A153" s="460" t="s">
        <v>89</v>
      </c>
      <c r="B153" s="460"/>
      <c r="C153" s="460"/>
      <c r="D153" s="460"/>
      <c r="E153" s="522" t="s">
        <v>89</v>
      </c>
      <c r="F153" s="522"/>
      <c r="G153" s="522"/>
      <c r="H153" s="522"/>
      <c r="I153" s="522"/>
      <c r="J153" s="67"/>
    </row>
    <row r="154" spans="1:10" ht="33" customHeight="1">
      <c r="A154" s="527" t="s">
        <v>90</v>
      </c>
      <c r="B154" s="527"/>
      <c r="C154" s="527"/>
      <c r="D154" s="527"/>
      <c r="E154" s="514" t="s">
        <v>91</v>
      </c>
      <c r="F154" s="514"/>
      <c r="G154" s="514"/>
      <c r="H154" s="514"/>
      <c r="I154" s="514"/>
      <c r="J154" s="67"/>
    </row>
    <row r="155" spans="1:10" ht="15.75">
      <c r="A155" s="228" t="s">
        <v>92</v>
      </c>
      <c r="B155" s="228"/>
      <c r="C155" s="228"/>
      <c r="D155" s="228"/>
      <c r="E155" s="228"/>
      <c r="F155" s="228"/>
      <c r="G155" s="228"/>
      <c r="H155" s="228"/>
      <c r="I155" s="229" t="s">
        <v>56</v>
      </c>
      <c r="J155" s="67"/>
    </row>
    <row r="156" spans="1:10" ht="15.75">
      <c r="A156" s="228"/>
      <c r="B156" s="228"/>
      <c r="C156" s="228"/>
      <c r="D156" s="228"/>
      <c r="E156" s="228"/>
      <c r="F156" s="228"/>
      <c r="G156" s="228"/>
      <c r="H156" s="228"/>
      <c r="I156" s="229"/>
      <c r="J156" s="67"/>
    </row>
    <row r="157" spans="1:10" ht="63" customHeight="1">
      <c r="A157" s="233" t="s">
        <v>57</v>
      </c>
      <c r="B157" s="513" t="s">
        <v>566</v>
      </c>
      <c r="C157" s="513"/>
      <c r="D157" s="513"/>
      <c r="E157" s="513"/>
      <c r="F157" s="513"/>
      <c r="G157" s="513"/>
      <c r="H157" s="513"/>
      <c r="I157" s="513"/>
      <c r="J157" s="67"/>
    </row>
    <row r="158" spans="1:10" ht="6" customHeight="1">
      <c r="A158" s="228"/>
      <c r="B158" s="228"/>
      <c r="C158" s="228"/>
      <c r="D158" s="228"/>
      <c r="E158" s="228"/>
      <c r="F158" s="228"/>
      <c r="G158" s="228"/>
      <c r="H158" s="228"/>
      <c r="I158" s="229"/>
      <c r="J158" s="67"/>
    </row>
    <row r="159" spans="1:10" ht="21" customHeight="1">
      <c r="A159" s="233" t="s">
        <v>567</v>
      </c>
      <c r="B159" s="513" t="s">
        <v>58</v>
      </c>
      <c r="C159" s="513"/>
      <c r="D159" s="513"/>
      <c r="E159" s="513"/>
      <c r="F159" s="513"/>
      <c r="G159" s="513"/>
      <c r="H159" s="513"/>
      <c r="I159" s="513"/>
    </row>
    <row r="160" spans="1:10" ht="8.1" customHeight="1">
      <c r="A160" s="233"/>
      <c r="B160" s="159"/>
      <c r="C160" s="159"/>
      <c r="D160" s="159"/>
      <c r="E160" s="159"/>
      <c r="F160" s="159"/>
      <c r="G160" s="159"/>
      <c r="H160" s="159"/>
      <c r="I160" s="159"/>
    </row>
    <row r="161" spans="1:9" ht="74.25" customHeight="1">
      <c r="A161" s="233" t="s">
        <v>59</v>
      </c>
      <c r="B161" s="513" t="s">
        <v>60</v>
      </c>
      <c r="C161" s="513"/>
      <c r="D161" s="513"/>
      <c r="E161" s="513"/>
      <c r="F161" s="513"/>
      <c r="G161" s="513"/>
      <c r="H161" s="513"/>
      <c r="I161" s="513"/>
    </row>
    <row r="162" spans="1:9" ht="8.1" customHeight="1">
      <c r="A162" s="231"/>
      <c r="B162" s="159"/>
      <c r="C162" s="159"/>
      <c r="D162" s="159"/>
      <c r="E162" s="159"/>
      <c r="F162" s="159"/>
      <c r="G162" s="159"/>
      <c r="H162" s="159"/>
      <c r="I162" s="159"/>
    </row>
    <row r="163" spans="1:9" ht="16.5">
      <c r="A163" s="512" t="s">
        <v>61</v>
      </c>
      <c r="B163" s="512"/>
      <c r="C163" s="512"/>
      <c r="D163" s="512"/>
      <c r="E163" s="512"/>
      <c r="F163" s="512"/>
      <c r="G163" s="512"/>
      <c r="H163" s="512"/>
      <c r="I163" s="512"/>
    </row>
    <row r="164" spans="1:9" ht="8.1" customHeight="1">
      <c r="A164" s="231"/>
      <c r="B164" s="159"/>
      <c r="C164" s="159"/>
      <c r="D164" s="159"/>
      <c r="E164" s="159"/>
      <c r="F164" s="159"/>
      <c r="G164" s="159"/>
      <c r="H164" s="159"/>
      <c r="I164" s="159"/>
    </row>
    <row r="165" spans="1:9" ht="54.75" customHeight="1">
      <c r="A165" s="513" t="s">
        <v>62</v>
      </c>
      <c r="B165" s="513"/>
      <c r="C165" s="513"/>
      <c r="D165" s="513"/>
      <c r="E165" s="513"/>
      <c r="F165" s="513"/>
      <c r="G165" s="513"/>
      <c r="H165" s="513"/>
      <c r="I165" s="513"/>
    </row>
    <row r="166" spans="1:9" ht="8.1" customHeight="1">
      <c r="A166" s="232"/>
      <c r="B166" s="159"/>
      <c r="C166" s="159"/>
      <c r="D166" s="159"/>
      <c r="E166" s="159"/>
      <c r="F166" s="159"/>
      <c r="G166" s="159"/>
      <c r="H166" s="159"/>
      <c r="I166" s="159"/>
    </row>
    <row r="167" spans="1:9" ht="16.5">
      <c r="A167" s="512" t="s">
        <v>63</v>
      </c>
      <c r="B167" s="512"/>
      <c r="C167" s="512"/>
      <c r="D167" s="512"/>
      <c r="E167" s="512"/>
      <c r="F167" s="512"/>
      <c r="G167" s="512"/>
      <c r="H167" s="512"/>
      <c r="I167" s="512"/>
    </row>
    <row r="168" spans="1:9" ht="8.1" customHeight="1">
      <c r="A168" s="231"/>
      <c r="B168" s="159"/>
      <c r="C168" s="159"/>
      <c r="D168" s="159"/>
      <c r="E168" s="159"/>
      <c r="F168" s="159"/>
      <c r="G168" s="159"/>
      <c r="H168" s="159"/>
      <c r="I168" s="159"/>
    </row>
    <row r="169" spans="1:9" ht="70.5" customHeight="1">
      <c r="A169" s="233" t="s">
        <v>95</v>
      </c>
      <c r="B169" s="513" t="s">
        <v>568</v>
      </c>
      <c r="C169" s="513"/>
      <c r="D169" s="513"/>
      <c r="E169" s="513"/>
      <c r="F169" s="513"/>
      <c r="G169" s="513"/>
      <c r="H169" s="513"/>
      <c r="I169" s="513"/>
    </row>
    <row r="170" spans="1:9" ht="8.1" customHeight="1">
      <c r="A170" s="128"/>
      <c r="B170" s="159"/>
      <c r="C170" s="159"/>
      <c r="D170" s="159"/>
      <c r="E170" s="159"/>
      <c r="F170" s="159"/>
      <c r="G170" s="159"/>
      <c r="H170" s="159"/>
      <c r="I170" s="159"/>
    </row>
    <row r="171" spans="1:9" ht="36" customHeight="1">
      <c r="A171" s="233" t="s">
        <v>101</v>
      </c>
      <c r="B171" s="513" t="s">
        <v>569</v>
      </c>
      <c r="C171" s="513"/>
      <c r="D171" s="513"/>
      <c r="E171" s="513"/>
      <c r="F171" s="513"/>
      <c r="G171" s="513"/>
      <c r="H171" s="513"/>
      <c r="I171" s="513"/>
    </row>
    <row r="172" spans="1:9" ht="8.1" customHeight="1">
      <c r="A172" s="128"/>
      <c r="B172" s="159"/>
      <c r="C172" s="159"/>
      <c r="D172" s="159"/>
      <c r="E172" s="159"/>
      <c r="F172" s="159"/>
      <c r="G172" s="159"/>
      <c r="H172" s="159"/>
      <c r="I172" s="159"/>
    </row>
    <row r="173" spans="1:9" ht="52.5" customHeight="1">
      <c r="A173" s="233" t="s">
        <v>111</v>
      </c>
      <c r="B173" s="513" t="s">
        <v>64</v>
      </c>
      <c r="C173" s="513"/>
      <c r="D173" s="513"/>
      <c r="E173" s="513"/>
      <c r="F173" s="513"/>
      <c r="G173" s="513"/>
      <c r="H173" s="513"/>
      <c r="I173" s="513"/>
    </row>
    <row r="174" spans="1:9" ht="8.1" customHeight="1">
      <c r="A174" s="233"/>
      <c r="B174" s="159"/>
      <c r="C174" s="159"/>
      <c r="D174" s="159"/>
      <c r="E174" s="159"/>
      <c r="F174" s="159"/>
      <c r="G174" s="159"/>
      <c r="H174" s="159"/>
      <c r="I174" s="159"/>
    </row>
    <row r="175" spans="1:9" ht="49.5" customHeight="1">
      <c r="A175" s="233" t="s">
        <v>50</v>
      </c>
      <c r="B175" s="513" t="s">
        <v>65</v>
      </c>
      <c r="C175" s="513"/>
      <c r="D175" s="513"/>
      <c r="E175" s="513"/>
      <c r="F175" s="513"/>
      <c r="G175" s="513"/>
      <c r="H175" s="513"/>
      <c r="I175" s="513"/>
    </row>
    <row r="176" spans="1:9" ht="8.1" customHeight="1">
      <c r="A176" s="233"/>
      <c r="B176" s="159"/>
      <c r="C176" s="159"/>
      <c r="D176" s="159"/>
      <c r="E176" s="159"/>
      <c r="F176" s="159"/>
      <c r="G176" s="159"/>
      <c r="H176" s="159"/>
      <c r="I176" s="159"/>
    </row>
    <row r="177" spans="1:10" ht="30" customHeight="1">
      <c r="A177" s="233" t="s">
        <v>51</v>
      </c>
      <c r="B177" s="513" t="s">
        <v>570</v>
      </c>
      <c r="C177" s="513"/>
      <c r="D177" s="513"/>
      <c r="E177" s="513"/>
      <c r="F177" s="513"/>
      <c r="G177" s="513"/>
      <c r="H177" s="513"/>
      <c r="I177" s="513"/>
    </row>
    <row r="178" spans="1:10" ht="8.1" customHeight="1">
      <c r="A178" s="233"/>
      <c r="B178" s="159"/>
      <c r="C178" s="159"/>
      <c r="D178" s="159"/>
      <c r="E178" s="159"/>
      <c r="F178" s="159"/>
      <c r="G178" s="159"/>
      <c r="H178" s="159"/>
      <c r="I178" s="159"/>
    </row>
    <row r="179" spans="1:10" ht="88.5" customHeight="1">
      <c r="A179" s="233" t="s">
        <v>52</v>
      </c>
      <c r="B179" s="513" t="s">
        <v>571</v>
      </c>
      <c r="C179" s="513"/>
      <c r="D179" s="513"/>
      <c r="E179" s="513"/>
      <c r="F179" s="513"/>
      <c r="G179" s="513"/>
      <c r="H179" s="513"/>
      <c r="I179" s="513"/>
    </row>
    <row r="180" spans="1:10" ht="8.1" customHeight="1">
      <c r="A180" s="233"/>
      <c r="B180" s="159"/>
      <c r="C180" s="159"/>
      <c r="D180" s="159"/>
      <c r="E180" s="159"/>
      <c r="F180" s="159"/>
      <c r="G180" s="159"/>
      <c r="H180" s="159"/>
      <c r="I180" s="159"/>
    </row>
    <row r="181" spans="1:10" ht="72" customHeight="1">
      <c r="A181" s="233" t="s">
        <v>66</v>
      </c>
      <c r="B181" s="513" t="s">
        <v>67</v>
      </c>
      <c r="C181" s="513"/>
      <c r="D181" s="513"/>
      <c r="E181" s="513"/>
      <c r="F181" s="513"/>
      <c r="G181" s="513"/>
      <c r="H181" s="513"/>
      <c r="I181" s="513"/>
    </row>
    <row r="182" spans="1:10" ht="12" customHeight="1">
      <c r="A182" s="233"/>
      <c r="B182" s="226"/>
      <c r="C182" s="226"/>
      <c r="D182" s="226"/>
      <c r="E182" s="226"/>
      <c r="F182" s="226"/>
      <c r="G182" s="226"/>
      <c r="H182" s="226"/>
      <c r="I182" s="226"/>
    </row>
    <row r="183" spans="1:10" ht="6" customHeight="1">
      <c r="A183" s="233"/>
      <c r="B183" s="226"/>
      <c r="C183" s="226"/>
      <c r="D183" s="226"/>
      <c r="E183" s="226"/>
      <c r="F183" s="226"/>
      <c r="G183" s="226"/>
      <c r="H183" s="226"/>
      <c r="I183" s="226"/>
    </row>
    <row r="184" spans="1:10" ht="21" customHeight="1">
      <c r="A184" s="460" t="s">
        <v>89</v>
      </c>
      <c r="B184" s="460"/>
      <c r="C184" s="460"/>
      <c r="D184" s="460"/>
      <c r="E184" s="522" t="s">
        <v>89</v>
      </c>
      <c r="F184" s="522"/>
      <c r="G184" s="522"/>
      <c r="H184" s="522"/>
      <c r="I184" s="522"/>
      <c r="J184" s="67"/>
    </row>
    <row r="185" spans="1:10" ht="33" customHeight="1">
      <c r="A185" s="527" t="s">
        <v>90</v>
      </c>
      <c r="B185" s="527"/>
      <c r="C185" s="527"/>
      <c r="D185" s="527"/>
      <c r="E185" s="514" t="s">
        <v>91</v>
      </c>
      <c r="F185" s="514"/>
      <c r="G185" s="514"/>
      <c r="H185" s="514"/>
      <c r="I185" s="514"/>
      <c r="J185" s="67"/>
    </row>
    <row r="186" spans="1:10" ht="15.75">
      <c r="A186" s="228" t="s">
        <v>92</v>
      </c>
      <c r="B186" s="228"/>
      <c r="C186" s="228"/>
      <c r="D186" s="228"/>
      <c r="E186" s="228"/>
      <c r="F186" s="228"/>
      <c r="G186" s="228"/>
      <c r="H186" s="228"/>
      <c r="I186" s="229" t="s">
        <v>68</v>
      </c>
      <c r="J186" s="67"/>
    </row>
    <row r="187" spans="1:10" ht="15.75">
      <c r="A187" s="228"/>
      <c r="B187" s="228"/>
      <c r="C187" s="228"/>
      <c r="D187" s="228"/>
      <c r="E187" s="228"/>
      <c r="F187" s="228"/>
      <c r="G187" s="228"/>
      <c r="H187" s="228"/>
      <c r="I187" s="229"/>
      <c r="J187" s="67"/>
    </row>
    <row r="188" spans="1:10" ht="53.25" customHeight="1">
      <c r="A188" s="233" t="s">
        <v>53</v>
      </c>
      <c r="B188" s="513" t="s">
        <v>69</v>
      </c>
      <c r="C188" s="513"/>
      <c r="D188" s="513"/>
      <c r="E188" s="513"/>
      <c r="F188" s="513"/>
      <c r="G188" s="513"/>
      <c r="H188" s="513"/>
      <c r="I188" s="513"/>
    </row>
    <row r="189" spans="1:10" ht="15.75">
      <c r="A189" s="231"/>
      <c r="B189" s="159"/>
      <c r="C189" s="159"/>
      <c r="D189" s="159"/>
      <c r="E189" s="159"/>
      <c r="F189" s="159"/>
      <c r="G189" s="159"/>
      <c r="H189" s="159"/>
      <c r="I189" s="159"/>
    </row>
    <row r="190" spans="1:10" ht="21.95" customHeight="1">
      <c r="A190" s="159"/>
      <c r="B190" s="225"/>
      <c r="C190" s="159"/>
      <c r="D190" s="159"/>
      <c r="E190" s="159"/>
      <c r="F190" s="225"/>
      <c r="G190" s="159"/>
      <c r="H190" s="159"/>
      <c r="I190" s="159"/>
    </row>
    <row r="191" spans="1:10" ht="21.95" customHeight="1">
      <c r="A191" s="159"/>
      <c r="B191" s="235" t="s">
        <v>70</v>
      </c>
      <c r="C191" s="235"/>
      <c r="D191" s="235"/>
      <c r="E191" s="235"/>
      <c r="F191" s="235" t="s">
        <v>70</v>
      </c>
      <c r="G191" s="235"/>
      <c r="H191" s="235"/>
      <c r="I191" s="235"/>
    </row>
    <row r="192" spans="1:10" ht="35.25" customHeight="1">
      <c r="A192" s="159"/>
      <c r="B192" s="531" t="s">
        <v>90</v>
      </c>
      <c r="C192" s="531"/>
      <c r="D192" s="531"/>
      <c r="E192" s="531"/>
      <c r="F192" s="531" t="s">
        <v>91</v>
      </c>
      <c r="G192" s="531"/>
      <c r="H192" s="531"/>
      <c r="I192" s="531"/>
    </row>
    <row r="193" spans="1:9" ht="21.95" customHeight="1">
      <c r="A193" s="159"/>
      <c r="B193" s="236"/>
      <c r="C193" s="231"/>
      <c r="D193" s="231"/>
      <c r="E193" s="231"/>
      <c r="F193" s="237"/>
      <c r="G193" s="237"/>
      <c r="H193" s="237"/>
      <c r="I193" s="237"/>
    </row>
    <row r="194" spans="1:9" ht="21.95" customHeight="1">
      <c r="A194" s="159"/>
      <c r="B194" s="460" t="s">
        <v>71</v>
      </c>
      <c r="C194" s="460"/>
      <c r="D194" s="460"/>
      <c r="E194" s="460"/>
      <c r="F194" s="460" t="s">
        <v>71</v>
      </c>
      <c r="G194" s="460"/>
      <c r="H194" s="460"/>
      <c r="I194" s="460"/>
    </row>
    <row r="195" spans="1:9" ht="21.95" customHeight="1">
      <c r="A195" s="159"/>
      <c r="B195" s="225"/>
      <c r="C195" s="231"/>
      <c r="D195" s="231"/>
      <c r="E195" s="231"/>
      <c r="F195" s="225"/>
      <c r="G195" s="231"/>
      <c r="H195" s="231"/>
      <c r="I195" s="231"/>
    </row>
    <row r="196" spans="1:9" ht="21.95" customHeight="1">
      <c r="A196" s="159"/>
      <c r="B196" s="225"/>
      <c r="C196" s="231"/>
      <c r="D196" s="231"/>
      <c r="E196" s="231"/>
      <c r="F196" s="225"/>
      <c r="G196" s="231"/>
      <c r="H196" s="231"/>
      <c r="I196" s="231"/>
    </row>
    <row r="197" spans="1:9" ht="24.75" customHeight="1">
      <c r="A197" s="159"/>
      <c r="B197" s="228" t="s">
        <v>72</v>
      </c>
      <c r="C197" s="238"/>
      <c r="D197" s="228"/>
      <c r="E197" s="228"/>
      <c r="F197" s="529" t="str">
        <f>"Name : "&amp; 'Names of Bidder'!D15</f>
        <v xml:space="preserve">Name : </v>
      </c>
      <c r="G197" s="530"/>
      <c r="H197" s="530"/>
      <c r="I197" s="530"/>
    </row>
    <row r="198" spans="1:9" ht="21.95" customHeight="1">
      <c r="A198" s="159"/>
      <c r="B198" s="228" t="s">
        <v>132</v>
      </c>
      <c r="C198" s="238"/>
      <c r="D198" s="228"/>
      <c r="E198" s="228"/>
      <c r="F198" s="529" t="str">
        <f>"Designation : " &amp; 'Names of Bidder'!D16</f>
        <v xml:space="preserve">Designation : </v>
      </c>
      <c r="G198" s="530"/>
      <c r="H198" s="530"/>
      <c r="I198" s="530"/>
    </row>
    <row r="199" spans="1:9" ht="21.95" customHeight="1">
      <c r="A199" s="159"/>
      <c r="B199" s="235"/>
      <c r="C199" s="231"/>
      <c r="D199" s="231"/>
      <c r="E199" s="231"/>
      <c r="F199" s="235"/>
      <c r="G199" s="231"/>
      <c r="H199" s="231"/>
      <c r="I199" s="231"/>
    </row>
    <row r="200" spans="1:9" ht="21.95" customHeight="1">
      <c r="A200" s="159"/>
      <c r="B200" s="460" t="s">
        <v>73</v>
      </c>
      <c r="C200" s="460"/>
      <c r="D200" s="460"/>
      <c r="E200" s="460"/>
      <c r="F200" s="460" t="s">
        <v>73</v>
      </c>
      <c r="G200" s="460"/>
      <c r="H200" s="460"/>
      <c r="I200" s="460"/>
    </row>
    <row r="201" spans="1:9" ht="21.95" customHeight="1">
      <c r="A201" s="159"/>
      <c r="B201" s="228" t="s">
        <v>72</v>
      </c>
      <c r="C201" s="228"/>
      <c r="D201" s="228"/>
      <c r="E201" s="228"/>
      <c r="F201" s="228" t="s">
        <v>72</v>
      </c>
      <c r="G201" s="235"/>
      <c r="H201" s="235"/>
      <c r="I201" s="235"/>
    </row>
    <row r="202" spans="1:9" ht="21.95" customHeight="1">
      <c r="A202" s="159"/>
      <c r="B202" s="228" t="s">
        <v>132</v>
      </c>
      <c r="C202" s="228"/>
      <c r="D202" s="228"/>
      <c r="E202" s="228"/>
      <c r="F202" s="228" t="s">
        <v>132</v>
      </c>
      <c r="G202" s="159"/>
      <c r="H202" s="159"/>
      <c r="I202" s="159"/>
    </row>
    <row r="203" spans="1:9" ht="21.95" customHeight="1">
      <c r="A203" s="159"/>
      <c r="B203" s="159"/>
      <c r="C203" s="159"/>
      <c r="D203" s="159"/>
      <c r="E203" s="159"/>
      <c r="F203" s="159"/>
      <c r="G203" s="159"/>
      <c r="H203" s="159"/>
      <c r="I203" s="159"/>
    </row>
    <row r="204" spans="1:9" ht="21.95" customHeight="1">
      <c r="A204" s="159"/>
      <c r="B204" s="460" t="s">
        <v>73</v>
      </c>
      <c r="C204" s="460"/>
      <c r="D204" s="460"/>
      <c r="E204" s="460"/>
      <c r="F204" s="460" t="s">
        <v>73</v>
      </c>
      <c r="G204" s="460"/>
      <c r="H204" s="460"/>
      <c r="I204" s="460"/>
    </row>
    <row r="205" spans="1:9" ht="21.95" customHeight="1">
      <c r="A205" s="159"/>
      <c r="B205" s="228" t="s">
        <v>72</v>
      </c>
      <c r="C205" s="228"/>
      <c r="D205" s="228"/>
      <c r="E205" s="228"/>
      <c r="F205" s="228" t="s">
        <v>72</v>
      </c>
      <c r="G205" s="235"/>
      <c r="H205" s="235"/>
      <c r="I205" s="235"/>
    </row>
    <row r="206" spans="1:9" ht="21.95" customHeight="1">
      <c r="A206" s="159"/>
      <c r="B206" s="228" t="s">
        <v>132</v>
      </c>
      <c r="C206" s="228"/>
      <c r="D206" s="228"/>
      <c r="E206" s="228"/>
      <c r="F206" s="228" t="s">
        <v>132</v>
      </c>
      <c r="G206" s="159"/>
      <c r="H206" s="159"/>
      <c r="I206" s="159"/>
    </row>
    <row r="207" spans="1:9" ht="21.95" customHeight="1">
      <c r="A207" s="159"/>
      <c r="B207" s="228"/>
      <c r="C207" s="228"/>
      <c r="D207" s="228"/>
      <c r="E207" s="228"/>
      <c r="F207" s="228"/>
      <c r="G207" s="159"/>
      <c r="H207" s="159"/>
      <c r="I207" s="159"/>
    </row>
    <row r="208" spans="1:9" ht="21.95" customHeight="1">
      <c r="A208" s="159"/>
      <c r="B208" s="228"/>
      <c r="C208" s="228"/>
      <c r="D208" s="228"/>
      <c r="E208" s="228"/>
      <c r="F208" s="228"/>
      <c r="G208" s="159"/>
      <c r="H208" s="159"/>
      <c r="I208" s="159"/>
    </row>
    <row r="209" spans="1:9" ht="21.95" customHeight="1">
      <c r="A209" s="159"/>
      <c r="B209" s="228"/>
      <c r="C209" s="228"/>
      <c r="D209" s="228"/>
      <c r="E209" s="228"/>
      <c r="F209" s="228"/>
      <c r="G209" s="159"/>
      <c r="H209" s="159"/>
      <c r="I209" s="159"/>
    </row>
    <row r="210" spans="1:9" ht="21.95" customHeight="1">
      <c r="A210" s="159"/>
      <c r="B210" s="228"/>
      <c r="C210" s="228"/>
      <c r="D210" s="228"/>
      <c r="E210" s="228"/>
      <c r="F210" s="228"/>
      <c r="G210" s="159"/>
      <c r="H210" s="159"/>
      <c r="I210" s="159"/>
    </row>
    <row r="211" spans="1:9" ht="21.95" customHeight="1">
      <c r="A211" s="159"/>
      <c r="B211" s="228"/>
      <c r="C211" s="228"/>
      <c r="D211" s="228"/>
      <c r="E211" s="228"/>
      <c r="F211" s="228"/>
      <c r="G211" s="159"/>
      <c r="H211" s="159"/>
      <c r="I211" s="159"/>
    </row>
    <row r="212" spans="1:9" ht="21.95" customHeight="1">
      <c r="A212" s="159"/>
      <c r="B212" s="228"/>
      <c r="C212" s="228"/>
      <c r="D212" s="228"/>
      <c r="E212" s="228"/>
      <c r="F212" s="228"/>
      <c r="G212" s="159"/>
      <c r="H212" s="159"/>
      <c r="I212" s="159"/>
    </row>
    <row r="213" spans="1:9" ht="21.95" customHeight="1">
      <c r="A213" s="159"/>
      <c r="B213" s="228"/>
      <c r="C213" s="228"/>
      <c r="D213" s="228"/>
      <c r="E213" s="228"/>
      <c r="F213" s="228"/>
      <c r="G213" s="159"/>
      <c r="H213" s="159"/>
      <c r="I213" s="159"/>
    </row>
    <row r="214" spans="1:9" ht="21.95" customHeight="1">
      <c r="A214" s="159"/>
      <c r="B214" s="228"/>
      <c r="C214" s="228"/>
      <c r="D214" s="228"/>
      <c r="E214" s="228"/>
      <c r="F214" s="228"/>
      <c r="G214" s="159"/>
      <c r="H214" s="159"/>
      <c r="I214" s="159"/>
    </row>
    <row r="215" spans="1:9" ht="21.95" customHeight="1">
      <c r="A215" s="159"/>
      <c r="B215" s="228"/>
      <c r="C215" s="228"/>
      <c r="D215" s="228"/>
      <c r="E215" s="228"/>
      <c r="F215" s="228"/>
      <c r="G215" s="159"/>
      <c r="H215" s="159"/>
      <c r="I215" s="159"/>
    </row>
    <row r="216" spans="1:9" ht="21.95" customHeight="1">
      <c r="A216" s="159"/>
      <c r="B216" s="228"/>
      <c r="C216" s="228"/>
      <c r="D216" s="228"/>
      <c r="E216" s="228"/>
      <c r="F216" s="228"/>
      <c r="G216" s="159"/>
      <c r="H216" s="159"/>
      <c r="I216" s="159"/>
    </row>
    <row r="217" spans="1:9" ht="21.95" customHeight="1">
      <c r="A217" s="159"/>
      <c r="B217" s="228"/>
      <c r="C217" s="228"/>
      <c r="D217" s="228"/>
      <c r="E217" s="228"/>
      <c r="F217" s="228"/>
      <c r="G217" s="159"/>
      <c r="H217" s="159"/>
      <c r="I217" s="159"/>
    </row>
    <row r="218" spans="1:9" ht="21.95" customHeight="1">
      <c r="A218" s="159"/>
      <c r="B218" s="228"/>
      <c r="C218" s="228"/>
      <c r="D218" s="228"/>
      <c r="E218" s="228"/>
      <c r="F218" s="228"/>
      <c r="G218" s="159"/>
      <c r="H218" s="159"/>
      <c r="I218" s="159"/>
    </row>
    <row r="219" spans="1:9" ht="15.75" customHeight="1">
      <c r="A219" s="159"/>
      <c r="B219" s="228"/>
      <c r="C219" s="228"/>
      <c r="D219" s="228"/>
      <c r="E219" s="228"/>
      <c r="F219" s="228"/>
      <c r="G219" s="159"/>
      <c r="H219" s="159"/>
      <c r="I219" s="159"/>
    </row>
    <row r="220" spans="1:9" ht="15.75">
      <c r="A220" s="239"/>
      <c r="B220" s="239"/>
      <c r="C220" s="239"/>
      <c r="D220" s="239"/>
      <c r="E220" s="239"/>
      <c r="F220" s="239"/>
      <c r="G220" s="239"/>
      <c r="H220" s="239"/>
      <c r="I220" s="239"/>
    </row>
    <row r="221" spans="1:9" ht="15.75">
      <c r="A221" s="228" t="s">
        <v>92</v>
      </c>
      <c r="B221" s="228"/>
      <c r="C221" s="228"/>
      <c r="D221" s="228"/>
      <c r="E221" s="228"/>
      <c r="F221" s="228"/>
      <c r="G221" s="228"/>
      <c r="H221" s="228"/>
      <c r="I221" s="229" t="s">
        <v>74</v>
      </c>
    </row>
    <row r="222" spans="1:9" ht="15.75">
      <c r="A222" s="159"/>
      <c r="B222" s="159"/>
      <c r="C222" s="159"/>
      <c r="D222" s="159"/>
      <c r="E222" s="159"/>
      <c r="F222" s="159"/>
      <c r="G222" s="159"/>
      <c r="H222" s="159"/>
      <c r="I222" s="159"/>
    </row>
    <row r="223" spans="1:9" ht="15.75">
      <c r="A223" s="159"/>
      <c r="B223" s="159"/>
      <c r="C223" s="159"/>
      <c r="D223" s="159"/>
      <c r="E223" s="159"/>
      <c r="F223" s="159"/>
      <c r="G223" s="159"/>
      <c r="H223" s="159"/>
      <c r="I223" s="159"/>
    </row>
    <row r="224" spans="1:9" ht="15.75">
      <c r="A224" s="159"/>
      <c r="B224" s="159"/>
      <c r="C224" s="159"/>
      <c r="D224" s="159"/>
      <c r="E224" s="159"/>
      <c r="F224" s="159"/>
      <c r="G224" s="159"/>
      <c r="H224" s="159"/>
      <c r="I224" s="159"/>
    </row>
    <row r="225" spans="1:9" ht="15.75">
      <c r="A225" s="159"/>
      <c r="B225" s="159"/>
      <c r="C225" s="159"/>
      <c r="D225" s="159"/>
      <c r="E225" s="159"/>
      <c r="F225" s="159"/>
      <c r="G225" s="159"/>
      <c r="H225" s="159"/>
      <c r="I225" s="159"/>
    </row>
    <row r="226" spans="1:9" ht="15.75">
      <c r="A226" s="159"/>
      <c r="B226" s="159"/>
      <c r="C226" s="159"/>
      <c r="D226" s="159"/>
      <c r="E226" s="159"/>
      <c r="F226" s="159"/>
      <c r="G226" s="159"/>
      <c r="H226" s="159"/>
      <c r="I226" s="159"/>
    </row>
    <row r="227" spans="1:9" ht="15.75">
      <c r="A227" s="159"/>
      <c r="B227" s="159"/>
      <c r="C227" s="159"/>
      <c r="D227" s="159"/>
      <c r="E227" s="159"/>
      <c r="F227" s="159"/>
      <c r="G227" s="159"/>
      <c r="H227" s="159"/>
      <c r="I227" s="159"/>
    </row>
    <row r="228" spans="1:9" ht="15.75">
      <c r="A228" s="159"/>
      <c r="B228" s="159"/>
      <c r="C228" s="159"/>
      <c r="D228" s="159"/>
      <c r="E228" s="159"/>
      <c r="F228" s="159"/>
      <c r="G228" s="159"/>
      <c r="H228" s="159"/>
      <c r="I228" s="159"/>
    </row>
    <row r="229" spans="1:9" ht="15.75">
      <c r="A229" s="159"/>
      <c r="B229" s="159"/>
      <c r="C229" s="159"/>
      <c r="D229" s="159"/>
      <c r="E229" s="159"/>
      <c r="F229" s="159"/>
      <c r="G229" s="159"/>
      <c r="H229" s="159"/>
      <c r="I229" s="159"/>
    </row>
    <row r="230" spans="1:9" ht="15.75">
      <c r="A230" s="159"/>
      <c r="B230" s="159"/>
      <c r="C230" s="159"/>
      <c r="D230" s="159"/>
      <c r="E230" s="159"/>
      <c r="F230" s="159"/>
      <c r="G230" s="159"/>
      <c r="H230" s="159"/>
      <c r="I230" s="159"/>
    </row>
    <row r="231" spans="1:9" ht="15.75">
      <c r="A231" s="159"/>
      <c r="B231" s="159"/>
      <c r="C231" s="159"/>
      <c r="D231" s="159"/>
      <c r="E231" s="159"/>
      <c r="F231" s="159"/>
      <c r="G231" s="159"/>
      <c r="H231" s="159"/>
      <c r="I231" s="159"/>
    </row>
    <row r="232" spans="1:9" ht="15.75">
      <c r="A232" s="159"/>
      <c r="B232" s="159"/>
      <c r="C232" s="159"/>
      <c r="D232" s="159"/>
      <c r="E232" s="159"/>
      <c r="F232" s="159"/>
      <c r="G232" s="159"/>
      <c r="H232" s="159"/>
      <c r="I232" s="159"/>
    </row>
    <row r="233" spans="1:9" ht="15.75">
      <c r="A233" s="159"/>
      <c r="B233" s="159"/>
      <c r="C233" s="159"/>
      <c r="D233" s="159"/>
      <c r="E233" s="159"/>
      <c r="F233" s="159"/>
      <c r="G233" s="159"/>
      <c r="H233" s="159"/>
      <c r="I233" s="159"/>
    </row>
    <row r="234" spans="1:9" ht="15.75">
      <c r="A234" s="159"/>
      <c r="B234" s="159"/>
      <c r="C234" s="159"/>
      <c r="D234" s="159"/>
      <c r="E234" s="159"/>
      <c r="F234" s="159"/>
      <c r="G234" s="159"/>
      <c r="H234" s="159"/>
      <c r="I234" s="159"/>
    </row>
  </sheetData>
  <sheetProtection algorithmName="SHA-512" hashValue="qfVW6hNMWRMAwnGnpjnl0/YErgfyRqpSJN2XwSmp5202fNPednb9OAOJnBdsf2XPcU5Jb3gOayQI89mYRZf71A==" saltValue="WxFjB2FTgjrX7cqZK6NvKg==" spinCount="100000" sheet="1" formatColumns="0" formatRows="0" selectLockedCells="1" selectUnlockedCells="1"/>
  <customSheetViews>
    <customSheetView guid="{F0B6C6E1-BBDB-4A75-A9F0-384CBB745CE4}" showPageBreaks="1" printArea="1" state="hidden" view="pageBreakPreview" topLeftCell="A180">
      <selection activeCell="S36" sqref="S36"/>
      <rowBreaks count="7" manualBreakCount="7">
        <brk id="47" max="8" man="1"/>
        <brk id="72" max="8" man="1"/>
        <brk id="92" max="8" man="1"/>
        <brk id="114" max="8" man="1"/>
        <brk id="137" max="8" man="1"/>
        <brk id="155" max="8" man="1"/>
        <brk id="186" max="8" man="1"/>
      </rowBreaks>
      <pageMargins left="0.75" right="0.75" top="0.68" bottom="0.19" header="0.5" footer="0.15"/>
      <printOptions horizontalCentered="1"/>
      <pageSetup paperSize="9" scale="91" orientation="portrait" r:id="rId1"/>
      <headerFooter alignWithMargins="0">
        <oddFooter>&amp;C&amp;A</oddFooter>
      </headerFooter>
    </customSheetView>
    <customSheetView guid="{26C060F1-C19E-47DD-BF56-3C984BC287C6}" showPageBreaks="1" printArea="1" view="pageBreakPreview">
      <selection activeCell="D193" sqref="D193"/>
      <rowBreaks count="7" manualBreakCount="7">
        <brk id="47" max="8" man="1"/>
        <brk id="72" max="8" man="1"/>
        <brk id="92" max="8" man="1"/>
        <brk id="114" max="8" man="1"/>
        <brk id="137" max="8" man="1"/>
        <brk id="155" max="8" man="1"/>
        <brk id="186" max="8" man="1"/>
      </rowBreaks>
      <pageMargins left="0.75" right="0.75" top="0.68" bottom="0.19" header="0.5" footer="0.15"/>
      <printOptions horizontalCentered="1"/>
      <pageSetup paperSize="9" scale="91" orientation="portrait" r:id="rId2"/>
      <headerFooter alignWithMargins="0">
        <oddFooter>&amp;C&amp;A</oddFooter>
      </headerFooter>
    </customSheetView>
    <customSheetView guid="{02C24E46-CB1A-4A64-AFE8-BC568DF970F3}" showPageBreaks="1" printArea="1" view="pageBreakPreview">
      <selection activeCell="D193" sqref="D193"/>
      <rowBreaks count="7" manualBreakCount="7">
        <brk id="47" max="8" man="1"/>
        <brk id="72" max="8" man="1"/>
        <brk id="92" max="8" man="1"/>
        <brk id="114" max="8" man="1"/>
        <brk id="137" max="8" man="1"/>
        <brk id="155" max="8" man="1"/>
        <brk id="186" max="8" man="1"/>
      </rowBreaks>
      <pageMargins left="0.75" right="0.75" top="0.68" bottom="0.19" header="0.5" footer="0.15"/>
      <printOptions horizontalCentered="1"/>
      <pageSetup paperSize="9" scale="91" orientation="portrait" r:id="rId3"/>
      <headerFooter alignWithMargins="0">
        <oddFooter>&amp;C&amp;A</oddFooter>
      </headerFooter>
    </customSheetView>
    <customSheetView guid="{955D6481-897E-48CA-BB0D-D704C8664312}" showPageBreaks="1" printArea="1" view="pageBreakPreview" topLeftCell="A199">
      <selection activeCell="D193" sqref="D193"/>
      <rowBreaks count="7" manualBreakCount="7">
        <brk id="47" max="8" man="1"/>
        <brk id="72" max="8" man="1"/>
        <brk id="92" max="8" man="1"/>
        <brk id="114" max="8" man="1"/>
        <brk id="137" max="8" man="1"/>
        <brk id="155" max="8" man="1"/>
        <brk id="186" max="8" man="1"/>
      </rowBreaks>
      <pageMargins left="0.75" right="0.75" top="0.68" bottom="0.19" header="0.5" footer="0.15"/>
      <printOptions horizontalCentered="1"/>
      <pageSetup paperSize="9" scale="91" orientation="portrait" r:id="rId4"/>
      <headerFooter alignWithMargins="0">
        <oddFooter>&amp;C&amp;A</oddFooter>
      </headerFooter>
    </customSheetView>
    <customSheetView guid="{FA33CAB9-FE45-4709-BC11-EBB8931FB6CB}" showPageBreaks="1" printArea="1" view="pageBreakPreview" topLeftCell="A46">
      <selection activeCell="D193" sqref="D193"/>
      <rowBreaks count="7" manualBreakCount="7">
        <brk id="47" max="8" man="1"/>
        <brk id="72" max="8" man="1"/>
        <brk id="92" max="8" man="1"/>
        <brk id="114" max="8" man="1"/>
        <brk id="137" max="8" man="1"/>
        <brk id="155" max="8" man="1"/>
        <brk id="186" max="8" man="1"/>
      </rowBreaks>
      <pageMargins left="0.75" right="0.75" top="0.68" bottom="0.19" header="0.5" footer="0.15"/>
      <printOptions horizontalCentered="1"/>
      <pageSetup paperSize="9" scale="91" orientation="portrait" r:id="rId5"/>
      <headerFooter alignWithMargins="0">
        <oddFooter>&amp;C&amp;A</oddFooter>
      </headerFooter>
    </customSheetView>
    <customSheetView guid="{A966316B-6DBC-467B-B4AD-0F6D41569056}" showPageBreaks="1" printArea="1" view="pageBreakPreview">
      <selection activeCell="J177" sqref="J177"/>
      <rowBreaks count="7" manualBreakCount="7">
        <brk id="47" max="8" man="1"/>
        <brk id="72" max="8" man="1"/>
        <brk id="90" max="8" man="1"/>
        <brk id="112" max="8" man="1"/>
        <brk id="135" max="8" man="1"/>
        <brk id="153" max="8" man="1"/>
        <brk id="180" max="8" man="1"/>
      </rowBreaks>
      <pageMargins left="0.75" right="0.75" top="0.68" bottom="0.19" header="0.5" footer="0.15"/>
      <printOptions horizontalCentered="1"/>
      <pageSetup paperSize="9" scale="91" orientation="portrait" r:id="rId6"/>
      <headerFooter alignWithMargins="0">
        <oddFooter>&amp;C&amp;A</oddFooter>
      </headerFooter>
    </customSheetView>
    <customSheetView guid="{0B94E550-FB49-4D0D-BCDB-8811C4A584DD}" showPageBreaks="1" printArea="1" view="pageBreakPreview" topLeftCell="A38">
      <selection activeCell="J177" sqref="J177"/>
      <rowBreaks count="7" manualBreakCount="7">
        <brk id="47" max="8" man="1"/>
        <brk id="72" max="8" man="1"/>
        <brk id="90" max="8" man="1"/>
        <brk id="112" max="8" man="1"/>
        <brk id="135" max="8" man="1"/>
        <brk id="153" max="8" man="1"/>
        <brk id="180" max="8" man="1"/>
      </rowBreaks>
      <pageMargins left="0.75" right="0.75" top="0.68" bottom="0.19" header="0.5" footer="0.15"/>
      <printOptions horizontalCentered="1"/>
      <pageSetup paperSize="9" scale="91" orientation="portrait" r:id="rId7"/>
      <headerFooter alignWithMargins="0">
        <oddFooter>&amp;C&amp;A</oddFooter>
      </headerFooter>
    </customSheetView>
    <customSheetView guid="{101E340E-5624-46EF-AADB-2F62C21B5295}" showPageBreaks="1" printArea="1" view="pageBreakPreview" topLeftCell="A217">
      <selection activeCell="L215" sqref="L215"/>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orientation="portrait" r:id="rId8"/>
      <headerFooter alignWithMargins="0">
        <oddFooter>&amp;C&amp;A</oddFooter>
      </headerFooter>
    </customSheetView>
    <customSheetView guid="{A667ED77-8424-4D1C-8A46-14ECA26AEC7D}" showPageBreaks="1" printArea="1" view="pageBreakPreview">
      <selection activeCell="L215" sqref="L215"/>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orientation="portrait" r:id="rId9"/>
      <headerFooter alignWithMargins="0">
        <oddFooter>&amp;C&amp;A</oddFooter>
      </headerFooter>
    </customSheetView>
    <customSheetView guid="{7A122CCC-B984-47E9-88CF-89418CB24A21}" showPageBreaks="1" printArea="1" showRuler="0">
      <selection activeCell="I127" sqref="I127"/>
      <rowBreaks count="2" manualBreakCount="2">
        <brk id="92" max="8" man="1"/>
        <brk id="138" max="8" man="1"/>
      </rowBreaks>
      <pageMargins left="0.75" right="0.75" top="0.68" bottom="0.19" header="0.5" footer="0.15"/>
      <printOptions horizontalCentered="1"/>
      <pageSetup paperSize="9" orientation="portrait" r:id="rId10"/>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DC28ED1E-3E35-4094-9C2B-5C0A1C1D459C}" topLeftCell="A64">
      <selection activeCell="K146" sqref="K146"/>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244B8F7F-C84C-4134-A8A5-723A75D45FC2}" showPageBreaks="1" printArea="1">
      <selection activeCell="D203" sqref="D203"/>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43BCBF1E-CDCF-4541-8D79-87EDCECBC1FD}">
      <selection activeCell="B130" sqref="B130:I130"/>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B3AA1F62-F1E5-4DDF-B9C9-D54D9BFF6A2A}" showPageBreaks="1" printArea="1" view="pageBreakPreview">
      <selection activeCell="L215" sqref="L215"/>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orientation="portrait" r:id="rId15"/>
      <headerFooter alignWithMargins="0">
        <oddFooter>&amp;C&amp;A</oddFooter>
      </headerFooter>
    </customSheetView>
    <customSheetView guid="{9E565B0E-8A1D-4C38-9278-F5233F8D5014}" showPageBreaks="1" printArea="1" view="pageBreakPreview" topLeftCell="A184">
      <selection activeCell="L215" sqref="L215"/>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orientation="portrait" r:id="rId16"/>
      <headerFooter alignWithMargins="0">
        <oddFooter>&amp;C&amp;A</oddFooter>
      </headerFooter>
    </customSheetView>
    <customSheetView guid="{EC8792F6-94EB-40FE-A69E-3F2E55E190BC}" showPageBreaks="1" printArea="1" view="pageBreakPreview" topLeftCell="A39">
      <selection activeCell="L215" sqref="L215"/>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orientation="portrait" r:id="rId17"/>
      <headerFooter alignWithMargins="0">
        <oddFooter>&amp;C&amp;A</oddFooter>
      </headerFooter>
    </customSheetView>
    <customSheetView guid="{89D1B684-1876-468F-8D99-45DA6BBF39C7}" showPageBreaks="1" printArea="1" view="pageBreakPreview" topLeftCell="A86">
      <selection activeCell="J177" sqref="J177"/>
      <rowBreaks count="7" manualBreakCount="7">
        <brk id="47" max="8" man="1"/>
        <brk id="72" max="8" man="1"/>
        <brk id="90" max="8" man="1"/>
        <brk id="112" max="8" man="1"/>
        <brk id="135" max="8" man="1"/>
        <brk id="153" max="8" man="1"/>
        <brk id="180" max="8" man="1"/>
      </rowBreaks>
      <pageMargins left="0.75" right="0.75" top="0.68" bottom="0.19" header="0.5" footer="0.15"/>
      <printOptions horizontalCentered="1"/>
      <pageSetup paperSize="9" scale="91" orientation="portrait" r:id="rId18"/>
      <headerFooter alignWithMargins="0">
        <oddFooter>&amp;C&amp;A</oddFooter>
      </headerFooter>
    </customSheetView>
    <customSheetView guid="{B4BE0CEE-465A-40B9-8268-D354BC993C36}" showPageBreaks="1" printArea="1" view="pageBreakPreview" topLeftCell="A67">
      <selection activeCell="J177" sqref="J177"/>
      <rowBreaks count="7" manualBreakCount="7">
        <brk id="47" max="8" man="1"/>
        <brk id="72" max="8" man="1"/>
        <brk id="90" max="8" man="1"/>
        <brk id="112" max="8" man="1"/>
        <brk id="135" max="8" man="1"/>
        <brk id="153" max="8" man="1"/>
        <brk id="180" max="8" man="1"/>
      </rowBreaks>
      <pageMargins left="0.75" right="0.75" top="0.68" bottom="0.19" header="0.5" footer="0.15"/>
      <printOptions horizontalCentered="1"/>
      <pageSetup paperSize="9" scale="91" orientation="portrait" r:id="rId19"/>
      <headerFooter alignWithMargins="0">
        <oddFooter>&amp;C&amp;A</oddFooter>
      </headerFooter>
    </customSheetView>
    <customSheetView guid="{13074202-7653-40A0-B9BF-16D1589728A2}" showPageBreaks="1" printArea="1" view="pageBreakPreview" topLeftCell="A46">
      <selection activeCell="D193" sqref="D193"/>
      <rowBreaks count="7" manualBreakCount="7">
        <brk id="47" max="8" man="1"/>
        <brk id="72" max="8" man="1"/>
        <brk id="92" max="8" man="1"/>
        <brk id="114" max="8" man="1"/>
        <brk id="137" max="8" man="1"/>
        <brk id="155" max="8" man="1"/>
        <brk id="186" max="8" man="1"/>
      </rowBreaks>
      <pageMargins left="0.75" right="0.75" top="0.68" bottom="0.19" header="0.5" footer="0.15"/>
      <printOptions horizontalCentered="1"/>
      <pageSetup paperSize="9" scale="91" orientation="portrait" r:id="rId20"/>
      <headerFooter alignWithMargins="0">
        <oddFooter>&amp;C&amp;A</oddFooter>
      </headerFooter>
    </customSheetView>
    <customSheetView guid="{4B244927-9C7A-42F5-AAF5-ADC353C736FE}" showPageBreaks="1" printArea="1" view="pageBreakPreview" topLeftCell="A25">
      <selection activeCell="D193" sqref="D193"/>
      <rowBreaks count="7" manualBreakCount="7">
        <brk id="47" max="8" man="1"/>
        <brk id="72" max="8" man="1"/>
        <brk id="92" max="8" man="1"/>
        <brk id="114" max="8" man="1"/>
        <brk id="137" max="8" man="1"/>
        <brk id="155" max="8" man="1"/>
        <brk id="186" max="8" man="1"/>
      </rowBreaks>
      <pageMargins left="0.75" right="0.75" top="0.68" bottom="0.19" header="0.5" footer="0.15"/>
      <printOptions horizontalCentered="1"/>
      <pageSetup paperSize="9" scale="91" orientation="portrait" r:id="rId21"/>
      <headerFooter alignWithMargins="0">
        <oddFooter>&amp;C&amp;A</oddFooter>
      </headerFooter>
    </customSheetView>
    <customSheetView guid="{073677CF-5E9E-429E-9C1F-055126F3C8DC}" showPageBreaks="1" printArea="1" view="pageBreakPreview" topLeftCell="A199">
      <selection activeCell="D193" sqref="D193"/>
      <rowBreaks count="7" manualBreakCount="7">
        <brk id="47" max="8" man="1"/>
        <brk id="72" max="8" man="1"/>
        <brk id="92" max="8" man="1"/>
        <brk id="114" max="8" man="1"/>
        <brk id="137" max="8" man="1"/>
        <brk id="155" max="8" man="1"/>
        <brk id="186" max="8" man="1"/>
      </rowBreaks>
      <pageMargins left="0.75" right="0.75" top="0.68" bottom="0.19" header="0.5" footer="0.15"/>
      <printOptions horizontalCentered="1"/>
      <pageSetup paperSize="9" scale="91" orientation="portrait" r:id="rId22"/>
      <headerFooter alignWithMargins="0">
        <oddFooter>&amp;C&amp;A</oddFooter>
      </headerFooter>
    </customSheetView>
    <customSheetView guid="{F80E5273-5F89-42D0-8059-39B4DAA26485}" showPageBreaks="1" printArea="1" view="pageBreakPreview" topLeftCell="A202">
      <selection activeCell="D193" sqref="D193"/>
      <rowBreaks count="7" manualBreakCount="7">
        <brk id="47" max="8" man="1"/>
        <brk id="72" max="8" man="1"/>
        <brk id="92" max="8" man="1"/>
        <brk id="114" max="8" man="1"/>
        <brk id="137" max="8" man="1"/>
        <brk id="155" max="8" man="1"/>
        <brk id="186" max="8" man="1"/>
      </rowBreaks>
      <pageMargins left="0.75" right="0.75" top="0.68" bottom="0.19" header="0.5" footer="0.15"/>
      <printOptions horizontalCentered="1"/>
      <pageSetup paperSize="9" scale="91" orientation="portrait" r:id="rId23"/>
      <headerFooter alignWithMargins="0">
        <oddFooter>&amp;C&amp;A</oddFooter>
      </headerFooter>
    </customSheetView>
    <customSheetView guid="{3A9A4658-0506-4EA2-8800-91A33CC724CB}" showPageBreaks="1" printArea="1" view="pageBreakPreview" topLeftCell="A202">
      <selection activeCell="D193" sqref="D193"/>
      <rowBreaks count="7" manualBreakCount="7">
        <brk id="47" max="8" man="1"/>
        <brk id="72" max="8" man="1"/>
        <brk id="92" max="8" man="1"/>
        <brk id="114" max="8" man="1"/>
        <brk id="137" max="8" man="1"/>
        <brk id="155" max="8" man="1"/>
        <brk id="186" max="8" man="1"/>
      </rowBreaks>
      <pageMargins left="0.75" right="0.75" top="0.68" bottom="0.19" header="0.5" footer="0.15"/>
      <printOptions horizontalCentered="1"/>
      <pageSetup paperSize="9" scale="91" orientation="portrait" r:id="rId24"/>
      <headerFooter alignWithMargins="0">
        <oddFooter>&amp;C&amp;A</oddFooter>
      </headerFooter>
    </customSheetView>
    <customSheetView guid="{3A7B3E6C-4805-42DC-AD4C-749B6F60AF6B}" showPageBreaks="1" printArea="1" view="pageBreakPreview">
      <selection activeCell="D193" sqref="D193"/>
      <rowBreaks count="7" manualBreakCount="7">
        <brk id="47" max="8" man="1"/>
        <brk id="72" max="8" man="1"/>
        <brk id="92" max="8" man="1"/>
        <brk id="114" max="8" man="1"/>
        <brk id="137" max="8" man="1"/>
        <brk id="155" max="8" man="1"/>
        <brk id="186" max="8" man="1"/>
      </rowBreaks>
      <pageMargins left="0.75" right="0.75" top="0.68" bottom="0.19" header="0.5" footer="0.15"/>
      <printOptions horizontalCentered="1"/>
      <pageSetup paperSize="9" scale="91" orientation="portrait" r:id="rId25"/>
      <headerFooter alignWithMargins="0">
        <oddFooter>&amp;C&amp;A</oddFooter>
      </headerFooter>
    </customSheetView>
  </customSheetViews>
  <mergeCells count="121">
    <mergeCell ref="B204:E204"/>
    <mergeCell ref="F204:I204"/>
    <mergeCell ref="A167:I167"/>
    <mergeCell ref="B169:I169"/>
    <mergeCell ref="B171:I171"/>
    <mergeCell ref="F194:I194"/>
    <mergeCell ref="B173:I173"/>
    <mergeCell ref="B175:I175"/>
    <mergeCell ref="B194:E194"/>
    <mergeCell ref="F197:I197"/>
    <mergeCell ref="F198:I198"/>
    <mergeCell ref="A185:D185"/>
    <mergeCell ref="E185:I185"/>
    <mergeCell ref="B188:I188"/>
    <mergeCell ref="B192:E192"/>
    <mergeCell ref="F192:I192"/>
    <mergeCell ref="B200:E200"/>
    <mergeCell ref="F200:I200"/>
    <mergeCell ref="A154:D154"/>
    <mergeCell ref="E154:I154"/>
    <mergeCell ref="A163:I163"/>
    <mergeCell ref="A165:I165"/>
    <mergeCell ref="B179:I179"/>
    <mergeCell ref="B181:I181"/>
    <mergeCell ref="A184:D184"/>
    <mergeCell ref="E184:I184"/>
    <mergeCell ref="B145:I145"/>
    <mergeCell ref="B149:I149"/>
    <mergeCell ref="B147:I147"/>
    <mergeCell ref="B148:I148"/>
    <mergeCell ref="B159:I159"/>
    <mergeCell ref="B161:I161"/>
    <mergeCell ref="B150:I150"/>
    <mergeCell ref="A153:D153"/>
    <mergeCell ref="B157:I157"/>
    <mergeCell ref="B177:I177"/>
    <mergeCell ref="A112:D112"/>
    <mergeCell ref="E112:I112"/>
    <mergeCell ref="E153:I153"/>
    <mergeCell ref="B132:I132"/>
    <mergeCell ref="A135:D135"/>
    <mergeCell ref="E135:I135"/>
    <mergeCell ref="B142:I142"/>
    <mergeCell ref="B143:I143"/>
    <mergeCell ref="A136:D136"/>
    <mergeCell ref="E136:I136"/>
    <mergeCell ref="B140:I140"/>
    <mergeCell ref="B141:I141"/>
    <mergeCell ref="B120:I120"/>
    <mergeCell ref="B122:I122"/>
    <mergeCell ref="A128:I128"/>
    <mergeCell ref="B130:I130"/>
    <mergeCell ref="A126:I126"/>
    <mergeCell ref="B144:I144"/>
    <mergeCell ref="B146:I146"/>
    <mergeCell ref="B97:I97"/>
    <mergeCell ref="A70:D70"/>
    <mergeCell ref="E70:I70"/>
    <mergeCell ref="A71:D71"/>
    <mergeCell ref="E71:I71"/>
    <mergeCell ref="B116:I116"/>
    <mergeCell ref="A118:I118"/>
    <mergeCell ref="A124:I124"/>
    <mergeCell ref="A93:I93"/>
    <mergeCell ref="B95:I95"/>
    <mergeCell ref="A101:I101"/>
    <mergeCell ref="B103:I103"/>
    <mergeCell ref="A113:D113"/>
    <mergeCell ref="E113:I113"/>
    <mergeCell ref="B105:I105"/>
    <mergeCell ref="C73:I73"/>
    <mergeCell ref="C75:I75"/>
    <mergeCell ref="C77:I77"/>
    <mergeCell ref="C79:I79"/>
    <mergeCell ref="C83:I83"/>
    <mergeCell ref="B99:I99"/>
    <mergeCell ref="A90:D90"/>
    <mergeCell ref="A107:I107"/>
    <mergeCell ref="B109:I109"/>
    <mergeCell ref="E90:I90"/>
    <mergeCell ref="C62:I62"/>
    <mergeCell ref="B64:I64"/>
    <mergeCell ref="A66:I66"/>
    <mergeCell ref="B68:I68"/>
    <mergeCell ref="C81:I81"/>
    <mergeCell ref="A89:D89"/>
    <mergeCell ref="E89:I89"/>
    <mergeCell ref="A43:I43"/>
    <mergeCell ref="A45:D45"/>
    <mergeCell ref="A48:I48"/>
    <mergeCell ref="B56:I56"/>
    <mergeCell ref="B87:I87"/>
    <mergeCell ref="A46:D46"/>
    <mergeCell ref="C58:I58"/>
    <mergeCell ref="C60:I60"/>
    <mergeCell ref="A52:I52"/>
    <mergeCell ref="C85:I85"/>
    <mergeCell ref="A35:I35"/>
    <mergeCell ref="A36:I36"/>
    <mergeCell ref="A37:I37"/>
    <mergeCell ref="A54:I54"/>
    <mergeCell ref="A50:I50"/>
    <mergeCell ref="E46:I46"/>
    <mergeCell ref="A1:I1"/>
    <mergeCell ref="B2:I2"/>
    <mergeCell ref="B3:I3"/>
    <mergeCell ref="B4:I4"/>
    <mergeCell ref="B5:I5"/>
    <mergeCell ref="B6:I6"/>
    <mergeCell ref="E45:I45"/>
    <mergeCell ref="A33:I33"/>
    <mergeCell ref="A31:I31"/>
    <mergeCell ref="A32:I32"/>
    <mergeCell ref="A34:I34"/>
    <mergeCell ref="A39:I39"/>
    <mergeCell ref="A40:I40"/>
    <mergeCell ref="A41:I41"/>
    <mergeCell ref="A38:I38"/>
    <mergeCell ref="A42:I42"/>
    <mergeCell ref="A29:I29"/>
    <mergeCell ref="A30:I30"/>
  </mergeCells>
  <phoneticPr fontId="72" type="noConversion"/>
  <printOptions horizontalCentered="1"/>
  <pageMargins left="0.75" right="0.75" top="0.68" bottom="0.19" header="0.5" footer="0.15"/>
  <pageSetup paperSize="9" scale="91" orientation="portrait" r:id="rId26"/>
  <headerFooter alignWithMargins="0">
    <oddFooter>&amp;C&amp;A</oddFooter>
  </headerFooter>
  <rowBreaks count="7" manualBreakCount="7">
    <brk id="47" max="8" man="1"/>
    <brk id="72" max="8" man="1"/>
    <brk id="92" max="8" man="1"/>
    <brk id="114" max="8" man="1"/>
    <brk id="137" max="8" man="1"/>
    <brk id="155" max="8" man="1"/>
    <brk id="186" max="8" man="1"/>
  </rowBreaks>
  <drawing r:id="rId27"/>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24"/>
  </sheetPr>
  <dimension ref="A1:AE104"/>
  <sheetViews>
    <sheetView showGridLines="0" view="pageBreakPreview" zoomScale="85" zoomScaleSheetLayoutView="85" workbookViewId="0">
      <selection activeCell="E31" sqref="E31"/>
    </sheetView>
  </sheetViews>
  <sheetFormatPr defaultRowHeight="16.5"/>
  <cols>
    <col min="1" max="1" width="12.140625" style="276" customWidth="1"/>
    <col min="2" max="2" width="20.5703125" style="276" customWidth="1"/>
    <col min="3" max="3" width="11.42578125" style="276" customWidth="1"/>
    <col min="4" max="4" width="44.140625" style="276" customWidth="1"/>
    <col min="5" max="5" width="39.28515625" style="276" customWidth="1"/>
    <col min="6" max="7" width="9.140625" style="275"/>
    <col min="8" max="8" width="0" style="275" hidden="1" customWidth="1"/>
    <col min="9" max="256" width="9.140625" style="275"/>
    <col min="257" max="257" width="12.140625" style="275" customWidth="1"/>
    <col min="258" max="258" width="20.5703125" style="275" customWidth="1"/>
    <col min="259" max="259" width="11.42578125" style="275" customWidth="1"/>
    <col min="260" max="260" width="15.42578125" style="275" customWidth="1"/>
    <col min="261" max="261" width="39.28515625" style="275" customWidth="1"/>
    <col min="262" max="263" width="9.140625" style="275"/>
    <col min="264" max="264" width="0" style="275" hidden="1" customWidth="1"/>
    <col min="265" max="512" width="9.140625" style="275"/>
    <col min="513" max="513" width="12.140625" style="275" customWidth="1"/>
    <col min="514" max="514" width="20.5703125" style="275" customWidth="1"/>
    <col min="515" max="515" width="11.42578125" style="275" customWidth="1"/>
    <col min="516" max="516" width="15.42578125" style="275" customWidth="1"/>
    <col min="517" max="517" width="39.28515625" style="275" customWidth="1"/>
    <col min="518" max="519" width="9.140625" style="275"/>
    <col min="520" max="520" width="0" style="275" hidden="1" customWidth="1"/>
    <col min="521" max="768" width="9.140625" style="275"/>
    <col min="769" max="769" width="12.140625" style="275" customWidth="1"/>
    <col min="770" max="770" width="20.5703125" style="275" customWidth="1"/>
    <col min="771" max="771" width="11.42578125" style="275" customWidth="1"/>
    <col min="772" max="772" width="15.42578125" style="275" customWidth="1"/>
    <col min="773" max="773" width="39.28515625" style="275" customWidth="1"/>
    <col min="774" max="775" width="9.140625" style="275"/>
    <col min="776" max="776" width="0" style="275" hidden="1" customWidth="1"/>
    <col min="777" max="1024" width="9.140625" style="275"/>
    <col min="1025" max="1025" width="12.140625" style="275" customWidth="1"/>
    <col min="1026" max="1026" width="20.5703125" style="275" customWidth="1"/>
    <col min="1027" max="1027" width="11.42578125" style="275" customWidth="1"/>
    <col min="1028" max="1028" width="15.42578125" style="275" customWidth="1"/>
    <col min="1029" max="1029" width="39.28515625" style="275" customWidth="1"/>
    <col min="1030" max="1031" width="9.140625" style="275"/>
    <col min="1032" max="1032" width="0" style="275" hidden="1" customWidth="1"/>
    <col min="1033" max="1280" width="9.140625" style="275"/>
    <col min="1281" max="1281" width="12.140625" style="275" customWidth="1"/>
    <col min="1282" max="1282" width="20.5703125" style="275" customWidth="1"/>
    <col min="1283" max="1283" width="11.42578125" style="275" customWidth="1"/>
    <col min="1284" max="1284" width="15.42578125" style="275" customWidth="1"/>
    <col min="1285" max="1285" width="39.28515625" style="275" customWidth="1"/>
    <col min="1286" max="1287" width="9.140625" style="275"/>
    <col min="1288" max="1288" width="0" style="275" hidden="1" customWidth="1"/>
    <col min="1289" max="1536" width="9.140625" style="275"/>
    <col min="1537" max="1537" width="12.140625" style="275" customWidth="1"/>
    <col min="1538" max="1538" width="20.5703125" style="275" customWidth="1"/>
    <col min="1539" max="1539" width="11.42578125" style="275" customWidth="1"/>
    <col min="1540" max="1540" width="15.42578125" style="275" customWidth="1"/>
    <col min="1541" max="1541" width="39.28515625" style="275" customWidth="1"/>
    <col min="1542" max="1543" width="9.140625" style="275"/>
    <col min="1544" max="1544" width="0" style="275" hidden="1" customWidth="1"/>
    <col min="1545" max="1792" width="9.140625" style="275"/>
    <col min="1793" max="1793" width="12.140625" style="275" customWidth="1"/>
    <col min="1794" max="1794" width="20.5703125" style="275" customWidth="1"/>
    <col min="1795" max="1795" width="11.42578125" style="275" customWidth="1"/>
    <col min="1796" max="1796" width="15.42578125" style="275" customWidth="1"/>
    <col min="1797" max="1797" width="39.28515625" style="275" customWidth="1"/>
    <col min="1798" max="1799" width="9.140625" style="275"/>
    <col min="1800" max="1800" width="0" style="275" hidden="1" customWidth="1"/>
    <col min="1801" max="2048" width="9.140625" style="275"/>
    <col min="2049" max="2049" width="12.140625" style="275" customWidth="1"/>
    <col min="2050" max="2050" width="20.5703125" style="275" customWidth="1"/>
    <col min="2051" max="2051" width="11.42578125" style="275" customWidth="1"/>
    <col min="2052" max="2052" width="15.42578125" style="275" customWidth="1"/>
    <col min="2053" max="2053" width="39.28515625" style="275" customWidth="1"/>
    <col min="2054" max="2055" width="9.140625" style="275"/>
    <col min="2056" max="2056" width="0" style="275" hidden="1" customWidth="1"/>
    <col min="2057" max="2304" width="9.140625" style="275"/>
    <col min="2305" max="2305" width="12.140625" style="275" customWidth="1"/>
    <col min="2306" max="2306" width="20.5703125" style="275" customWidth="1"/>
    <col min="2307" max="2307" width="11.42578125" style="275" customWidth="1"/>
    <col min="2308" max="2308" width="15.42578125" style="275" customWidth="1"/>
    <col min="2309" max="2309" width="39.28515625" style="275" customWidth="1"/>
    <col min="2310" max="2311" width="9.140625" style="275"/>
    <col min="2312" max="2312" width="0" style="275" hidden="1" customWidth="1"/>
    <col min="2313" max="2560" width="9.140625" style="275"/>
    <col min="2561" max="2561" width="12.140625" style="275" customWidth="1"/>
    <col min="2562" max="2562" width="20.5703125" style="275" customWidth="1"/>
    <col min="2563" max="2563" width="11.42578125" style="275" customWidth="1"/>
    <col min="2564" max="2564" width="15.42578125" style="275" customWidth="1"/>
    <col min="2565" max="2565" width="39.28515625" style="275" customWidth="1"/>
    <col min="2566" max="2567" width="9.140625" style="275"/>
    <col min="2568" max="2568" width="0" style="275" hidden="1" customWidth="1"/>
    <col min="2569" max="2816" width="9.140625" style="275"/>
    <col min="2817" max="2817" width="12.140625" style="275" customWidth="1"/>
    <col min="2818" max="2818" width="20.5703125" style="275" customWidth="1"/>
    <col min="2819" max="2819" width="11.42578125" style="275" customWidth="1"/>
    <col min="2820" max="2820" width="15.42578125" style="275" customWidth="1"/>
    <col min="2821" max="2821" width="39.28515625" style="275" customWidth="1"/>
    <col min="2822" max="2823" width="9.140625" style="275"/>
    <col min="2824" max="2824" width="0" style="275" hidden="1" customWidth="1"/>
    <col min="2825" max="3072" width="9.140625" style="275"/>
    <col min="3073" max="3073" width="12.140625" style="275" customWidth="1"/>
    <col min="3074" max="3074" width="20.5703125" style="275" customWidth="1"/>
    <col min="3075" max="3075" width="11.42578125" style="275" customWidth="1"/>
    <col min="3076" max="3076" width="15.42578125" style="275" customWidth="1"/>
    <col min="3077" max="3077" width="39.28515625" style="275" customWidth="1"/>
    <col min="3078" max="3079" width="9.140625" style="275"/>
    <col min="3080" max="3080" width="0" style="275" hidden="1" customWidth="1"/>
    <col min="3081" max="3328" width="9.140625" style="275"/>
    <col min="3329" max="3329" width="12.140625" style="275" customWidth="1"/>
    <col min="3330" max="3330" width="20.5703125" style="275" customWidth="1"/>
    <col min="3331" max="3331" width="11.42578125" style="275" customWidth="1"/>
    <col min="3332" max="3332" width="15.42578125" style="275" customWidth="1"/>
    <col min="3333" max="3333" width="39.28515625" style="275" customWidth="1"/>
    <col min="3334" max="3335" width="9.140625" style="275"/>
    <col min="3336" max="3336" width="0" style="275" hidden="1" customWidth="1"/>
    <col min="3337" max="3584" width="9.140625" style="275"/>
    <col min="3585" max="3585" width="12.140625" style="275" customWidth="1"/>
    <col min="3586" max="3586" width="20.5703125" style="275" customWidth="1"/>
    <col min="3587" max="3587" width="11.42578125" style="275" customWidth="1"/>
    <col min="3588" max="3588" width="15.42578125" style="275" customWidth="1"/>
    <col min="3589" max="3589" width="39.28515625" style="275" customWidth="1"/>
    <col min="3590" max="3591" width="9.140625" style="275"/>
    <col min="3592" max="3592" width="0" style="275" hidden="1" customWidth="1"/>
    <col min="3593" max="3840" width="9.140625" style="275"/>
    <col min="3841" max="3841" width="12.140625" style="275" customWidth="1"/>
    <col min="3842" max="3842" width="20.5703125" style="275" customWidth="1"/>
    <col min="3843" max="3843" width="11.42578125" style="275" customWidth="1"/>
    <col min="3844" max="3844" width="15.42578125" style="275" customWidth="1"/>
    <col min="3845" max="3845" width="39.28515625" style="275" customWidth="1"/>
    <col min="3846" max="3847" width="9.140625" style="275"/>
    <col min="3848" max="3848" width="0" style="275" hidden="1" customWidth="1"/>
    <col min="3849" max="4096" width="9.140625" style="275"/>
    <col min="4097" max="4097" width="12.140625" style="275" customWidth="1"/>
    <col min="4098" max="4098" width="20.5703125" style="275" customWidth="1"/>
    <col min="4099" max="4099" width="11.42578125" style="275" customWidth="1"/>
    <col min="4100" max="4100" width="15.42578125" style="275" customWidth="1"/>
    <col min="4101" max="4101" width="39.28515625" style="275" customWidth="1"/>
    <col min="4102" max="4103" width="9.140625" style="275"/>
    <col min="4104" max="4104" width="0" style="275" hidden="1" customWidth="1"/>
    <col min="4105" max="4352" width="9.140625" style="275"/>
    <col min="4353" max="4353" width="12.140625" style="275" customWidth="1"/>
    <col min="4354" max="4354" width="20.5703125" style="275" customWidth="1"/>
    <col min="4355" max="4355" width="11.42578125" style="275" customWidth="1"/>
    <col min="4356" max="4356" width="15.42578125" style="275" customWidth="1"/>
    <col min="4357" max="4357" width="39.28515625" style="275" customWidth="1"/>
    <col min="4358" max="4359" width="9.140625" style="275"/>
    <col min="4360" max="4360" width="0" style="275" hidden="1" customWidth="1"/>
    <col min="4361" max="4608" width="9.140625" style="275"/>
    <col min="4609" max="4609" width="12.140625" style="275" customWidth="1"/>
    <col min="4610" max="4610" width="20.5703125" style="275" customWidth="1"/>
    <col min="4611" max="4611" width="11.42578125" style="275" customWidth="1"/>
    <col min="4612" max="4612" width="15.42578125" style="275" customWidth="1"/>
    <col min="4613" max="4613" width="39.28515625" style="275" customWidth="1"/>
    <col min="4614" max="4615" width="9.140625" style="275"/>
    <col min="4616" max="4616" width="0" style="275" hidden="1" customWidth="1"/>
    <col min="4617" max="4864" width="9.140625" style="275"/>
    <col min="4865" max="4865" width="12.140625" style="275" customWidth="1"/>
    <col min="4866" max="4866" width="20.5703125" style="275" customWidth="1"/>
    <col min="4867" max="4867" width="11.42578125" style="275" customWidth="1"/>
    <col min="4868" max="4868" width="15.42578125" style="275" customWidth="1"/>
    <col min="4869" max="4869" width="39.28515625" style="275" customWidth="1"/>
    <col min="4870" max="4871" width="9.140625" style="275"/>
    <col min="4872" max="4872" width="0" style="275" hidden="1" customWidth="1"/>
    <col min="4873" max="5120" width="9.140625" style="275"/>
    <col min="5121" max="5121" width="12.140625" style="275" customWidth="1"/>
    <col min="5122" max="5122" width="20.5703125" style="275" customWidth="1"/>
    <col min="5123" max="5123" width="11.42578125" style="275" customWidth="1"/>
    <col min="5124" max="5124" width="15.42578125" style="275" customWidth="1"/>
    <col min="5125" max="5125" width="39.28515625" style="275" customWidth="1"/>
    <col min="5126" max="5127" width="9.140625" style="275"/>
    <col min="5128" max="5128" width="0" style="275" hidden="1" customWidth="1"/>
    <col min="5129" max="5376" width="9.140625" style="275"/>
    <col min="5377" max="5377" width="12.140625" style="275" customWidth="1"/>
    <col min="5378" max="5378" width="20.5703125" style="275" customWidth="1"/>
    <col min="5379" max="5379" width="11.42578125" style="275" customWidth="1"/>
    <col min="5380" max="5380" width="15.42578125" style="275" customWidth="1"/>
    <col min="5381" max="5381" width="39.28515625" style="275" customWidth="1"/>
    <col min="5382" max="5383" width="9.140625" style="275"/>
    <col min="5384" max="5384" width="0" style="275" hidden="1" customWidth="1"/>
    <col min="5385" max="5632" width="9.140625" style="275"/>
    <col min="5633" max="5633" width="12.140625" style="275" customWidth="1"/>
    <col min="5634" max="5634" width="20.5703125" style="275" customWidth="1"/>
    <col min="5635" max="5635" width="11.42578125" style="275" customWidth="1"/>
    <col min="5636" max="5636" width="15.42578125" style="275" customWidth="1"/>
    <col min="5637" max="5637" width="39.28515625" style="275" customWidth="1"/>
    <col min="5638" max="5639" width="9.140625" style="275"/>
    <col min="5640" max="5640" width="0" style="275" hidden="1" customWidth="1"/>
    <col min="5641" max="5888" width="9.140625" style="275"/>
    <col min="5889" max="5889" width="12.140625" style="275" customWidth="1"/>
    <col min="5890" max="5890" width="20.5703125" style="275" customWidth="1"/>
    <col min="5891" max="5891" width="11.42578125" style="275" customWidth="1"/>
    <col min="5892" max="5892" width="15.42578125" style="275" customWidth="1"/>
    <col min="5893" max="5893" width="39.28515625" style="275" customWidth="1"/>
    <col min="5894" max="5895" width="9.140625" style="275"/>
    <col min="5896" max="5896" width="0" style="275" hidden="1" customWidth="1"/>
    <col min="5897" max="6144" width="9.140625" style="275"/>
    <col min="6145" max="6145" width="12.140625" style="275" customWidth="1"/>
    <col min="6146" max="6146" width="20.5703125" style="275" customWidth="1"/>
    <col min="6147" max="6147" width="11.42578125" style="275" customWidth="1"/>
    <col min="6148" max="6148" width="15.42578125" style="275" customWidth="1"/>
    <col min="6149" max="6149" width="39.28515625" style="275" customWidth="1"/>
    <col min="6150" max="6151" width="9.140625" style="275"/>
    <col min="6152" max="6152" width="0" style="275" hidden="1" customWidth="1"/>
    <col min="6153" max="6400" width="9.140625" style="275"/>
    <col min="6401" max="6401" width="12.140625" style="275" customWidth="1"/>
    <col min="6402" max="6402" width="20.5703125" style="275" customWidth="1"/>
    <col min="6403" max="6403" width="11.42578125" style="275" customWidth="1"/>
    <col min="6404" max="6404" width="15.42578125" style="275" customWidth="1"/>
    <col min="6405" max="6405" width="39.28515625" style="275" customWidth="1"/>
    <col min="6406" max="6407" width="9.140625" style="275"/>
    <col min="6408" max="6408" width="0" style="275" hidden="1" customWidth="1"/>
    <col min="6409" max="6656" width="9.140625" style="275"/>
    <col min="6657" max="6657" width="12.140625" style="275" customWidth="1"/>
    <col min="6658" max="6658" width="20.5703125" style="275" customWidth="1"/>
    <col min="6659" max="6659" width="11.42578125" style="275" customWidth="1"/>
    <col min="6660" max="6660" width="15.42578125" style="275" customWidth="1"/>
    <col min="6661" max="6661" width="39.28515625" style="275" customWidth="1"/>
    <col min="6662" max="6663" width="9.140625" style="275"/>
    <col min="6664" max="6664" width="0" style="275" hidden="1" customWidth="1"/>
    <col min="6665" max="6912" width="9.140625" style="275"/>
    <col min="6913" max="6913" width="12.140625" style="275" customWidth="1"/>
    <col min="6914" max="6914" width="20.5703125" style="275" customWidth="1"/>
    <col min="6915" max="6915" width="11.42578125" style="275" customWidth="1"/>
    <col min="6916" max="6916" width="15.42578125" style="275" customWidth="1"/>
    <col min="6917" max="6917" width="39.28515625" style="275" customWidth="1"/>
    <col min="6918" max="6919" width="9.140625" style="275"/>
    <col min="6920" max="6920" width="0" style="275" hidden="1" customWidth="1"/>
    <col min="6921" max="7168" width="9.140625" style="275"/>
    <col min="7169" max="7169" width="12.140625" style="275" customWidth="1"/>
    <col min="7170" max="7170" width="20.5703125" style="275" customWidth="1"/>
    <col min="7171" max="7171" width="11.42578125" style="275" customWidth="1"/>
    <col min="7172" max="7172" width="15.42578125" style="275" customWidth="1"/>
    <col min="7173" max="7173" width="39.28515625" style="275" customWidth="1"/>
    <col min="7174" max="7175" width="9.140625" style="275"/>
    <col min="7176" max="7176" width="0" style="275" hidden="1" customWidth="1"/>
    <col min="7177" max="7424" width="9.140625" style="275"/>
    <col min="7425" max="7425" width="12.140625" style="275" customWidth="1"/>
    <col min="7426" max="7426" width="20.5703125" style="275" customWidth="1"/>
    <col min="7427" max="7427" width="11.42578125" style="275" customWidth="1"/>
    <col min="7428" max="7428" width="15.42578125" style="275" customWidth="1"/>
    <col min="7429" max="7429" width="39.28515625" style="275" customWidth="1"/>
    <col min="7430" max="7431" width="9.140625" style="275"/>
    <col min="7432" max="7432" width="0" style="275" hidden="1" customWidth="1"/>
    <col min="7433" max="7680" width="9.140625" style="275"/>
    <col min="7681" max="7681" width="12.140625" style="275" customWidth="1"/>
    <col min="7682" max="7682" width="20.5703125" style="275" customWidth="1"/>
    <col min="7683" max="7683" width="11.42578125" style="275" customWidth="1"/>
    <col min="7684" max="7684" width="15.42578125" style="275" customWidth="1"/>
    <col min="7685" max="7685" width="39.28515625" style="275" customWidth="1"/>
    <col min="7686" max="7687" width="9.140625" style="275"/>
    <col min="7688" max="7688" width="0" style="275" hidden="1" customWidth="1"/>
    <col min="7689" max="7936" width="9.140625" style="275"/>
    <col min="7937" max="7937" width="12.140625" style="275" customWidth="1"/>
    <col min="7938" max="7938" width="20.5703125" style="275" customWidth="1"/>
    <col min="7939" max="7939" width="11.42578125" style="275" customWidth="1"/>
    <col min="7940" max="7940" width="15.42578125" style="275" customWidth="1"/>
    <col min="7941" max="7941" width="39.28515625" style="275" customWidth="1"/>
    <col min="7942" max="7943" width="9.140625" style="275"/>
    <col min="7944" max="7944" width="0" style="275" hidden="1" customWidth="1"/>
    <col min="7945" max="8192" width="9.140625" style="275"/>
    <col min="8193" max="8193" width="12.140625" style="275" customWidth="1"/>
    <col min="8194" max="8194" width="20.5703125" style="275" customWidth="1"/>
    <col min="8195" max="8195" width="11.42578125" style="275" customWidth="1"/>
    <col min="8196" max="8196" width="15.42578125" style="275" customWidth="1"/>
    <col min="8197" max="8197" width="39.28515625" style="275" customWidth="1"/>
    <col min="8198" max="8199" width="9.140625" style="275"/>
    <col min="8200" max="8200" width="0" style="275" hidden="1" customWidth="1"/>
    <col min="8201" max="8448" width="9.140625" style="275"/>
    <col min="8449" max="8449" width="12.140625" style="275" customWidth="1"/>
    <col min="8450" max="8450" width="20.5703125" style="275" customWidth="1"/>
    <col min="8451" max="8451" width="11.42578125" style="275" customWidth="1"/>
    <col min="8452" max="8452" width="15.42578125" style="275" customWidth="1"/>
    <col min="8453" max="8453" width="39.28515625" style="275" customWidth="1"/>
    <col min="8454" max="8455" width="9.140625" style="275"/>
    <col min="8456" max="8456" width="0" style="275" hidden="1" customWidth="1"/>
    <col min="8457" max="8704" width="9.140625" style="275"/>
    <col min="8705" max="8705" width="12.140625" style="275" customWidth="1"/>
    <col min="8706" max="8706" width="20.5703125" style="275" customWidth="1"/>
    <col min="8707" max="8707" width="11.42578125" style="275" customWidth="1"/>
    <col min="8708" max="8708" width="15.42578125" style="275" customWidth="1"/>
    <col min="8709" max="8709" width="39.28515625" style="275" customWidth="1"/>
    <col min="8710" max="8711" width="9.140625" style="275"/>
    <col min="8712" max="8712" width="0" style="275" hidden="1" customWidth="1"/>
    <col min="8713" max="8960" width="9.140625" style="275"/>
    <col min="8961" max="8961" width="12.140625" style="275" customWidth="1"/>
    <col min="8962" max="8962" width="20.5703125" style="275" customWidth="1"/>
    <col min="8963" max="8963" width="11.42578125" style="275" customWidth="1"/>
    <col min="8964" max="8964" width="15.42578125" style="275" customWidth="1"/>
    <col min="8965" max="8965" width="39.28515625" style="275" customWidth="1"/>
    <col min="8966" max="8967" width="9.140625" style="275"/>
    <col min="8968" max="8968" width="0" style="275" hidden="1" customWidth="1"/>
    <col min="8969" max="9216" width="9.140625" style="275"/>
    <col min="9217" max="9217" width="12.140625" style="275" customWidth="1"/>
    <col min="9218" max="9218" width="20.5703125" style="275" customWidth="1"/>
    <col min="9219" max="9219" width="11.42578125" style="275" customWidth="1"/>
    <col min="9220" max="9220" width="15.42578125" style="275" customWidth="1"/>
    <col min="9221" max="9221" width="39.28515625" style="275" customWidth="1"/>
    <col min="9222" max="9223" width="9.140625" style="275"/>
    <col min="9224" max="9224" width="0" style="275" hidden="1" customWidth="1"/>
    <col min="9225" max="9472" width="9.140625" style="275"/>
    <col min="9473" max="9473" width="12.140625" style="275" customWidth="1"/>
    <col min="9474" max="9474" width="20.5703125" style="275" customWidth="1"/>
    <col min="9475" max="9475" width="11.42578125" style="275" customWidth="1"/>
    <col min="9476" max="9476" width="15.42578125" style="275" customWidth="1"/>
    <col min="9477" max="9477" width="39.28515625" style="275" customWidth="1"/>
    <col min="9478" max="9479" width="9.140625" style="275"/>
    <col min="9480" max="9480" width="0" style="275" hidden="1" customWidth="1"/>
    <col min="9481" max="9728" width="9.140625" style="275"/>
    <col min="9729" max="9729" width="12.140625" style="275" customWidth="1"/>
    <col min="9730" max="9730" width="20.5703125" style="275" customWidth="1"/>
    <col min="9731" max="9731" width="11.42578125" style="275" customWidth="1"/>
    <col min="9732" max="9732" width="15.42578125" style="275" customWidth="1"/>
    <col min="9733" max="9733" width="39.28515625" style="275" customWidth="1"/>
    <col min="9734" max="9735" width="9.140625" style="275"/>
    <col min="9736" max="9736" width="0" style="275" hidden="1" customWidth="1"/>
    <col min="9737" max="9984" width="9.140625" style="275"/>
    <col min="9985" max="9985" width="12.140625" style="275" customWidth="1"/>
    <col min="9986" max="9986" width="20.5703125" style="275" customWidth="1"/>
    <col min="9987" max="9987" width="11.42578125" style="275" customWidth="1"/>
    <col min="9988" max="9988" width="15.42578125" style="275" customWidth="1"/>
    <col min="9989" max="9989" width="39.28515625" style="275" customWidth="1"/>
    <col min="9990" max="9991" width="9.140625" style="275"/>
    <col min="9992" max="9992" width="0" style="275" hidden="1" customWidth="1"/>
    <col min="9993" max="10240" width="9.140625" style="275"/>
    <col min="10241" max="10241" width="12.140625" style="275" customWidth="1"/>
    <col min="10242" max="10242" width="20.5703125" style="275" customWidth="1"/>
    <col min="10243" max="10243" width="11.42578125" style="275" customWidth="1"/>
    <col min="10244" max="10244" width="15.42578125" style="275" customWidth="1"/>
    <col min="10245" max="10245" width="39.28515625" style="275" customWidth="1"/>
    <col min="10246" max="10247" width="9.140625" style="275"/>
    <col min="10248" max="10248" width="0" style="275" hidden="1" customWidth="1"/>
    <col min="10249" max="10496" width="9.140625" style="275"/>
    <col min="10497" max="10497" width="12.140625" style="275" customWidth="1"/>
    <col min="10498" max="10498" width="20.5703125" style="275" customWidth="1"/>
    <col min="10499" max="10499" width="11.42578125" style="275" customWidth="1"/>
    <col min="10500" max="10500" width="15.42578125" style="275" customWidth="1"/>
    <col min="10501" max="10501" width="39.28515625" style="275" customWidth="1"/>
    <col min="10502" max="10503" width="9.140625" style="275"/>
    <col min="10504" max="10504" width="0" style="275" hidden="1" customWidth="1"/>
    <col min="10505" max="10752" width="9.140625" style="275"/>
    <col min="10753" max="10753" width="12.140625" style="275" customWidth="1"/>
    <col min="10754" max="10754" width="20.5703125" style="275" customWidth="1"/>
    <col min="10755" max="10755" width="11.42578125" style="275" customWidth="1"/>
    <col min="10756" max="10756" width="15.42578125" style="275" customWidth="1"/>
    <col min="10757" max="10757" width="39.28515625" style="275" customWidth="1"/>
    <col min="10758" max="10759" width="9.140625" style="275"/>
    <col min="10760" max="10760" width="0" style="275" hidden="1" customWidth="1"/>
    <col min="10761" max="11008" width="9.140625" style="275"/>
    <col min="11009" max="11009" width="12.140625" style="275" customWidth="1"/>
    <col min="11010" max="11010" width="20.5703125" style="275" customWidth="1"/>
    <col min="11011" max="11011" width="11.42578125" style="275" customWidth="1"/>
    <col min="11012" max="11012" width="15.42578125" style="275" customWidth="1"/>
    <col min="11013" max="11013" width="39.28515625" style="275" customWidth="1"/>
    <col min="11014" max="11015" width="9.140625" style="275"/>
    <col min="11016" max="11016" width="0" style="275" hidden="1" customWidth="1"/>
    <col min="11017" max="11264" width="9.140625" style="275"/>
    <col min="11265" max="11265" width="12.140625" style="275" customWidth="1"/>
    <col min="11266" max="11266" width="20.5703125" style="275" customWidth="1"/>
    <col min="11267" max="11267" width="11.42578125" style="275" customWidth="1"/>
    <col min="11268" max="11268" width="15.42578125" style="275" customWidth="1"/>
    <col min="11269" max="11269" width="39.28515625" style="275" customWidth="1"/>
    <col min="11270" max="11271" width="9.140625" style="275"/>
    <col min="11272" max="11272" width="0" style="275" hidden="1" customWidth="1"/>
    <col min="11273" max="11520" width="9.140625" style="275"/>
    <col min="11521" max="11521" width="12.140625" style="275" customWidth="1"/>
    <col min="11522" max="11522" width="20.5703125" style="275" customWidth="1"/>
    <col min="11523" max="11523" width="11.42578125" style="275" customWidth="1"/>
    <col min="11524" max="11524" width="15.42578125" style="275" customWidth="1"/>
    <col min="11525" max="11525" width="39.28515625" style="275" customWidth="1"/>
    <col min="11526" max="11527" width="9.140625" style="275"/>
    <col min="11528" max="11528" width="0" style="275" hidden="1" customWidth="1"/>
    <col min="11529" max="11776" width="9.140625" style="275"/>
    <col min="11777" max="11777" width="12.140625" style="275" customWidth="1"/>
    <col min="11778" max="11778" width="20.5703125" style="275" customWidth="1"/>
    <col min="11779" max="11779" width="11.42578125" style="275" customWidth="1"/>
    <col min="11780" max="11780" width="15.42578125" style="275" customWidth="1"/>
    <col min="11781" max="11781" width="39.28515625" style="275" customWidth="1"/>
    <col min="11782" max="11783" width="9.140625" style="275"/>
    <col min="11784" max="11784" width="0" style="275" hidden="1" customWidth="1"/>
    <col min="11785" max="12032" width="9.140625" style="275"/>
    <col min="12033" max="12033" width="12.140625" style="275" customWidth="1"/>
    <col min="12034" max="12034" width="20.5703125" style="275" customWidth="1"/>
    <col min="12035" max="12035" width="11.42578125" style="275" customWidth="1"/>
    <col min="12036" max="12036" width="15.42578125" style="275" customWidth="1"/>
    <col min="12037" max="12037" width="39.28515625" style="275" customWidth="1"/>
    <col min="12038" max="12039" width="9.140625" style="275"/>
    <col min="12040" max="12040" width="0" style="275" hidden="1" customWidth="1"/>
    <col min="12041" max="12288" width="9.140625" style="275"/>
    <col min="12289" max="12289" width="12.140625" style="275" customWidth="1"/>
    <col min="12290" max="12290" width="20.5703125" style="275" customWidth="1"/>
    <col min="12291" max="12291" width="11.42578125" style="275" customWidth="1"/>
    <col min="12292" max="12292" width="15.42578125" style="275" customWidth="1"/>
    <col min="12293" max="12293" width="39.28515625" style="275" customWidth="1"/>
    <col min="12294" max="12295" width="9.140625" style="275"/>
    <col min="12296" max="12296" width="0" style="275" hidden="1" customWidth="1"/>
    <col min="12297" max="12544" width="9.140625" style="275"/>
    <col min="12545" max="12545" width="12.140625" style="275" customWidth="1"/>
    <col min="12546" max="12546" width="20.5703125" style="275" customWidth="1"/>
    <col min="12547" max="12547" width="11.42578125" style="275" customWidth="1"/>
    <col min="12548" max="12548" width="15.42578125" style="275" customWidth="1"/>
    <col min="12549" max="12549" width="39.28515625" style="275" customWidth="1"/>
    <col min="12550" max="12551" width="9.140625" style="275"/>
    <col min="12552" max="12552" width="0" style="275" hidden="1" customWidth="1"/>
    <col min="12553" max="12800" width="9.140625" style="275"/>
    <col min="12801" max="12801" width="12.140625" style="275" customWidth="1"/>
    <col min="12802" max="12802" width="20.5703125" style="275" customWidth="1"/>
    <col min="12803" max="12803" width="11.42578125" style="275" customWidth="1"/>
    <col min="12804" max="12804" width="15.42578125" style="275" customWidth="1"/>
    <col min="12805" max="12805" width="39.28515625" style="275" customWidth="1"/>
    <col min="12806" max="12807" width="9.140625" style="275"/>
    <col min="12808" max="12808" width="0" style="275" hidden="1" customWidth="1"/>
    <col min="12809" max="13056" width="9.140625" style="275"/>
    <col min="13057" max="13057" width="12.140625" style="275" customWidth="1"/>
    <col min="13058" max="13058" width="20.5703125" style="275" customWidth="1"/>
    <col min="13059" max="13059" width="11.42578125" style="275" customWidth="1"/>
    <col min="13060" max="13060" width="15.42578125" style="275" customWidth="1"/>
    <col min="13061" max="13061" width="39.28515625" style="275" customWidth="1"/>
    <col min="13062" max="13063" width="9.140625" style="275"/>
    <col min="13064" max="13064" width="0" style="275" hidden="1" customWidth="1"/>
    <col min="13065" max="13312" width="9.140625" style="275"/>
    <col min="13313" max="13313" width="12.140625" style="275" customWidth="1"/>
    <col min="13314" max="13314" width="20.5703125" style="275" customWidth="1"/>
    <col min="13315" max="13315" width="11.42578125" style="275" customWidth="1"/>
    <col min="13316" max="13316" width="15.42578125" style="275" customWidth="1"/>
    <col min="13317" max="13317" width="39.28515625" style="275" customWidth="1"/>
    <col min="13318" max="13319" width="9.140625" style="275"/>
    <col min="13320" max="13320" width="0" style="275" hidden="1" customWidth="1"/>
    <col min="13321" max="13568" width="9.140625" style="275"/>
    <col min="13569" max="13569" width="12.140625" style="275" customWidth="1"/>
    <col min="13570" max="13570" width="20.5703125" style="275" customWidth="1"/>
    <col min="13571" max="13571" width="11.42578125" style="275" customWidth="1"/>
    <col min="13572" max="13572" width="15.42578125" style="275" customWidth="1"/>
    <col min="13573" max="13573" width="39.28515625" style="275" customWidth="1"/>
    <col min="13574" max="13575" width="9.140625" style="275"/>
    <col min="13576" max="13576" width="0" style="275" hidden="1" customWidth="1"/>
    <col min="13577" max="13824" width="9.140625" style="275"/>
    <col min="13825" max="13825" width="12.140625" style="275" customWidth="1"/>
    <col min="13826" max="13826" width="20.5703125" style="275" customWidth="1"/>
    <col min="13827" max="13827" width="11.42578125" style="275" customWidth="1"/>
    <col min="13828" max="13828" width="15.42578125" style="275" customWidth="1"/>
    <col min="13829" max="13829" width="39.28515625" style="275" customWidth="1"/>
    <col min="13830" max="13831" width="9.140625" style="275"/>
    <col min="13832" max="13832" width="0" style="275" hidden="1" customWidth="1"/>
    <col min="13833" max="14080" width="9.140625" style="275"/>
    <col min="14081" max="14081" width="12.140625" style="275" customWidth="1"/>
    <col min="14082" max="14082" width="20.5703125" style="275" customWidth="1"/>
    <col min="14083" max="14083" width="11.42578125" style="275" customWidth="1"/>
    <col min="14084" max="14084" width="15.42578125" style="275" customWidth="1"/>
    <col min="14085" max="14085" width="39.28515625" style="275" customWidth="1"/>
    <col min="14086" max="14087" width="9.140625" style="275"/>
    <col min="14088" max="14088" width="0" style="275" hidden="1" customWidth="1"/>
    <col min="14089" max="14336" width="9.140625" style="275"/>
    <col min="14337" max="14337" width="12.140625" style="275" customWidth="1"/>
    <col min="14338" max="14338" width="20.5703125" style="275" customWidth="1"/>
    <col min="14339" max="14339" width="11.42578125" style="275" customWidth="1"/>
    <col min="14340" max="14340" width="15.42578125" style="275" customWidth="1"/>
    <col min="14341" max="14341" width="39.28515625" style="275" customWidth="1"/>
    <col min="14342" max="14343" width="9.140625" style="275"/>
    <col min="14344" max="14344" width="0" style="275" hidden="1" customWidth="1"/>
    <col min="14345" max="14592" width="9.140625" style="275"/>
    <col min="14593" max="14593" width="12.140625" style="275" customWidth="1"/>
    <col min="14594" max="14594" width="20.5703125" style="275" customWidth="1"/>
    <col min="14595" max="14595" width="11.42578125" style="275" customWidth="1"/>
    <col min="14596" max="14596" width="15.42578125" style="275" customWidth="1"/>
    <col min="14597" max="14597" width="39.28515625" style="275" customWidth="1"/>
    <col min="14598" max="14599" width="9.140625" style="275"/>
    <col min="14600" max="14600" width="0" style="275" hidden="1" customWidth="1"/>
    <col min="14601" max="14848" width="9.140625" style="275"/>
    <col min="14849" max="14849" width="12.140625" style="275" customWidth="1"/>
    <col min="14850" max="14850" width="20.5703125" style="275" customWidth="1"/>
    <col min="14851" max="14851" width="11.42578125" style="275" customWidth="1"/>
    <col min="14852" max="14852" width="15.42578125" style="275" customWidth="1"/>
    <col min="14853" max="14853" width="39.28515625" style="275" customWidth="1"/>
    <col min="14854" max="14855" width="9.140625" style="275"/>
    <col min="14856" max="14856" width="0" style="275" hidden="1" customWidth="1"/>
    <col min="14857" max="15104" width="9.140625" style="275"/>
    <col min="15105" max="15105" width="12.140625" style="275" customWidth="1"/>
    <col min="15106" max="15106" width="20.5703125" style="275" customWidth="1"/>
    <col min="15107" max="15107" width="11.42578125" style="275" customWidth="1"/>
    <col min="15108" max="15108" width="15.42578125" style="275" customWidth="1"/>
    <col min="15109" max="15109" width="39.28515625" style="275" customWidth="1"/>
    <col min="15110" max="15111" width="9.140625" style="275"/>
    <col min="15112" max="15112" width="0" style="275" hidden="1" customWidth="1"/>
    <col min="15113" max="15360" width="9.140625" style="275"/>
    <col min="15361" max="15361" width="12.140625" style="275" customWidth="1"/>
    <col min="15362" max="15362" width="20.5703125" style="275" customWidth="1"/>
    <col min="15363" max="15363" width="11.42578125" style="275" customWidth="1"/>
    <col min="15364" max="15364" width="15.42578125" style="275" customWidth="1"/>
    <col min="15365" max="15365" width="39.28515625" style="275" customWidth="1"/>
    <col min="15366" max="15367" width="9.140625" style="275"/>
    <col min="15368" max="15368" width="0" style="275" hidden="1" customWidth="1"/>
    <col min="15369" max="15616" width="9.140625" style="275"/>
    <col min="15617" max="15617" width="12.140625" style="275" customWidth="1"/>
    <col min="15618" max="15618" width="20.5703125" style="275" customWidth="1"/>
    <col min="15619" max="15619" width="11.42578125" style="275" customWidth="1"/>
    <col min="15620" max="15620" width="15.42578125" style="275" customWidth="1"/>
    <col min="15621" max="15621" width="39.28515625" style="275" customWidth="1"/>
    <col min="15622" max="15623" width="9.140625" style="275"/>
    <col min="15624" max="15624" width="0" style="275" hidden="1" customWidth="1"/>
    <col min="15625" max="15872" width="9.140625" style="275"/>
    <col min="15873" max="15873" width="12.140625" style="275" customWidth="1"/>
    <col min="15874" max="15874" width="20.5703125" style="275" customWidth="1"/>
    <col min="15875" max="15875" width="11.42578125" style="275" customWidth="1"/>
    <col min="15876" max="15876" width="15.42578125" style="275" customWidth="1"/>
    <col min="15877" max="15877" width="39.28515625" style="275" customWidth="1"/>
    <col min="15878" max="15879" width="9.140625" style="275"/>
    <col min="15880" max="15880" width="0" style="275" hidden="1" customWidth="1"/>
    <col min="15881" max="16128" width="9.140625" style="275"/>
    <col min="16129" max="16129" width="12.140625" style="275" customWidth="1"/>
    <col min="16130" max="16130" width="20.5703125" style="275" customWidth="1"/>
    <col min="16131" max="16131" width="11.42578125" style="275" customWidth="1"/>
    <col min="16132" max="16132" width="15.42578125" style="275" customWidth="1"/>
    <col min="16133" max="16133" width="39.28515625" style="275" customWidth="1"/>
    <col min="16134" max="16135" width="9.140625" style="275"/>
    <col min="16136" max="16136" width="0" style="275" hidden="1" customWidth="1"/>
    <col min="16137" max="16384" width="9.140625" style="275"/>
  </cols>
  <sheetData>
    <row r="1" spans="1:5">
      <c r="A1" s="271" t="str">
        <f>Cover!B3</f>
        <v>Specification No.: CC/NT/S-SRVY/DOM/A02/24/02866</v>
      </c>
      <c r="B1" s="272"/>
      <c r="C1" s="272"/>
      <c r="D1" s="272"/>
      <c r="E1" s="273" t="str">
        <f>"Attachment-15 " &amp;'Attach 3(JV)'!AT1</f>
        <v>Attachment-15 LS01</v>
      </c>
    </row>
    <row r="2" spans="1:5" ht="12" customHeight="1"/>
    <row r="3" spans="1:5" ht="92.25" customHeight="1">
      <c r="A3" s="544" t="str">
        <f>Cover!B2</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544"/>
      <c r="C3" s="544"/>
      <c r="D3" s="544"/>
      <c r="E3" s="544"/>
    </row>
    <row r="4" spans="1:5" ht="9" customHeight="1">
      <c r="A4" s="280"/>
    </row>
    <row r="5" spans="1:5" ht="32.25" customHeight="1">
      <c r="A5" s="545" t="s">
        <v>81</v>
      </c>
      <c r="B5" s="545"/>
      <c r="C5" s="545"/>
      <c r="D5" s="545"/>
      <c r="E5" s="545"/>
    </row>
    <row r="6" spans="1:5" ht="6" customHeight="1">
      <c r="A6" s="282"/>
    </row>
    <row r="7" spans="1:5" ht="20.100000000000001" customHeight="1">
      <c r="A7" s="283"/>
      <c r="E7" s="16" t="str">
        <f>'[2]Attach 3(JV)'!E7</f>
        <v>To:</v>
      </c>
    </row>
    <row r="8" spans="1:5" ht="36" customHeight="1">
      <c r="A8" s="546" t="str">
        <f>'[2]Attach 3(JV)'!A7</f>
        <v>Bidder’s Name and Address (Sole Bidder) :</v>
      </c>
      <c r="B8" s="546"/>
      <c r="C8" s="546"/>
      <c r="D8" s="546"/>
      <c r="E8" s="13" t="str">
        <f>'[2]Attach 3(JV)'!E8</f>
        <v>Contract Services</v>
      </c>
    </row>
    <row r="9" spans="1:5" ht="20.100000000000001" customHeight="1">
      <c r="A9" s="14" t="s">
        <v>153</v>
      </c>
      <c r="B9" s="547" t="str">
        <f>'[2]Attach 3(JV)'!B9:D9</f>
        <v/>
      </c>
      <c r="C9" s="547"/>
      <c r="D9" s="547"/>
      <c r="E9" s="13" t="str">
        <f>'[2]Attach 3(JV)'!E9</f>
        <v>Power Grid Corporation of India Ltd.,</v>
      </c>
    </row>
    <row r="10" spans="1:5" ht="20.100000000000001" customHeight="1">
      <c r="A10" s="14" t="s">
        <v>155</v>
      </c>
      <c r="B10" s="457" t="str">
        <f>'[2]Attach 3(JV)'!B10:D10</f>
        <v/>
      </c>
      <c r="C10" s="457"/>
      <c r="D10" s="457"/>
      <c r="E10" s="13" t="str">
        <f>'[2]Attach 3(JV)'!E10</f>
        <v>"Saudamini", Plot No. 2, Sector 29</v>
      </c>
    </row>
    <row r="11" spans="1:5" ht="17.25" customHeight="1">
      <c r="B11" s="457" t="str">
        <f>'[2]Attach 3(JV)'!B11:D11</f>
        <v/>
      </c>
      <c r="C11" s="457"/>
      <c r="D11" s="457"/>
      <c r="E11" s="13" t="str">
        <f>'[2]Attach 3(JV)'!E11</f>
        <v>Gurgaon (Haryana) - 122001</v>
      </c>
    </row>
    <row r="12" spans="1:5" ht="17.25" customHeight="1">
      <c r="A12" s="282"/>
      <c r="B12" s="457" t="str">
        <f>'[2]Attach 3(JV)'!B12</f>
        <v/>
      </c>
      <c r="C12" s="457"/>
      <c r="D12" s="457"/>
      <c r="E12" s="13"/>
    </row>
    <row r="13" spans="1:5" ht="13.5" customHeight="1">
      <c r="A13" s="282"/>
      <c r="B13" s="457"/>
      <c r="C13" s="457"/>
      <c r="D13" s="457"/>
    </row>
    <row r="14" spans="1:5" ht="17.25" customHeight="1">
      <c r="A14" s="276" t="s">
        <v>147</v>
      </c>
    </row>
    <row r="15" spans="1:5" ht="8.25" hidden="1" customHeight="1"/>
    <row r="16" spans="1:5" ht="18.75" hidden="1">
      <c r="A16" s="350"/>
      <c r="B16" s="548" t="s">
        <v>578</v>
      </c>
      <c r="C16" s="548"/>
      <c r="D16" s="548"/>
      <c r="E16" s="548"/>
    </row>
    <row r="17" spans="1:5" ht="18" hidden="1" customHeight="1">
      <c r="B17" s="351" t="s">
        <v>183</v>
      </c>
      <c r="C17" s="352"/>
      <c r="D17" s="353"/>
      <c r="E17" s="354"/>
    </row>
    <row r="18" spans="1:5" ht="22.5" hidden="1" customHeight="1">
      <c r="A18" s="355"/>
      <c r="B18" s="355"/>
      <c r="C18" s="355"/>
      <c r="D18" s="355"/>
      <c r="E18" s="355"/>
    </row>
    <row r="19" spans="1:5">
      <c r="B19" s="543"/>
      <c r="C19" s="543"/>
      <c r="D19" s="543"/>
      <c r="E19" s="543"/>
    </row>
    <row r="20" spans="1:5" ht="35.25" customHeight="1">
      <c r="A20" s="349" t="s">
        <v>182</v>
      </c>
      <c r="B20" s="551" t="s">
        <v>482</v>
      </c>
      <c r="C20" s="551"/>
      <c r="D20" s="551"/>
      <c r="E20" s="551"/>
    </row>
    <row r="21" spans="1:5" ht="36" customHeight="1">
      <c r="A21" s="402">
        <v>1</v>
      </c>
      <c r="B21" s="552" t="s">
        <v>483</v>
      </c>
      <c r="C21" s="552"/>
      <c r="D21" s="552"/>
      <c r="E21" s="287" t="str">
        <f>B9</f>
        <v/>
      </c>
    </row>
    <row r="22" spans="1:5" ht="18.95" customHeight="1">
      <c r="A22" s="403">
        <v>2</v>
      </c>
      <c r="B22" s="553" t="s">
        <v>484</v>
      </c>
      <c r="C22" s="553"/>
      <c r="D22" s="553"/>
      <c r="E22" s="356"/>
    </row>
    <row r="23" spans="1:5" ht="18.95" customHeight="1">
      <c r="A23" s="404"/>
      <c r="B23" s="553" t="s">
        <v>485</v>
      </c>
      <c r="C23" s="553"/>
      <c r="D23" s="553"/>
      <c r="E23" s="357"/>
    </row>
    <row r="24" spans="1:5" ht="18.95" customHeight="1">
      <c r="A24" s="404"/>
      <c r="B24" s="553"/>
      <c r="C24" s="553"/>
      <c r="D24" s="553"/>
      <c r="E24" s="357"/>
    </row>
    <row r="25" spans="1:5" ht="18.95" customHeight="1">
      <c r="A25" s="404"/>
      <c r="B25" s="553"/>
      <c r="C25" s="553"/>
      <c r="D25" s="553"/>
      <c r="E25" s="357"/>
    </row>
    <row r="26" spans="1:5" ht="18.95" customHeight="1">
      <c r="A26" s="404"/>
      <c r="B26" s="553" t="s">
        <v>486</v>
      </c>
      <c r="C26" s="553"/>
      <c r="D26" s="553"/>
      <c r="E26" s="357"/>
    </row>
    <row r="27" spans="1:5" ht="18.95" customHeight="1">
      <c r="A27" s="404"/>
      <c r="B27" s="553"/>
      <c r="C27" s="553"/>
      <c r="D27" s="553"/>
      <c r="E27" s="358"/>
    </row>
    <row r="28" spans="1:5" ht="18.95" customHeight="1">
      <c r="A28" s="404"/>
      <c r="B28" s="553"/>
      <c r="C28" s="553"/>
      <c r="D28" s="553"/>
      <c r="E28" s="358"/>
    </row>
    <row r="29" spans="1:5" ht="18.95" customHeight="1">
      <c r="A29" s="404"/>
      <c r="B29" s="553" t="s">
        <v>487</v>
      </c>
      <c r="C29" s="553"/>
      <c r="D29" s="553"/>
      <c r="E29" s="358"/>
    </row>
    <row r="30" spans="1:5" ht="18.95" customHeight="1">
      <c r="A30" s="404"/>
      <c r="B30" s="553"/>
      <c r="C30" s="553"/>
      <c r="D30" s="553"/>
      <c r="E30" s="357"/>
    </row>
    <row r="31" spans="1:5" ht="18.95" customHeight="1">
      <c r="A31" s="405"/>
      <c r="B31" s="549"/>
      <c r="C31" s="549"/>
      <c r="D31" s="549"/>
      <c r="E31" s="359"/>
    </row>
    <row r="32" spans="1:5" ht="30.75" customHeight="1">
      <c r="A32" s="403" t="s">
        <v>610</v>
      </c>
      <c r="B32" s="554" t="s">
        <v>488</v>
      </c>
      <c r="C32" s="554"/>
      <c r="D32" s="554"/>
      <c r="E32" s="555"/>
    </row>
    <row r="33" spans="1:31" ht="37.5" customHeight="1">
      <c r="A33" s="406"/>
      <c r="B33" s="532" t="s">
        <v>489</v>
      </c>
      <c r="C33" s="533"/>
      <c r="D33" s="534"/>
      <c r="E33" s="556"/>
    </row>
    <row r="34" spans="1:31" s="28" customFormat="1" ht="88.5" customHeight="1">
      <c r="A34" s="50" t="s">
        <v>604</v>
      </c>
      <c r="B34" s="535" t="s">
        <v>605</v>
      </c>
      <c r="C34" s="536"/>
      <c r="D34" s="537"/>
      <c r="E34" s="399"/>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row>
    <row r="35" spans="1:31" s="28" customFormat="1" ht="75" customHeight="1">
      <c r="A35" s="50" t="s">
        <v>606</v>
      </c>
      <c r="B35" s="535" t="s">
        <v>607</v>
      </c>
      <c r="C35" s="536"/>
      <c r="D35" s="537"/>
      <c r="E35" s="400"/>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row>
    <row r="36" spans="1:31" s="28" customFormat="1" ht="76.5" customHeight="1">
      <c r="A36" s="50" t="s">
        <v>608</v>
      </c>
      <c r="B36" s="535" t="s">
        <v>609</v>
      </c>
      <c r="C36" s="536"/>
      <c r="D36" s="537"/>
      <c r="E36" s="401"/>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row>
    <row r="37" spans="1:31" ht="17.100000000000001" customHeight="1">
      <c r="A37" s="402">
        <v>4</v>
      </c>
      <c r="B37" s="539" t="s">
        <v>490</v>
      </c>
      <c r="C37" s="539"/>
      <c r="D37" s="539"/>
      <c r="E37" s="360"/>
    </row>
    <row r="38" spans="1:31">
      <c r="A38" s="398">
        <v>5</v>
      </c>
      <c r="B38" s="538" t="s">
        <v>512</v>
      </c>
      <c r="C38" s="538"/>
      <c r="D38" s="538"/>
      <c r="E38" s="361"/>
    </row>
    <row r="39" spans="1:31" ht="49.5" customHeight="1">
      <c r="A39" s="398" t="s">
        <v>513</v>
      </c>
      <c r="B39" s="538" t="s">
        <v>514</v>
      </c>
      <c r="C39" s="538"/>
      <c r="D39" s="538"/>
      <c r="E39" s="361"/>
    </row>
    <row r="40" spans="1:31" ht="51.75" customHeight="1">
      <c r="A40" s="398"/>
      <c r="B40" s="538" t="s">
        <v>515</v>
      </c>
      <c r="C40" s="538"/>
      <c r="D40" s="538"/>
      <c r="E40" s="362" t="s">
        <v>516</v>
      </c>
    </row>
    <row r="41" spans="1:31" ht="53.25" customHeight="1">
      <c r="A41" s="398" t="s">
        <v>8</v>
      </c>
      <c r="B41" s="540"/>
      <c r="C41" s="541"/>
      <c r="D41" s="542"/>
      <c r="E41" s="361"/>
    </row>
    <row r="42" spans="1:31" ht="47.25" customHeight="1">
      <c r="A42" s="398" t="s">
        <v>17</v>
      </c>
      <c r="B42" s="540"/>
      <c r="C42" s="541"/>
      <c r="D42" s="542"/>
      <c r="E42" s="361"/>
    </row>
    <row r="43" spans="1:31" ht="54" customHeight="1">
      <c r="A43" s="398" t="s">
        <v>40</v>
      </c>
      <c r="B43" s="540"/>
      <c r="C43" s="541"/>
      <c r="D43" s="542"/>
      <c r="E43" s="361"/>
    </row>
    <row r="44" spans="1:31" ht="63.75" customHeight="1">
      <c r="A44" s="398" t="s">
        <v>189</v>
      </c>
      <c r="B44" s="538" t="s">
        <v>517</v>
      </c>
      <c r="C44" s="538"/>
      <c r="D44" s="538"/>
      <c r="E44" s="361"/>
    </row>
    <row r="45" spans="1:31" ht="42" customHeight="1">
      <c r="A45" s="398"/>
      <c r="B45" s="538" t="s">
        <v>515</v>
      </c>
      <c r="C45" s="538"/>
      <c r="D45" s="538"/>
      <c r="E45" s="362" t="s">
        <v>516</v>
      </c>
    </row>
    <row r="46" spans="1:31" ht="47.25" customHeight="1">
      <c r="A46" s="398" t="s">
        <v>8</v>
      </c>
      <c r="B46" s="540"/>
      <c r="C46" s="541"/>
      <c r="D46" s="542"/>
      <c r="E46" s="361"/>
    </row>
    <row r="47" spans="1:31" ht="53.25" customHeight="1">
      <c r="A47" s="398" t="s">
        <v>17</v>
      </c>
      <c r="B47" s="540"/>
      <c r="C47" s="541"/>
      <c r="D47" s="542"/>
      <c r="E47" s="361"/>
    </row>
    <row r="48" spans="1:31" ht="54" customHeight="1">
      <c r="A48" s="398" t="s">
        <v>40</v>
      </c>
      <c r="B48" s="540"/>
      <c r="C48" s="541"/>
      <c r="D48" s="542"/>
      <c r="E48" s="361"/>
    </row>
    <row r="49" spans="1:28" ht="17.100000000000001" customHeight="1">
      <c r="A49" s="403">
        <v>10</v>
      </c>
      <c r="B49" s="565" t="s">
        <v>491</v>
      </c>
      <c r="C49" s="566"/>
      <c r="D49" s="567"/>
      <c r="E49" s="360"/>
    </row>
    <row r="50" spans="1:28" ht="17.100000000000001" customHeight="1">
      <c r="A50" s="404"/>
      <c r="B50" s="553"/>
      <c r="C50" s="553"/>
      <c r="D50" s="553"/>
      <c r="E50" s="357"/>
    </row>
    <row r="51" spans="1:28" ht="17.100000000000001" customHeight="1">
      <c r="A51" s="405"/>
      <c r="B51" s="549"/>
      <c r="C51" s="549"/>
      <c r="D51" s="549"/>
      <c r="E51" s="359"/>
    </row>
    <row r="52" spans="1:28" ht="17.100000000000001" customHeight="1">
      <c r="A52" s="404">
        <v>11</v>
      </c>
      <c r="B52" s="557" t="s">
        <v>194</v>
      </c>
      <c r="C52" s="557"/>
      <c r="D52" s="557"/>
      <c r="E52" s="363"/>
    </row>
    <row r="53" spans="1:28" ht="17.100000000000001" customHeight="1">
      <c r="A53" s="404"/>
      <c r="B53" s="553" t="s">
        <v>215</v>
      </c>
      <c r="C53" s="553"/>
      <c r="D53" s="553"/>
      <c r="E53" s="357"/>
    </row>
    <row r="54" spans="1:28" ht="17.100000000000001" customHeight="1">
      <c r="A54" s="403">
        <v>12</v>
      </c>
      <c r="B54" s="558" t="s">
        <v>204</v>
      </c>
      <c r="C54" s="559"/>
      <c r="D54" s="560"/>
      <c r="E54" s="364"/>
    </row>
    <row r="55" spans="1:28" ht="17.100000000000001" customHeight="1">
      <c r="A55" s="404"/>
      <c r="B55" s="553" t="s">
        <v>195</v>
      </c>
      <c r="C55" s="553"/>
      <c r="D55" s="553"/>
      <c r="E55" s="357"/>
    </row>
    <row r="56" spans="1:28" ht="17.100000000000001" customHeight="1">
      <c r="A56" s="404"/>
      <c r="B56" s="553" t="s">
        <v>196</v>
      </c>
      <c r="C56" s="553"/>
      <c r="D56" s="553"/>
      <c r="E56" s="357"/>
    </row>
    <row r="57" spans="1:28" ht="17.100000000000001" customHeight="1">
      <c r="A57" s="405"/>
      <c r="B57" s="549" t="s">
        <v>197</v>
      </c>
      <c r="C57" s="549"/>
      <c r="D57" s="549"/>
      <c r="E57" s="359"/>
    </row>
    <row r="58" spans="1:28" ht="17.100000000000001" customHeight="1">
      <c r="A58" s="403">
        <v>13</v>
      </c>
      <c r="B58" s="550" t="s">
        <v>198</v>
      </c>
      <c r="C58" s="550"/>
      <c r="D58" s="550"/>
      <c r="E58" s="364"/>
    </row>
    <row r="59" spans="1:28" ht="17.100000000000001" customHeight="1">
      <c r="A59" s="404"/>
      <c r="B59" s="553" t="s">
        <v>199</v>
      </c>
      <c r="C59" s="553"/>
      <c r="D59" s="553"/>
      <c r="E59" s="357"/>
    </row>
    <row r="60" spans="1:28" ht="17.100000000000001" customHeight="1">
      <c r="A60" s="404"/>
      <c r="B60" s="553" t="s">
        <v>200</v>
      </c>
      <c r="C60" s="553"/>
      <c r="D60" s="553"/>
      <c r="E60" s="357"/>
    </row>
    <row r="61" spans="1:28" ht="17.100000000000001" customHeight="1">
      <c r="A61" s="404"/>
      <c r="B61" s="553"/>
      <c r="C61" s="553"/>
      <c r="D61" s="553"/>
      <c r="E61" s="357"/>
    </row>
    <row r="62" spans="1:28" ht="17.100000000000001" customHeight="1">
      <c r="A62" s="404"/>
      <c r="B62" s="553"/>
      <c r="C62" s="553"/>
      <c r="D62" s="553"/>
      <c r="E62" s="357"/>
      <c r="H62" s="365">
        <v>2</v>
      </c>
    </row>
    <row r="63" spans="1:28" ht="17.100000000000001" customHeight="1">
      <c r="A63" s="404"/>
      <c r="B63" s="553" t="s">
        <v>201</v>
      </c>
      <c r="C63" s="553"/>
      <c r="D63" s="553"/>
      <c r="E63" s="357"/>
      <c r="Z63" s="366"/>
      <c r="AA63" s="366"/>
      <c r="AB63" s="366"/>
    </row>
    <row r="64" spans="1:28" ht="17.100000000000001" customHeight="1">
      <c r="A64" s="404"/>
      <c r="B64" s="553" t="s">
        <v>202</v>
      </c>
      <c r="C64" s="553"/>
      <c r="D64" s="553"/>
      <c r="E64" s="357"/>
      <c r="Z64" s="366"/>
      <c r="AA64" s="366"/>
      <c r="AB64" s="366"/>
    </row>
    <row r="65" spans="1:28" ht="18.95" customHeight="1">
      <c r="A65" s="404"/>
      <c r="B65" s="562" t="s">
        <v>202</v>
      </c>
      <c r="C65" s="563"/>
      <c r="D65" s="564"/>
      <c r="E65" s="367" t="str">
        <f>IF(H62=1,"Saving Account","Current Account")</f>
        <v>Current Account</v>
      </c>
      <c r="Z65" s="366"/>
      <c r="AA65" s="366"/>
      <c r="AB65" s="366"/>
    </row>
    <row r="66" spans="1:28" ht="33" customHeight="1">
      <c r="A66" s="402">
        <v>14</v>
      </c>
      <c r="B66" s="552" t="s">
        <v>203</v>
      </c>
      <c r="C66" s="552"/>
      <c r="D66" s="552"/>
      <c r="E66" s="360"/>
    </row>
    <row r="67" spans="1:28" ht="48" customHeight="1">
      <c r="A67" s="402">
        <v>15</v>
      </c>
      <c r="B67" s="552" t="s">
        <v>207</v>
      </c>
      <c r="C67" s="552"/>
      <c r="D67" s="552"/>
      <c r="E67" s="360"/>
    </row>
    <row r="68" spans="1:28" ht="50.25" customHeight="1">
      <c r="A68" s="561" t="s">
        <v>206</v>
      </c>
      <c r="B68" s="561"/>
      <c r="C68" s="561"/>
      <c r="D68" s="561"/>
      <c r="E68" s="561"/>
    </row>
    <row r="69" spans="1:28" ht="13.5" customHeight="1">
      <c r="A69" s="368"/>
      <c r="D69" s="369"/>
    </row>
    <row r="70" spans="1:28" ht="10.5" customHeight="1">
      <c r="D70" s="370"/>
    </row>
    <row r="71" spans="1:28" ht="24.95" customHeight="1">
      <c r="A71" s="298" t="s">
        <v>133</v>
      </c>
      <c r="B71" s="299" t="str">
        <f>'[2]Attach 3(JV)'!B24</f>
        <v>…………….</v>
      </c>
      <c r="D71" s="370" t="s">
        <v>131</v>
      </c>
      <c r="E71" s="300" t="str">
        <f>'[2]Attach 3(JV)'!E24</f>
        <v>…………………….</v>
      </c>
    </row>
    <row r="72" spans="1:28" ht="34.5" customHeight="1">
      <c r="A72" s="298" t="s">
        <v>134</v>
      </c>
      <c r="B72" s="300" t="str">
        <f>'[2]Attach 3(JV)'!B25</f>
        <v>……………….</v>
      </c>
      <c r="D72" s="370" t="s">
        <v>132</v>
      </c>
      <c r="E72" s="300" t="str">
        <f>'[2]Attach 3(JV)'!E25</f>
        <v>……………………</v>
      </c>
    </row>
    <row r="73" spans="1:28" ht="24.95" customHeight="1">
      <c r="D73" s="370"/>
      <c r="E73" s="368"/>
    </row>
    <row r="74" spans="1:28" ht="48" customHeight="1">
      <c r="A74" s="368"/>
    </row>
    <row r="75" spans="1:28" ht="96" customHeight="1"/>
    <row r="76" spans="1:28" ht="20.100000000000001" customHeight="1">
      <c r="A76" s="368"/>
    </row>
    <row r="77" spans="1:28" ht="46.5" customHeight="1"/>
    <row r="78" spans="1:28" ht="20.100000000000001" customHeight="1">
      <c r="A78" s="368"/>
    </row>
    <row r="79" spans="1:28" ht="20.100000000000001" customHeight="1"/>
    <row r="80" spans="1:28" ht="20.100000000000001" customHeight="1">
      <c r="A80" s="368"/>
    </row>
    <row r="81" ht="20.100000000000001" customHeight="1"/>
    <row r="82" ht="20.100000000000001" customHeight="1"/>
    <row r="83" ht="20.100000000000001" customHeight="1"/>
    <row r="84" ht="20.100000000000001" customHeight="1"/>
    <row r="100" ht="62.25" customHeight="1"/>
    <row r="102" ht="57" customHeight="1"/>
    <row r="104" ht="40.5" customHeight="1"/>
  </sheetData>
  <sheetProtection algorithmName="SHA-512" hashValue="XgR8JzcLX/kmab+xdceIZeWd++wfJjrvMKnXOPQSNOt3JTJl8E7IuhT/nJOnLsvAJPyQKRfgLET5luSgEJMFcg==" saltValue="0b+rWeY8h1i/Qqog5XR9Zg==" spinCount="100000" sheet="1" formatColumns="0" formatRows="0" selectLockedCells="1"/>
  <customSheetViews>
    <customSheetView guid="{F0B6C6E1-BBDB-4A75-A9F0-384CBB745CE4}" scale="85" showPageBreaks="1" showGridLines="0" printArea="1" hiddenRows="1" hiddenColumns="1" view="pageBreakPreview">
      <selection activeCell="E31" sqref="E31"/>
      <pageMargins left="0.75" right="0.63" top="0.57999999999999996" bottom="0.6" header="0.34" footer="0.35"/>
      <pageSetup scale="79" orientation="portrait" r:id="rId1"/>
      <headerFooter alignWithMargins="0">
        <oddFooter>&amp;R&amp;"Book Antiqua,Bold"&amp;8 Page &amp;P of &amp;N</oddFooter>
      </headerFooter>
    </customSheetView>
    <customSheetView guid="{26C060F1-C19E-47DD-BF56-3C984BC287C6}" scale="130" showPageBreaks="1" showGridLines="0" printArea="1" hiddenRows="1" hiddenColumns="1" view="pageBreakPreview" topLeftCell="A13">
      <selection activeCell="E20" sqref="E20"/>
      <pageMargins left="0.75" right="0.63" top="0.57999999999999996" bottom="0.6" header="0.34" footer="0.35"/>
      <pageSetup scale="79" orientation="portrait" r:id="rId2"/>
      <headerFooter alignWithMargins="0">
        <oddFooter>&amp;R&amp;"Book Antiqua,Bold"&amp;8 Page &amp;P of &amp;N</oddFooter>
      </headerFooter>
    </customSheetView>
    <customSheetView guid="{02C24E46-CB1A-4A64-AFE8-BC568DF970F3}" showPageBreaks="1" showGridLines="0" printArea="1" hiddenRows="1" hiddenColumns="1" view="pageBreakPreview">
      <selection activeCell="E47" sqref="E47"/>
      <pageMargins left="0.75" right="0.63" top="0.57999999999999996" bottom="0.6" header="0.34" footer="0.35"/>
      <pageSetup scale="95" orientation="portrait" r:id="rId3"/>
      <headerFooter alignWithMargins="0">
        <oddFooter>&amp;R&amp;"Book Antiqua,Bold"&amp;8 Page &amp;P of &amp;N</oddFooter>
      </headerFooter>
    </customSheetView>
    <customSheetView guid="{955D6481-897E-48CA-BB0D-D704C8664312}" showPageBreaks="1" showGridLines="0" printArea="1" hiddenRows="1" hiddenColumns="1" view="pageBreakPreview" topLeftCell="A9">
      <selection activeCell="E19" sqref="E19"/>
      <pageMargins left="0.75" right="0.63" top="0.57999999999999996" bottom="0.6" header="0.34" footer="0.35"/>
      <pageSetup scale="95" orientation="portrait" r:id="rId4"/>
      <headerFooter alignWithMargins="0">
        <oddFooter>&amp;R&amp;"Book Antiqua,Bold"&amp;8 Page &amp;P of &amp;N</oddFooter>
      </headerFooter>
    </customSheetView>
    <customSheetView guid="{FA33CAB9-FE45-4709-BC11-EBB8931FB6CB}" showPageBreaks="1" showGridLines="0" printArea="1" hiddenRows="1" hiddenColumns="1" view="pageBreakPreview">
      <selection activeCell="E29" sqref="E29"/>
      <pageMargins left="0.75" right="0.63" top="0.57999999999999996" bottom="0.6" header="0.34" footer="0.35"/>
      <pageSetup orientation="portrait" r:id="rId5"/>
      <headerFooter alignWithMargins="0">
        <oddFooter>&amp;R&amp;"Book Antiqua,Bold"&amp;8 Page &amp;P of &amp;N</oddFooter>
      </headerFooter>
    </customSheetView>
    <customSheetView guid="{A966316B-6DBC-467B-B4AD-0F6D41569056}" showPageBreaks="1" showGridLines="0" printArea="1" hiddenRows="1" hiddenColumns="1" view="pageBreakPreview" topLeftCell="A13">
      <selection activeCell="E63" sqref="E63"/>
      <pageMargins left="0.75" right="0.63" top="0.57999999999999996" bottom="0.6" header="0.34" footer="0.35"/>
      <pageSetup orientation="portrait" r:id="rId6"/>
      <headerFooter alignWithMargins="0">
        <oddFooter>&amp;R&amp;"Book Antiqua,Bold"&amp;8 Page &amp;P of &amp;N</oddFooter>
      </headerFooter>
    </customSheetView>
    <customSheetView guid="{0B94E550-FB49-4D0D-BCDB-8811C4A584DD}" showPageBreaks="1" showGridLines="0" printArea="1" hiddenRows="1" hiddenColumns="1" view="pageBreakPreview" topLeftCell="A4">
      <selection activeCell="E19" sqref="E19"/>
      <pageMargins left="0.75" right="0.63" top="0.57999999999999996" bottom="0.6" header="0.34" footer="0.35"/>
      <pageSetup orientation="portrait" r:id="rId7"/>
      <headerFooter alignWithMargins="0">
        <oddFooter>&amp;R&amp;"Book Antiqua,Bold"&amp;8 Page &amp;P of &amp;N</oddFooter>
      </headerFooter>
    </customSheetView>
    <customSheetView guid="{B4BE0CEE-465A-40B9-8268-D354BC993C36}" showPageBreaks="1" showGridLines="0" printArea="1" hiddenRows="1" hiddenColumns="1" view="pageBreakPreview" topLeftCell="A46">
      <selection activeCell="E63" sqref="E63"/>
      <pageMargins left="0.75" right="0.63" top="0.57999999999999996" bottom="0.6" header="0.34" footer="0.35"/>
      <pageSetup orientation="portrait" r:id="rId8"/>
      <headerFooter alignWithMargins="0">
        <oddFooter>&amp;R&amp;"Book Antiqua,Bold"&amp;8 Page &amp;P of &amp;N</oddFooter>
      </headerFooter>
    </customSheetView>
    <customSheetView guid="{13074202-7653-40A0-B9BF-16D1589728A2}" showPageBreaks="1" showGridLines="0" printArea="1" hiddenRows="1" hiddenColumns="1" view="pageBreakPreview">
      <selection activeCell="E29" sqref="E29"/>
      <pageMargins left="0.75" right="0.63" top="0.57999999999999996" bottom="0.6" header="0.34" footer="0.35"/>
      <pageSetup orientation="portrait" r:id="rId9"/>
      <headerFooter alignWithMargins="0">
        <oddFooter>&amp;R&amp;"Book Antiqua,Bold"&amp;8 Page &amp;P of &amp;N</oddFooter>
      </headerFooter>
    </customSheetView>
    <customSheetView guid="{4B244927-9C7A-42F5-AAF5-ADC353C736FE}" showPageBreaks="1" showGridLines="0" printArea="1" hiddenRows="1" hiddenColumns="1" view="pageBreakPreview" topLeftCell="A46">
      <selection activeCell="E29" sqref="E29"/>
      <pageMargins left="0.75" right="0.63" top="0.57999999999999996" bottom="0.6" header="0.34" footer="0.35"/>
      <pageSetup orientation="portrait" r:id="rId10"/>
      <headerFooter alignWithMargins="0">
        <oddFooter>&amp;R&amp;"Book Antiqua,Bold"&amp;8 Page &amp;P of &amp;N</oddFooter>
      </headerFooter>
    </customSheetView>
    <customSheetView guid="{073677CF-5E9E-429E-9C1F-055126F3C8DC}" showPageBreaks="1" showGridLines="0" printArea="1" hiddenRows="1" hiddenColumns="1" view="pageBreakPreview">
      <selection activeCell="E19" sqref="E19"/>
      <pageMargins left="0.75" right="0.63" top="0.57999999999999996" bottom="0.6" header="0.34" footer="0.35"/>
      <pageSetup scale="95" orientation="portrait" r:id="rId11"/>
      <headerFooter alignWithMargins="0">
        <oddFooter>&amp;R&amp;"Book Antiqua,Bold"&amp;8 Page &amp;P of &amp;N</oddFooter>
      </headerFooter>
    </customSheetView>
    <customSheetView guid="{F80E5273-5F89-42D0-8059-39B4DAA26485}" showPageBreaks="1" showGridLines="0" printArea="1" hiddenRows="1" hiddenColumns="1" view="pageBreakPreview">
      <selection activeCell="E19" sqref="E19"/>
      <pageMargins left="0.75" right="0.63" top="0.57999999999999996" bottom="0.6" header="0.34" footer="0.35"/>
      <pageSetup scale="95" orientation="portrait" r:id="rId12"/>
      <headerFooter alignWithMargins="0">
        <oddFooter>&amp;R&amp;"Book Antiqua,Bold"&amp;8 Page &amp;P of &amp;N</oddFooter>
      </headerFooter>
    </customSheetView>
    <customSheetView guid="{3A9A4658-0506-4EA2-8800-91A33CC724CB}" showPageBreaks="1" showGridLines="0" printArea="1" hiddenRows="1" hiddenColumns="1" view="pageBreakPreview">
      <selection activeCell="E19" sqref="E19"/>
      <pageMargins left="0.75" right="0.63" top="0.57999999999999996" bottom="0.6" header="0.34" footer="0.35"/>
      <pageSetup scale="95" orientation="portrait" r:id="rId13"/>
      <headerFooter alignWithMargins="0">
        <oddFooter>&amp;R&amp;"Book Antiqua,Bold"&amp;8 Page &amp;P of &amp;N</oddFooter>
      </headerFooter>
    </customSheetView>
    <customSheetView guid="{3A7B3E6C-4805-42DC-AD4C-749B6F60AF6B}" scale="130" showPageBreaks="1" showGridLines="0" printArea="1" hiddenRows="1" hiddenColumns="1" view="pageBreakPreview" topLeftCell="A13">
      <selection activeCell="E20" sqref="E20"/>
      <pageMargins left="0.75" right="0.63" top="0.57999999999999996" bottom="0.6" header="0.34" footer="0.35"/>
      <pageSetup scale="79" orientation="portrait" r:id="rId14"/>
      <headerFooter alignWithMargins="0">
        <oddFooter>&amp;R&amp;"Book Antiqua,Bold"&amp;8 Page &amp;P of &amp;N</oddFooter>
      </headerFooter>
    </customSheetView>
  </customSheetViews>
  <mergeCells count="60">
    <mergeCell ref="B46:D46"/>
    <mergeCell ref="B48:D48"/>
    <mergeCell ref="B66:D66"/>
    <mergeCell ref="B67:D67"/>
    <mergeCell ref="A68:E68"/>
    <mergeCell ref="B60:D60"/>
    <mergeCell ref="B61:D61"/>
    <mergeCell ref="B62:D62"/>
    <mergeCell ref="B63:D63"/>
    <mergeCell ref="B64:D64"/>
    <mergeCell ref="B65:D65"/>
    <mergeCell ref="B59:D59"/>
    <mergeCell ref="B47:D47"/>
    <mergeCell ref="B49:D49"/>
    <mergeCell ref="B50:D50"/>
    <mergeCell ref="B51:D51"/>
    <mergeCell ref="B52:D52"/>
    <mergeCell ref="B53:D53"/>
    <mergeCell ref="B54:D54"/>
    <mergeCell ref="B55:D55"/>
    <mergeCell ref="B56:D56"/>
    <mergeCell ref="B57:D57"/>
    <mergeCell ref="B58:D58"/>
    <mergeCell ref="B31:D31"/>
    <mergeCell ref="B20:E20"/>
    <mergeCell ref="B21:D21"/>
    <mergeCell ref="B22:D22"/>
    <mergeCell ref="B23:D23"/>
    <mergeCell ref="B24:D24"/>
    <mergeCell ref="B25:D25"/>
    <mergeCell ref="B26:D26"/>
    <mergeCell ref="B27:D27"/>
    <mergeCell ref="B28:D28"/>
    <mergeCell ref="B29:D29"/>
    <mergeCell ref="B30:D30"/>
    <mergeCell ref="B32:D32"/>
    <mergeCell ref="E32:E33"/>
    <mergeCell ref="B19:E19"/>
    <mergeCell ref="A3:E3"/>
    <mergeCell ref="A5:E5"/>
    <mergeCell ref="A8:D8"/>
    <mergeCell ref="B9:D9"/>
    <mergeCell ref="B10:D10"/>
    <mergeCell ref="B11:D11"/>
    <mergeCell ref="B12:D12"/>
    <mergeCell ref="B13:D13"/>
    <mergeCell ref="B16:E16"/>
    <mergeCell ref="B33:D33"/>
    <mergeCell ref="B34:D34"/>
    <mergeCell ref="B35:D35"/>
    <mergeCell ref="B36:D36"/>
    <mergeCell ref="B45:D45"/>
    <mergeCell ref="B37:D37"/>
    <mergeCell ref="B38:D38"/>
    <mergeCell ref="B39:D39"/>
    <mergeCell ref="B40:D40"/>
    <mergeCell ref="B41:D41"/>
    <mergeCell ref="B42:D42"/>
    <mergeCell ref="B43:D43"/>
    <mergeCell ref="B44:D44"/>
  </mergeCells>
  <dataValidations count="3">
    <dataValidation type="list" allowBlank="1" showInputMessage="1" showErrorMessage="1" sqref="E64 WVM983104 WLQ983104 WBU983104 VRY983104 VIC983104 UYG983104 UOK983104 UEO983104 TUS983104 TKW983104 TBA983104 SRE983104 SHI983104 RXM983104 RNQ983104 RDU983104 QTY983104 QKC983104 QAG983104 PQK983104 PGO983104 OWS983104 OMW983104 ODA983104 NTE983104 NJI983104 MZM983104 MPQ983104 MFU983104 LVY983104 LMC983104 LCG983104 KSK983104 KIO983104 JYS983104 JOW983104 JFA983104 IVE983104 ILI983104 IBM983104 HRQ983104 HHU983104 GXY983104 GOC983104 GEG983104 FUK983104 FKO983104 FAS983104 EQW983104 EHA983104 DXE983104 DNI983104 DDM983104 CTQ983104 CJU983104 BZY983104 BQC983104 BGG983104 AWK983104 AMO983104 ACS983104 SW983104 JA983104 E983104 WVM917568 WLQ917568 WBU917568 VRY917568 VIC917568 UYG917568 UOK917568 UEO917568 TUS917568 TKW917568 TBA917568 SRE917568 SHI917568 RXM917568 RNQ917568 RDU917568 QTY917568 QKC917568 QAG917568 PQK917568 PGO917568 OWS917568 OMW917568 ODA917568 NTE917568 NJI917568 MZM917568 MPQ917568 MFU917568 LVY917568 LMC917568 LCG917568 KSK917568 KIO917568 JYS917568 JOW917568 JFA917568 IVE917568 ILI917568 IBM917568 HRQ917568 HHU917568 GXY917568 GOC917568 GEG917568 FUK917568 FKO917568 FAS917568 EQW917568 EHA917568 DXE917568 DNI917568 DDM917568 CTQ917568 CJU917568 BZY917568 BQC917568 BGG917568 AWK917568 AMO917568 ACS917568 SW917568 JA917568 E917568 WVM852032 WLQ852032 WBU852032 VRY852032 VIC852032 UYG852032 UOK852032 UEO852032 TUS852032 TKW852032 TBA852032 SRE852032 SHI852032 RXM852032 RNQ852032 RDU852032 QTY852032 QKC852032 QAG852032 PQK852032 PGO852032 OWS852032 OMW852032 ODA852032 NTE852032 NJI852032 MZM852032 MPQ852032 MFU852032 LVY852032 LMC852032 LCG852032 KSK852032 KIO852032 JYS852032 JOW852032 JFA852032 IVE852032 ILI852032 IBM852032 HRQ852032 HHU852032 GXY852032 GOC852032 GEG852032 FUK852032 FKO852032 FAS852032 EQW852032 EHA852032 DXE852032 DNI852032 DDM852032 CTQ852032 CJU852032 BZY852032 BQC852032 BGG852032 AWK852032 AMO852032 ACS852032 SW852032 JA852032 E852032 WVM786496 WLQ786496 WBU786496 VRY786496 VIC786496 UYG786496 UOK786496 UEO786496 TUS786496 TKW786496 TBA786496 SRE786496 SHI786496 RXM786496 RNQ786496 RDU786496 QTY786496 QKC786496 QAG786496 PQK786496 PGO786496 OWS786496 OMW786496 ODA786496 NTE786496 NJI786496 MZM786496 MPQ786496 MFU786496 LVY786496 LMC786496 LCG786496 KSK786496 KIO786496 JYS786496 JOW786496 JFA786496 IVE786496 ILI786496 IBM786496 HRQ786496 HHU786496 GXY786496 GOC786496 GEG786496 FUK786496 FKO786496 FAS786496 EQW786496 EHA786496 DXE786496 DNI786496 DDM786496 CTQ786496 CJU786496 BZY786496 BQC786496 BGG786496 AWK786496 AMO786496 ACS786496 SW786496 JA786496 E786496 WVM720960 WLQ720960 WBU720960 VRY720960 VIC720960 UYG720960 UOK720960 UEO720960 TUS720960 TKW720960 TBA720960 SRE720960 SHI720960 RXM720960 RNQ720960 RDU720960 QTY720960 QKC720960 QAG720960 PQK720960 PGO720960 OWS720960 OMW720960 ODA720960 NTE720960 NJI720960 MZM720960 MPQ720960 MFU720960 LVY720960 LMC720960 LCG720960 KSK720960 KIO720960 JYS720960 JOW720960 JFA720960 IVE720960 ILI720960 IBM720960 HRQ720960 HHU720960 GXY720960 GOC720960 GEG720960 FUK720960 FKO720960 FAS720960 EQW720960 EHA720960 DXE720960 DNI720960 DDM720960 CTQ720960 CJU720960 BZY720960 BQC720960 BGG720960 AWK720960 AMO720960 ACS720960 SW720960 JA720960 E720960 WVM655424 WLQ655424 WBU655424 VRY655424 VIC655424 UYG655424 UOK655424 UEO655424 TUS655424 TKW655424 TBA655424 SRE655424 SHI655424 RXM655424 RNQ655424 RDU655424 QTY655424 QKC655424 QAG655424 PQK655424 PGO655424 OWS655424 OMW655424 ODA655424 NTE655424 NJI655424 MZM655424 MPQ655424 MFU655424 LVY655424 LMC655424 LCG655424 KSK655424 KIO655424 JYS655424 JOW655424 JFA655424 IVE655424 ILI655424 IBM655424 HRQ655424 HHU655424 GXY655424 GOC655424 GEG655424 FUK655424 FKO655424 FAS655424 EQW655424 EHA655424 DXE655424 DNI655424 DDM655424 CTQ655424 CJU655424 BZY655424 BQC655424 BGG655424 AWK655424 AMO655424 ACS655424 SW655424 JA655424 E655424 WVM589888 WLQ589888 WBU589888 VRY589888 VIC589888 UYG589888 UOK589888 UEO589888 TUS589888 TKW589888 TBA589888 SRE589888 SHI589888 RXM589888 RNQ589888 RDU589888 QTY589888 QKC589888 QAG589888 PQK589888 PGO589888 OWS589888 OMW589888 ODA589888 NTE589888 NJI589888 MZM589888 MPQ589888 MFU589888 LVY589888 LMC589888 LCG589888 KSK589888 KIO589888 JYS589888 JOW589888 JFA589888 IVE589888 ILI589888 IBM589888 HRQ589888 HHU589888 GXY589888 GOC589888 GEG589888 FUK589888 FKO589888 FAS589888 EQW589888 EHA589888 DXE589888 DNI589888 DDM589888 CTQ589888 CJU589888 BZY589888 BQC589888 BGG589888 AWK589888 AMO589888 ACS589888 SW589888 JA589888 E589888 WVM524352 WLQ524352 WBU524352 VRY524352 VIC524352 UYG524352 UOK524352 UEO524352 TUS524352 TKW524352 TBA524352 SRE524352 SHI524352 RXM524352 RNQ524352 RDU524352 QTY524352 QKC524352 QAG524352 PQK524352 PGO524352 OWS524352 OMW524352 ODA524352 NTE524352 NJI524352 MZM524352 MPQ524352 MFU524352 LVY524352 LMC524352 LCG524352 KSK524352 KIO524352 JYS524352 JOW524352 JFA524352 IVE524352 ILI524352 IBM524352 HRQ524352 HHU524352 GXY524352 GOC524352 GEG524352 FUK524352 FKO524352 FAS524352 EQW524352 EHA524352 DXE524352 DNI524352 DDM524352 CTQ524352 CJU524352 BZY524352 BQC524352 BGG524352 AWK524352 AMO524352 ACS524352 SW524352 JA524352 E524352 WVM458816 WLQ458816 WBU458816 VRY458816 VIC458816 UYG458816 UOK458816 UEO458816 TUS458816 TKW458816 TBA458816 SRE458816 SHI458816 RXM458816 RNQ458816 RDU458816 QTY458816 QKC458816 QAG458816 PQK458816 PGO458816 OWS458816 OMW458816 ODA458816 NTE458816 NJI458816 MZM458816 MPQ458816 MFU458816 LVY458816 LMC458816 LCG458816 KSK458816 KIO458816 JYS458816 JOW458816 JFA458816 IVE458816 ILI458816 IBM458816 HRQ458816 HHU458816 GXY458816 GOC458816 GEG458816 FUK458816 FKO458816 FAS458816 EQW458816 EHA458816 DXE458816 DNI458816 DDM458816 CTQ458816 CJU458816 BZY458816 BQC458816 BGG458816 AWK458816 AMO458816 ACS458816 SW458816 JA458816 E458816 WVM393280 WLQ393280 WBU393280 VRY393280 VIC393280 UYG393280 UOK393280 UEO393280 TUS393280 TKW393280 TBA393280 SRE393280 SHI393280 RXM393280 RNQ393280 RDU393280 QTY393280 QKC393280 QAG393280 PQK393280 PGO393280 OWS393280 OMW393280 ODA393280 NTE393280 NJI393280 MZM393280 MPQ393280 MFU393280 LVY393280 LMC393280 LCG393280 KSK393280 KIO393280 JYS393280 JOW393280 JFA393280 IVE393280 ILI393280 IBM393280 HRQ393280 HHU393280 GXY393280 GOC393280 GEG393280 FUK393280 FKO393280 FAS393280 EQW393280 EHA393280 DXE393280 DNI393280 DDM393280 CTQ393280 CJU393280 BZY393280 BQC393280 BGG393280 AWK393280 AMO393280 ACS393280 SW393280 JA393280 E393280 WVM327744 WLQ327744 WBU327744 VRY327744 VIC327744 UYG327744 UOK327744 UEO327744 TUS327744 TKW327744 TBA327744 SRE327744 SHI327744 RXM327744 RNQ327744 RDU327744 QTY327744 QKC327744 QAG327744 PQK327744 PGO327744 OWS327744 OMW327744 ODA327744 NTE327744 NJI327744 MZM327744 MPQ327744 MFU327744 LVY327744 LMC327744 LCG327744 KSK327744 KIO327744 JYS327744 JOW327744 JFA327744 IVE327744 ILI327744 IBM327744 HRQ327744 HHU327744 GXY327744 GOC327744 GEG327744 FUK327744 FKO327744 FAS327744 EQW327744 EHA327744 DXE327744 DNI327744 DDM327744 CTQ327744 CJU327744 BZY327744 BQC327744 BGG327744 AWK327744 AMO327744 ACS327744 SW327744 JA327744 E327744 WVM262208 WLQ262208 WBU262208 VRY262208 VIC262208 UYG262208 UOK262208 UEO262208 TUS262208 TKW262208 TBA262208 SRE262208 SHI262208 RXM262208 RNQ262208 RDU262208 QTY262208 QKC262208 QAG262208 PQK262208 PGO262208 OWS262208 OMW262208 ODA262208 NTE262208 NJI262208 MZM262208 MPQ262208 MFU262208 LVY262208 LMC262208 LCG262208 KSK262208 KIO262208 JYS262208 JOW262208 JFA262208 IVE262208 ILI262208 IBM262208 HRQ262208 HHU262208 GXY262208 GOC262208 GEG262208 FUK262208 FKO262208 FAS262208 EQW262208 EHA262208 DXE262208 DNI262208 DDM262208 CTQ262208 CJU262208 BZY262208 BQC262208 BGG262208 AWK262208 AMO262208 ACS262208 SW262208 JA262208 E262208 WVM196672 WLQ196672 WBU196672 VRY196672 VIC196672 UYG196672 UOK196672 UEO196672 TUS196672 TKW196672 TBA196672 SRE196672 SHI196672 RXM196672 RNQ196672 RDU196672 QTY196672 QKC196672 QAG196672 PQK196672 PGO196672 OWS196672 OMW196672 ODA196672 NTE196672 NJI196672 MZM196672 MPQ196672 MFU196672 LVY196672 LMC196672 LCG196672 KSK196672 KIO196672 JYS196672 JOW196672 JFA196672 IVE196672 ILI196672 IBM196672 HRQ196672 HHU196672 GXY196672 GOC196672 GEG196672 FUK196672 FKO196672 FAS196672 EQW196672 EHA196672 DXE196672 DNI196672 DDM196672 CTQ196672 CJU196672 BZY196672 BQC196672 BGG196672 AWK196672 AMO196672 ACS196672 SW196672 JA196672 E196672 WVM131136 WLQ131136 WBU131136 VRY131136 VIC131136 UYG131136 UOK131136 UEO131136 TUS131136 TKW131136 TBA131136 SRE131136 SHI131136 RXM131136 RNQ131136 RDU131136 QTY131136 QKC131136 QAG131136 PQK131136 PGO131136 OWS131136 OMW131136 ODA131136 NTE131136 NJI131136 MZM131136 MPQ131136 MFU131136 LVY131136 LMC131136 LCG131136 KSK131136 KIO131136 JYS131136 JOW131136 JFA131136 IVE131136 ILI131136 IBM131136 HRQ131136 HHU131136 GXY131136 GOC131136 GEG131136 FUK131136 FKO131136 FAS131136 EQW131136 EHA131136 DXE131136 DNI131136 DDM131136 CTQ131136 CJU131136 BZY131136 BQC131136 BGG131136 AWK131136 AMO131136 ACS131136 SW131136 JA131136 E131136 WVM65600 WLQ65600 WBU65600 VRY65600 VIC65600 UYG65600 UOK65600 UEO65600 TUS65600 TKW65600 TBA65600 SRE65600 SHI65600 RXM65600 RNQ65600 RDU65600 QTY65600 QKC65600 QAG65600 PQK65600 PGO65600 OWS65600 OMW65600 ODA65600 NTE65600 NJI65600 MZM65600 MPQ65600 MFU65600 LVY65600 LMC65600 LCG65600 KSK65600 KIO65600 JYS65600 JOW65600 JFA65600 IVE65600 ILI65600 IBM65600 HRQ65600 HHU65600 GXY65600 GOC65600 GEG65600 FUK65600 FKO65600 FAS65600 EQW65600 EHA65600 DXE65600 DNI65600 DDM65600 CTQ65600 CJU65600 BZY65600 BQC65600 BGG65600 AWK65600 AMO65600 ACS65600 SW65600 JA65600 E65600 WVM64 WLQ64 WBU64 VRY64 VIC64 UYG64 UOK64 UEO64 TUS64 TKW64 TBA64 SRE64 SHI64 RXM64 RNQ64 RDU64 QTY64 QKC64 QAG64 PQK64 PGO64 OWS64 OMW64 ODA64 NTE64 NJI64 MZM64 MPQ64 MFU64 LVY64 LMC64 LCG64 KSK64 KIO64 JYS64 JOW64 JFA64 IVE64 ILI64 IBM64 HRQ64 HHU64 GXY64 GOC64 GEG64 FUK64 FKO64 FAS64 EQW64 EHA64 DXE64 DNI64 DDM64 CTQ64 CJU64 BZY64 BQC64 BGG64 AWK64 AMO64 ACS64 SW64 JA64" xr:uid="{00000000-0002-0000-1400-000000000000}">
      <formula1>$Z$63:$Z$64</formula1>
    </dataValidation>
    <dataValidation type="list" allowBlank="1" showInputMessage="1" showErrorMessage="1" sqref="E65556:E65557 JA65556:JA65557 SW65556:SW65557 ACS65556:ACS65557 AMO65556:AMO65557 AWK65556:AWK65557 BGG65556:BGG65557 BQC65556:BQC65557 BZY65556:BZY65557 CJU65556:CJU65557 CTQ65556:CTQ65557 DDM65556:DDM65557 DNI65556:DNI65557 DXE65556:DXE65557 EHA65556:EHA65557 EQW65556:EQW65557 FAS65556:FAS65557 FKO65556:FKO65557 FUK65556:FUK65557 GEG65556:GEG65557 GOC65556:GOC65557 GXY65556:GXY65557 HHU65556:HHU65557 HRQ65556:HRQ65557 IBM65556:IBM65557 ILI65556:ILI65557 IVE65556:IVE65557 JFA65556:JFA65557 JOW65556:JOW65557 JYS65556:JYS65557 KIO65556:KIO65557 KSK65556:KSK65557 LCG65556:LCG65557 LMC65556:LMC65557 LVY65556:LVY65557 MFU65556:MFU65557 MPQ65556:MPQ65557 MZM65556:MZM65557 NJI65556:NJI65557 NTE65556:NTE65557 ODA65556:ODA65557 OMW65556:OMW65557 OWS65556:OWS65557 PGO65556:PGO65557 PQK65556:PQK65557 QAG65556:QAG65557 QKC65556:QKC65557 QTY65556:QTY65557 RDU65556:RDU65557 RNQ65556:RNQ65557 RXM65556:RXM65557 SHI65556:SHI65557 SRE65556:SRE65557 TBA65556:TBA65557 TKW65556:TKW65557 TUS65556:TUS65557 UEO65556:UEO65557 UOK65556:UOK65557 UYG65556:UYG65557 VIC65556:VIC65557 VRY65556:VRY65557 WBU65556:WBU65557 WLQ65556:WLQ65557 WVM65556:WVM65557 E131092:E131093 JA131092:JA131093 SW131092:SW131093 ACS131092:ACS131093 AMO131092:AMO131093 AWK131092:AWK131093 BGG131092:BGG131093 BQC131092:BQC131093 BZY131092:BZY131093 CJU131092:CJU131093 CTQ131092:CTQ131093 DDM131092:DDM131093 DNI131092:DNI131093 DXE131092:DXE131093 EHA131092:EHA131093 EQW131092:EQW131093 FAS131092:FAS131093 FKO131092:FKO131093 FUK131092:FUK131093 GEG131092:GEG131093 GOC131092:GOC131093 GXY131092:GXY131093 HHU131092:HHU131093 HRQ131092:HRQ131093 IBM131092:IBM131093 ILI131092:ILI131093 IVE131092:IVE131093 JFA131092:JFA131093 JOW131092:JOW131093 JYS131092:JYS131093 KIO131092:KIO131093 KSK131092:KSK131093 LCG131092:LCG131093 LMC131092:LMC131093 LVY131092:LVY131093 MFU131092:MFU131093 MPQ131092:MPQ131093 MZM131092:MZM131093 NJI131092:NJI131093 NTE131092:NTE131093 ODA131092:ODA131093 OMW131092:OMW131093 OWS131092:OWS131093 PGO131092:PGO131093 PQK131092:PQK131093 QAG131092:QAG131093 QKC131092:QKC131093 QTY131092:QTY131093 RDU131092:RDU131093 RNQ131092:RNQ131093 RXM131092:RXM131093 SHI131092:SHI131093 SRE131092:SRE131093 TBA131092:TBA131093 TKW131092:TKW131093 TUS131092:TUS131093 UEO131092:UEO131093 UOK131092:UOK131093 UYG131092:UYG131093 VIC131092:VIC131093 VRY131092:VRY131093 WBU131092:WBU131093 WLQ131092:WLQ131093 WVM131092:WVM131093 E196628:E196629 JA196628:JA196629 SW196628:SW196629 ACS196628:ACS196629 AMO196628:AMO196629 AWK196628:AWK196629 BGG196628:BGG196629 BQC196628:BQC196629 BZY196628:BZY196629 CJU196628:CJU196629 CTQ196628:CTQ196629 DDM196628:DDM196629 DNI196628:DNI196629 DXE196628:DXE196629 EHA196628:EHA196629 EQW196628:EQW196629 FAS196628:FAS196629 FKO196628:FKO196629 FUK196628:FUK196629 GEG196628:GEG196629 GOC196628:GOC196629 GXY196628:GXY196629 HHU196628:HHU196629 HRQ196628:HRQ196629 IBM196628:IBM196629 ILI196628:ILI196629 IVE196628:IVE196629 JFA196628:JFA196629 JOW196628:JOW196629 JYS196628:JYS196629 KIO196628:KIO196629 KSK196628:KSK196629 LCG196628:LCG196629 LMC196628:LMC196629 LVY196628:LVY196629 MFU196628:MFU196629 MPQ196628:MPQ196629 MZM196628:MZM196629 NJI196628:NJI196629 NTE196628:NTE196629 ODA196628:ODA196629 OMW196628:OMW196629 OWS196628:OWS196629 PGO196628:PGO196629 PQK196628:PQK196629 QAG196628:QAG196629 QKC196628:QKC196629 QTY196628:QTY196629 RDU196628:RDU196629 RNQ196628:RNQ196629 RXM196628:RXM196629 SHI196628:SHI196629 SRE196628:SRE196629 TBA196628:TBA196629 TKW196628:TKW196629 TUS196628:TUS196629 UEO196628:UEO196629 UOK196628:UOK196629 UYG196628:UYG196629 VIC196628:VIC196629 VRY196628:VRY196629 WBU196628:WBU196629 WLQ196628:WLQ196629 WVM196628:WVM196629 E262164:E262165 JA262164:JA262165 SW262164:SW262165 ACS262164:ACS262165 AMO262164:AMO262165 AWK262164:AWK262165 BGG262164:BGG262165 BQC262164:BQC262165 BZY262164:BZY262165 CJU262164:CJU262165 CTQ262164:CTQ262165 DDM262164:DDM262165 DNI262164:DNI262165 DXE262164:DXE262165 EHA262164:EHA262165 EQW262164:EQW262165 FAS262164:FAS262165 FKO262164:FKO262165 FUK262164:FUK262165 GEG262164:GEG262165 GOC262164:GOC262165 GXY262164:GXY262165 HHU262164:HHU262165 HRQ262164:HRQ262165 IBM262164:IBM262165 ILI262164:ILI262165 IVE262164:IVE262165 JFA262164:JFA262165 JOW262164:JOW262165 JYS262164:JYS262165 KIO262164:KIO262165 KSK262164:KSK262165 LCG262164:LCG262165 LMC262164:LMC262165 LVY262164:LVY262165 MFU262164:MFU262165 MPQ262164:MPQ262165 MZM262164:MZM262165 NJI262164:NJI262165 NTE262164:NTE262165 ODA262164:ODA262165 OMW262164:OMW262165 OWS262164:OWS262165 PGO262164:PGO262165 PQK262164:PQK262165 QAG262164:QAG262165 QKC262164:QKC262165 QTY262164:QTY262165 RDU262164:RDU262165 RNQ262164:RNQ262165 RXM262164:RXM262165 SHI262164:SHI262165 SRE262164:SRE262165 TBA262164:TBA262165 TKW262164:TKW262165 TUS262164:TUS262165 UEO262164:UEO262165 UOK262164:UOK262165 UYG262164:UYG262165 VIC262164:VIC262165 VRY262164:VRY262165 WBU262164:WBU262165 WLQ262164:WLQ262165 WVM262164:WVM262165 E327700:E327701 JA327700:JA327701 SW327700:SW327701 ACS327700:ACS327701 AMO327700:AMO327701 AWK327700:AWK327701 BGG327700:BGG327701 BQC327700:BQC327701 BZY327700:BZY327701 CJU327700:CJU327701 CTQ327700:CTQ327701 DDM327700:DDM327701 DNI327700:DNI327701 DXE327700:DXE327701 EHA327700:EHA327701 EQW327700:EQW327701 FAS327700:FAS327701 FKO327700:FKO327701 FUK327700:FUK327701 GEG327700:GEG327701 GOC327700:GOC327701 GXY327700:GXY327701 HHU327700:HHU327701 HRQ327700:HRQ327701 IBM327700:IBM327701 ILI327700:ILI327701 IVE327700:IVE327701 JFA327700:JFA327701 JOW327700:JOW327701 JYS327700:JYS327701 KIO327700:KIO327701 KSK327700:KSK327701 LCG327700:LCG327701 LMC327700:LMC327701 LVY327700:LVY327701 MFU327700:MFU327701 MPQ327700:MPQ327701 MZM327700:MZM327701 NJI327700:NJI327701 NTE327700:NTE327701 ODA327700:ODA327701 OMW327700:OMW327701 OWS327700:OWS327701 PGO327700:PGO327701 PQK327700:PQK327701 QAG327700:QAG327701 QKC327700:QKC327701 QTY327700:QTY327701 RDU327700:RDU327701 RNQ327700:RNQ327701 RXM327700:RXM327701 SHI327700:SHI327701 SRE327700:SRE327701 TBA327700:TBA327701 TKW327700:TKW327701 TUS327700:TUS327701 UEO327700:UEO327701 UOK327700:UOK327701 UYG327700:UYG327701 VIC327700:VIC327701 VRY327700:VRY327701 WBU327700:WBU327701 WLQ327700:WLQ327701 WVM327700:WVM327701 E393236:E393237 JA393236:JA393237 SW393236:SW393237 ACS393236:ACS393237 AMO393236:AMO393237 AWK393236:AWK393237 BGG393236:BGG393237 BQC393236:BQC393237 BZY393236:BZY393237 CJU393236:CJU393237 CTQ393236:CTQ393237 DDM393236:DDM393237 DNI393236:DNI393237 DXE393236:DXE393237 EHA393236:EHA393237 EQW393236:EQW393237 FAS393236:FAS393237 FKO393236:FKO393237 FUK393236:FUK393237 GEG393236:GEG393237 GOC393236:GOC393237 GXY393236:GXY393237 HHU393236:HHU393237 HRQ393236:HRQ393237 IBM393236:IBM393237 ILI393236:ILI393237 IVE393236:IVE393237 JFA393236:JFA393237 JOW393236:JOW393237 JYS393236:JYS393237 KIO393236:KIO393237 KSK393236:KSK393237 LCG393236:LCG393237 LMC393236:LMC393237 LVY393236:LVY393237 MFU393236:MFU393237 MPQ393236:MPQ393237 MZM393236:MZM393237 NJI393236:NJI393237 NTE393236:NTE393237 ODA393236:ODA393237 OMW393236:OMW393237 OWS393236:OWS393237 PGO393236:PGO393237 PQK393236:PQK393237 QAG393236:QAG393237 QKC393236:QKC393237 QTY393236:QTY393237 RDU393236:RDU393237 RNQ393236:RNQ393237 RXM393236:RXM393237 SHI393236:SHI393237 SRE393236:SRE393237 TBA393236:TBA393237 TKW393236:TKW393237 TUS393236:TUS393237 UEO393236:UEO393237 UOK393236:UOK393237 UYG393236:UYG393237 VIC393236:VIC393237 VRY393236:VRY393237 WBU393236:WBU393237 WLQ393236:WLQ393237 WVM393236:WVM393237 E458772:E458773 JA458772:JA458773 SW458772:SW458773 ACS458772:ACS458773 AMO458772:AMO458773 AWK458772:AWK458773 BGG458772:BGG458773 BQC458772:BQC458773 BZY458772:BZY458773 CJU458772:CJU458773 CTQ458772:CTQ458773 DDM458772:DDM458773 DNI458772:DNI458773 DXE458772:DXE458773 EHA458772:EHA458773 EQW458772:EQW458773 FAS458772:FAS458773 FKO458772:FKO458773 FUK458772:FUK458773 GEG458772:GEG458773 GOC458772:GOC458773 GXY458772:GXY458773 HHU458772:HHU458773 HRQ458772:HRQ458773 IBM458772:IBM458773 ILI458772:ILI458773 IVE458772:IVE458773 JFA458772:JFA458773 JOW458772:JOW458773 JYS458772:JYS458773 KIO458772:KIO458773 KSK458772:KSK458773 LCG458772:LCG458773 LMC458772:LMC458773 LVY458772:LVY458773 MFU458772:MFU458773 MPQ458772:MPQ458773 MZM458772:MZM458773 NJI458772:NJI458773 NTE458772:NTE458773 ODA458772:ODA458773 OMW458772:OMW458773 OWS458772:OWS458773 PGO458772:PGO458773 PQK458772:PQK458773 QAG458772:QAG458773 QKC458772:QKC458773 QTY458772:QTY458773 RDU458772:RDU458773 RNQ458772:RNQ458773 RXM458772:RXM458773 SHI458772:SHI458773 SRE458772:SRE458773 TBA458772:TBA458773 TKW458772:TKW458773 TUS458772:TUS458773 UEO458772:UEO458773 UOK458772:UOK458773 UYG458772:UYG458773 VIC458772:VIC458773 VRY458772:VRY458773 WBU458772:WBU458773 WLQ458772:WLQ458773 WVM458772:WVM458773 E524308:E524309 JA524308:JA524309 SW524308:SW524309 ACS524308:ACS524309 AMO524308:AMO524309 AWK524308:AWK524309 BGG524308:BGG524309 BQC524308:BQC524309 BZY524308:BZY524309 CJU524308:CJU524309 CTQ524308:CTQ524309 DDM524308:DDM524309 DNI524308:DNI524309 DXE524308:DXE524309 EHA524308:EHA524309 EQW524308:EQW524309 FAS524308:FAS524309 FKO524308:FKO524309 FUK524308:FUK524309 GEG524308:GEG524309 GOC524308:GOC524309 GXY524308:GXY524309 HHU524308:HHU524309 HRQ524308:HRQ524309 IBM524308:IBM524309 ILI524308:ILI524309 IVE524308:IVE524309 JFA524308:JFA524309 JOW524308:JOW524309 JYS524308:JYS524309 KIO524308:KIO524309 KSK524308:KSK524309 LCG524308:LCG524309 LMC524308:LMC524309 LVY524308:LVY524309 MFU524308:MFU524309 MPQ524308:MPQ524309 MZM524308:MZM524309 NJI524308:NJI524309 NTE524308:NTE524309 ODA524308:ODA524309 OMW524308:OMW524309 OWS524308:OWS524309 PGO524308:PGO524309 PQK524308:PQK524309 QAG524308:QAG524309 QKC524308:QKC524309 QTY524308:QTY524309 RDU524308:RDU524309 RNQ524308:RNQ524309 RXM524308:RXM524309 SHI524308:SHI524309 SRE524308:SRE524309 TBA524308:TBA524309 TKW524308:TKW524309 TUS524308:TUS524309 UEO524308:UEO524309 UOK524308:UOK524309 UYG524308:UYG524309 VIC524308:VIC524309 VRY524308:VRY524309 WBU524308:WBU524309 WLQ524308:WLQ524309 WVM524308:WVM524309 E589844:E589845 JA589844:JA589845 SW589844:SW589845 ACS589844:ACS589845 AMO589844:AMO589845 AWK589844:AWK589845 BGG589844:BGG589845 BQC589844:BQC589845 BZY589844:BZY589845 CJU589844:CJU589845 CTQ589844:CTQ589845 DDM589844:DDM589845 DNI589844:DNI589845 DXE589844:DXE589845 EHA589844:EHA589845 EQW589844:EQW589845 FAS589844:FAS589845 FKO589844:FKO589845 FUK589844:FUK589845 GEG589844:GEG589845 GOC589844:GOC589845 GXY589844:GXY589845 HHU589844:HHU589845 HRQ589844:HRQ589845 IBM589844:IBM589845 ILI589844:ILI589845 IVE589844:IVE589845 JFA589844:JFA589845 JOW589844:JOW589845 JYS589844:JYS589845 KIO589844:KIO589845 KSK589844:KSK589845 LCG589844:LCG589845 LMC589844:LMC589845 LVY589844:LVY589845 MFU589844:MFU589845 MPQ589844:MPQ589845 MZM589844:MZM589845 NJI589844:NJI589845 NTE589844:NTE589845 ODA589844:ODA589845 OMW589844:OMW589845 OWS589844:OWS589845 PGO589844:PGO589845 PQK589844:PQK589845 QAG589844:QAG589845 QKC589844:QKC589845 QTY589844:QTY589845 RDU589844:RDU589845 RNQ589844:RNQ589845 RXM589844:RXM589845 SHI589844:SHI589845 SRE589844:SRE589845 TBA589844:TBA589845 TKW589844:TKW589845 TUS589844:TUS589845 UEO589844:UEO589845 UOK589844:UOK589845 UYG589844:UYG589845 VIC589844:VIC589845 VRY589844:VRY589845 WBU589844:WBU589845 WLQ589844:WLQ589845 WVM589844:WVM589845 E655380:E655381 JA655380:JA655381 SW655380:SW655381 ACS655380:ACS655381 AMO655380:AMO655381 AWK655380:AWK655381 BGG655380:BGG655381 BQC655380:BQC655381 BZY655380:BZY655381 CJU655380:CJU655381 CTQ655380:CTQ655381 DDM655380:DDM655381 DNI655380:DNI655381 DXE655380:DXE655381 EHA655380:EHA655381 EQW655380:EQW655381 FAS655380:FAS655381 FKO655380:FKO655381 FUK655380:FUK655381 GEG655380:GEG655381 GOC655380:GOC655381 GXY655380:GXY655381 HHU655380:HHU655381 HRQ655380:HRQ655381 IBM655380:IBM655381 ILI655380:ILI655381 IVE655380:IVE655381 JFA655380:JFA655381 JOW655380:JOW655381 JYS655380:JYS655381 KIO655380:KIO655381 KSK655380:KSK655381 LCG655380:LCG655381 LMC655380:LMC655381 LVY655380:LVY655381 MFU655380:MFU655381 MPQ655380:MPQ655381 MZM655380:MZM655381 NJI655380:NJI655381 NTE655380:NTE655381 ODA655380:ODA655381 OMW655380:OMW655381 OWS655380:OWS655381 PGO655380:PGO655381 PQK655380:PQK655381 QAG655380:QAG655381 QKC655380:QKC655381 QTY655380:QTY655381 RDU655380:RDU655381 RNQ655380:RNQ655381 RXM655380:RXM655381 SHI655380:SHI655381 SRE655380:SRE655381 TBA655380:TBA655381 TKW655380:TKW655381 TUS655380:TUS655381 UEO655380:UEO655381 UOK655380:UOK655381 UYG655380:UYG655381 VIC655380:VIC655381 VRY655380:VRY655381 WBU655380:WBU655381 WLQ655380:WLQ655381 WVM655380:WVM655381 E720916:E720917 JA720916:JA720917 SW720916:SW720917 ACS720916:ACS720917 AMO720916:AMO720917 AWK720916:AWK720917 BGG720916:BGG720917 BQC720916:BQC720917 BZY720916:BZY720917 CJU720916:CJU720917 CTQ720916:CTQ720917 DDM720916:DDM720917 DNI720916:DNI720917 DXE720916:DXE720917 EHA720916:EHA720917 EQW720916:EQW720917 FAS720916:FAS720917 FKO720916:FKO720917 FUK720916:FUK720917 GEG720916:GEG720917 GOC720916:GOC720917 GXY720916:GXY720917 HHU720916:HHU720917 HRQ720916:HRQ720917 IBM720916:IBM720917 ILI720916:ILI720917 IVE720916:IVE720917 JFA720916:JFA720917 JOW720916:JOW720917 JYS720916:JYS720917 KIO720916:KIO720917 KSK720916:KSK720917 LCG720916:LCG720917 LMC720916:LMC720917 LVY720916:LVY720917 MFU720916:MFU720917 MPQ720916:MPQ720917 MZM720916:MZM720917 NJI720916:NJI720917 NTE720916:NTE720917 ODA720916:ODA720917 OMW720916:OMW720917 OWS720916:OWS720917 PGO720916:PGO720917 PQK720916:PQK720917 QAG720916:QAG720917 QKC720916:QKC720917 QTY720916:QTY720917 RDU720916:RDU720917 RNQ720916:RNQ720917 RXM720916:RXM720917 SHI720916:SHI720917 SRE720916:SRE720917 TBA720916:TBA720917 TKW720916:TKW720917 TUS720916:TUS720917 UEO720916:UEO720917 UOK720916:UOK720917 UYG720916:UYG720917 VIC720916:VIC720917 VRY720916:VRY720917 WBU720916:WBU720917 WLQ720916:WLQ720917 WVM720916:WVM720917 E786452:E786453 JA786452:JA786453 SW786452:SW786453 ACS786452:ACS786453 AMO786452:AMO786453 AWK786452:AWK786453 BGG786452:BGG786453 BQC786452:BQC786453 BZY786452:BZY786453 CJU786452:CJU786453 CTQ786452:CTQ786453 DDM786452:DDM786453 DNI786452:DNI786453 DXE786452:DXE786453 EHA786452:EHA786453 EQW786452:EQW786453 FAS786452:FAS786453 FKO786452:FKO786453 FUK786452:FUK786453 GEG786452:GEG786453 GOC786452:GOC786453 GXY786452:GXY786453 HHU786452:HHU786453 HRQ786452:HRQ786453 IBM786452:IBM786453 ILI786452:ILI786453 IVE786452:IVE786453 JFA786452:JFA786453 JOW786452:JOW786453 JYS786452:JYS786453 KIO786452:KIO786453 KSK786452:KSK786453 LCG786452:LCG786453 LMC786452:LMC786453 LVY786452:LVY786453 MFU786452:MFU786453 MPQ786452:MPQ786453 MZM786452:MZM786453 NJI786452:NJI786453 NTE786452:NTE786453 ODA786452:ODA786453 OMW786452:OMW786453 OWS786452:OWS786453 PGO786452:PGO786453 PQK786452:PQK786453 QAG786452:QAG786453 QKC786452:QKC786453 QTY786452:QTY786453 RDU786452:RDU786453 RNQ786452:RNQ786453 RXM786452:RXM786453 SHI786452:SHI786453 SRE786452:SRE786453 TBA786452:TBA786453 TKW786452:TKW786453 TUS786452:TUS786453 UEO786452:UEO786453 UOK786452:UOK786453 UYG786452:UYG786453 VIC786452:VIC786453 VRY786452:VRY786453 WBU786452:WBU786453 WLQ786452:WLQ786453 WVM786452:WVM786453 E851988:E851989 JA851988:JA851989 SW851988:SW851989 ACS851988:ACS851989 AMO851988:AMO851989 AWK851988:AWK851989 BGG851988:BGG851989 BQC851988:BQC851989 BZY851988:BZY851989 CJU851988:CJU851989 CTQ851988:CTQ851989 DDM851988:DDM851989 DNI851988:DNI851989 DXE851988:DXE851989 EHA851988:EHA851989 EQW851988:EQW851989 FAS851988:FAS851989 FKO851988:FKO851989 FUK851988:FUK851989 GEG851988:GEG851989 GOC851988:GOC851989 GXY851988:GXY851989 HHU851988:HHU851989 HRQ851988:HRQ851989 IBM851988:IBM851989 ILI851988:ILI851989 IVE851988:IVE851989 JFA851988:JFA851989 JOW851988:JOW851989 JYS851988:JYS851989 KIO851988:KIO851989 KSK851988:KSK851989 LCG851988:LCG851989 LMC851988:LMC851989 LVY851988:LVY851989 MFU851988:MFU851989 MPQ851988:MPQ851989 MZM851988:MZM851989 NJI851988:NJI851989 NTE851988:NTE851989 ODA851988:ODA851989 OMW851988:OMW851989 OWS851988:OWS851989 PGO851988:PGO851989 PQK851988:PQK851989 QAG851988:QAG851989 QKC851988:QKC851989 QTY851988:QTY851989 RDU851988:RDU851989 RNQ851988:RNQ851989 RXM851988:RXM851989 SHI851988:SHI851989 SRE851988:SRE851989 TBA851988:TBA851989 TKW851988:TKW851989 TUS851988:TUS851989 UEO851988:UEO851989 UOK851988:UOK851989 UYG851988:UYG851989 VIC851988:VIC851989 VRY851988:VRY851989 WBU851988:WBU851989 WLQ851988:WLQ851989 WVM851988:WVM851989 E917524:E917525 JA917524:JA917525 SW917524:SW917525 ACS917524:ACS917525 AMO917524:AMO917525 AWK917524:AWK917525 BGG917524:BGG917525 BQC917524:BQC917525 BZY917524:BZY917525 CJU917524:CJU917525 CTQ917524:CTQ917525 DDM917524:DDM917525 DNI917524:DNI917525 DXE917524:DXE917525 EHA917524:EHA917525 EQW917524:EQW917525 FAS917524:FAS917525 FKO917524:FKO917525 FUK917524:FUK917525 GEG917524:GEG917525 GOC917524:GOC917525 GXY917524:GXY917525 HHU917524:HHU917525 HRQ917524:HRQ917525 IBM917524:IBM917525 ILI917524:ILI917525 IVE917524:IVE917525 JFA917524:JFA917525 JOW917524:JOW917525 JYS917524:JYS917525 KIO917524:KIO917525 KSK917524:KSK917525 LCG917524:LCG917525 LMC917524:LMC917525 LVY917524:LVY917525 MFU917524:MFU917525 MPQ917524:MPQ917525 MZM917524:MZM917525 NJI917524:NJI917525 NTE917524:NTE917525 ODA917524:ODA917525 OMW917524:OMW917525 OWS917524:OWS917525 PGO917524:PGO917525 PQK917524:PQK917525 QAG917524:QAG917525 QKC917524:QKC917525 QTY917524:QTY917525 RDU917524:RDU917525 RNQ917524:RNQ917525 RXM917524:RXM917525 SHI917524:SHI917525 SRE917524:SRE917525 TBA917524:TBA917525 TKW917524:TKW917525 TUS917524:TUS917525 UEO917524:UEO917525 UOK917524:UOK917525 UYG917524:UYG917525 VIC917524:VIC917525 VRY917524:VRY917525 WBU917524:WBU917525 WLQ917524:WLQ917525 WVM917524:WVM917525 E983060:E983061 JA983060:JA983061 SW983060:SW983061 ACS983060:ACS983061 AMO983060:AMO983061 AWK983060:AWK983061 BGG983060:BGG983061 BQC983060:BQC983061 BZY983060:BZY983061 CJU983060:CJU983061 CTQ983060:CTQ983061 DDM983060:DDM983061 DNI983060:DNI983061 DXE983060:DXE983061 EHA983060:EHA983061 EQW983060:EQW983061 FAS983060:FAS983061 FKO983060:FKO983061 FUK983060:FUK983061 GEG983060:GEG983061 GOC983060:GOC983061 GXY983060:GXY983061 HHU983060:HHU983061 HRQ983060:HRQ983061 IBM983060:IBM983061 ILI983060:ILI983061 IVE983060:IVE983061 JFA983060:JFA983061 JOW983060:JOW983061 JYS983060:JYS983061 KIO983060:KIO983061 KSK983060:KSK983061 LCG983060:LCG983061 LMC983060:LMC983061 LVY983060:LVY983061 MFU983060:MFU983061 MPQ983060:MPQ983061 MZM983060:MZM983061 NJI983060:NJI983061 NTE983060:NTE983061 ODA983060:ODA983061 OMW983060:OMW983061 OWS983060:OWS983061 PGO983060:PGO983061 PQK983060:PQK983061 QAG983060:QAG983061 QKC983060:QKC983061 QTY983060:QTY983061 RDU983060:RDU983061 RNQ983060:RNQ983061 RXM983060:RXM983061 SHI983060:SHI983061 SRE983060:SRE983061 TBA983060:TBA983061 TKW983060:TKW983061 TUS983060:TUS983061 UEO983060:UEO983061 UOK983060:UOK983061 UYG983060:UYG983061 VIC983060:VIC983061 VRY983060:VRY983061 WBU983060:WBU983061 WLQ983060:WLQ983061 WVM983060:WVM983061 E17 JA17 SW17 ACS17 AMO17 AWK17 BGG17 BQC17 BZY17 CJU17 CTQ17 DDM17 DNI17 DXE17 EHA17 EQW17 FAS17 FKO17 FUK17 GEG17 GOC17 GXY17 HHU17 HRQ17 IBM17 ILI17 IVE17 JFA17 JOW17 JYS17 KIO17 KSK17 LCG17 LMC17 LVY17 MFU17 MPQ17 MZM17 NJI17 NTE17 ODA17 OMW17 OWS17 PGO17 PQK17 QAG17 QKC17 QTY17 RDU17 RNQ17 RXM17 SHI17 SRE17 TBA17 TKW17 TUS17 UEO17 UOK17 UYG17 VIC17 VRY17 WBU17 WLQ17 WVM17" xr:uid="{00000000-0002-0000-1400-000001000000}">
      <formula1>"Yes, No"</formula1>
    </dataValidation>
    <dataValidation type="list" allowBlank="1" showInputMessage="1" showErrorMessage="1" sqref="E34 E36" xr:uid="{A25983D7-8292-47AE-8563-2484C63F3B87}">
      <formula1>$J$35:$J$36</formula1>
    </dataValidation>
  </dataValidations>
  <pageMargins left="0.75" right="0.63" top="0.57999999999999996" bottom="0.6" header="0.34" footer="0.35"/>
  <pageSetup scale="79" orientation="portrait" r:id="rId15"/>
  <headerFooter alignWithMargins="0">
    <oddFooter>&amp;R&amp;"Book Antiqua,Bold"&amp;8 Page &amp;P of &amp;N</oddFooter>
  </headerFooter>
  <drawing r:id="rId16"/>
  <legacyDrawing r:id="rId17"/>
  <mc:AlternateContent xmlns:mc="http://schemas.openxmlformats.org/markup-compatibility/2006">
    <mc:Choice Requires="x14">
      <controls>
        <mc:AlternateContent xmlns:mc="http://schemas.openxmlformats.org/markup-compatibility/2006">
          <mc:Choice Requires="x14">
            <control shapeId="82945" r:id="rId18" name="Option Button 1">
              <controlPr defaultSize="0" autoFill="0" autoLine="0" autoPict="0">
                <anchor moveWithCells="1">
                  <from>
                    <xdr:col>1</xdr:col>
                    <xdr:colOff>1123950</xdr:colOff>
                    <xdr:row>64</xdr:row>
                    <xdr:rowOff>19050</xdr:rowOff>
                  </from>
                  <to>
                    <xdr:col>2</xdr:col>
                    <xdr:colOff>752475</xdr:colOff>
                    <xdr:row>64</xdr:row>
                    <xdr:rowOff>228600</xdr:rowOff>
                  </to>
                </anchor>
              </controlPr>
            </control>
          </mc:Choice>
        </mc:AlternateContent>
        <mc:AlternateContent xmlns:mc="http://schemas.openxmlformats.org/markup-compatibility/2006">
          <mc:Choice Requires="x14">
            <control shapeId="82946" r:id="rId19" name="Option Button 2">
              <controlPr defaultSize="0" autoFill="0" autoLine="0" autoPict="0">
                <anchor moveWithCells="1">
                  <from>
                    <xdr:col>2</xdr:col>
                    <xdr:colOff>685800</xdr:colOff>
                    <xdr:row>64</xdr:row>
                    <xdr:rowOff>19050</xdr:rowOff>
                  </from>
                  <to>
                    <xdr:col>3</xdr:col>
                    <xdr:colOff>923925</xdr:colOff>
                    <xdr:row>64</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9"/>
  <sheetViews>
    <sheetView showGridLines="0" view="pageBreakPreview" topLeftCell="A12" zoomScaleNormal="100" zoomScaleSheetLayoutView="100" workbookViewId="0">
      <selection activeCell="C10" sqref="C10:E10"/>
    </sheetView>
  </sheetViews>
  <sheetFormatPr defaultRowHeight="13.5"/>
  <cols>
    <col min="1" max="1" width="9.85546875" style="109" customWidth="1"/>
    <col min="2" max="2" width="12.7109375" style="109" customWidth="1"/>
    <col min="3" max="4" width="44.140625" style="109" customWidth="1"/>
    <col min="5" max="5" width="12.85546875" style="109" customWidth="1"/>
    <col min="6" max="6" width="9.85546875" style="115" customWidth="1"/>
    <col min="7" max="9" width="9.140625" style="115"/>
    <col min="10" max="16384" width="9.140625" style="112"/>
  </cols>
  <sheetData>
    <row r="1" spans="1:12" ht="18" customHeight="1">
      <c r="A1" s="431" t="str">
        <f>Basic!B2</f>
        <v>LS01</v>
      </c>
      <c r="B1" s="440" t="s">
        <v>480</v>
      </c>
      <c r="C1" s="440"/>
      <c r="D1" s="440"/>
      <c r="E1" s="440"/>
      <c r="F1" s="431" t="str">
        <f>Basic!B2</f>
        <v>LS01</v>
      </c>
      <c r="G1" s="391" t="s">
        <v>579</v>
      </c>
      <c r="H1" s="110"/>
      <c r="I1" s="110"/>
      <c r="J1" s="111"/>
      <c r="L1" s="112" t="s">
        <v>77</v>
      </c>
    </row>
    <row r="2" spans="1:12" ht="60.75" customHeight="1">
      <c r="A2" s="432"/>
      <c r="B2" s="441" t="str">
        <f>Basic!B1</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C2" s="442"/>
      <c r="D2" s="442"/>
      <c r="E2" s="443"/>
      <c r="F2" s="432"/>
      <c r="G2" s="110"/>
      <c r="H2" s="110"/>
      <c r="I2" s="110"/>
      <c r="J2" s="111"/>
    </row>
    <row r="3" spans="1:12" ht="27" customHeight="1">
      <c r="A3" s="432"/>
      <c r="B3" s="446" t="str">
        <f>"Specification No.: " &amp; Basic!B3</f>
        <v>Specification No.: CC/NT/S-SRVY/DOM/A02/24/02866</v>
      </c>
      <c r="C3" s="446"/>
      <c r="D3" s="446"/>
      <c r="E3" s="446"/>
      <c r="F3" s="432"/>
      <c r="G3" s="110"/>
      <c r="H3" s="110"/>
      <c r="I3" s="110"/>
      <c r="J3" s="111"/>
    </row>
    <row r="4" spans="1:12" s="121" customFormat="1" ht="18" customHeight="1">
      <c r="A4" s="432"/>
      <c r="B4" s="261">
        <v>1</v>
      </c>
      <c r="C4" s="422" t="s">
        <v>481</v>
      </c>
      <c r="D4" s="422"/>
      <c r="E4" s="422"/>
      <c r="F4" s="432"/>
      <c r="G4" s="119"/>
      <c r="H4" s="119"/>
      <c r="I4" s="118"/>
      <c r="J4" s="120"/>
    </row>
    <row r="5" spans="1:12" s="121" customFormat="1" ht="30.75" customHeight="1">
      <c r="A5" s="432"/>
      <c r="B5" s="262">
        <v>2</v>
      </c>
      <c r="C5" s="422" t="s">
        <v>622</v>
      </c>
      <c r="D5" s="422"/>
      <c r="E5" s="422"/>
      <c r="F5" s="432"/>
      <c r="G5" s="118"/>
      <c r="H5" s="118"/>
      <c r="I5" s="118"/>
      <c r="J5" s="120"/>
    </row>
    <row r="6" spans="1:12" s="121" customFormat="1" ht="18" customHeight="1">
      <c r="A6" s="432"/>
      <c r="B6" s="262">
        <v>3</v>
      </c>
      <c r="C6" s="422" t="s">
        <v>590</v>
      </c>
      <c r="D6" s="422"/>
      <c r="E6" s="422"/>
      <c r="F6" s="432"/>
      <c r="G6" s="118"/>
      <c r="H6" s="118"/>
      <c r="I6" s="118"/>
      <c r="J6" s="120"/>
    </row>
    <row r="7" spans="1:12" s="121" customFormat="1" ht="30.75" customHeight="1">
      <c r="A7" s="432"/>
      <c r="B7" s="262">
        <v>4</v>
      </c>
      <c r="C7" s="422" t="s">
        <v>208</v>
      </c>
      <c r="D7" s="422"/>
      <c r="E7" s="422"/>
      <c r="F7" s="432"/>
      <c r="G7" s="118"/>
      <c r="H7" s="118"/>
      <c r="I7" s="118"/>
      <c r="J7" s="120"/>
    </row>
    <row r="8" spans="1:12" s="121" customFormat="1" ht="30.75" hidden="1" customHeight="1">
      <c r="A8" s="432"/>
      <c r="B8" s="262">
        <v>5</v>
      </c>
      <c r="C8" s="444"/>
      <c r="D8" s="444"/>
      <c r="E8" s="445"/>
      <c r="F8" s="432"/>
      <c r="G8" s="118"/>
      <c r="H8" s="118"/>
      <c r="I8" s="118"/>
      <c r="J8" s="120"/>
    </row>
    <row r="9" spans="1:12" s="121" customFormat="1" ht="48" customHeight="1">
      <c r="A9" s="432"/>
      <c r="B9" s="263">
        <v>5</v>
      </c>
      <c r="C9" s="422" t="s">
        <v>528</v>
      </c>
      <c r="D9" s="422"/>
      <c r="E9" s="422"/>
      <c r="F9" s="432"/>
      <c r="G9" s="118"/>
      <c r="H9" s="118"/>
      <c r="I9" s="118"/>
      <c r="J9" s="120"/>
    </row>
    <row r="10" spans="1:12" s="121" customFormat="1" ht="33" customHeight="1">
      <c r="A10" s="432"/>
      <c r="B10" s="263">
        <v>6</v>
      </c>
      <c r="C10" s="435" t="s">
        <v>529</v>
      </c>
      <c r="D10" s="435"/>
      <c r="E10" s="435"/>
      <c r="F10" s="432"/>
      <c r="G10" s="118"/>
      <c r="H10" s="118"/>
      <c r="I10" s="118"/>
      <c r="J10" s="260"/>
    </row>
    <row r="11" spans="1:12" s="121" customFormat="1" ht="24.75" customHeight="1">
      <c r="A11" s="432"/>
      <c r="B11" s="263">
        <v>7</v>
      </c>
      <c r="C11" s="425" t="s">
        <v>530</v>
      </c>
      <c r="D11" s="425"/>
      <c r="E11" s="426"/>
      <c r="F11" s="432"/>
      <c r="G11" s="118"/>
      <c r="H11" s="118"/>
      <c r="I11" s="118"/>
      <c r="J11" s="260"/>
    </row>
    <row r="12" spans="1:12" s="121" customFormat="1" ht="41.25" customHeight="1">
      <c r="A12" s="432"/>
      <c r="B12" s="263">
        <v>8</v>
      </c>
      <c r="C12" s="425" t="s">
        <v>583</v>
      </c>
      <c r="D12" s="425"/>
      <c r="E12" s="426"/>
      <c r="F12" s="432"/>
      <c r="G12" s="118"/>
      <c r="H12" s="118"/>
      <c r="I12" s="118"/>
      <c r="J12" s="260"/>
    </row>
    <row r="13" spans="1:12" s="121" customFormat="1" ht="41.25" customHeight="1">
      <c r="A13" s="432"/>
      <c r="B13" s="263">
        <v>9</v>
      </c>
      <c r="C13" s="425" t="s">
        <v>584</v>
      </c>
      <c r="D13" s="425"/>
      <c r="E13" s="426"/>
      <c r="F13" s="432"/>
      <c r="G13" s="118"/>
      <c r="H13" s="118"/>
      <c r="I13" s="118"/>
      <c r="J13" s="260"/>
    </row>
    <row r="14" spans="1:12" s="121" customFormat="1" ht="45.75" customHeight="1">
      <c r="A14" s="432"/>
      <c r="B14" s="263">
        <v>10</v>
      </c>
      <c r="C14" s="425" t="s">
        <v>595</v>
      </c>
      <c r="D14" s="425"/>
      <c r="E14" s="426"/>
      <c r="F14" s="432"/>
      <c r="G14" s="118"/>
      <c r="H14" s="118"/>
      <c r="I14" s="118"/>
      <c r="J14" s="260"/>
    </row>
    <row r="15" spans="1:12" s="121" customFormat="1" ht="65.25" customHeight="1">
      <c r="A15" s="432"/>
      <c r="B15" s="382">
        <v>11</v>
      </c>
      <c r="C15" s="427" t="s">
        <v>621</v>
      </c>
      <c r="D15" s="427"/>
      <c r="E15" s="428"/>
      <c r="F15" s="432"/>
      <c r="G15" s="118"/>
      <c r="H15" s="118"/>
      <c r="I15" s="118"/>
      <c r="J15" s="260"/>
    </row>
    <row r="16" spans="1:12" s="121" customFormat="1" ht="34.5" customHeight="1">
      <c r="A16" s="432"/>
      <c r="B16" s="382">
        <v>12</v>
      </c>
      <c r="C16" s="425" t="s">
        <v>585</v>
      </c>
      <c r="D16" s="425"/>
      <c r="E16" s="426"/>
      <c r="F16" s="432"/>
      <c r="G16" s="118"/>
      <c r="H16" s="118"/>
      <c r="I16" s="118"/>
      <c r="J16" s="260"/>
    </row>
    <row r="17" spans="1:10" s="121" customFormat="1" ht="28.5" customHeight="1">
      <c r="A17" s="432"/>
      <c r="B17" s="382">
        <v>13</v>
      </c>
      <c r="C17" s="427" t="s">
        <v>586</v>
      </c>
      <c r="D17" s="427"/>
      <c r="E17" s="428"/>
      <c r="F17" s="432"/>
      <c r="G17" s="118"/>
      <c r="H17" s="118"/>
      <c r="I17" s="118"/>
      <c r="J17" s="260"/>
    </row>
    <row r="18" spans="1:10" s="121" customFormat="1" ht="37.5" customHeight="1">
      <c r="A18" s="432"/>
      <c r="B18" s="382">
        <v>14</v>
      </c>
      <c r="C18" s="429" t="s">
        <v>587</v>
      </c>
      <c r="D18" s="429"/>
      <c r="E18" s="430"/>
      <c r="F18" s="432"/>
      <c r="G18" s="118"/>
      <c r="H18" s="118"/>
      <c r="I18" s="118"/>
      <c r="J18" s="260"/>
    </row>
    <row r="19" spans="1:10" s="121" customFormat="1" ht="33" customHeight="1">
      <c r="A19" s="432"/>
      <c r="B19" s="264" t="s">
        <v>178</v>
      </c>
      <c r="C19" s="423" t="s">
        <v>115</v>
      </c>
      <c r="D19" s="423"/>
      <c r="E19" s="424"/>
      <c r="F19" s="432"/>
      <c r="G19" s="118"/>
      <c r="H19" s="118"/>
      <c r="I19" s="118"/>
      <c r="J19" s="120"/>
    </row>
    <row r="20" spans="1:10" ht="5.25" customHeight="1">
      <c r="A20" s="432"/>
      <c r="B20" s="265"/>
      <c r="C20" s="265"/>
      <c r="D20" s="265"/>
      <c r="E20" s="265"/>
      <c r="F20" s="432"/>
      <c r="G20" s="110"/>
      <c r="H20" s="110"/>
      <c r="I20" s="110"/>
      <c r="J20" s="111"/>
    </row>
    <row r="21" spans="1:10" ht="18" customHeight="1">
      <c r="A21" s="432"/>
      <c r="B21" s="434"/>
      <c r="C21" s="434"/>
      <c r="D21" s="434"/>
      <c r="E21" s="434"/>
      <c r="F21" s="432"/>
      <c r="G21" s="110"/>
      <c r="H21" s="110"/>
      <c r="I21" s="110"/>
      <c r="J21" s="111"/>
    </row>
    <row r="22" spans="1:10" ht="8.1" customHeight="1">
      <c r="A22" s="432"/>
      <c r="B22" s="114"/>
      <c r="C22" s="114"/>
      <c r="D22" s="114"/>
      <c r="E22" s="114"/>
      <c r="F22" s="432"/>
      <c r="G22" s="110"/>
      <c r="H22" s="110"/>
      <c r="I22" s="110"/>
      <c r="J22" s="111"/>
    </row>
    <row r="23" spans="1:10" ht="24" customHeight="1">
      <c r="A23" s="432"/>
      <c r="B23" s="438" t="s">
        <v>476</v>
      </c>
      <c r="C23" s="438"/>
      <c r="D23" s="438"/>
      <c r="E23" s="184"/>
      <c r="F23" s="432"/>
    </row>
    <row r="24" spans="1:10" ht="15.95" customHeight="1">
      <c r="A24" s="432"/>
      <c r="B24" s="436" t="s">
        <v>477</v>
      </c>
      <c r="C24" s="436"/>
      <c r="D24" s="436"/>
      <c r="F24" s="432"/>
      <c r="G24" s="110"/>
      <c r="H24" s="110"/>
      <c r="I24" s="110"/>
      <c r="J24" s="111"/>
    </row>
    <row r="25" spans="1:10" ht="24" customHeight="1">
      <c r="A25" s="432"/>
      <c r="B25" s="437" t="s">
        <v>478</v>
      </c>
      <c r="C25" s="437"/>
      <c r="D25" s="437"/>
      <c r="E25" s="184"/>
      <c r="F25" s="432"/>
      <c r="G25" s="116"/>
      <c r="H25" s="116"/>
      <c r="I25" s="116"/>
      <c r="J25" s="116"/>
    </row>
    <row r="26" spans="1:10" ht="15.95" customHeight="1">
      <c r="A26" s="433"/>
      <c r="B26" s="439" t="s">
        <v>479</v>
      </c>
      <c r="C26" s="439"/>
      <c r="D26" s="439"/>
      <c r="E26" s="185"/>
      <c r="F26" s="433"/>
      <c r="G26" s="116"/>
      <c r="H26" s="116"/>
      <c r="I26" s="116"/>
      <c r="J26" s="116"/>
    </row>
    <row r="27" spans="1:10" ht="15.75">
      <c r="A27" s="113"/>
      <c r="B27" s="117"/>
      <c r="C27" s="117"/>
      <c r="D27" s="117"/>
      <c r="E27" s="117"/>
      <c r="F27" s="110"/>
      <c r="G27" s="110"/>
      <c r="H27" s="110"/>
      <c r="I27" s="110"/>
      <c r="J27" s="111"/>
    </row>
    <row r="28" spans="1:10" ht="15.75">
      <c r="A28" s="113"/>
      <c r="B28" s="113"/>
      <c r="C28" s="113"/>
      <c r="D28" s="113"/>
      <c r="E28" s="113"/>
      <c r="F28" s="110"/>
      <c r="G28" s="110"/>
      <c r="H28" s="110"/>
      <c r="I28" s="110"/>
      <c r="J28" s="111"/>
    </row>
    <row r="29" spans="1:10" ht="15.75">
      <c r="A29" s="113"/>
      <c r="B29" s="113"/>
      <c r="C29" s="113"/>
      <c r="D29" s="113"/>
      <c r="E29" s="113"/>
      <c r="F29" s="110"/>
      <c r="G29" s="110"/>
      <c r="H29" s="110"/>
      <c r="I29" s="110"/>
      <c r="J29" s="111"/>
    </row>
  </sheetData>
  <sheetProtection algorithmName="SHA-512" hashValue="NpV+NkG2+lytqGXaJh3wwl1L8pK7z6Ie0aUSKDVupXMyr4RoC+m+M0n+4jwQaSr0Z0iwXRPv3HIPQn9/w7ziZQ==" saltValue="7bOIfOfkWlHEKQPQuhrgWw==" spinCount="100000" sheet="1" formatColumns="0" formatRows="0" selectLockedCells="1"/>
  <customSheetViews>
    <customSheetView guid="{F0B6C6E1-BBDB-4A75-A9F0-384CBB745CE4}" showPageBreaks="1" showGridLines="0" printArea="1" hiddenRows="1" view="pageBreakPreview" topLeftCell="A12">
      <selection activeCell="C10" sqref="C10:E10"/>
      <pageMargins left="0.15748031496062992" right="0.23622047244094491" top="0.78740157480314965" bottom="0.98425196850393704" header="0.35433070866141736" footer="0.51181102362204722"/>
      <printOptions horizontalCentered="1"/>
      <pageSetup paperSize="9" scale="83" orientation="portrait" r:id="rId1"/>
      <headerFooter alignWithMargins="0"/>
    </customSheetView>
    <customSheetView guid="{26C060F1-C19E-47DD-BF56-3C984BC287C6}" scale="115" showPageBreaks="1" showGridLines="0" printArea="1" hiddenRows="1" view="pageBreakPreview" topLeftCell="A7">
      <selection activeCell="J18" sqref="J18"/>
      <pageMargins left="0.15748031496063" right="0.23622047244094499" top="0.78" bottom="0.98425196850393704" header="0.35433070866141703" footer="0.511811023622047"/>
      <printOptions horizontalCentered="1"/>
      <pageSetup paperSize="9" orientation="landscape" r:id="rId2"/>
      <headerFooter alignWithMargins="0"/>
    </customSheetView>
    <customSheetView guid="{02C24E46-CB1A-4A64-AFE8-BC568DF970F3}" showGridLines="0" hiddenRows="1" topLeftCell="A10">
      <selection activeCell="C21" sqref="C21:E21"/>
      <pageMargins left="0.15748031496063" right="0.23622047244094499" top="0.78" bottom="0.98425196850393704" header="0.35433070866141703" footer="0.511811023622047"/>
      <printOptions horizontalCentered="1"/>
      <pageSetup paperSize="9" orientation="landscape" r:id="rId3"/>
      <headerFooter alignWithMargins="0"/>
    </customSheetView>
    <customSheetView guid="{955D6481-897E-48CA-BB0D-D704C8664312}" showGridLines="0" hiddenRows="1">
      <selection activeCell="I14" sqref="I14"/>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FA33CAB9-FE45-4709-BC11-EBB8931FB6CB}" showGridLines="0" hiddenRows="1">
      <selection activeCell="C6" sqref="C6:E6"/>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A966316B-6DBC-467B-B4AD-0F6D41569056}" showGridLines="0">
      <selection activeCell="C14" sqref="C14:E14"/>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0B94E550-FB49-4D0D-BCDB-8811C4A584DD}" showGridLines="0">
      <selection activeCell="H9" sqref="H9"/>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101E340E-5624-46EF-AADB-2F62C21B5295}" showGridLines="0">
      <selection activeCell="B1" sqref="B1:E1"/>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A667ED77-8424-4D1C-8A46-14ECA26AEC7D}" showGridLines="0">
      <selection activeCell="B1" sqref="B1:E1"/>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7A122CCC-B984-47E9-88CF-89418CB24A21}" showGridLines="0" showRuler="0">
      <selection activeCell="B1" sqref="B1:E1"/>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DC28ED1E-3E35-4094-9C2B-5C0A1C1D459C}" showGridLines="0">
      <selection activeCell="B1" sqref="B1:E1"/>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244B8F7F-C84C-4134-A8A5-723A75D45FC2}" showGridLines="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3BCBF1E-CDCF-4541-8D79-87EDCECBC1FD}" scale="90" showGridLines="0">
      <selection sqref="A1:A17"/>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B3AA1F62-F1E5-4DDF-B9C9-D54D9BFF6A2A}" showGridLines="0" topLeftCell="A7">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9E565B0E-8A1D-4C38-9278-F5233F8D5014}" showGridLines="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EC8792F6-94EB-40FE-A69E-3F2E55E190BC}" showGridLines="0">
      <selection activeCell="B1" sqref="B1:E1"/>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9D1B684-1876-468F-8D99-45DA6BBF39C7}" showGridLines="0">
      <selection activeCell="I3" sqref="I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B4BE0CEE-465A-40B9-8268-D354BC993C36}" showGridLines="0">
      <selection activeCell="I4" sqref="I4"/>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13074202-7653-40A0-B9BF-16D1589728A2}" showGridLines="0" hiddenRows="1">
      <selection activeCell="C6" sqref="C6:E6"/>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4B244927-9C7A-42F5-AAF5-ADC353C736FE}" showGridLines="0" hiddenRows="1">
      <selection activeCell="C6" sqref="C6:E6"/>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073677CF-5E9E-429E-9C1F-055126F3C8DC}" showGridLines="0" hiddenRows="1">
      <selection activeCell="H16" sqref="H16"/>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F80E5273-5F89-42D0-8059-39B4DAA26485}" showGridLines="0" hiddenRows="1">
      <selection activeCell="C15" sqref="C15:E15"/>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3A9A4658-0506-4EA2-8800-91A33CC724CB}" showGridLines="0" hiddenRows="1">
      <selection activeCell="B28" sqref="B28:D28"/>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3A7B3E6C-4805-42DC-AD4C-749B6F60AF6B}" scale="115" showPageBreaks="1" showGridLines="0" printArea="1" hiddenRows="1" view="pageBreakPreview">
      <selection activeCell="J18" sqref="J18"/>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s>
  <mergeCells count="26">
    <mergeCell ref="A1:A26"/>
    <mergeCell ref="F1:F26"/>
    <mergeCell ref="B21:E21"/>
    <mergeCell ref="C7:E7"/>
    <mergeCell ref="C9:E9"/>
    <mergeCell ref="C10:E10"/>
    <mergeCell ref="B24:D24"/>
    <mergeCell ref="B25:D25"/>
    <mergeCell ref="B23:D23"/>
    <mergeCell ref="C6:E6"/>
    <mergeCell ref="B26:D26"/>
    <mergeCell ref="B1:E1"/>
    <mergeCell ref="B2:E2"/>
    <mergeCell ref="C8:E8"/>
    <mergeCell ref="B3:E3"/>
    <mergeCell ref="C4:E4"/>
    <mergeCell ref="C5:E5"/>
    <mergeCell ref="C19:E19"/>
    <mergeCell ref="C12:E12"/>
    <mergeCell ref="C13:E13"/>
    <mergeCell ref="C11:E11"/>
    <mergeCell ref="C17:E17"/>
    <mergeCell ref="C14:E14"/>
    <mergeCell ref="C15:E15"/>
    <mergeCell ref="C16:E16"/>
    <mergeCell ref="C18:E18"/>
  </mergeCells>
  <phoneticPr fontId="28" type="noConversion"/>
  <printOptions horizontalCentered="1"/>
  <pageMargins left="0.15748031496062992" right="0.23622047244094491" top="0.78740157480314965" bottom="0.98425196850393704" header="0.35433070866141736" footer="0.51181102362204722"/>
  <pageSetup paperSize="9" scale="83" orientation="portrait"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indexed="10"/>
    <pageSetUpPr fitToPage="1"/>
  </sheetPr>
  <dimension ref="A1:BB247"/>
  <sheetViews>
    <sheetView showGridLines="0" showZeros="0" view="pageBreakPreview" zoomScaleSheetLayoutView="100" workbookViewId="0">
      <selection activeCell="L82" sqref="L82"/>
    </sheetView>
  </sheetViews>
  <sheetFormatPr defaultRowHeight="16.5"/>
  <cols>
    <col min="1" max="1" width="12.140625" style="32" customWidth="1"/>
    <col min="2" max="2" width="18.140625" style="32" customWidth="1"/>
    <col min="3" max="5" width="7.42578125" style="32" customWidth="1"/>
    <col min="6" max="8" width="7.42578125" style="27" customWidth="1"/>
    <col min="9" max="12" width="7.42578125" style="28" customWidth="1"/>
    <col min="13" max="54" width="9.140625" style="86"/>
    <col min="55" max="16384" width="9.140625" style="28"/>
  </cols>
  <sheetData>
    <row r="1" spans="1:26">
      <c r="A1" s="24" t="str">
        <f>'Attach 3(JV)'!A1</f>
        <v>Specification No. :CC/NT/S-SRVY/DOM/A02/24/02866</v>
      </c>
      <c r="B1" s="25"/>
      <c r="C1" s="25"/>
      <c r="D1" s="25"/>
      <c r="E1" s="25"/>
      <c r="F1" s="90"/>
      <c r="G1" s="90"/>
      <c r="H1" s="90"/>
      <c r="I1" s="91"/>
      <c r="J1" s="91"/>
      <c r="K1" s="91"/>
      <c r="L1" s="26" t="str">
        <f>"Attachment-16 " &amp; 'Attach 3(JV)'!AT1</f>
        <v>Attachment-16 LS01</v>
      </c>
    </row>
    <row r="2" spans="1:26" ht="11.25" customHeight="1">
      <c r="Z2" s="146">
        <f>'Attach 3(JV)'!Z2</f>
        <v>0</v>
      </c>
    </row>
    <row r="3" spans="1:26" ht="93" customHeight="1">
      <c r="A3" s="454" t="str">
        <f>'Attach 3(JV)'!A3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54"/>
      <c r="C3" s="454"/>
      <c r="D3" s="454"/>
      <c r="E3" s="454"/>
      <c r="F3" s="454"/>
      <c r="G3" s="454"/>
      <c r="H3" s="454"/>
      <c r="I3" s="454"/>
      <c r="J3" s="454"/>
      <c r="K3" s="454"/>
      <c r="L3" s="454"/>
    </row>
    <row r="4" spans="1:26" ht="15.95" customHeight="1">
      <c r="A4" s="31"/>
      <c r="H4" s="33"/>
      <c r="I4" s="12"/>
    </row>
    <row r="5" spans="1:26" ht="20.100000000000001" customHeight="1">
      <c r="A5" s="455" t="s">
        <v>135</v>
      </c>
      <c r="B5" s="455"/>
      <c r="C5" s="455"/>
      <c r="D5" s="455"/>
      <c r="E5" s="455"/>
      <c r="F5" s="455"/>
      <c r="G5" s="455"/>
      <c r="H5" s="455"/>
      <c r="I5" s="455"/>
      <c r="J5" s="455"/>
      <c r="K5" s="455"/>
      <c r="L5" s="455"/>
    </row>
    <row r="6" spans="1:26" ht="15.95" customHeight="1">
      <c r="A6" s="35"/>
      <c r="H6" s="33"/>
      <c r="I6" s="12"/>
    </row>
    <row r="7" spans="1:26" ht="20.100000000000001" customHeight="1">
      <c r="A7" s="36" t="str">
        <f>'Attach 3(JV)'!A7</f>
        <v>Bidder’s Name and Address (Sole Bidder) :</v>
      </c>
      <c r="G7" s="16" t="str">
        <f>'Attach 3(JV)'!E7</f>
        <v>To:</v>
      </c>
      <c r="I7" s="12"/>
    </row>
    <row r="8" spans="1:26" ht="36" customHeight="1">
      <c r="A8" s="453" t="str">
        <f>'Attach 3(JV)'!A8</f>
        <v/>
      </c>
      <c r="B8" s="453"/>
      <c r="C8" s="453"/>
      <c r="D8" s="453"/>
      <c r="E8" s="453"/>
      <c r="F8" s="453"/>
      <c r="G8" s="13" t="str">
        <f>'Attach 3(JV)'!E8</f>
        <v>Contract Services</v>
      </c>
      <c r="I8" s="12"/>
    </row>
    <row r="9" spans="1:26" ht="20.100000000000001" customHeight="1">
      <c r="A9" s="14" t="s">
        <v>153</v>
      </c>
      <c r="B9" s="457" t="str">
        <f>'Attach 3(JV)'!B9</f>
        <v/>
      </c>
      <c r="C9" s="457"/>
      <c r="D9" s="457"/>
      <c r="E9" s="457"/>
      <c r="F9" s="457"/>
      <c r="G9" s="13" t="str">
        <f>'Attach 3(JV)'!E9</f>
        <v>Power Grid Corporation of India Ltd.,</v>
      </c>
      <c r="I9" s="12"/>
    </row>
    <row r="10" spans="1:26" ht="20.100000000000001" customHeight="1">
      <c r="A10" s="14" t="s">
        <v>155</v>
      </c>
      <c r="B10" s="457" t="str">
        <f>'Attach 3(JV)'!B10</f>
        <v/>
      </c>
      <c r="C10" s="457"/>
      <c r="D10" s="457"/>
      <c r="E10" s="457"/>
      <c r="F10" s="457"/>
      <c r="G10" s="13" t="str">
        <f>'Attach 3(JV)'!E10</f>
        <v>"Saudamini", Plot No. 2, Sector 29</v>
      </c>
      <c r="I10" s="12"/>
    </row>
    <row r="11" spans="1:26" ht="20.100000000000001" customHeight="1">
      <c r="B11" s="457" t="str">
        <f>'Attach 3(JV)'!B11</f>
        <v/>
      </c>
      <c r="C11" s="457"/>
      <c r="D11" s="457"/>
      <c r="E11" s="457"/>
      <c r="F11" s="457"/>
      <c r="G11" s="13" t="str">
        <f>'Attach 3(JV)'!E11</f>
        <v>Gurgaon (Haryana) - 122001</v>
      </c>
    </row>
    <row r="12" spans="1:26" ht="20.100000000000001" customHeight="1">
      <c r="A12" s="35"/>
      <c r="B12" s="457" t="str">
        <f>'Attach 3(JV)'!B12</f>
        <v/>
      </c>
      <c r="C12" s="457"/>
      <c r="D12" s="457"/>
      <c r="E12" s="457"/>
      <c r="F12" s="457"/>
      <c r="G12" s="13"/>
    </row>
    <row r="13" spans="1:26" ht="15.95" customHeight="1">
      <c r="A13" s="35"/>
      <c r="B13" s="126"/>
      <c r="C13" s="126"/>
      <c r="D13" s="126"/>
      <c r="E13" s="126"/>
      <c r="F13" s="126"/>
    </row>
    <row r="14" spans="1:26" ht="20.100000000000001" customHeight="1">
      <c r="A14" s="32" t="s">
        <v>147</v>
      </c>
    </row>
    <row r="15" spans="1:26" ht="20.100000000000001" customHeight="1">
      <c r="A15" s="35"/>
    </row>
    <row r="16" spans="1:26" ht="57.75" customHeight="1">
      <c r="A16" s="501" t="s">
        <v>0</v>
      </c>
      <c r="B16" s="501"/>
      <c r="C16" s="501"/>
      <c r="D16" s="501"/>
      <c r="E16" s="501"/>
      <c r="F16" s="501"/>
      <c r="G16" s="501"/>
      <c r="H16" s="501"/>
      <c r="I16" s="501"/>
      <c r="J16" s="501"/>
      <c r="K16" s="501"/>
      <c r="L16" s="501"/>
    </row>
    <row r="17" spans="1:12" ht="20.100000000000001" customHeight="1">
      <c r="A17" s="92">
        <v>1</v>
      </c>
      <c r="B17" s="93" t="s">
        <v>1</v>
      </c>
    </row>
    <row r="18" spans="1:12" ht="82.5" customHeight="1">
      <c r="A18" s="53"/>
      <c r="B18" s="579" t="s">
        <v>2</v>
      </c>
      <c r="C18" s="579"/>
      <c r="D18" s="579"/>
      <c r="E18" s="579"/>
      <c r="F18" s="579"/>
      <c r="G18" s="579"/>
      <c r="H18" s="579"/>
      <c r="I18" s="579"/>
      <c r="J18" s="579"/>
      <c r="K18" s="579"/>
      <c r="L18" s="579"/>
    </row>
    <row r="19" spans="1:12" ht="60.75" customHeight="1">
      <c r="A19" s="54">
        <v>1.1000000000000001</v>
      </c>
      <c r="B19" s="605" t="s">
        <v>3</v>
      </c>
      <c r="C19" s="605"/>
      <c r="D19" s="605"/>
      <c r="E19" s="605"/>
      <c r="F19" s="605"/>
      <c r="G19" s="605"/>
      <c r="H19" s="605"/>
      <c r="I19" s="605"/>
      <c r="J19" s="605"/>
      <c r="K19" s="605"/>
      <c r="L19" s="605"/>
    </row>
    <row r="20" spans="1:12" ht="33" customHeight="1">
      <c r="A20" s="53"/>
      <c r="B20" s="621" t="str">
        <f>IF('Names of Bidder'!D6="Sole Bidder","Name of the Bidder (Sole Bidder)", "Name of Bidder (Lead Partner)")</f>
        <v>Name of the Bidder (Sole Bidder)</v>
      </c>
      <c r="C20" s="621"/>
      <c r="D20" s="621"/>
      <c r="E20" s="621"/>
      <c r="F20" s="621"/>
      <c r="G20" s="621"/>
      <c r="H20" s="589" t="str">
        <f>B9</f>
        <v/>
      </c>
      <c r="I20" s="589"/>
      <c r="J20" s="589"/>
      <c r="K20" s="589"/>
      <c r="L20" s="589"/>
    </row>
    <row r="21" spans="1:12" ht="33" customHeight="1">
      <c r="A21" s="38"/>
      <c r="B21" s="621" t="s">
        <v>4</v>
      </c>
      <c r="C21" s="621"/>
      <c r="D21" s="621"/>
      <c r="E21" s="621"/>
      <c r="F21" s="621"/>
      <c r="G21" s="621"/>
      <c r="H21" s="622" t="s">
        <v>400</v>
      </c>
      <c r="I21" s="622"/>
      <c r="J21" s="622"/>
      <c r="K21" s="622"/>
      <c r="L21" s="622"/>
    </row>
    <row r="22" spans="1:12" ht="33" customHeight="1">
      <c r="A22" s="38"/>
      <c r="B22" s="621" t="s">
        <v>5</v>
      </c>
      <c r="C22" s="621"/>
      <c r="D22" s="621"/>
      <c r="E22" s="621"/>
      <c r="F22" s="621"/>
      <c r="G22" s="621"/>
      <c r="H22" s="622"/>
      <c r="I22" s="622"/>
      <c r="J22" s="622"/>
      <c r="K22" s="622"/>
      <c r="L22" s="622"/>
    </row>
    <row r="23" spans="1:12" ht="33" customHeight="1">
      <c r="A23" s="38"/>
      <c r="B23" s="621" t="s">
        <v>6</v>
      </c>
      <c r="C23" s="621"/>
      <c r="D23" s="621"/>
      <c r="E23" s="621"/>
      <c r="F23" s="621"/>
      <c r="G23" s="621"/>
      <c r="H23" s="622"/>
      <c r="I23" s="622"/>
      <c r="J23" s="622"/>
      <c r="K23" s="622"/>
      <c r="L23" s="622"/>
    </row>
    <row r="24" spans="1:12" ht="33" customHeight="1">
      <c r="A24" s="38"/>
      <c r="B24" s="621" t="s">
        <v>7</v>
      </c>
      <c r="C24" s="621"/>
      <c r="D24" s="621"/>
      <c r="E24" s="621"/>
      <c r="F24" s="621"/>
      <c r="G24" s="621"/>
      <c r="H24" s="622"/>
      <c r="I24" s="622"/>
      <c r="J24" s="622"/>
      <c r="K24" s="622"/>
      <c r="L24" s="622"/>
    </row>
    <row r="25" spans="1:12" ht="6" customHeight="1">
      <c r="A25" s="38"/>
      <c r="B25" s="175"/>
      <c r="C25" s="175"/>
      <c r="D25" s="175"/>
      <c r="E25" s="175"/>
      <c r="F25" s="175"/>
      <c r="G25" s="175"/>
      <c r="H25" s="176"/>
      <c r="I25" s="176"/>
      <c r="J25" s="176"/>
      <c r="K25" s="176"/>
      <c r="L25" s="176"/>
    </row>
    <row r="26" spans="1:12" ht="18.95" customHeight="1">
      <c r="A26" s="54">
        <v>1.2</v>
      </c>
      <c r="B26" s="614" t="s">
        <v>217</v>
      </c>
      <c r="C26" s="614"/>
      <c r="D26" s="614"/>
      <c r="E26" s="614"/>
      <c r="F26" s="614"/>
      <c r="G26" s="614"/>
      <c r="H26" s="614"/>
      <c r="I26" s="614"/>
      <c r="J26" s="614"/>
      <c r="K26" s="614"/>
      <c r="L26" s="614"/>
    </row>
    <row r="27" spans="1:12" ht="18.95" customHeight="1">
      <c r="A27" s="57" t="s">
        <v>8</v>
      </c>
      <c r="B27" s="32" t="s">
        <v>9</v>
      </c>
      <c r="D27" s="94"/>
      <c r="E27" s="94"/>
    </row>
    <row r="28" spans="1:12" ht="18.95" customHeight="1">
      <c r="A28" s="38"/>
      <c r="B28" s="613" t="s">
        <v>10</v>
      </c>
      <c r="C28" s="613"/>
      <c r="D28" s="503"/>
      <c r="E28" s="503"/>
      <c r="F28" s="503"/>
      <c r="G28" s="503"/>
      <c r="H28" s="503"/>
      <c r="I28" s="503"/>
      <c r="J28" s="503"/>
      <c r="K28" s="503"/>
      <c r="L28" s="503"/>
    </row>
    <row r="29" spans="1:12" ht="18.95" customHeight="1">
      <c r="A29" s="38"/>
      <c r="B29" s="615" t="s">
        <v>11</v>
      </c>
      <c r="C29" s="616"/>
      <c r="D29" s="617"/>
      <c r="E29" s="617"/>
      <c r="F29" s="617"/>
      <c r="G29" s="617"/>
      <c r="H29" s="617"/>
      <c r="I29" s="617"/>
      <c r="J29" s="617"/>
      <c r="K29" s="617"/>
      <c r="L29" s="617"/>
    </row>
    <row r="30" spans="1:12" ht="18.95" customHeight="1">
      <c r="A30" s="38"/>
      <c r="B30" s="97"/>
      <c r="C30" s="55"/>
      <c r="D30" s="618"/>
      <c r="E30" s="618"/>
      <c r="F30" s="618"/>
      <c r="G30" s="618"/>
      <c r="H30" s="618"/>
      <c r="I30" s="618"/>
      <c r="J30" s="618"/>
      <c r="K30" s="618"/>
      <c r="L30" s="618"/>
    </row>
    <row r="31" spans="1:12" ht="18.95" customHeight="1">
      <c r="A31" s="38"/>
      <c r="B31" s="97"/>
      <c r="C31" s="55"/>
      <c r="D31" s="618"/>
      <c r="E31" s="618"/>
      <c r="F31" s="618"/>
      <c r="G31" s="618"/>
      <c r="H31" s="618"/>
      <c r="I31" s="618"/>
      <c r="J31" s="618"/>
      <c r="K31" s="618"/>
      <c r="L31" s="618"/>
    </row>
    <row r="32" spans="1:12" ht="18.95" customHeight="1">
      <c r="A32" s="38"/>
      <c r="B32" s="98"/>
      <c r="C32" s="56"/>
      <c r="D32" s="619"/>
      <c r="E32" s="619"/>
      <c r="F32" s="619"/>
      <c r="G32" s="619"/>
      <c r="H32" s="619"/>
      <c r="I32" s="619"/>
      <c r="J32" s="619"/>
      <c r="K32" s="619"/>
      <c r="L32" s="619"/>
    </row>
    <row r="33" spans="1:12" ht="18.95" customHeight="1">
      <c r="A33" s="38"/>
      <c r="B33" s="613" t="s">
        <v>12</v>
      </c>
      <c r="C33" s="613"/>
      <c r="D33" s="503"/>
      <c r="E33" s="503"/>
      <c r="F33" s="503"/>
      <c r="G33" s="503"/>
      <c r="H33" s="503"/>
      <c r="I33" s="503"/>
      <c r="J33" s="503"/>
      <c r="K33" s="503"/>
      <c r="L33" s="503"/>
    </row>
    <row r="34" spans="1:12" ht="18.95" customHeight="1">
      <c r="A34" s="38"/>
      <c r="B34" s="613" t="s">
        <v>13</v>
      </c>
      <c r="C34" s="613"/>
      <c r="D34" s="503"/>
      <c r="E34" s="503"/>
      <c r="F34" s="503"/>
      <c r="G34" s="503"/>
      <c r="H34" s="503"/>
      <c r="I34" s="503"/>
      <c r="J34" s="503"/>
      <c r="K34" s="503"/>
      <c r="L34" s="503"/>
    </row>
    <row r="35" spans="1:12" ht="18.95" customHeight="1">
      <c r="A35" s="38"/>
      <c r="B35" s="613" t="s">
        <v>14</v>
      </c>
      <c r="C35" s="613"/>
      <c r="D35" s="503"/>
      <c r="E35" s="503"/>
      <c r="F35" s="503"/>
      <c r="G35" s="503"/>
      <c r="H35" s="503"/>
      <c r="I35" s="503"/>
      <c r="J35" s="503"/>
      <c r="K35" s="503"/>
      <c r="L35" s="503"/>
    </row>
    <row r="36" spans="1:12" ht="18.95" customHeight="1">
      <c r="A36" s="38"/>
      <c r="B36" s="613" t="s">
        <v>15</v>
      </c>
      <c r="C36" s="613"/>
      <c r="D36" s="503"/>
      <c r="E36" s="503"/>
      <c r="F36" s="503"/>
      <c r="G36" s="503"/>
      <c r="H36" s="503"/>
      <c r="I36" s="503"/>
      <c r="J36" s="503"/>
      <c r="K36" s="503"/>
      <c r="L36" s="503"/>
    </row>
    <row r="37" spans="1:12" ht="8.1" customHeight="1">
      <c r="A37" s="38"/>
      <c r="B37" s="99"/>
      <c r="C37" s="99"/>
      <c r="D37" s="100"/>
      <c r="E37" s="100"/>
      <c r="F37" s="100"/>
      <c r="G37" s="100"/>
      <c r="H37" s="100"/>
      <c r="I37" s="100"/>
      <c r="J37" s="100"/>
      <c r="K37" s="100"/>
      <c r="L37" s="100"/>
    </row>
    <row r="38" spans="1:12" ht="61.5" customHeight="1">
      <c r="A38" s="58" t="s">
        <v>17</v>
      </c>
      <c r="B38" s="579" t="s">
        <v>16</v>
      </c>
      <c r="C38" s="579"/>
      <c r="D38" s="579"/>
      <c r="E38" s="579"/>
      <c r="F38" s="579"/>
      <c r="G38" s="579"/>
      <c r="H38" s="579"/>
      <c r="I38" s="579"/>
      <c r="J38" s="579"/>
      <c r="K38" s="579"/>
      <c r="L38" s="579"/>
    </row>
    <row r="39" spans="1:12" ht="33.75" customHeight="1">
      <c r="A39" s="38"/>
      <c r="B39" s="96" t="s">
        <v>151</v>
      </c>
      <c r="C39" s="601" t="s">
        <v>18</v>
      </c>
      <c r="D39" s="601"/>
      <c r="E39" s="601"/>
      <c r="F39" s="601"/>
      <c r="G39" s="601" t="s">
        <v>19</v>
      </c>
      <c r="H39" s="601"/>
      <c r="I39" s="601" t="s">
        <v>20</v>
      </c>
      <c r="J39" s="601"/>
      <c r="K39" s="601"/>
      <c r="L39" s="601"/>
    </row>
    <row r="40" spans="1:12" ht="38.1" customHeight="1">
      <c r="B40" s="106"/>
      <c r="C40" s="503"/>
      <c r="D40" s="503"/>
      <c r="E40" s="503"/>
      <c r="F40" s="503"/>
      <c r="G40" s="593"/>
      <c r="H40" s="593"/>
      <c r="I40" s="503"/>
      <c r="J40" s="503"/>
      <c r="K40" s="503"/>
      <c r="L40" s="503"/>
    </row>
    <row r="41" spans="1:12" ht="38.1" customHeight="1">
      <c r="A41" s="38"/>
      <c r="B41" s="106"/>
      <c r="C41" s="503"/>
      <c r="D41" s="503"/>
      <c r="E41" s="503"/>
      <c r="F41" s="503"/>
      <c r="G41" s="593"/>
      <c r="H41" s="593"/>
      <c r="I41" s="503"/>
      <c r="J41" s="503"/>
      <c r="K41" s="503"/>
      <c r="L41" s="503"/>
    </row>
    <row r="42" spans="1:12" ht="8.1" customHeight="1">
      <c r="A42" s="38"/>
      <c r="B42" s="99"/>
      <c r="C42" s="99"/>
      <c r="D42" s="100"/>
      <c r="E42" s="100"/>
      <c r="F42" s="100"/>
      <c r="G42" s="100"/>
      <c r="H42" s="100"/>
      <c r="I42" s="100"/>
      <c r="J42" s="100"/>
      <c r="K42" s="100"/>
      <c r="L42" s="100"/>
    </row>
    <row r="43" spans="1:12" ht="27.75" customHeight="1">
      <c r="A43" s="58" t="s">
        <v>40</v>
      </c>
      <c r="B43" s="636" t="s">
        <v>508</v>
      </c>
      <c r="C43" s="636"/>
      <c r="D43" s="636"/>
      <c r="E43" s="636"/>
      <c r="F43" s="636"/>
      <c r="G43" s="636"/>
      <c r="H43" s="636"/>
      <c r="I43" s="636"/>
      <c r="J43" s="636"/>
      <c r="K43" s="636"/>
      <c r="L43" s="636"/>
    </row>
    <row r="44" spans="1:12" ht="33.75" hidden="1" customHeight="1">
      <c r="A44" s="38"/>
      <c r="B44" s="96"/>
      <c r="C44" s="601"/>
      <c r="D44" s="601"/>
      <c r="E44" s="601"/>
      <c r="F44" s="601"/>
      <c r="G44" s="601"/>
      <c r="H44" s="601"/>
      <c r="I44" s="601"/>
      <c r="J44" s="601"/>
      <c r="K44" s="601"/>
      <c r="L44" s="601"/>
    </row>
    <row r="45" spans="1:12" ht="38.1" customHeight="1">
      <c r="B45" s="106"/>
      <c r="C45" s="503"/>
      <c r="D45" s="503"/>
      <c r="E45" s="503"/>
      <c r="F45" s="503"/>
      <c r="G45" s="593"/>
      <c r="H45" s="593"/>
      <c r="I45" s="503"/>
      <c r="J45" s="503"/>
      <c r="K45" s="503"/>
      <c r="L45" s="503"/>
    </row>
    <row r="46" spans="1:12" ht="38.1" customHeight="1">
      <c r="A46" s="38"/>
      <c r="B46" s="106"/>
      <c r="C46" s="503"/>
      <c r="D46" s="503"/>
      <c r="E46" s="503"/>
      <c r="F46" s="503"/>
      <c r="G46" s="593"/>
      <c r="H46" s="593"/>
      <c r="I46" s="503"/>
      <c r="J46" s="503"/>
      <c r="K46" s="503"/>
      <c r="L46" s="503"/>
    </row>
    <row r="47" spans="1:12" ht="20.100000000000001" customHeight="1">
      <c r="A47" s="92">
        <v>2</v>
      </c>
      <c r="B47" s="101" t="s">
        <v>21</v>
      </c>
    </row>
    <row r="48" spans="1:12" ht="78.75" customHeight="1">
      <c r="B48" s="579" t="s">
        <v>22</v>
      </c>
      <c r="C48" s="579"/>
      <c r="D48" s="579"/>
      <c r="E48" s="579"/>
      <c r="F48" s="579"/>
      <c r="G48" s="579"/>
      <c r="H48" s="579"/>
      <c r="I48" s="579"/>
      <c r="J48" s="579"/>
      <c r="K48" s="579"/>
      <c r="L48" s="579"/>
    </row>
    <row r="49" spans="1:54" s="27" customFormat="1" ht="34.5" customHeight="1">
      <c r="A49" s="54">
        <v>2.1</v>
      </c>
      <c r="B49" s="579" t="s">
        <v>23</v>
      </c>
      <c r="C49" s="579"/>
      <c r="D49" s="579"/>
      <c r="E49" s="579"/>
      <c r="F49" s="579"/>
      <c r="G49" s="579"/>
      <c r="H49" s="579"/>
      <c r="I49" s="579"/>
      <c r="J49" s="579"/>
      <c r="K49" s="579"/>
      <c r="L49" s="579"/>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row>
    <row r="50" spans="1:54" ht="51" customHeight="1">
      <c r="A50" s="38"/>
      <c r="B50" s="96" t="s">
        <v>24</v>
      </c>
      <c r="C50" s="601" t="s">
        <v>25</v>
      </c>
      <c r="D50" s="601"/>
      <c r="E50" s="601"/>
      <c r="F50" s="601"/>
      <c r="G50" s="601" t="s">
        <v>26</v>
      </c>
      <c r="H50" s="601"/>
      <c r="I50" s="601" t="s">
        <v>462</v>
      </c>
      <c r="J50" s="601"/>
      <c r="K50" s="601" t="s">
        <v>463</v>
      </c>
      <c r="L50" s="601"/>
    </row>
    <row r="51" spans="1:54" ht="27.95" customHeight="1">
      <c r="A51" s="38"/>
      <c r="B51" s="106">
        <v>1</v>
      </c>
      <c r="C51" s="503"/>
      <c r="D51" s="503"/>
      <c r="E51" s="503"/>
      <c r="F51" s="503"/>
      <c r="G51" s="593"/>
      <c r="H51" s="593"/>
      <c r="I51" s="593"/>
      <c r="J51" s="593"/>
      <c r="K51" s="597"/>
      <c r="L51" s="597"/>
    </row>
    <row r="52" spans="1:54" ht="27.95" customHeight="1">
      <c r="A52" s="38"/>
      <c r="B52" s="106">
        <v>2</v>
      </c>
      <c r="C52" s="503"/>
      <c r="D52" s="503"/>
      <c r="E52" s="503"/>
      <c r="F52" s="503"/>
      <c r="G52" s="593"/>
      <c r="H52" s="593"/>
      <c r="I52" s="593"/>
      <c r="J52" s="593"/>
      <c r="K52" s="597"/>
      <c r="L52" s="597"/>
    </row>
    <row r="53" spans="1:54" ht="27.95" customHeight="1">
      <c r="A53" s="38"/>
      <c r="B53" s="106">
        <v>3</v>
      </c>
      <c r="C53" s="503"/>
      <c r="D53" s="503"/>
      <c r="E53" s="503"/>
      <c r="F53" s="503"/>
      <c r="G53" s="593"/>
      <c r="H53" s="593"/>
      <c r="I53" s="593"/>
      <c r="J53" s="593"/>
      <c r="K53" s="597"/>
      <c r="L53" s="597"/>
    </row>
    <row r="54" spans="1:54" ht="27.95" customHeight="1">
      <c r="A54" s="38"/>
      <c r="B54" s="106">
        <v>4</v>
      </c>
      <c r="C54" s="503"/>
      <c r="D54" s="503"/>
      <c r="E54" s="503"/>
      <c r="F54" s="503"/>
      <c r="G54" s="593"/>
      <c r="H54" s="593"/>
      <c r="I54" s="593"/>
      <c r="J54" s="593"/>
      <c r="K54" s="597"/>
      <c r="L54" s="597"/>
    </row>
    <row r="55" spans="1:54" ht="27.95" customHeight="1">
      <c r="A55" s="38"/>
      <c r="B55" s="106">
        <v>5</v>
      </c>
      <c r="C55" s="503"/>
      <c r="D55" s="503"/>
      <c r="E55" s="503"/>
      <c r="F55" s="503"/>
      <c r="G55" s="593"/>
      <c r="H55" s="593"/>
      <c r="I55" s="593"/>
      <c r="J55" s="593"/>
      <c r="K55" s="597"/>
      <c r="L55" s="597"/>
    </row>
    <row r="56" spans="1:54" ht="21" customHeight="1">
      <c r="A56" s="28"/>
      <c r="B56" s="28"/>
      <c r="D56" s="100"/>
      <c r="E56" s="100"/>
      <c r="F56" s="100"/>
    </row>
    <row r="57" spans="1:54" ht="21" customHeight="1">
      <c r="A57" s="92">
        <v>3</v>
      </c>
      <c r="B57" s="101" t="s">
        <v>532</v>
      </c>
      <c r="D57" s="100"/>
      <c r="E57" s="100"/>
      <c r="F57" s="100"/>
    </row>
    <row r="58" spans="1:54" ht="21" customHeight="1">
      <c r="A58" s="92"/>
      <c r="B58" s="101"/>
      <c r="D58" s="100"/>
      <c r="E58" s="100"/>
      <c r="F58" s="100"/>
    </row>
    <row r="59" spans="1:54" ht="70.5" customHeight="1">
      <c r="A59" s="92"/>
      <c r="B59" s="606" t="s">
        <v>533</v>
      </c>
      <c r="C59" s="606"/>
      <c r="D59" s="606"/>
      <c r="E59" s="606"/>
      <c r="F59" s="606"/>
      <c r="G59" s="606"/>
      <c r="H59" s="606"/>
      <c r="I59" s="606"/>
      <c r="J59" s="606"/>
      <c r="K59" s="606"/>
      <c r="L59" s="606"/>
    </row>
    <row r="60" spans="1:54" ht="21" customHeight="1">
      <c r="A60" s="92">
        <v>3.1</v>
      </c>
      <c r="B60" s="101" t="s">
        <v>534</v>
      </c>
      <c r="D60" s="100"/>
      <c r="E60" s="100"/>
      <c r="F60" s="100"/>
    </row>
    <row r="61" spans="1:54" ht="21" customHeight="1">
      <c r="A61" s="92"/>
      <c r="B61" s="101"/>
      <c r="D61" s="100"/>
      <c r="E61" s="100"/>
      <c r="F61" s="100"/>
    </row>
    <row r="62" spans="1:54" ht="50.25" customHeight="1">
      <c r="A62" s="92"/>
      <c r="B62" s="96" t="s">
        <v>24</v>
      </c>
      <c r="C62" s="601" t="s">
        <v>535</v>
      </c>
      <c r="D62" s="601"/>
      <c r="E62" s="601"/>
      <c r="F62" s="601"/>
      <c r="G62" s="607" t="s">
        <v>536</v>
      </c>
      <c r="H62" s="608"/>
      <c r="I62" s="608"/>
      <c r="J62" s="608"/>
      <c r="K62" s="608"/>
      <c r="L62" s="609"/>
    </row>
    <row r="63" spans="1:54" ht="21" customHeight="1">
      <c r="A63" s="92"/>
      <c r="B63" s="106"/>
      <c r="C63" s="503"/>
      <c r="D63" s="503"/>
      <c r="E63" s="503"/>
      <c r="F63" s="503"/>
      <c r="G63" s="610"/>
      <c r="H63" s="611"/>
      <c r="I63" s="611"/>
      <c r="J63" s="611"/>
      <c r="K63" s="611"/>
      <c r="L63" s="612"/>
    </row>
    <row r="64" spans="1:54" ht="21" customHeight="1">
      <c r="A64" s="92"/>
      <c r="B64" s="106"/>
      <c r="C64" s="503"/>
      <c r="D64" s="503"/>
      <c r="E64" s="503"/>
      <c r="F64" s="503"/>
      <c r="G64" s="610"/>
      <c r="H64" s="611"/>
      <c r="I64" s="611"/>
      <c r="J64" s="611"/>
      <c r="K64" s="611"/>
      <c r="L64" s="612"/>
    </row>
    <row r="65" spans="1:54" ht="21" customHeight="1">
      <c r="A65" s="92"/>
      <c r="B65" s="106"/>
      <c r="C65" s="503"/>
      <c r="D65" s="503"/>
      <c r="E65" s="503"/>
      <c r="F65" s="503"/>
      <c r="G65" s="610"/>
      <c r="H65" s="611"/>
      <c r="I65" s="611"/>
      <c r="J65" s="611"/>
      <c r="K65" s="611"/>
      <c r="L65" s="612"/>
    </row>
    <row r="66" spans="1:54" ht="21" customHeight="1">
      <c r="A66" s="92"/>
      <c r="B66" s="106"/>
      <c r="C66" s="503"/>
      <c r="D66" s="503"/>
      <c r="E66" s="503"/>
      <c r="F66" s="503"/>
      <c r="G66" s="610"/>
      <c r="H66" s="611"/>
      <c r="I66" s="611"/>
      <c r="J66" s="611"/>
      <c r="K66" s="611"/>
      <c r="L66" s="612"/>
    </row>
    <row r="67" spans="1:54" ht="21" customHeight="1">
      <c r="A67" s="92"/>
      <c r="B67" s="106"/>
      <c r="C67" s="503"/>
      <c r="D67" s="503"/>
      <c r="E67" s="503"/>
      <c r="F67" s="503"/>
      <c r="G67" s="610"/>
      <c r="H67" s="611"/>
      <c r="I67" s="611"/>
      <c r="J67" s="611"/>
      <c r="K67" s="611"/>
      <c r="L67" s="612"/>
    </row>
    <row r="68" spans="1:54" ht="21" customHeight="1">
      <c r="A68" s="92">
        <v>4</v>
      </c>
      <c r="B68" s="101" t="s">
        <v>27</v>
      </c>
      <c r="D68" s="100"/>
      <c r="E68" s="100"/>
      <c r="F68" s="100"/>
    </row>
    <row r="69" spans="1:54" ht="18" customHeight="1">
      <c r="A69" s="102">
        <v>4.0999999999999996</v>
      </c>
      <c r="B69" s="620" t="s">
        <v>28</v>
      </c>
      <c r="C69" s="620"/>
      <c r="D69" s="620"/>
      <c r="E69" s="620"/>
      <c r="F69" s="100"/>
    </row>
    <row r="70" spans="1:54" ht="67.5" customHeight="1">
      <c r="A70" s="38"/>
      <c r="B70" s="579" t="s">
        <v>29</v>
      </c>
      <c r="C70" s="579"/>
      <c r="D70" s="579"/>
      <c r="E70" s="579"/>
      <c r="F70" s="579"/>
      <c r="G70" s="579"/>
      <c r="H70" s="579"/>
      <c r="I70" s="579"/>
      <c r="J70" s="579"/>
      <c r="K70" s="579"/>
      <c r="L70" s="579"/>
    </row>
    <row r="71" spans="1:54" s="27" customFormat="1" ht="35.25" customHeight="1">
      <c r="A71" s="38"/>
      <c r="B71" s="485" t="s">
        <v>30</v>
      </c>
      <c r="C71" s="485"/>
      <c r="D71" s="485"/>
      <c r="E71" s="468" t="s">
        <v>31</v>
      </c>
      <c r="F71" s="596"/>
      <c r="G71" s="596"/>
      <c r="H71" s="469"/>
      <c r="I71" s="485" t="s">
        <v>32</v>
      </c>
      <c r="J71" s="485"/>
      <c r="K71" s="485"/>
      <c r="L71" s="485"/>
      <c r="M71" s="87"/>
      <c r="N71" s="87"/>
      <c r="O71" s="87"/>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87"/>
      <c r="AU71" s="87"/>
      <c r="AV71" s="87"/>
      <c r="AW71" s="87"/>
      <c r="AX71" s="87"/>
      <c r="AY71" s="87"/>
      <c r="AZ71" s="87"/>
      <c r="BA71" s="87"/>
      <c r="BB71" s="87"/>
    </row>
    <row r="72" spans="1:54" ht="20.100000000000001" customHeight="1">
      <c r="A72" s="38"/>
      <c r="B72" s="503"/>
      <c r="C72" s="503"/>
      <c r="D72" s="503"/>
      <c r="E72" s="593"/>
      <c r="F72" s="593"/>
      <c r="G72" s="593"/>
      <c r="H72" s="593"/>
      <c r="I72" s="593"/>
      <c r="J72" s="593"/>
      <c r="K72" s="593"/>
      <c r="L72" s="593"/>
    </row>
    <row r="73" spans="1:54" ht="20.100000000000001" customHeight="1">
      <c r="A73" s="38"/>
      <c r="B73" s="503"/>
      <c r="C73" s="503"/>
      <c r="D73" s="503"/>
      <c r="E73" s="593"/>
      <c r="F73" s="593"/>
      <c r="G73" s="593"/>
      <c r="H73" s="593"/>
      <c r="I73" s="593"/>
      <c r="J73" s="593"/>
      <c r="K73" s="593"/>
      <c r="L73" s="593"/>
    </row>
    <row r="74" spans="1:54" ht="20.100000000000001" customHeight="1">
      <c r="A74" s="38"/>
      <c r="B74" s="503"/>
      <c r="C74" s="503"/>
      <c r="D74" s="503"/>
      <c r="E74" s="593"/>
      <c r="F74" s="593"/>
      <c r="G74" s="593"/>
      <c r="H74" s="593"/>
      <c r="I74" s="593"/>
      <c r="J74" s="593"/>
      <c r="K74" s="593"/>
      <c r="L74" s="593"/>
    </row>
    <row r="75" spans="1:54" ht="20.100000000000001" customHeight="1">
      <c r="A75" s="38"/>
      <c r="B75" s="503"/>
      <c r="C75" s="503"/>
      <c r="D75" s="503"/>
      <c r="E75" s="593"/>
      <c r="F75" s="593"/>
      <c r="G75" s="593"/>
      <c r="H75" s="593"/>
      <c r="I75" s="593"/>
      <c r="J75" s="593"/>
      <c r="K75" s="593"/>
      <c r="L75" s="593"/>
    </row>
    <row r="76" spans="1:54" ht="20.100000000000001" customHeight="1">
      <c r="A76" s="38"/>
      <c r="B76" s="503"/>
      <c r="C76" s="503"/>
      <c r="D76" s="503"/>
      <c r="E76" s="593"/>
      <c r="F76" s="593"/>
      <c r="G76" s="593"/>
      <c r="H76" s="593"/>
      <c r="I76" s="593"/>
      <c r="J76" s="593"/>
      <c r="K76" s="593"/>
      <c r="L76" s="593"/>
    </row>
    <row r="77" spans="1:54" ht="20.100000000000001" customHeight="1">
      <c r="A77" s="38"/>
      <c r="B77" s="503"/>
      <c r="C77" s="503"/>
      <c r="D77" s="503"/>
      <c r="E77" s="593"/>
      <c r="F77" s="593"/>
      <c r="G77" s="593"/>
      <c r="H77" s="593"/>
      <c r="I77" s="593"/>
      <c r="J77" s="593"/>
      <c r="K77" s="593"/>
      <c r="L77" s="593"/>
    </row>
    <row r="78" spans="1:54" s="27" customFormat="1" ht="20.100000000000001" customHeight="1">
      <c r="A78" s="35">
        <v>4.2</v>
      </c>
      <c r="B78" s="35" t="s">
        <v>33</v>
      </c>
      <c r="C78" s="103"/>
      <c r="D78" s="103"/>
      <c r="E78" s="103"/>
      <c r="F78" s="103"/>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row>
    <row r="79" spans="1:54" s="27" customFormat="1" ht="20.100000000000001" customHeight="1">
      <c r="A79" s="35"/>
      <c r="B79" s="35"/>
      <c r="C79" s="103"/>
      <c r="D79" s="103"/>
      <c r="E79" s="103"/>
      <c r="F79" s="103"/>
      <c r="K79" s="107" t="s">
        <v>466</v>
      </c>
      <c r="L79" s="108"/>
      <c r="M79" s="87"/>
      <c r="N79" s="87"/>
      <c r="O79" s="87"/>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row>
    <row r="80" spans="1:54" s="27" customFormat="1" ht="20.100000000000001" customHeight="1">
      <c r="A80" s="35"/>
      <c r="B80" s="49" t="s">
        <v>464</v>
      </c>
      <c r="C80" s="485" t="s">
        <v>465</v>
      </c>
      <c r="D80" s="485"/>
      <c r="E80" s="485"/>
      <c r="F80" s="485"/>
      <c r="G80" s="485"/>
      <c r="H80" s="468" t="s">
        <v>34</v>
      </c>
      <c r="I80" s="596"/>
      <c r="J80" s="596"/>
      <c r="K80" s="596"/>
      <c r="L80" s="469"/>
      <c r="M80" s="87"/>
      <c r="N80" s="87"/>
      <c r="O80" s="87"/>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row>
    <row r="81" spans="1:54" s="169" customFormat="1" ht="33" customHeight="1">
      <c r="A81" s="41"/>
      <c r="B81" s="95"/>
      <c r="C81" s="251" t="s">
        <v>520</v>
      </c>
      <c r="D81" s="251" t="s">
        <v>591</v>
      </c>
      <c r="E81" s="251" t="s">
        <v>494</v>
      </c>
      <c r="F81" s="251" t="s">
        <v>493</v>
      </c>
      <c r="G81" s="251" t="s">
        <v>492</v>
      </c>
      <c r="H81" s="251" t="s">
        <v>522</v>
      </c>
      <c r="I81" s="251" t="s">
        <v>531</v>
      </c>
      <c r="J81" s="251" t="s">
        <v>592</v>
      </c>
      <c r="K81" s="251" t="s">
        <v>593</v>
      </c>
      <c r="L81" s="251" t="s">
        <v>601</v>
      </c>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row>
    <row r="82" spans="1:54" s="27" customFormat="1" ht="33" customHeight="1">
      <c r="A82" s="35"/>
      <c r="B82" s="95" t="s">
        <v>467</v>
      </c>
      <c r="C82" s="170"/>
      <c r="D82" s="170"/>
      <c r="E82" s="170"/>
      <c r="F82" s="170"/>
      <c r="G82" s="170"/>
      <c r="H82" s="170"/>
      <c r="I82" s="170"/>
      <c r="J82" s="170"/>
      <c r="K82" s="170"/>
      <c r="L82" s="170"/>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row>
    <row r="83" spans="1:54" s="27" customFormat="1" ht="33" customHeight="1">
      <c r="A83" s="35"/>
      <c r="B83" s="95" t="s">
        <v>468</v>
      </c>
      <c r="C83" s="170"/>
      <c r="D83" s="170"/>
      <c r="E83" s="170"/>
      <c r="F83" s="170"/>
      <c r="G83" s="170"/>
      <c r="H83" s="170"/>
      <c r="I83" s="170"/>
      <c r="J83" s="170"/>
      <c r="K83" s="170"/>
      <c r="L83" s="170"/>
      <c r="M83" s="87"/>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row>
    <row r="84" spans="1:54" s="27" customFormat="1" ht="33" customHeight="1">
      <c r="A84" s="35"/>
      <c r="B84" s="95" t="s">
        <v>471</v>
      </c>
      <c r="C84" s="170"/>
      <c r="D84" s="170"/>
      <c r="E84" s="170"/>
      <c r="F84" s="170"/>
      <c r="G84" s="170"/>
      <c r="H84" s="170"/>
      <c r="I84" s="170"/>
      <c r="J84" s="170"/>
      <c r="K84" s="170"/>
      <c r="L84" s="170"/>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row>
    <row r="85" spans="1:54" s="27" customFormat="1" ht="33" customHeight="1">
      <c r="A85" s="35"/>
      <c r="B85" s="95" t="s">
        <v>472</v>
      </c>
      <c r="C85" s="170"/>
      <c r="D85" s="170"/>
      <c r="E85" s="170"/>
      <c r="F85" s="170"/>
      <c r="G85" s="170"/>
      <c r="H85" s="170"/>
      <c r="I85" s="170"/>
      <c r="J85" s="170"/>
      <c r="K85" s="170"/>
      <c r="L85" s="170"/>
      <c r="M85" s="87"/>
      <c r="N85" s="87"/>
      <c r="O85" s="87"/>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row>
    <row r="86" spans="1:54" s="27" customFormat="1" ht="33" customHeight="1">
      <c r="A86" s="35"/>
      <c r="B86" s="95" t="s">
        <v>473</v>
      </c>
      <c r="C86" s="170"/>
      <c r="D86" s="170"/>
      <c r="E86" s="170"/>
      <c r="F86" s="170"/>
      <c r="G86" s="170"/>
      <c r="H86" s="170"/>
      <c r="I86" s="170"/>
      <c r="J86" s="170"/>
      <c r="K86" s="170"/>
      <c r="L86" s="170"/>
      <c r="M86" s="87"/>
      <c r="N86" s="87"/>
      <c r="O86" s="87"/>
      <c r="P86" s="87"/>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87"/>
      <c r="BB86" s="87"/>
    </row>
    <row r="87" spans="1:54" s="27" customFormat="1" ht="33" customHeight="1">
      <c r="A87" s="35"/>
      <c r="B87" s="95" t="s">
        <v>474</v>
      </c>
      <c r="C87" s="170"/>
      <c r="D87" s="170"/>
      <c r="E87" s="170"/>
      <c r="F87" s="170"/>
      <c r="G87" s="170"/>
      <c r="H87" s="170"/>
      <c r="I87" s="170"/>
      <c r="J87" s="170"/>
      <c r="K87" s="170"/>
      <c r="L87" s="170"/>
      <c r="M87" s="87"/>
      <c r="N87" s="87"/>
      <c r="O87" s="87"/>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row>
    <row r="88" spans="1:54" ht="20.100000000000001" customHeight="1">
      <c r="A88" s="104"/>
      <c r="B88" s="104"/>
      <c r="C88" s="105"/>
      <c r="D88" s="105"/>
      <c r="E88" s="105"/>
      <c r="F88" s="105"/>
    </row>
    <row r="89" spans="1:54" ht="20.100000000000001" customHeight="1">
      <c r="A89" s="104"/>
      <c r="B89" s="104"/>
      <c r="C89" s="105"/>
      <c r="D89" s="105"/>
      <c r="E89" s="105"/>
      <c r="F89" s="105"/>
    </row>
    <row r="90" spans="1:54" ht="24" customHeight="1">
      <c r="A90" s="104"/>
      <c r="B90" s="104"/>
      <c r="C90" s="105"/>
      <c r="D90" s="105"/>
      <c r="E90" s="105"/>
      <c r="F90" s="28"/>
      <c r="G90" s="59"/>
    </row>
    <row r="91" spans="1:54" ht="24" customHeight="1">
      <c r="A91" s="39" t="s">
        <v>133</v>
      </c>
      <c r="B91" s="570" t="str">
        <f>'Attach 3(JV)'!B24</f>
        <v/>
      </c>
      <c r="C91" s="570"/>
      <c r="D91" s="570"/>
      <c r="E91" s="28"/>
      <c r="G91" s="59" t="s">
        <v>131</v>
      </c>
      <c r="H91" s="594" t="str">
        <f>'Attach 3(JV)'!E24</f>
        <v/>
      </c>
      <c r="I91" s="595"/>
      <c r="J91" s="595"/>
      <c r="K91" s="595"/>
      <c r="L91" s="595"/>
    </row>
    <row r="92" spans="1:54" ht="24" customHeight="1">
      <c r="A92" s="39" t="s">
        <v>134</v>
      </c>
      <c r="B92" s="571" t="str">
        <f>'Attach 3(JV)'!B25</f>
        <v/>
      </c>
      <c r="C92" s="571"/>
      <c r="D92" s="571"/>
      <c r="E92" s="28"/>
      <c r="G92" s="59" t="s">
        <v>132</v>
      </c>
      <c r="H92" s="594" t="str">
        <f>'Attach 3(JV)'!E25</f>
        <v/>
      </c>
      <c r="I92" s="595"/>
      <c r="J92" s="595"/>
      <c r="K92" s="595"/>
      <c r="L92" s="595"/>
    </row>
    <row r="93" spans="1:54" ht="24" customHeight="1">
      <c r="A93" s="28"/>
      <c r="B93" s="28"/>
      <c r="C93" s="28"/>
      <c r="D93" s="28"/>
      <c r="E93" s="28"/>
      <c r="F93" s="28"/>
      <c r="G93" s="59"/>
      <c r="H93" s="28"/>
    </row>
    <row r="94" spans="1:54">
      <c r="A94" s="24" t="str">
        <f>A1</f>
        <v>Specification No. :CC/NT/S-SRVY/DOM/A02/24/02866</v>
      </c>
      <c r="B94" s="25"/>
      <c r="C94" s="25"/>
      <c r="D94" s="25"/>
      <c r="E94" s="25"/>
      <c r="F94" s="90"/>
      <c r="G94" s="90"/>
      <c r="H94" s="90"/>
      <c r="I94" s="91"/>
      <c r="J94" s="91"/>
      <c r="K94" s="91"/>
      <c r="L94" s="26" t="str">
        <f>"Attachment-16 " &amp; 'Attach 3(JV)'!AT76</f>
        <v xml:space="preserve">Attachment-16 </v>
      </c>
    </row>
    <row r="96" spans="1:54" ht="48" customHeight="1">
      <c r="A96" s="504" t="str">
        <f>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96" s="504"/>
      <c r="C96" s="504"/>
      <c r="D96" s="504"/>
      <c r="E96" s="504"/>
      <c r="F96" s="504"/>
      <c r="G96" s="504"/>
      <c r="H96" s="504"/>
      <c r="I96" s="504"/>
      <c r="J96" s="504"/>
      <c r="K96" s="504"/>
      <c r="L96" s="504"/>
    </row>
    <row r="97" spans="1:12" ht="15.95" customHeight="1">
      <c r="A97" s="31"/>
      <c r="H97" s="33"/>
      <c r="I97" s="12"/>
    </row>
    <row r="98" spans="1:12" ht="20.100000000000001" customHeight="1">
      <c r="A98" s="455" t="s">
        <v>135</v>
      </c>
      <c r="B98" s="455"/>
      <c r="C98" s="455"/>
      <c r="D98" s="455"/>
      <c r="E98" s="455"/>
      <c r="F98" s="455"/>
      <c r="G98" s="455"/>
      <c r="H98" s="455"/>
      <c r="I98" s="455"/>
      <c r="J98" s="455"/>
      <c r="K98" s="455"/>
      <c r="L98" s="455"/>
    </row>
    <row r="99" spans="1:12" ht="15.95" customHeight="1">
      <c r="A99" s="35"/>
      <c r="H99" s="33"/>
      <c r="I99" s="12"/>
    </row>
    <row r="100" spans="1:12" ht="20.100000000000001" customHeight="1">
      <c r="A100" s="36" t="str">
        <f>'Attach 3(JV)'!A15</f>
        <v>Name(s) and Addresse(s) of other partner(s)</v>
      </c>
      <c r="G100" s="16" t="str">
        <f>G7</f>
        <v>To:</v>
      </c>
      <c r="I100" s="12"/>
    </row>
    <row r="101" spans="1:12" ht="20.100000000000001" customHeight="1">
      <c r="A101" s="36" t="str">
        <f>'Attach 3(JV)'!B16&amp; " " &amp; A8</f>
        <v xml:space="preserve"> </v>
      </c>
      <c r="G101" s="137" t="str">
        <f>G8</f>
        <v>Contract Services</v>
      </c>
      <c r="I101" s="12"/>
    </row>
    <row r="102" spans="1:12" ht="20.100000000000001" customHeight="1">
      <c r="A102" s="14" t="s">
        <v>153</v>
      </c>
      <c r="B102" s="547" t="e">
        <f>'Attach 3(JV)'!B17:D17</f>
        <v>#REF!</v>
      </c>
      <c r="C102" s="547"/>
      <c r="D102" s="547"/>
      <c r="E102" s="547"/>
      <c r="F102" s="547"/>
      <c r="G102" s="137" t="str">
        <f>G9</f>
        <v>Power Grid Corporation of India Ltd.,</v>
      </c>
      <c r="I102" s="12"/>
    </row>
    <row r="103" spans="1:12" ht="20.100000000000001" customHeight="1">
      <c r="A103" s="14" t="s">
        <v>155</v>
      </c>
      <c r="B103" s="457" t="e">
        <f>'Attach 3(JV)'!B18:D18</f>
        <v>#REF!</v>
      </c>
      <c r="C103" s="457"/>
      <c r="D103" s="457"/>
      <c r="E103" s="457"/>
      <c r="F103" s="457"/>
      <c r="G103" s="137" t="str">
        <f>G10</f>
        <v>"Saudamini", Plot No. 2, Sector 29</v>
      </c>
      <c r="I103" s="12"/>
    </row>
    <row r="104" spans="1:12" ht="20.100000000000001" customHeight="1">
      <c r="B104" s="457" t="e">
        <f>'Attach 3(JV)'!B19:D19</f>
        <v>#REF!</v>
      </c>
      <c r="C104" s="457"/>
      <c r="D104" s="457"/>
      <c r="E104" s="457"/>
      <c r="F104" s="457"/>
      <c r="G104" s="137" t="str">
        <f>G11</f>
        <v>Gurgaon (Haryana) - 122001</v>
      </c>
    </row>
    <row r="105" spans="1:12" ht="20.100000000000001" customHeight="1">
      <c r="A105" s="35"/>
      <c r="B105" s="457" t="e">
        <f>'Attach 3(JV)'!B20:D20</f>
        <v>#REF!</v>
      </c>
      <c r="C105" s="457"/>
      <c r="D105" s="457"/>
      <c r="E105" s="457"/>
      <c r="F105" s="457"/>
      <c r="G105" s="13"/>
    </row>
    <row r="106" spans="1:12" ht="15.95" customHeight="1">
      <c r="A106" s="35"/>
      <c r="B106" s="126"/>
      <c r="C106" s="126"/>
      <c r="D106" s="126"/>
      <c r="E106" s="126"/>
      <c r="F106" s="126"/>
    </row>
    <row r="107" spans="1:12" ht="20.100000000000001" customHeight="1">
      <c r="A107" s="35"/>
      <c r="B107" s="126"/>
      <c r="C107" s="126"/>
      <c r="D107" s="126"/>
      <c r="E107" s="126"/>
      <c r="F107" s="126"/>
      <c r="G107" s="13"/>
    </row>
    <row r="108" spans="1:12" ht="20.100000000000001" customHeight="1">
      <c r="A108" s="32" t="s">
        <v>147</v>
      </c>
    </row>
    <row r="109" spans="1:12" ht="20.100000000000001" customHeight="1">
      <c r="A109" s="35"/>
    </row>
    <row r="110" spans="1:12" ht="57.75" customHeight="1">
      <c r="A110" s="501" t="s">
        <v>0</v>
      </c>
      <c r="B110" s="501"/>
      <c r="C110" s="501"/>
      <c r="D110" s="501"/>
      <c r="E110" s="501"/>
      <c r="F110" s="501"/>
      <c r="G110" s="501"/>
      <c r="H110" s="501"/>
      <c r="I110" s="501"/>
      <c r="J110" s="501"/>
      <c r="K110" s="501"/>
      <c r="L110" s="501"/>
    </row>
    <row r="111" spans="1:12" ht="20.100000000000001" customHeight="1">
      <c r="A111" s="92">
        <v>1</v>
      </c>
      <c r="B111" s="93" t="s">
        <v>1</v>
      </c>
    </row>
    <row r="112" spans="1:12" ht="82.5" customHeight="1">
      <c r="A112" s="53"/>
      <c r="B112" s="579" t="s">
        <v>341</v>
      </c>
      <c r="C112" s="579"/>
      <c r="D112" s="579"/>
      <c r="E112" s="579"/>
      <c r="F112" s="579"/>
      <c r="G112" s="579"/>
      <c r="H112" s="579"/>
      <c r="I112" s="579"/>
      <c r="J112" s="579"/>
      <c r="K112" s="579"/>
      <c r="L112" s="579"/>
    </row>
    <row r="113" spans="1:12" ht="60.75" customHeight="1">
      <c r="A113" s="54">
        <v>1.1000000000000001</v>
      </c>
      <c r="B113" s="605" t="s">
        <v>3</v>
      </c>
      <c r="C113" s="605"/>
      <c r="D113" s="605"/>
      <c r="E113" s="605"/>
      <c r="F113" s="605"/>
      <c r="G113" s="605"/>
      <c r="H113" s="605"/>
      <c r="I113" s="605"/>
      <c r="J113" s="605"/>
      <c r="K113" s="605"/>
      <c r="L113" s="605"/>
    </row>
    <row r="114" spans="1:12" ht="33" customHeight="1">
      <c r="A114" s="53"/>
      <c r="B114" s="598" t="str">
        <f>"Name of " &amp;A101</f>
        <v xml:space="preserve">Name of  </v>
      </c>
      <c r="C114" s="599"/>
      <c r="D114" s="599"/>
      <c r="E114" s="599"/>
      <c r="F114" s="599"/>
      <c r="G114" s="600"/>
      <c r="H114" s="602" t="e">
        <f>B102</f>
        <v>#REF!</v>
      </c>
      <c r="I114" s="603"/>
      <c r="J114" s="603"/>
      <c r="K114" s="603"/>
      <c r="L114" s="604"/>
    </row>
    <row r="115" spans="1:12" ht="33" customHeight="1">
      <c r="A115" s="38"/>
      <c r="B115" s="598" t="s">
        <v>4</v>
      </c>
      <c r="C115" s="599"/>
      <c r="D115" s="599"/>
      <c r="E115" s="599"/>
      <c r="F115" s="599"/>
      <c r="G115" s="600"/>
      <c r="H115" s="575"/>
      <c r="I115" s="576"/>
      <c r="J115" s="576"/>
      <c r="K115" s="576"/>
      <c r="L115" s="577"/>
    </row>
    <row r="116" spans="1:12" ht="33" customHeight="1">
      <c r="A116" s="38"/>
      <c r="B116" s="598" t="s">
        <v>218</v>
      </c>
      <c r="C116" s="599"/>
      <c r="D116" s="599"/>
      <c r="E116" s="599"/>
      <c r="F116" s="599"/>
      <c r="G116" s="600"/>
      <c r="H116" s="575"/>
      <c r="I116" s="576"/>
      <c r="J116" s="576"/>
      <c r="K116" s="576"/>
      <c r="L116" s="577"/>
    </row>
    <row r="117" spans="1:12" ht="33" customHeight="1">
      <c r="A117" s="38"/>
      <c r="B117" s="598" t="s">
        <v>6</v>
      </c>
      <c r="C117" s="599"/>
      <c r="D117" s="599"/>
      <c r="E117" s="599"/>
      <c r="F117" s="599"/>
      <c r="G117" s="600"/>
      <c r="H117" s="575"/>
      <c r="I117" s="576"/>
      <c r="J117" s="576"/>
      <c r="K117" s="576"/>
      <c r="L117" s="577"/>
    </row>
    <row r="118" spans="1:12" ht="33" customHeight="1">
      <c r="A118" s="38"/>
      <c r="B118" s="598" t="s">
        <v>7</v>
      </c>
      <c r="C118" s="599"/>
      <c r="D118" s="599"/>
      <c r="E118" s="599"/>
      <c r="F118" s="599"/>
      <c r="G118" s="600"/>
      <c r="H118" s="575"/>
      <c r="I118" s="576"/>
      <c r="J118" s="576"/>
      <c r="K118" s="576"/>
      <c r="L118" s="577"/>
    </row>
    <row r="119" spans="1:12" ht="6" customHeight="1">
      <c r="A119" s="38"/>
      <c r="B119" s="175"/>
      <c r="C119" s="175"/>
      <c r="D119" s="175"/>
      <c r="E119" s="175"/>
      <c r="F119" s="175"/>
      <c r="G119" s="175"/>
      <c r="H119" s="176"/>
      <c r="I119" s="176"/>
      <c r="J119" s="176"/>
      <c r="K119" s="176"/>
      <c r="L119" s="176"/>
    </row>
    <row r="120" spans="1:12" ht="18.95" customHeight="1">
      <c r="A120" s="54">
        <v>1.2</v>
      </c>
      <c r="B120" s="614" t="s">
        <v>217</v>
      </c>
      <c r="C120" s="614"/>
      <c r="D120" s="614"/>
      <c r="E120" s="614"/>
      <c r="F120" s="614"/>
      <c r="G120" s="614"/>
      <c r="H120" s="614"/>
      <c r="I120" s="614"/>
      <c r="J120" s="614"/>
      <c r="K120" s="614"/>
      <c r="L120" s="614"/>
    </row>
    <row r="121" spans="1:12" ht="18.95" customHeight="1">
      <c r="A121" s="57" t="s">
        <v>8</v>
      </c>
      <c r="B121" s="32" t="s">
        <v>9</v>
      </c>
      <c r="D121" s="94"/>
      <c r="E121" s="94"/>
    </row>
    <row r="122" spans="1:12" ht="18.95" customHeight="1">
      <c r="A122" s="38"/>
      <c r="B122" s="613" t="s">
        <v>10</v>
      </c>
      <c r="C122" s="613"/>
      <c r="D122" s="503"/>
      <c r="E122" s="503"/>
      <c r="F122" s="503"/>
      <c r="G122" s="503"/>
      <c r="H122" s="503"/>
      <c r="I122" s="503"/>
      <c r="J122" s="503"/>
      <c r="K122" s="503"/>
      <c r="L122" s="503"/>
    </row>
    <row r="123" spans="1:12" ht="18.95" customHeight="1">
      <c r="A123" s="38"/>
      <c r="B123" s="615" t="s">
        <v>11</v>
      </c>
      <c r="C123" s="616"/>
      <c r="D123" s="617"/>
      <c r="E123" s="617"/>
      <c r="F123" s="617"/>
      <c r="G123" s="617"/>
      <c r="H123" s="617"/>
      <c r="I123" s="617"/>
      <c r="J123" s="617"/>
      <c r="K123" s="617"/>
      <c r="L123" s="617"/>
    </row>
    <row r="124" spans="1:12" ht="18.95" customHeight="1">
      <c r="A124" s="38"/>
      <c r="B124" s="97"/>
      <c r="C124" s="55"/>
      <c r="D124" s="618"/>
      <c r="E124" s="618"/>
      <c r="F124" s="618"/>
      <c r="G124" s="618"/>
      <c r="H124" s="618"/>
      <c r="I124" s="618"/>
      <c r="J124" s="618"/>
      <c r="K124" s="618"/>
      <c r="L124" s="618"/>
    </row>
    <row r="125" spans="1:12" ht="18.95" customHeight="1">
      <c r="A125" s="38"/>
      <c r="B125" s="97"/>
      <c r="C125" s="55"/>
      <c r="D125" s="618"/>
      <c r="E125" s="618"/>
      <c r="F125" s="618"/>
      <c r="G125" s="618"/>
      <c r="H125" s="618"/>
      <c r="I125" s="618"/>
      <c r="J125" s="618"/>
      <c r="K125" s="618"/>
      <c r="L125" s="618"/>
    </row>
    <row r="126" spans="1:12" ht="18.95" customHeight="1">
      <c r="A126" s="38"/>
      <c r="B126" s="98"/>
      <c r="C126" s="56"/>
      <c r="D126" s="619"/>
      <c r="E126" s="619"/>
      <c r="F126" s="619"/>
      <c r="G126" s="619"/>
      <c r="H126" s="619"/>
      <c r="I126" s="619"/>
      <c r="J126" s="619"/>
      <c r="K126" s="619"/>
      <c r="L126" s="619"/>
    </row>
    <row r="127" spans="1:12" ht="18.95" customHeight="1">
      <c r="A127" s="38"/>
      <c r="B127" s="613" t="s">
        <v>12</v>
      </c>
      <c r="C127" s="613"/>
      <c r="D127" s="503"/>
      <c r="E127" s="503"/>
      <c r="F127" s="503"/>
      <c r="G127" s="503"/>
      <c r="H127" s="503"/>
      <c r="I127" s="503"/>
      <c r="J127" s="503"/>
      <c r="K127" s="503"/>
      <c r="L127" s="503"/>
    </row>
    <row r="128" spans="1:12" ht="18.95" customHeight="1">
      <c r="A128" s="38"/>
      <c r="B128" s="613" t="s">
        <v>13</v>
      </c>
      <c r="C128" s="613"/>
      <c r="D128" s="503"/>
      <c r="E128" s="503"/>
      <c r="F128" s="503"/>
      <c r="G128" s="503"/>
      <c r="H128" s="503"/>
      <c r="I128" s="503"/>
      <c r="J128" s="503"/>
      <c r="K128" s="503"/>
      <c r="L128" s="503"/>
    </row>
    <row r="129" spans="1:54" ht="18.95" customHeight="1">
      <c r="A129" s="38"/>
      <c r="B129" s="613" t="s">
        <v>14</v>
      </c>
      <c r="C129" s="613"/>
      <c r="D129" s="503"/>
      <c r="E129" s="503"/>
      <c r="F129" s="503"/>
      <c r="G129" s="503"/>
      <c r="H129" s="503"/>
      <c r="I129" s="503"/>
      <c r="J129" s="503"/>
      <c r="K129" s="503"/>
      <c r="L129" s="503"/>
    </row>
    <row r="130" spans="1:54" ht="18.95" customHeight="1">
      <c r="A130" s="38"/>
      <c r="B130" s="613" t="s">
        <v>15</v>
      </c>
      <c r="C130" s="613"/>
      <c r="D130" s="503"/>
      <c r="E130" s="503"/>
      <c r="F130" s="503"/>
      <c r="G130" s="503"/>
      <c r="H130" s="503"/>
      <c r="I130" s="503"/>
      <c r="J130" s="503"/>
      <c r="K130" s="503"/>
      <c r="L130" s="503"/>
    </row>
    <row r="131" spans="1:54" ht="8.1" customHeight="1">
      <c r="A131" s="38"/>
      <c r="B131" s="99"/>
      <c r="C131" s="99"/>
      <c r="D131" s="100"/>
      <c r="E131" s="100"/>
      <c r="F131" s="100"/>
      <c r="G131" s="100"/>
      <c r="H131" s="100"/>
      <c r="I131" s="100"/>
      <c r="J131" s="100"/>
      <c r="K131" s="100"/>
      <c r="L131" s="100"/>
    </row>
    <row r="132" spans="1:54" ht="61.5" customHeight="1">
      <c r="A132" s="58" t="s">
        <v>17</v>
      </c>
      <c r="B132" s="579" t="s">
        <v>16</v>
      </c>
      <c r="C132" s="579"/>
      <c r="D132" s="579"/>
      <c r="E132" s="579"/>
      <c r="F132" s="579"/>
      <c r="G132" s="579"/>
      <c r="H132" s="579"/>
      <c r="I132" s="579"/>
      <c r="J132" s="579"/>
      <c r="K132" s="579"/>
      <c r="L132" s="579"/>
    </row>
    <row r="133" spans="1:54" ht="33.75" customHeight="1">
      <c r="A133" s="38"/>
      <c r="B133" s="96" t="s">
        <v>151</v>
      </c>
      <c r="C133" s="601" t="s">
        <v>18</v>
      </c>
      <c r="D133" s="601"/>
      <c r="E133" s="601"/>
      <c r="F133" s="601"/>
      <c r="G133" s="601" t="s">
        <v>19</v>
      </c>
      <c r="H133" s="601"/>
      <c r="I133" s="601" t="s">
        <v>20</v>
      </c>
      <c r="J133" s="601"/>
      <c r="K133" s="601"/>
      <c r="L133" s="601"/>
    </row>
    <row r="134" spans="1:54" ht="38.1" customHeight="1">
      <c r="B134" s="106"/>
      <c r="C134" s="503"/>
      <c r="D134" s="503"/>
      <c r="E134" s="503"/>
      <c r="F134" s="503"/>
      <c r="G134" s="593"/>
      <c r="H134" s="593"/>
      <c r="I134" s="503"/>
      <c r="J134" s="503"/>
      <c r="K134" s="503"/>
      <c r="L134" s="503"/>
    </row>
    <row r="135" spans="1:54" ht="38.1" customHeight="1">
      <c r="A135" s="38"/>
      <c r="B135" s="106"/>
      <c r="C135" s="503"/>
      <c r="D135" s="503"/>
      <c r="E135" s="503"/>
      <c r="F135" s="503"/>
      <c r="G135" s="593"/>
      <c r="H135" s="593"/>
      <c r="I135" s="503"/>
      <c r="J135" s="503"/>
      <c r="K135" s="503"/>
      <c r="L135" s="503"/>
    </row>
    <row r="136" spans="1:54" ht="20.100000000000001" customHeight="1">
      <c r="A136" s="92">
        <v>2</v>
      </c>
      <c r="B136" s="101" t="s">
        <v>21</v>
      </c>
    </row>
    <row r="137" spans="1:54" ht="78.75" customHeight="1">
      <c r="B137" s="579" t="s">
        <v>342</v>
      </c>
      <c r="C137" s="579"/>
      <c r="D137" s="579"/>
      <c r="E137" s="579"/>
      <c r="F137" s="579"/>
      <c r="G137" s="579"/>
      <c r="H137" s="579"/>
      <c r="I137" s="579"/>
      <c r="J137" s="579"/>
      <c r="K137" s="579"/>
      <c r="L137" s="579"/>
    </row>
    <row r="138" spans="1:54" s="27" customFormat="1" ht="34.5" customHeight="1">
      <c r="A138" s="54">
        <v>2.1</v>
      </c>
      <c r="B138" s="579" t="s">
        <v>23</v>
      </c>
      <c r="C138" s="579"/>
      <c r="D138" s="579"/>
      <c r="E138" s="579"/>
      <c r="F138" s="579"/>
      <c r="G138" s="579"/>
      <c r="H138" s="579"/>
      <c r="I138" s="579"/>
      <c r="J138" s="579"/>
      <c r="K138" s="579"/>
      <c r="L138" s="579"/>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87"/>
      <c r="AU138" s="87"/>
      <c r="AV138" s="87"/>
      <c r="AW138" s="87"/>
      <c r="AX138" s="87"/>
      <c r="AY138" s="87"/>
      <c r="AZ138" s="87"/>
      <c r="BA138" s="87"/>
      <c r="BB138" s="87"/>
    </row>
    <row r="139" spans="1:54" ht="51" customHeight="1">
      <c r="A139" s="38"/>
      <c r="B139" s="96" t="s">
        <v>24</v>
      </c>
      <c r="C139" s="601" t="s">
        <v>25</v>
      </c>
      <c r="D139" s="601"/>
      <c r="E139" s="601"/>
      <c r="F139" s="601"/>
      <c r="G139" s="601" t="s">
        <v>26</v>
      </c>
      <c r="H139" s="601"/>
      <c r="I139" s="601" t="s">
        <v>462</v>
      </c>
      <c r="J139" s="601"/>
      <c r="K139" s="601" t="s">
        <v>463</v>
      </c>
      <c r="L139" s="601"/>
    </row>
    <row r="140" spans="1:54" ht="27.95" customHeight="1">
      <c r="A140" s="38"/>
      <c r="B140" s="106">
        <v>1</v>
      </c>
      <c r="C140" s="503"/>
      <c r="D140" s="503"/>
      <c r="E140" s="503"/>
      <c r="F140" s="503"/>
      <c r="G140" s="593"/>
      <c r="H140" s="593"/>
      <c r="I140" s="593"/>
      <c r="J140" s="593"/>
      <c r="K140" s="597"/>
      <c r="L140" s="597"/>
    </row>
    <row r="141" spans="1:54" ht="27.95" customHeight="1">
      <c r="A141" s="38"/>
      <c r="B141" s="106">
        <v>2</v>
      </c>
      <c r="C141" s="503"/>
      <c r="D141" s="503"/>
      <c r="E141" s="503"/>
      <c r="F141" s="503"/>
      <c r="G141" s="593"/>
      <c r="H141" s="593"/>
      <c r="I141" s="593"/>
      <c r="J141" s="593"/>
      <c r="K141" s="597"/>
      <c r="L141" s="597"/>
    </row>
    <row r="142" spans="1:54" ht="27.95" customHeight="1">
      <c r="A142" s="38"/>
      <c r="B142" s="106">
        <v>3</v>
      </c>
      <c r="C142" s="503"/>
      <c r="D142" s="503"/>
      <c r="E142" s="503"/>
      <c r="F142" s="503"/>
      <c r="G142" s="593"/>
      <c r="H142" s="593"/>
      <c r="I142" s="593"/>
      <c r="J142" s="593"/>
      <c r="K142" s="597"/>
      <c r="L142" s="597"/>
    </row>
    <row r="143" spans="1:54" ht="27.95" customHeight="1">
      <c r="A143" s="38"/>
      <c r="B143" s="106">
        <v>4</v>
      </c>
      <c r="C143" s="503"/>
      <c r="D143" s="503"/>
      <c r="E143" s="503"/>
      <c r="F143" s="503"/>
      <c r="G143" s="593"/>
      <c r="H143" s="593"/>
      <c r="I143" s="593"/>
      <c r="J143" s="593"/>
      <c r="K143" s="597"/>
      <c r="L143" s="597"/>
    </row>
    <row r="144" spans="1:54" ht="27.95" customHeight="1">
      <c r="A144" s="38"/>
      <c r="B144" s="106">
        <v>5</v>
      </c>
      <c r="C144" s="503"/>
      <c r="D144" s="503"/>
      <c r="E144" s="503"/>
      <c r="F144" s="503"/>
      <c r="G144" s="593"/>
      <c r="H144" s="593"/>
      <c r="I144" s="593"/>
      <c r="J144" s="593"/>
      <c r="K144" s="597"/>
      <c r="L144" s="597"/>
    </row>
    <row r="145" spans="1:54" ht="21" customHeight="1">
      <c r="A145" s="92">
        <v>3</v>
      </c>
      <c r="B145" s="101" t="s">
        <v>27</v>
      </c>
      <c r="D145" s="100"/>
      <c r="E145" s="100"/>
      <c r="F145" s="100"/>
    </row>
    <row r="146" spans="1:54" ht="18" customHeight="1">
      <c r="A146" s="102">
        <v>3.1</v>
      </c>
      <c r="B146" s="620" t="s">
        <v>28</v>
      </c>
      <c r="C146" s="620"/>
      <c r="D146" s="620"/>
      <c r="E146" s="620"/>
      <c r="F146" s="100"/>
    </row>
    <row r="147" spans="1:54" ht="67.5" customHeight="1">
      <c r="A147" s="38"/>
      <c r="B147" s="579" t="s">
        <v>29</v>
      </c>
      <c r="C147" s="579"/>
      <c r="D147" s="579"/>
      <c r="E147" s="579"/>
      <c r="F147" s="579"/>
      <c r="G147" s="579"/>
      <c r="H147" s="579"/>
      <c r="I147" s="579"/>
      <c r="J147" s="579"/>
      <c r="K147" s="579"/>
      <c r="L147" s="579"/>
    </row>
    <row r="148" spans="1:54" s="27" customFormat="1" ht="35.25" customHeight="1">
      <c r="A148" s="38"/>
      <c r="B148" s="485" t="s">
        <v>30</v>
      </c>
      <c r="C148" s="485"/>
      <c r="D148" s="485"/>
      <c r="E148" s="468" t="s">
        <v>31</v>
      </c>
      <c r="F148" s="596"/>
      <c r="G148" s="596"/>
      <c r="H148" s="469"/>
      <c r="I148" s="485" t="s">
        <v>32</v>
      </c>
      <c r="J148" s="485"/>
      <c r="K148" s="485"/>
      <c r="L148" s="485"/>
      <c r="M148" s="87"/>
      <c r="N148" s="87"/>
      <c r="O148" s="87"/>
      <c r="P148" s="87"/>
      <c r="Q148" s="87"/>
      <c r="R148" s="87"/>
      <c r="S148" s="87"/>
      <c r="T148" s="87"/>
      <c r="U148" s="87"/>
      <c r="V148" s="87"/>
      <c r="W148" s="87"/>
      <c r="X148" s="87"/>
      <c r="Y148" s="87"/>
      <c r="Z148" s="87"/>
      <c r="AA148" s="87"/>
      <c r="AB148" s="87"/>
      <c r="AC148" s="87"/>
      <c r="AD148" s="87"/>
      <c r="AE148" s="87"/>
      <c r="AF148" s="87"/>
      <c r="AG148" s="87"/>
      <c r="AH148" s="87"/>
      <c r="AI148" s="87"/>
      <c r="AJ148" s="87"/>
      <c r="AK148" s="87"/>
      <c r="AL148" s="87"/>
      <c r="AM148" s="87"/>
      <c r="AN148" s="87"/>
      <c r="AO148" s="87"/>
      <c r="AP148" s="87"/>
      <c r="AQ148" s="87"/>
      <c r="AR148" s="87"/>
      <c r="AS148" s="87"/>
      <c r="AT148" s="87"/>
      <c r="AU148" s="87"/>
      <c r="AV148" s="87"/>
      <c r="AW148" s="87"/>
      <c r="AX148" s="87"/>
      <c r="AY148" s="87"/>
      <c r="AZ148" s="87"/>
      <c r="BA148" s="87"/>
      <c r="BB148" s="87"/>
    </row>
    <row r="149" spans="1:54" ht="20.100000000000001" customHeight="1">
      <c r="A149" s="38"/>
      <c r="B149" s="503"/>
      <c r="C149" s="503"/>
      <c r="D149" s="503"/>
      <c r="E149" s="503"/>
      <c r="F149" s="503"/>
      <c r="G149" s="503"/>
      <c r="H149" s="503"/>
      <c r="I149" s="503"/>
      <c r="J149" s="503"/>
      <c r="K149" s="503"/>
      <c r="L149" s="503"/>
    </row>
    <row r="150" spans="1:54" ht="20.100000000000001" customHeight="1">
      <c r="A150" s="38"/>
      <c r="B150" s="503"/>
      <c r="C150" s="503"/>
      <c r="D150" s="503"/>
      <c r="E150" s="503"/>
      <c r="F150" s="503"/>
      <c r="G150" s="503"/>
      <c r="H150" s="503"/>
      <c r="I150" s="503"/>
      <c r="J150" s="503"/>
      <c r="K150" s="503"/>
      <c r="L150" s="503"/>
    </row>
    <row r="151" spans="1:54" ht="20.100000000000001" customHeight="1">
      <c r="A151" s="38"/>
      <c r="B151" s="503"/>
      <c r="C151" s="503"/>
      <c r="D151" s="503"/>
      <c r="E151" s="503"/>
      <c r="F151" s="503"/>
      <c r="G151" s="503"/>
      <c r="H151" s="503"/>
      <c r="I151" s="503"/>
      <c r="J151" s="503"/>
      <c r="K151" s="503"/>
      <c r="L151" s="503"/>
    </row>
    <row r="152" spans="1:54" ht="20.100000000000001" customHeight="1">
      <c r="A152" s="38"/>
      <c r="B152" s="503"/>
      <c r="C152" s="503"/>
      <c r="D152" s="503"/>
      <c r="E152" s="503"/>
      <c r="F152" s="503"/>
      <c r="G152" s="503"/>
      <c r="H152" s="503"/>
      <c r="I152" s="503"/>
      <c r="J152" s="503"/>
      <c r="K152" s="503"/>
      <c r="L152" s="503"/>
    </row>
    <row r="153" spans="1:54" ht="20.100000000000001" customHeight="1">
      <c r="A153" s="38"/>
      <c r="B153" s="503"/>
      <c r="C153" s="503"/>
      <c r="D153" s="503"/>
      <c r="E153" s="503"/>
      <c r="F153" s="503"/>
      <c r="G153" s="503"/>
      <c r="H153" s="503"/>
      <c r="I153" s="503"/>
      <c r="J153" s="503"/>
      <c r="K153" s="503"/>
      <c r="L153" s="503"/>
    </row>
    <row r="154" spans="1:54" ht="20.100000000000001" customHeight="1">
      <c r="A154" s="38"/>
      <c r="B154" s="503"/>
      <c r="C154" s="503"/>
      <c r="D154" s="503"/>
      <c r="E154" s="503"/>
      <c r="F154" s="503"/>
      <c r="G154" s="503"/>
      <c r="H154" s="503"/>
      <c r="I154" s="503"/>
      <c r="J154" s="503"/>
      <c r="K154" s="503"/>
      <c r="L154" s="503"/>
    </row>
    <row r="155" spans="1:54" s="27" customFormat="1" ht="20.100000000000001" customHeight="1">
      <c r="A155" s="35">
        <v>3.2</v>
      </c>
      <c r="B155" s="35" t="s">
        <v>33</v>
      </c>
      <c r="C155" s="103"/>
      <c r="D155" s="103"/>
      <c r="E155" s="103"/>
      <c r="F155" s="103"/>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c r="AK155" s="87"/>
      <c r="AL155" s="87"/>
      <c r="AM155" s="87"/>
      <c r="AN155" s="87"/>
      <c r="AO155" s="87"/>
      <c r="AP155" s="87"/>
      <c r="AQ155" s="87"/>
      <c r="AR155" s="87"/>
      <c r="AS155" s="87"/>
      <c r="AT155" s="87"/>
      <c r="AU155" s="87"/>
      <c r="AV155" s="87"/>
      <c r="AW155" s="87"/>
      <c r="AX155" s="87"/>
      <c r="AY155" s="87"/>
      <c r="AZ155" s="87"/>
      <c r="BA155" s="87"/>
      <c r="BB155" s="87"/>
    </row>
    <row r="156" spans="1:54" s="27" customFormat="1" ht="20.100000000000001" customHeight="1">
      <c r="A156" s="35"/>
      <c r="B156" s="35"/>
      <c r="C156" s="103"/>
      <c r="D156" s="103"/>
      <c r="E156" s="103"/>
      <c r="F156" s="103"/>
      <c r="K156" s="107" t="s">
        <v>466</v>
      </c>
      <c r="L156" s="108"/>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87"/>
      <c r="AO156" s="87"/>
      <c r="AP156" s="87"/>
      <c r="AQ156" s="87"/>
      <c r="AR156" s="87"/>
      <c r="AS156" s="87"/>
      <c r="AT156" s="87"/>
      <c r="AU156" s="87"/>
      <c r="AV156" s="87"/>
      <c r="AW156" s="87"/>
      <c r="AX156" s="87"/>
      <c r="AY156" s="87"/>
      <c r="AZ156" s="87"/>
      <c r="BA156" s="87"/>
      <c r="BB156" s="87"/>
    </row>
    <row r="157" spans="1:54" s="27" customFormat="1" ht="20.100000000000001" customHeight="1">
      <c r="A157" s="35"/>
      <c r="B157" s="49" t="s">
        <v>464</v>
      </c>
      <c r="C157" s="485" t="s">
        <v>465</v>
      </c>
      <c r="D157" s="485"/>
      <c r="E157" s="485"/>
      <c r="F157" s="485"/>
      <c r="G157" s="485"/>
      <c r="H157" s="468" t="s">
        <v>34</v>
      </c>
      <c r="I157" s="596"/>
      <c r="J157" s="596"/>
      <c r="K157" s="596"/>
      <c r="L157" s="469"/>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c r="AK157" s="87"/>
      <c r="AL157" s="87"/>
      <c r="AM157" s="87"/>
      <c r="AN157" s="87"/>
      <c r="AO157" s="87"/>
      <c r="AP157" s="87"/>
      <c r="AQ157" s="87"/>
      <c r="AR157" s="87"/>
      <c r="AS157" s="87"/>
      <c r="AT157" s="87"/>
      <c r="AU157" s="87"/>
      <c r="AV157" s="87"/>
      <c r="AW157" s="87"/>
      <c r="AX157" s="87"/>
      <c r="AY157" s="87"/>
      <c r="AZ157" s="87"/>
      <c r="BA157" s="87"/>
      <c r="BB157" s="87"/>
    </row>
    <row r="158" spans="1:54" s="169" customFormat="1" ht="33" customHeight="1">
      <c r="A158" s="41"/>
      <c r="B158" s="95"/>
      <c r="C158" s="89" t="s">
        <v>235</v>
      </c>
      <c r="D158" s="89" t="s">
        <v>234</v>
      </c>
      <c r="E158" s="89" t="s">
        <v>233</v>
      </c>
      <c r="F158" s="89" t="s">
        <v>230</v>
      </c>
      <c r="G158" s="89" t="s">
        <v>231</v>
      </c>
      <c r="H158" s="89" t="s">
        <v>236</v>
      </c>
      <c r="I158" s="89" t="s">
        <v>237</v>
      </c>
      <c r="J158" s="89" t="s">
        <v>126</v>
      </c>
      <c r="K158" s="89" t="s">
        <v>193</v>
      </c>
      <c r="L158" s="89" t="s">
        <v>492</v>
      </c>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c r="AQ158" s="168"/>
      <c r="AR158" s="168"/>
      <c r="AS158" s="168"/>
      <c r="AT158" s="168"/>
      <c r="AU158" s="168"/>
      <c r="AV158" s="168"/>
      <c r="AW158" s="168"/>
      <c r="AX158" s="168"/>
      <c r="AY158" s="168"/>
      <c r="AZ158" s="168"/>
      <c r="BA158" s="168"/>
      <c r="BB158" s="168"/>
    </row>
    <row r="159" spans="1:54" s="27" customFormat="1" ht="33" customHeight="1">
      <c r="A159" s="35"/>
      <c r="B159" s="95" t="s">
        <v>467</v>
      </c>
      <c r="C159" s="170"/>
      <c r="D159" s="170"/>
      <c r="E159" s="170"/>
      <c r="F159" s="170"/>
      <c r="G159" s="170"/>
      <c r="H159" s="170"/>
      <c r="I159" s="170"/>
      <c r="J159" s="170"/>
      <c r="K159" s="170"/>
      <c r="L159" s="170"/>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c r="AK159" s="87"/>
      <c r="AL159" s="87"/>
      <c r="AM159" s="87"/>
      <c r="AN159" s="87"/>
      <c r="AO159" s="87"/>
      <c r="AP159" s="87"/>
      <c r="AQ159" s="87"/>
      <c r="AR159" s="87"/>
      <c r="AS159" s="87"/>
      <c r="AT159" s="87"/>
      <c r="AU159" s="87"/>
      <c r="AV159" s="87"/>
      <c r="AW159" s="87"/>
      <c r="AX159" s="87"/>
      <c r="AY159" s="87"/>
      <c r="AZ159" s="87"/>
      <c r="BA159" s="87"/>
      <c r="BB159" s="87"/>
    </row>
    <row r="160" spans="1:54" s="27" customFormat="1" ht="33" customHeight="1">
      <c r="A160" s="35"/>
      <c r="B160" s="95" t="s">
        <v>468</v>
      </c>
      <c r="C160" s="170"/>
      <c r="D160" s="170"/>
      <c r="E160" s="170"/>
      <c r="F160" s="170"/>
      <c r="G160" s="170"/>
      <c r="H160" s="170"/>
      <c r="I160" s="170"/>
      <c r="J160" s="170"/>
      <c r="K160" s="170"/>
      <c r="L160" s="170"/>
      <c r="M160" s="87"/>
      <c r="N160" s="87"/>
      <c r="O160" s="87"/>
      <c r="P160" s="87"/>
      <c r="Q160" s="87"/>
      <c r="R160" s="87"/>
      <c r="S160" s="87"/>
      <c r="T160" s="87"/>
      <c r="U160" s="87"/>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c r="AS160" s="87"/>
      <c r="AT160" s="87"/>
      <c r="AU160" s="87"/>
      <c r="AV160" s="87"/>
      <c r="AW160" s="87"/>
      <c r="AX160" s="87"/>
      <c r="AY160" s="87"/>
      <c r="AZ160" s="87"/>
      <c r="BA160" s="87"/>
      <c r="BB160" s="87"/>
    </row>
    <row r="161" spans="1:54" s="27" customFormat="1" ht="33" customHeight="1">
      <c r="A161" s="35"/>
      <c r="B161" s="95" t="s">
        <v>471</v>
      </c>
      <c r="C161" s="170"/>
      <c r="D161" s="170"/>
      <c r="E161" s="170"/>
      <c r="F161" s="170"/>
      <c r="G161" s="170"/>
      <c r="H161" s="170"/>
      <c r="I161" s="170"/>
      <c r="J161" s="170"/>
      <c r="K161" s="170"/>
      <c r="L161" s="170"/>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c r="AK161" s="87"/>
      <c r="AL161" s="87"/>
      <c r="AM161" s="87"/>
      <c r="AN161" s="87"/>
      <c r="AO161" s="87"/>
      <c r="AP161" s="87"/>
      <c r="AQ161" s="87"/>
      <c r="AR161" s="87"/>
      <c r="AS161" s="87"/>
      <c r="AT161" s="87"/>
      <c r="AU161" s="87"/>
      <c r="AV161" s="87"/>
      <c r="AW161" s="87"/>
      <c r="AX161" s="87"/>
      <c r="AY161" s="87"/>
      <c r="AZ161" s="87"/>
      <c r="BA161" s="87"/>
      <c r="BB161" s="87"/>
    </row>
    <row r="162" spans="1:54" s="27" customFormat="1" ht="33" customHeight="1">
      <c r="A162" s="35"/>
      <c r="B162" s="95" t="s">
        <v>472</v>
      </c>
      <c r="C162" s="170"/>
      <c r="D162" s="170"/>
      <c r="E162" s="170"/>
      <c r="F162" s="170"/>
      <c r="G162" s="170"/>
      <c r="H162" s="170"/>
      <c r="I162" s="170"/>
      <c r="J162" s="170"/>
      <c r="K162" s="170"/>
      <c r="L162" s="170"/>
      <c r="M162" s="87"/>
      <c r="N162" s="87"/>
      <c r="O162" s="87"/>
      <c r="P162" s="87"/>
      <c r="Q162" s="87"/>
      <c r="R162" s="87"/>
      <c r="S162" s="87"/>
      <c r="T162" s="87"/>
      <c r="U162" s="87"/>
      <c r="V162" s="87"/>
      <c r="W162" s="87"/>
      <c r="X162" s="87"/>
      <c r="Y162" s="87"/>
      <c r="Z162" s="87"/>
      <c r="AA162" s="87"/>
      <c r="AB162" s="87"/>
      <c r="AC162" s="87"/>
      <c r="AD162" s="87"/>
      <c r="AE162" s="87"/>
      <c r="AF162" s="87"/>
      <c r="AG162" s="87"/>
      <c r="AH162" s="87"/>
      <c r="AI162" s="87"/>
      <c r="AJ162" s="87"/>
      <c r="AK162" s="87"/>
      <c r="AL162" s="87"/>
      <c r="AM162" s="87"/>
      <c r="AN162" s="87"/>
      <c r="AO162" s="87"/>
      <c r="AP162" s="87"/>
      <c r="AQ162" s="87"/>
      <c r="AR162" s="87"/>
      <c r="AS162" s="87"/>
      <c r="AT162" s="87"/>
      <c r="AU162" s="87"/>
      <c r="AV162" s="87"/>
      <c r="AW162" s="87"/>
      <c r="AX162" s="87"/>
      <c r="AY162" s="87"/>
      <c r="AZ162" s="87"/>
      <c r="BA162" s="87"/>
      <c r="BB162" s="87"/>
    </row>
    <row r="163" spans="1:54" s="27" customFormat="1" ht="33" customHeight="1">
      <c r="A163" s="35"/>
      <c r="B163" s="95" t="s">
        <v>473</v>
      </c>
      <c r="C163" s="170"/>
      <c r="D163" s="170"/>
      <c r="E163" s="170"/>
      <c r="F163" s="170"/>
      <c r="G163" s="170"/>
      <c r="H163" s="170"/>
      <c r="I163" s="170"/>
      <c r="J163" s="170"/>
      <c r="K163" s="170"/>
      <c r="L163" s="170"/>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87"/>
      <c r="AO163" s="87"/>
      <c r="AP163" s="87"/>
      <c r="AQ163" s="87"/>
      <c r="AR163" s="87"/>
      <c r="AS163" s="87"/>
      <c r="AT163" s="87"/>
      <c r="AU163" s="87"/>
      <c r="AV163" s="87"/>
      <c r="AW163" s="87"/>
      <c r="AX163" s="87"/>
      <c r="AY163" s="87"/>
      <c r="AZ163" s="87"/>
      <c r="BA163" s="87"/>
      <c r="BB163" s="87"/>
    </row>
    <row r="164" spans="1:54" s="27" customFormat="1" ht="33" customHeight="1">
      <c r="A164" s="35"/>
      <c r="B164" s="95" t="s">
        <v>474</v>
      </c>
      <c r="C164" s="170"/>
      <c r="D164" s="170"/>
      <c r="E164" s="170"/>
      <c r="F164" s="170"/>
      <c r="G164" s="170"/>
      <c r="H164" s="170"/>
      <c r="I164" s="170"/>
      <c r="J164" s="170"/>
      <c r="K164" s="170"/>
      <c r="L164" s="170"/>
      <c r="M164" s="87"/>
      <c r="N164" s="87"/>
      <c r="O164" s="87"/>
      <c r="P164" s="87"/>
      <c r="Q164" s="87"/>
      <c r="R164" s="87"/>
      <c r="S164" s="87"/>
      <c r="T164" s="87"/>
      <c r="U164" s="87"/>
      <c r="V164" s="87"/>
      <c r="W164" s="87"/>
      <c r="X164" s="87"/>
      <c r="Y164" s="87"/>
      <c r="Z164" s="87"/>
      <c r="AA164" s="87"/>
      <c r="AB164" s="87"/>
      <c r="AC164" s="87"/>
      <c r="AD164" s="87"/>
      <c r="AE164" s="87"/>
      <c r="AF164" s="87"/>
      <c r="AG164" s="87"/>
      <c r="AH164" s="87"/>
      <c r="AI164" s="87"/>
      <c r="AJ164" s="87"/>
      <c r="AK164" s="87"/>
      <c r="AL164" s="87"/>
      <c r="AM164" s="87"/>
      <c r="AN164" s="87"/>
      <c r="AO164" s="87"/>
      <c r="AP164" s="87"/>
      <c r="AQ164" s="87"/>
      <c r="AR164" s="87"/>
      <c r="AS164" s="87"/>
      <c r="AT164" s="87"/>
      <c r="AU164" s="87"/>
      <c r="AV164" s="87"/>
      <c r="AW164" s="87"/>
      <c r="AX164" s="87"/>
      <c r="AY164" s="87"/>
      <c r="AZ164" s="87"/>
      <c r="BA164" s="87"/>
      <c r="BB164" s="87"/>
    </row>
    <row r="165" spans="1:54" ht="20.100000000000001" customHeight="1">
      <c r="A165" s="104"/>
      <c r="B165" s="104"/>
      <c r="C165" s="105"/>
      <c r="D165" s="105"/>
      <c r="E165" s="105"/>
      <c r="F165" s="105"/>
    </row>
    <row r="166" spans="1:54" ht="20.100000000000001" customHeight="1">
      <c r="A166" s="104"/>
      <c r="B166" s="104"/>
      <c r="C166" s="105"/>
      <c r="D166" s="105"/>
      <c r="E166" s="105"/>
      <c r="F166" s="105"/>
    </row>
    <row r="167" spans="1:54" ht="24" customHeight="1">
      <c r="A167" s="104"/>
      <c r="B167" s="104"/>
      <c r="C167" s="105"/>
      <c r="D167" s="105"/>
      <c r="E167" s="105"/>
      <c r="F167" s="28"/>
      <c r="G167" s="59"/>
    </row>
    <row r="168" spans="1:54" ht="24" customHeight="1">
      <c r="A168" s="39" t="s">
        <v>133</v>
      </c>
      <c r="B168" s="570" t="str">
        <f>B91</f>
        <v/>
      </c>
      <c r="C168" s="570"/>
      <c r="D168" s="570"/>
      <c r="E168" s="28"/>
      <c r="G168" s="59" t="s">
        <v>131</v>
      </c>
      <c r="H168" s="594" t="str">
        <f>H91</f>
        <v/>
      </c>
      <c r="I168" s="595"/>
      <c r="J168" s="595"/>
      <c r="K168" s="595"/>
      <c r="L168" s="595"/>
    </row>
    <row r="169" spans="1:54" ht="24" customHeight="1">
      <c r="A169" s="39" t="s">
        <v>134</v>
      </c>
      <c r="B169" s="571" t="str">
        <f>B92</f>
        <v/>
      </c>
      <c r="C169" s="571"/>
      <c r="D169" s="571"/>
      <c r="E169" s="28"/>
      <c r="G169" s="59" t="s">
        <v>132</v>
      </c>
      <c r="H169" s="594" t="str">
        <f>H92</f>
        <v/>
      </c>
      <c r="I169" s="595"/>
      <c r="J169" s="595"/>
      <c r="K169" s="595"/>
      <c r="L169" s="595"/>
    </row>
    <row r="170" spans="1:54" ht="24" customHeight="1">
      <c r="A170" s="28"/>
      <c r="B170" s="28"/>
      <c r="C170" s="28"/>
      <c r="D170" s="28"/>
      <c r="E170" s="28"/>
      <c r="F170" s="28"/>
      <c r="G170" s="59"/>
      <c r="H170" s="28"/>
    </row>
    <row r="171" spans="1:54">
      <c r="A171" s="24" t="str">
        <f>A1</f>
        <v>Specification No. :CC/NT/S-SRVY/DOM/A02/24/02866</v>
      </c>
      <c r="B171" s="310"/>
      <c r="C171" s="310"/>
      <c r="D171" s="310"/>
      <c r="E171" s="310"/>
      <c r="F171" s="311"/>
      <c r="G171" s="311"/>
      <c r="H171" s="311"/>
      <c r="I171" s="312"/>
      <c r="J171" s="312"/>
      <c r="K171" s="312"/>
      <c r="L171" s="26" t="str">
        <f>"Attachment-16 " &amp; 'Attach 3(JV)'!AT148</f>
        <v xml:space="preserve">Attachment-16 </v>
      </c>
      <c r="M171" s="309"/>
    </row>
    <row r="172" spans="1:54">
      <c r="A172" s="313"/>
      <c r="B172" s="313"/>
      <c r="C172" s="313"/>
      <c r="D172" s="313"/>
      <c r="E172" s="313"/>
      <c r="F172" s="314"/>
      <c r="G172" s="314"/>
      <c r="H172" s="314"/>
      <c r="I172" s="315"/>
      <c r="J172" s="315"/>
      <c r="K172" s="315"/>
      <c r="L172" s="315"/>
      <c r="M172" s="306"/>
    </row>
    <row r="173" spans="1:54" ht="48" customHeight="1">
      <c r="A173" s="486" t="str">
        <f>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173" s="486"/>
      <c r="C173" s="486"/>
      <c r="D173" s="486"/>
      <c r="E173" s="486"/>
      <c r="F173" s="486"/>
      <c r="G173" s="486"/>
      <c r="H173" s="486"/>
      <c r="I173" s="486"/>
      <c r="J173" s="486"/>
      <c r="K173" s="486"/>
      <c r="L173" s="486"/>
    </row>
    <row r="174" spans="1:54" ht="15.95" customHeight="1">
      <c r="A174" s="31"/>
      <c r="B174" s="313"/>
      <c r="C174" s="313"/>
      <c r="D174" s="313"/>
      <c r="E174" s="313"/>
      <c r="F174" s="314"/>
      <c r="G174" s="314"/>
      <c r="H174" s="33"/>
      <c r="I174" s="12"/>
      <c r="J174" s="195"/>
      <c r="K174" s="195"/>
      <c r="L174" s="195"/>
    </row>
    <row r="175" spans="1:54" ht="20.100000000000001" customHeight="1">
      <c r="A175" s="455" t="s">
        <v>135</v>
      </c>
      <c r="B175" s="455"/>
      <c r="C175" s="455"/>
      <c r="D175" s="455"/>
      <c r="E175" s="455"/>
      <c r="F175" s="455"/>
      <c r="G175" s="455"/>
      <c r="H175" s="455"/>
      <c r="I175" s="455"/>
      <c r="J175" s="455"/>
      <c r="K175" s="455"/>
      <c r="L175" s="455"/>
    </row>
    <row r="176" spans="1:54" ht="15.95" customHeight="1">
      <c r="A176" s="316"/>
      <c r="B176" s="313"/>
      <c r="C176" s="313"/>
      <c r="D176" s="313"/>
      <c r="E176" s="313"/>
      <c r="F176" s="314"/>
      <c r="G176" s="314"/>
      <c r="H176" s="33"/>
      <c r="I176" s="12"/>
      <c r="J176" s="195"/>
      <c r="K176" s="195"/>
      <c r="L176" s="195"/>
    </row>
    <row r="177" spans="1:12" ht="20.100000000000001" customHeight="1">
      <c r="A177" s="36" t="str">
        <f>'Attach 3(JV)'!A15</f>
        <v>Name(s) and Addresse(s) of other partner(s)</v>
      </c>
      <c r="B177" s="313"/>
      <c r="C177" s="313"/>
      <c r="D177" s="313"/>
      <c r="E177" s="313"/>
      <c r="F177" s="314"/>
      <c r="G177" s="16" t="str">
        <f>G7</f>
        <v>To:</v>
      </c>
      <c r="H177" s="60"/>
      <c r="I177" s="317"/>
      <c r="J177" s="315"/>
      <c r="K177" s="315"/>
      <c r="L177" s="315"/>
    </row>
    <row r="178" spans="1:12" ht="20.100000000000001" customHeight="1">
      <c r="A178" s="458" t="str">
        <f>'Attach 3(JV)'!E16</f>
        <v/>
      </c>
      <c r="B178" s="458"/>
      <c r="C178" s="458"/>
      <c r="D178" s="458"/>
      <c r="E178" s="458"/>
      <c r="F178" s="60"/>
      <c r="G178" s="318" t="str">
        <f>G8</f>
        <v>Contract Services</v>
      </c>
      <c r="H178" s="314"/>
      <c r="I178" s="12"/>
      <c r="J178" s="195"/>
      <c r="K178" s="195"/>
      <c r="L178" s="195"/>
    </row>
    <row r="179" spans="1:12" ht="20.100000000000001" customHeight="1">
      <c r="A179" s="14" t="s">
        <v>153</v>
      </c>
      <c r="B179" s="578" t="str">
        <f>'Attach 3(JV)'!E17</f>
        <v/>
      </c>
      <c r="C179" s="578"/>
      <c r="D179" s="578"/>
      <c r="E179" s="578"/>
      <c r="F179" s="578"/>
      <c r="G179" s="318" t="str">
        <f>G9</f>
        <v>Power Grid Corporation of India Ltd.,</v>
      </c>
      <c r="H179" s="314"/>
      <c r="I179" s="12"/>
      <c r="J179" s="195"/>
      <c r="K179" s="195"/>
      <c r="L179" s="195"/>
    </row>
    <row r="180" spans="1:12" ht="20.100000000000001" customHeight="1">
      <c r="A180" s="14" t="s">
        <v>155</v>
      </c>
      <c r="B180" s="319" t="str">
        <f>'Attach 3(JV)'!E18</f>
        <v/>
      </c>
      <c r="C180" s="319"/>
      <c r="D180" s="319"/>
      <c r="E180" s="319"/>
      <c r="F180" s="319"/>
      <c r="G180" s="318" t="str">
        <f>G10</f>
        <v>"Saudamini", Plot No. 2, Sector 29</v>
      </c>
      <c r="H180" s="314"/>
      <c r="I180" s="12"/>
      <c r="J180" s="195"/>
      <c r="K180" s="195"/>
      <c r="L180" s="195"/>
    </row>
    <row r="181" spans="1:12" ht="20.100000000000001" customHeight="1">
      <c r="A181" s="313"/>
      <c r="B181" s="319" t="str">
        <f>'Attach 3(JV)'!E19</f>
        <v/>
      </c>
      <c r="C181" s="319"/>
      <c r="D181" s="319"/>
      <c r="E181" s="319"/>
      <c r="F181" s="319"/>
      <c r="G181" s="318" t="str">
        <f>G11</f>
        <v>Gurgaon (Haryana) - 122001</v>
      </c>
      <c r="H181" s="314"/>
      <c r="I181" s="315"/>
      <c r="J181" s="315"/>
      <c r="K181" s="315"/>
      <c r="L181" s="315"/>
    </row>
    <row r="182" spans="1:12" ht="20.100000000000001" customHeight="1">
      <c r="A182" s="35"/>
      <c r="B182" s="457" t="str">
        <f>'Attach 3(JV)'!E20</f>
        <v/>
      </c>
      <c r="C182" s="457"/>
      <c r="D182" s="457"/>
      <c r="E182" s="457"/>
      <c r="F182" s="457"/>
      <c r="G182" s="13"/>
      <c r="H182" s="60"/>
      <c r="I182" s="195"/>
      <c r="J182" s="195"/>
      <c r="K182" s="195"/>
      <c r="L182" s="195"/>
    </row>
    <row r="183" spans="1:12" ht="15.95" customHeight="1">
      <c r="A183" s="316"/>
      <c r="B183" s="313"/>
      <c r="C183" s="313"/>
      <c r="D183" s="313"/>
      <c r="E183" s="313"/>
      <c r="F183" s="314"/>
      <c r="G183" s="314"/>
      <c r="H183" s="314"/>
      <c r="I183" s="315"/>
      <c r="J183" s="315"/>
      <c r="K183" s="315"/>
      <c r="L183" s="315"/>
    </row>
    <row r="184" spans="1:12" ht="20.100000000000001" customHeight="1">
      <c r="A184" s="35"/>
      <c r="B184" s="126"/>
      <c r="C184" s="126"/>
      <c r="D184" s="126"/>
      <c r="E184" s="126"/>
      <c r="F184" s="126"/>
      <c r="G184" s="318"/>
      <c r="H184" s="314"/>
      <c r="I184" s="315"/>
      <c r="J184" s="315"/>
      <c r="K184" s="315"/>
      <c r="L184" s="315"/>
    </row>
    <row r="185" spans="1:12" ht="20.100000000000001" customHeight="1">
      <c r="A185" s="32" t="s">
        <v>147</v>
      </c>
      <c r="F185" s="60"/>
      <c r="G185" s="60"/>
      <c r="H185" s="60"/>
      <c r="I185" s="195"/>
      <c r="J185" s="195"/>
      <c r="K185" s="195"/>
      <c r="L185" s="195"/>
    </row>
    <row r="186" spans="1:12" ht="20.100000000000001" customHeight="1">
      <c r="A186" s="316"/>
      <c r="B186" s="313"/>
      <c r="C186" s="313"/>
      <c r="D186" s="313"/>
      <c r="E186" s="313"/>
      <c r="F186" s="314"/>
      <c r="G186" s="314"/>
      <c r="H186" s="314"/>
      <c r="I186" s="315"/>
      <c r="J186" s="315"/>
      <c r="K186" s="315"/>
      <c r="L186" s="315"/>
    </row>
    <row r="187" spans="1:12" ht="57.75" customHeight="1">
      <c r="A187" s="501" t="s">
        <v>340</v>
      </c>
      <c r="B187" s="501"/>
      <c r="C187" s="501"/>
      <c r="D187" s="501"/>
      <c r="E187" s="501"/>
      <c r="F187" s="501"/>
      <c r="G187" s="501"/>
      <c r="H187" s="501"/>
      <c r="I187" s="501"/>
      <c r="J187" s="501"/>
      <c r="K187" s="501"/>
      <c r="L187" s="501"/>
    </row>
    <row r="188" spans="1:12" ht="20.100000000000001" customHeight="1">
      <c r="A188" s="92">
        <v>1</v>
      </c>
      <c r="B188" s="93" t="s">
        <v>1</v>
      </c>
      <c r="F188" s="60"/>
      <c r="G188" s="60"/>
      <c r="H188" s="60"/>
      <c r="I188" s="195"/>
      <c r="J188" s="195"/>
      <c r="K188" s="195"/>
      <c r="L188" s="195"/>
    </row>
    <row r="189" spans="1:12" ht="82.5" customHeight="1">
      <c r="A189" s="320"/>
      <c r="B189" s="579" t="s">
        <v>339</v>
      </c>
      <c r="C189" s="579"/>
      <c r="D189" s="579"/>
      <c r="E189" s="579"/>
      <c r="F189" s="579"/>
      <c r="G189" s="579"/>
      <c r="H189" s="579"/>
      <c r="I189" s="579"/>
      <c r="J189" s="579"/>
      <c r="K189" s="579"/>
      <c r="L189" s="579"/>
    </row>
    <row r="190" spans="1:12" ht="60.75" customHeight="1">
      <c r="A190" s="321">
        <v>1.1000000000000001</v>
      </c>
      <c r="B190" s="583" t="s">
        <v>3</v>
      </c>
      <c r="C190" s="583"/>
      <c r="D190" s="583"/>
      <c r="E190" s="583"/>
      <c r="F190" s="583"/>
      <c r="G190" s="583"/>
      <c r="H190" s="583"/>
      <c r="I190" s="583"/>
      <c r="J190" s="583"/>
      <c r="K190" s="583"/>
      <c r="L190" s="583"/>
    </row>
    <row r="191" spans="1:12" ht="33" customHeight="1">
      <c r="A191" s="322"/>
      <c r="B191" s="572" t="str">
        <f>"Name of " &amp;A178</f>
        <v xml:space="preserve">Name of </v>
      </c>
      <c r="C191" s="573"/>
      <c r="D191" s="573"/>
      <c r="E191" s="573"/>
      <c r="F191" s="573"/>
      <c r="G191" s="574"/>
      <c r="H191" s="580" t="str">
        <f>B179</f>
        <v/>
      </c>
      <c r="I191" s="581"/>
      <c r="J191" s="581"/>
      <c r="K191" s="581"/>
      <c r="L191" s="582"/>
    </row>
    <row r="192" spans="1:12" ht="33" customHeight="1">
      <c r="A192" s="323"/>
      <c r="B192" s="572" t="s">
        <v>4</v>
      </c>
      <c r="C192" s="573"/>
      <c r="D192" s="573"/>
      <c r="E192" s="573"/>
      <c r="F192" s="573"/>
      <c r="G192" s="574"/>
      <c r="H192" s="575"/>
      <c r="I192" s="576"/>
      <c r="J192" s="576"/>
      <c r="K192" s="576"/>
      <c r="L192" s="577"/>
    </row>
    <row r="193" spans="1:12" ht="33" customHeight="1">
      <c r="A193" s="323"/>
      <c r="B193" s="572" t="s">
        <v>218</v>
      </c>
      <c r="C193" s="573"/>
      <c r="D193" s="573"/>
      <c r="E193" s="573"/>
      <c r="F193" s="573"/>
      <c r="G193" s="574"/>
      <c r="H193" s="575"/>
      <c r="I193" s="576"/>
      <c r="J193" s="576"/>
      <c r="K193" s="576"/>
      <c r="L193" s="577"/>
    </row>
    <row r="194" spans="1:12" ht="33" customHeight="1">
      <c r="A194" s="323"/>
      <c r="B194" s="572" t="s">
        <v>6</v>
      </c>
      <c r="C194" s="573"/>
      <c r="D194" s="573"/>
      <c r="E194" s="573"/>
      <c r="F194" s="573"/>
      <c r="G194" s="574"/>
      <c r="H194" s="575"/>
      <c r="I194" s="576"/>
      <c r="J194" s="576"/>
      <c r="K194" s="576"/>
      <c r="L194" s="577"/>
    </row>
    <row r="195" spans="1:12" ht="33" customHeight="1">
      <c r="A195" s="323"/>
      <c r="B195" s="572" t="s">
        <v>7</v>
      </c>
      <c r="C195" s="573"/>
      <c r="D195" s="573"/>
      <c r="E195" s="573"/>
      <c r="F195" s="573"/>
      <c r="G195" s="574"/>
      <c r="H195" s="575"/>
      <c r="I195" s="576"/>
      <c r="J195" s="576"/>
      <c r="K195" s="576"/>
      <c r="L195" s="577"/>
    </row>
    <row r="196" spans="1:12" ht="6" customHeight="1">
      <c r="A196" s="323"/>
      <c r="B196" s="324"/>
      <c r="C196" s="324"/>
      <c r="D196" s="324"/>
      <c r="E196" s="324"/>
      <c r="F196" s="324"/>
      <c r="G196" s="324"/>
      <c r="H196" s="325"/>
      <c r="I196" s="325"/>
      <c r="J196" s="325"/>
      <c r="K196" s="325"/>
      <c r="L196" s="325"/>
    </row>
    <row r="197" spans="1:12" ht="18.95" customHeight="1">
      <c r="A197" s="326">
        <v>1.2</v>
      </c>
      <c r="B197" s="614" t="s">
        <v>217</v>
      </c>
      <c r="C197" s="614"/>
      <c r="D197" s="614"/>
      <c r="E197" s="614"/>
      <c r="F197" s="614"/>
      <c r="G197" s="614"/>
      <c r="H197" s="614"/>
      <c r="I197" s="614"/>
      <c r="J197" s="614"/>
      <c r="K197" s="614"/>
      <c r="L197" s="614"/>
    </row>
    <row r="198" spans="1:12" ht="18.95" customHeight="1">
      <c r="A198" s="327" t="s">
        <v>8</v>
      </c>
      <c r="B198" s="313" t="s">
        <v>9</v>
      </c>
      <c r="C198" s="313"/>
      <c r="D198" s="94"/>
      <c r="E198" s="94"/>
      <c r="F198" s="60"/>
      <c r="G198" s="60"/>
      <c r="H198" s="60"/>
      <c r="I198" s="195"/>
      <c r="J198" s="195"/>
      <c r="K198" s="195"/>
      <c r="L198" s="195"/>
    </row>
    <row r="199" spans="1:12" ht="18.95" customHeight="1">
      <c r="A199" s="38"/>
      <c r="B199" s="589" t="s">
        <v>10</v>
      </c>
      <c r="C199" s="589"/>
      <c r="D199" s="590" t="s">
        <v>192</v>
      </c>
      <c r="E199" s="591"/>
      <c r="F199" s="591"/>
      <c r="G199" s="591"/>
      <c r="H199" s="591"/>
      <c r="I199" s="591"/>
      <c r="J199" s="591"/>
      <c r="K199" s="591"/>
      <c r="L199" s="592"/>
    </row>
    <row r="200" spans="1:12" ht="18.95" customHeight="1">
      <c r="A200" s="38"/>
      <c r="B200" s="584" t="s">
        <v>11</v>
      </c>
      <c r="C200" s="585"/>
      <c r="D200" s="586"/>
      <c r="E200" s="587"/>
      <c r="F200" s="587"/>
      <c r="G200" s="587"/>
      <c r="H200" s="587"/>
      <c r="I200" s="587"/>
      <c r="J200" s="587"/>
      <c r="K200" s="587"/>
      <c r="L200" s="588"/>
    </row>
    <row r="201" spans="1:12" ht="18.95" customHeight="1">
      <c r="A201" s="38"/>
      <c r="B201" s="328"/>
      <c r="C201" s="329"/>
      <c r="D201" s="623"/>
      <c r="E201" s="624"/>
      <c r="F201" s="624"/>
      <c r="G201" s="624"/>
      <c r="H201" s="624"/>
      <c r="I201" s="624"/>
      <c r="J201" s="624"/>
      <c r="K201" s="624"/>
      <c r="L201" s="625"/>
    </row>
    <row r="202" spans="1:12" ht="18.95" customHeight="1">
      <c r="A202" s="38"/>
      <c r="B202" s="328"/>
      <c r="C202" s="329"/>
      <c r="D202" s="623"/>
      <c r="E202" s="624"/>
      <c r="F202" s="624"/>
      <c r="G202" s="624"/>
      <c r="H202" s="624"/>
      <c r="I202" s="624"/>
      <c r="J202" s="624"/>
      <c r="K202" s="624"/>
      <c r="L202" s="625"/>
    </row>
    <row r="203" spans="1:12" ht="18.95" customHeight="1">
      <c r="A203" s="38"/>
      <c r="B203" s="330"/>
      <c r="C203" s="331"/>
      <c r="D203" s="627"/>
      <c r="E203" s="628"/>
      <c r="F203" s="628"/>
      <c r="G203" s="628"/>
      <c r="H203" s="628"/>
      <c r="I203" s="628"/>
      <c r="J203" s="628"/>
      <c r="K203" s="628"/>
      <c r="L203" s="629"/>
    </row>
    <row r="204" spans="1:12" ht="18.95" customHeight="1">
      <c r="A204" s="38"/>
      <c r="B204" s="589" t="s">
        <v>12</v>
      </c>
      <c r="C204" s="589"/>
      <c r="D204" s="590"/>
      <c r="E204" s="591"/>
      <c r="F204" s="591"/>
      <c r="G204" s="591"/>
      <c r="H204" s="591"/>
      <c r="I204" s="591"/>
      <c r="J204" s="591"/>
      <c r="K204" s="591"/>
      <c r="L204" s="592"/>
    </row>
    <row r="205" spans="1:12" ht="18.95" customHeight="1">
      <c r="A205" s="38"/>
      <c r="B205" s="589" t="s">
        <v>13</v>
      </c>
      <c r="C205" s="589"/>
      <c r="D205" s="590"/>
      <c r="E205" s="591"/>
      <c r="F205" s="591"/>
      <c r="G205" s="591"/>
      <c r="H205" s="591"/>
      <c r="I205" s="591"/>
      <c r="J205" s="591"/>
      <c r="K205" s="591"/>
      <c r="L205" s="592"/>
    </row>
    <row r="206" spans="1:12" ht="18.95" customHeight="1">
      <c r="A206" s="38"/>
      <c r="B206" s="589" t="s">
        <v>14</v>
      </c>
      <c r="C206" s="589"/>
      <c r="D206" s="590"/>
      <c r="E206" s="591"/>
      <c r="F206" s="591"/>
      <c r="G206" s="591"/>
      <c r="H206" s="591"/>
      <c r="I206" s="591"/>
      <c r="J206" s="591"/>
      <c r="K206" s="591"/>
      <c r="L206" s="592"/>
    </row>
    <row r="207" spans="1:12" ht="18.95" customHeight="1">
      <c r="A207" s="38"/>
      <c r="B207" s="589" t="s">
        <v>15</v>
      </c>
      <c r="C207" s="589"/>
      <c r="D207" s="590"/>
      <c r="E207" s="591"/>
      <c r="F207" s="591"/>
      <c r="G207" s="591"/>
      <c r="H207" s="591"/>
      <c r="I207" s="591"/>
      <c r="J207" s="591"/>
      <c r="K207" s="591"/>
      <c r="L207" s="592"/>
    </row>
    <row r="208" spans="1:12" ht="8.1" customHeight="1">
      <c r="A208" s="38"/>
      <c r="B208" s="332"/>
      <c r="C208" s="332"/>
      <c r="D208" s="333"/>
      <c r="E208" s="333"/>
      <c r="F208" s="333"/>
      <c r="G208" s="333"/>
      <c r="H208" s="333"/>
      <c r="I208" s="333"/>
      <c r="J208" s="333"/>
      <c r="K208" s="333"/>
      <c r="L208" s="333"/>
    </row>
    <row r="209" spans="1:54" ht="61.5" customHeight="1">
      <c r="A209" s="334" t="s">
        <v>17</v>
      </c>
      <c r="B209" s="579" t="s">
        <v>16</v>
      </c>
      <c r="C209" s="579"/>
      <c r="D209" s="579"/>
      <c r="E209" s="579"/>
      <c r="F209" s="579"/>
      <c r="G209" s="579"/>
      <c r="H209" s="579"/>
      <c r="I209" s="579"/>
      <c r="J209" s="579"/>
      <c r="K209" s="579"/>
      <c r="L209" s="579"/>
    </row>
    <row r="210" spans="1:54" ht="33.75" customHeight="1">
      <c r="A210" s="38"/>
      <c r="B210" s="335" t="s">
        <v>151</v>
      </c>
      <c r="C210" s="626" t="s">
        <v>18</v>
      </c>
      <c r="D210" s="626"/>
      <c r="E210" s="626"/>
      <c r="F210" s="626"/>
      <c r="G210" s="626" t="s">
        <v>19</v>
      </c>
      <c r="H210" s="626"/>
      <c r="I210" s="626" t="s">
        <v>20</v>
      </c>
      <c r="J210" s="626"/>
      <c r="K210" s="626"/>
      <c r="L210" s="626"/>
    </row>
    <row r="211" spans="1:54" ht="38.1" customHeight="1">
      <c r="A211" s="313"/>
      <c r="B211" s="336"/>
      <c r="C211" s="568"/>
      <c r="D211" s="568"/>
      <c r="E211" s="568"/>
      <c r="F211" s="568"/>
      <c r="G211" s="569"/>
      <c r="H211" s="569"/>
      <c r="I211" s="568"/>
      <c r="J211" s="568"/>
      <c r="K211" s="568"/>
      <c r="L211" s="568"/>
    </row>
    <row r="212" spans="1:54" ht="38.1" customHeight="1">
      <c r="A212" s="38"/>
      <c r="B212" s="336"/>
      <c r="C212" s="568"/>
      <c r="D212" s="568"/>
      <c r="E212" s="568"/>
      <c r="F212" s="568"/>
      <c r="G212" s="569"/>
      <c r="H212" s="569"/>
      <c r="I212" s="568"/>
      <c r="J212" s="568"/>
      <c r="K212" s="568"/>
      <c r="L212" s="568"/>
    </row>
    <row r="213" spans="1:54" ht="20.100000000000001" customHeight="1">
      <c r="A213" s="337">
        <v>2</v>
      </c>
      <c r="B213" s="101" t="s">
        <v>21</v>
      </c>
      <c r="C213" s="313"/>
      <c r="D213" s="313"/>
      <c r="E213" s="313"/>
      <c r="F213" s="314"/>
      <c r="G213" s="314"/>
      <c r="H213" s="314"/>
      <c r="I213" s="315"/>
      <c r="J213" s="315"/>
      <c r="K213" s="315"/>
      <c r="L213" s="315"/>
    </row>
    <row r="214" spans="1:54" ht="78.75" customHeight="1">
      <c r="B214" s="579" t="s">
        <v>41</v>
      </c>
      <c r="C214" s="579"/>
      <c r="D214" s="579"/>
      <c r="E214" s="579"/>
      <c r="F214" s="579"/>
      <c r="G214" s="579"/>
      <c r="H214" s="579"/>
      <c r="I214" s="579"/>
      <c r="J214" s="579"/>
      <c r="K214" s="579"/>
      <c r="L214" s="579"/>
    </row>
    <row r="215" spans="1:54" s="27" customFormat="1" ht="34.5" customHeight="1">
      <c r="A215" s="326">
        <v>2.1</v>
      </c>
      <c r="B215" s="579" t="s">
        <v>23</v>
      </c>
      <c r="C215" s="579"/>
      <c r="D215" s="579"/>
      <c r="E215" s="579"/>
      <c r="F215" s="579"/>
      <c r="G215" s="579"/>
      <c r="H215" s="579"/>
      <c r="I215" s="579"/>
      <c r="J215" s="579"/>
      <c r="K215" s="579"/>
      <c r="L215" s="579"/>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c r="AK215" s="87"/>
      <c r="AL215" s="87"/>
      <c r="AM215" s="87"/>
      <c r="AN215" s="87"/>
      <c r="AO215" s="87"/>
      <c r="AP215" s="87"/>
      <c r="AQ215" s="87"/>
      <c r="AR215" s="87"/>
      <c r="AS215" s="87"/>
      <c r="AT215" s="87"/>
      <c r="AU215" s="87"/>
      <c r="AV215" s="87"/>
      <c r="AW215" s="87"/>
      <c r="AX215" s="87"/>
      <c r="AY215" s="87"/>
      <c r="AZ215" s="87"/>
      <c r="BA215" s="87"/>
      <c r="BB215" s="87"/>
    </row>
    <row r="216" spans="1:54" ht="51" customHeight="1">
      <c r="A216" s="38"/>
      <c r="B216" s="335" t="s">
        <v>24</v>
      </c>
      <c r="C216" s="626" t="s">
        <v>25</v>
      </c>
      <c r="D216" s="626"/>
      <c r="E216" s="626"/>
      <c r="F216" s="626"/>
      <c r="G216" s="626" t="s">
        <v>26</v>
      </c>
      <c r="H216" s="626"/>
      <c r="I216" s="626" t="s">
        <v>462</v>
      </c>
      <c r="J216" s="626"/>
      <c r="K216" s="626" t="s">
        <v>463</v>
      </c>
      <c r="L216" s="626"/>
    </row>
    <row r="217" spans="1:54" ht="27.95" customHeight="1">
      <c r="A217" s="38"/>
      <c r="B217" s="338">
        <v>1</v>
      </c>
      <c r="C217" s="568"/>
      <c r="D217" s="568"/>
      <c r="E217" s="568"/>
      <c r="F217" s="568"/>
      <c r="G217" s="569"/>
      <c r="H217" s="569"/>
      <c r="I217" s="569"/>
      <c r="J217" s="569"/>
      <c r="K217" s="630"/>
      <c r="L217" s="630"/>
    </row>
    <row r="218" spans="1:54" ht="27.95" customHeight="1">
      <c r="A218" s="38"/>
      <c r="B218" s="338">
        <v>2</v>
      </c>
      <c r="C218" s="568"/>
      <c r="D218" s="568"/>
      <c r="E218" s="568"/>
      <c r="F218" s="568"/>
      <c r="G218" s="569"/>
      <c r="H218" s="569"/>
      <c r="I218" s="569"/>
      <c r="J218" s="569"/>
      <c r="K218" s="630"/>
      <c r="L218" s="630"/>
    </row>
    <row r="219" spans="1:54" ht="27.95" customHeight="1">
      <c r="A219" s="38"/>
      <c r="B219" s="338">
        <v>3</v>
      </c>
      <c r="C219" s="568"/>
      <c r="D219" s="568"/>
      <c r="E219" s="568"/>
      <c r="F219" s="568"/>
      <c r="G219" s="569"/>
      <c r="H219" s="569"/>
      <c r="I219" s="569"/>
      <c r="J219" s="569"/>
      <c r="K219" s="630"/>
      <c r="L219" s="630"/>
    </row>
    <row r="220" spans="1:54" ht="27.95" customHeight="1">
      <c r="A220" s="38"/>
      <c r="B220" s="338">
        <v>4</v>
      </c>
      <c r="C220" s="568"/>
      <c r="D220" s="568"/>
      <c r="E220" s="568"/>
      <c r="F220" s="568"/>
      <c r="G220" s="569"/>
      <c r="H220" s="569"/>
      <c r="I220" s="569"/>
      <c r="J220" s="569"/>
      <c r="K220" s="630"/>
      <c r="L220" s="630"/>
    </row>
    <row r="221" spans="1:54" ht="27.95" customHeight="1">
      <c r="A221" s="38"/>
      <c r="B221" s="338">
        <v>5</v>
      </c>
      <c r="C221" s="568"/>
      <c r="D221" s="568"/>
      <c r="E221" s="568"/>
      <c r="F221" s="568"/>
      <c r="G221" s="569"/>
      <c r="H221" s="569"/>
      <c r="I221" s="569"/>
      <c r="J221" s="569"/>
      <c r="K221" s="630"/>
      <c r="L221" s="630"/>
    </row>
    <row r="222" spans="1:54" ht="21" customHeight="1">
      <c r="A222" s="337">
        <v>3</v>
      </c>
      <c r="B222" s="101" t="s">
        <v>27</v>
      </c>
      <c r="C222" s="313"/>
      <c r="D222" s="333"/>
      <c r="E222" s="333"/>
      <c r="F222" s="333"/>
      <c r="G222" s="314"/>
      <c r="H222" s="314"/>
      <c r="I222" s="315"/>
      <c r="J222" s="315"/>
      <c r="K222" s="315"/>
      <c r="L222" s="315"/>
    </row>
    <row r="223" spans="1:54" ht="18" customHeight="1">
      <c r="A223" s="102">
        <v>3.1</v>
      </c>
      <c r="B223" s="620" t="s">
        <v>28</v>
      </c>
      <c r="C223" s="620"/>
      <c r="D223" s="620"/>
      <c r="E223" s="620"/>
      <c r="F223" s="100"/>
      <c r="G223" s="60"/>
      <c r="H223" s="60"/>
      <c r="I223" s="195"/>
      <c r="J223" s="195"/>
      <c r="K223" s="195"/>
      <c r="L223" s="195"/>
    </row>
    <row r="224" spans="1:54" ht="67.5" customHeight="1">
      <c r="A224" s="38"/>
      <c r="B224" s="579" t="s">
        <v>29</v>
      </c>
      <c r="C224" s="579"/>
      <c r="D224" s="579"/>
      <c r="E224" s="579"/>
      <c r="F224" s="579"/>
      <c r="G224" s="579"/>
      <c r="H224" s="579"/>
      <c r="I224" s="579"/>
      <c r="J224" s="579"/>
      <c r="K224" s="579"/>
      <c r="L224" s="579"/>
    </row>
    <row r="225" spans="1:54" s="27" customFormat="1" ht="35.25" customHeight="1">
      <c r="A225" s="38"/>
      <c r="B225" s="635" t="s">
        <v>30</v>
      </c>
      <c r="C225" s="635"/>
      <c r="D225" s="635"/>
      <c r="E225" s="632" t="s">
        <v>31</v>
      </c>
      <c r="F225" s="633"/>
      <c r="G225" s="633"/>
      <c r="H225" s="634"/>
      <c r="I225" s="635" t="s">
        <v>32</v>
      </c>
      <c r="J225" s="635"/>
      <c r="K225" s="635"/>
      <c r="L225" s="635"/>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c r="AK225" s="87"/>
      <c r="AL225" s="87"/>
      <c r="AM225" s="87"/>
      <c r="AN225" s="87"/>
      <c r="AO225" s="87"/>
      <c r="AP225" s="87"/>
      <c r="AQ225" s="87"/>
      <c r="AR225" s="87"/>
      <c r="AS225" s="87"/>
      <c r="AT225" s="87"/>
      <c r="AU225" s="87"/>
      <c r="AV225" s="87"/>
      <c r="AW225" s="87"/>
      <c r="AX225" s="87"/>
      <c r="AY225" s="87"/>
      <c r="AZ225" s="87"/>
      <c r="BA225" s="87"/>
      <c r="BB225" s="87"/>
    </row>
    <row r="226" spans="1:54" ht="20.100000000000001" customHeight="1">
      <c r="A226" s="38"/>
      <c r="B226" s="568"/>
      <c r="C226" s="568"/>
      <c r="D226" s="568"/>
      <c r="E226" s="569"/>
      <c r="F226" s="569"/>
      <c r="G226" s="569"/>
      <c r="H226" s="569"/>
      <c r="I226" s="569"/>
      <c r="J226" s="569"/>
      <c r="K226" s="569"/>
      <c r="L226" s="569"/>
    </row>
    <row r="227" spans="1:54" ht="20.100000000000001" customHeight="1">
      <c r="A227" s="38"/>
      <c r="B227" s="568"/>
      <c r="C227" s="568"/>
      <c r="D227" s="568"/>
      <c r="E227" s="569"/>
      <c r="F227" s="569"/>
      <c r="G227" s="569"/>
      <c r="H227" s="569"/>
      <c r="I227" s="569"/>
      <c r="J227" s="569"/>
      <c r="K227" s="569"/>
      <c r="L227" s="569"/>
    </row>
    <row r="228" spans="1:54" ht="20.100000000000001" customHeight="1">
      <c r="A228" s="38"/>
      <c r="B228" s="568"/>
      <c r="C228" s="568"/>
      <c r="D228" s="568"/>
      <c r="E228" s="569"/>
      <c r="F228" s="569"/>
      <c r="G228" s="569"/>
      <c r="H228" s="569"/>
      <c r="I228" s="569"/>
      <c r="J228" s="569"/>
      <c r="K228" s="569"/>
      <c r="L228" s="569"/>
    </row>
    <row r="229" spans="1:54" ht="20.100000000000001" customHeight="1">
      <c r="A229" s="38"/>
      <c r="B229" s="568"/>
      <c r="C229" s="568"/>
      <c r="D229" s="568"/>
      <c r="E229" s="569"/>
      <c r="F229" s="569"/>
      <c r="G229" s="569"/>
      <c r="H229" s="569"/>
      <c r="I229" s="569"/>
      <c r="J229" s="569"/>
      <c r="K229" s="569"/>
      <c r="L229" s="569"/>
    </row>
    <row r="230" spans="1:54" ht="20.100000000000001" customHeight="1">
      <c r="A230" s="38"/>
      <c r="B230" s="568"/>
      <c r="C230" s="568"/>
      <c r="D230" s="568"/>
      <c r="E230" s="569"/>
      <c r="F230" s="569"/>
      <c r="G230" s="569"/>
      <c r="H230" s="569"/>
      <c r="I230" s="569"/>
      <c r="J230" s="569"/>
      <c r="K230" s="569"/>
      <c r="L230" s="569"/>
    </row>
    <row r="231" spans="1:54" ht="20.100000000000001" customHeight="1">
      <c r="A231" s="38"/>
      <c r="B231" s="568"/>
      <c r="C231" s="568"/>
      <c r="D231" s="568"/>
      <c r="E231" s="569"/>
      <c r="F231" s="569"/>
      <c r="G231" s="569"/>
      <c r="H231" s="569"/>
      <c r="I231" s="569"/>
      <c r="J231" s="569"/>
      <c r="K231" s="569"/>
      <c r="L231" s="569"/>
    </row>
    <row r="232" spans="1:54" s="27" customFormat="1" ht="20.100000000000001" customHeight="1">
      <c r="A232" s="316">
        <v>3.2</v>
      </c>
      <c r="B232" s="316" t="s">
        <v>33</v>
      </c>
      <c r="C232" s="339"/>
      <c r="D232" s="339"/>
      <c r="E232" s="339"/>
      <c r="F232" s="339"/>
      <c r="G232" s="314"/>
      <c r="H232" s="314"/>
      <c r="I232" s="314"/>
      <c r="J232" s="314"/>
      <c r="K232" s="314"/>
      <c r="L232" s="314"/>
      <c r="M232" s="87"/>
      <c r="N232" s="87"/>
      <c r="O232" s="87"/>
      <c r="P232" s="87"/>
      <c r="Q232" s="87"/>
      <c r="R232" s="87"/>
      <c r="S232" s="87"/>
      <c r="T232" s="87"/>
      <c r="U232" s="87"/>
      <c r="V232" s="87"/>
      <c r="W232" s="87"/>
      <c r="X232" s="87"/>
      <c r="Y232" s="87"/>
      <c r="Z232" s="87"/>
      <c r="AA232" s="87"/>
      <c r="AB232" s="87"/>
      <c r="AC232" s="87"/>
      <c r="AD232" s="87"/>
      <c r="AE232" s="87"/>
      <c r="AF232" s="87"/>
      <c r="AG232" s="87"/>
      <c r="AH232" s="87"/>
      <c r="AI232" s="87"/>
      <c r="AJ232" s="87"/>
      <c r="AK232" s="87"/>
      <c r="AL232" s="87"/>
      <c r="AM232" s="87"/>
      <c r="AN232" s="87"/>
      <c r="AO232" s="87"/>
      <c r="AP232" s="87"/>
      <c r="AQ232" s="87"/>
      <c r="AR232" s="87"/>
      <c r="AS232" s="87"/>
      <c r="AT232" s="87"/>
      <c r="AU232" s="87"/>
      <c r="AV232" s="87"/>
      <c r="AW232" s="87"/>
      <c r="AX232" s="87"/>
      <c r="AY232" s="87"/>
      <c r="AZ232" s="87"/>
      <c r="BA232" s="87"/>
      <c r="BB232" s="87"/>
    </row>
    <row r="233" spans="1:54" s="27" customFormat="1" ht="20.100000000000001" customHeight="1">
      <c r="A233" s="35"/>
      <c r="B233" s="35"/>
      <c r="C233" s="103"/>
      <c r="D233" s="103"/>
      <c r="E233" s="103"/>
      <c r="F233" s="103"/>
      <c r="G233" s="60"/>
      <c r="H233" s="60"/>
      <c r="I233" s="60"/>
      <c r="J233" s="60"/>
      <c r="K233" s="340" t="s">
        <v>466</v>
      </c>
      <c r="L233" s="341"/>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c r="AK233" s="87"/>
      <c r="AL233" s="87"/>
      <c r="AM233" s="87"/>
      <c r="AN233" s="87"/>
      <c r="AO233" s="87"/>
      <c r="AP233" s="87"/>
      <c r="AQ233" s="87"/>
      <c r="AR233" s="87"/>
      <c r="AS233" s="87"/>
      <c r="AT233" s="87"/>
      <c r="AU233" s="87"/>
      <c r="AV233" s="87"/>
      <c r="AW233" s="87"/>
      <c r="AX233" s="87"/>
      <c r="AY233" s="87"/>
      <c r="AZ233" s="87"/>
      <c r="BA233" s="87"/>
      <c r="BB233" s="87"/>
    </row>
    <row r="234" spans="1:54" s="27" customFormat="1" ht="20.100000000000001" customHeight="1">
      <c r="A234" s="316"/>
      <c r="B234" s="342" t="s">
        <v>464</v>
      </c>
      <c r="C234" s="635" t="s">
        <v>465</v>
      </c>
      <c r="D234" s="635"/>
      <c r="E234" s="635"/>
      <c r="F234" s="635"/>
      <c r="G234" s="635"/>
      <c r="H234" s="632" t="s">
        <v>34</v>
      </c>
      <c r="I234" s="633"/>
      <c r="J234" s="633"/>
      <c r="K234" s="633"/>
      <c r="L234" s="634"/>
      <c r="M234" s="87"/>
      <c r="N234" s="87"/>
      <c r="O234" s="87"/>
      <c r="P234" s="87"/>
      <c r="Q234" s="87"/>
      <c r="R234" s="87"/>
      <c r="S234" s="87"/>
      <c r="T234" s="87"/>
      <c r="U234" s="87"/>
      <c r="V234" s="87"/>
      <c r="W234" s="87"/>
      <c r="X234" s="87"/>
      <c r="Y234" s="87"/>
      <c r="Z234" s="87"/>
      <c r="AA234" s="87"/>
      <c r="AB234" s="87"/>
      <c r="AC234" s="87"/>
      <c r="AD234" s="87"/>
      <c r="AE234" s="87"/>
      <c r="AF234" s="87"/>
      <c r="AG234" s="87"/>
      <c r="AH234" s="87"/>
      <c r="AI234" s="87"/>
      <c r="AJ234" s="87"/>
      <c r="AK234" s="87"/>
      <c r="AL234" s="87"/>
      <c r="AM234" s="87"/>
      <c r="AN234" s="87"/>
      <c r="AO234" s="87"/>
      <c r="AP234" s="87"/>
      <c r="AQ234" s="87"/>
      <c r="AR234" s="87"/>
      <c r="AS234" s="87"/>
      <c r="AT234" s="87"/>
      <c r="AU234" s="87"/>
      <c r="AV234" s="87"/>
      <c r="AW234" s="87"/>
      <c r="AX234" s="87"/>
      <c r="AY234" s="87"/>
      <c r="AZ234" s="87"/>
      <c r="BA234" s="87"/>
      <c r="BB234" s="87"/>
    </row>
    <row r="235" spans="1:54" s="169" customFormat="1" ht="33" customHeight="1">
      <c r="A235" s="176"/>
      <c r="B235" s="307"/>
      <c r="C235" s="308" t="s">
        <v>234</v>
      </c>
      <c r="D235" s="308" t="s">
        <v>233</v>
      </c>
      <c r="E235" s="308" t="s">
        <v>230</v>
      </c>
      <c r="F235" s="308" t="s">
        <v>231</v>
      </c>
      <c r="G235" s="308" t="s">
        <v>232</v>
      </c>
      <c r="H235" s="308" t="s">
        <v>235</v>
      </c>
      <c r="I235" s="308" t="s">
        <v>236</v>
      </c>
      <c r="J235" s="308" t="s">
        <v>237</v>
      </c>
      <c r="K235" s="308" t="s">
        <v>126</v>
      </c>
      <c r="L235" s="308" t="s">
        <v>193</v>
      </c>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c r="AQ235" s="168"/>
      <c r="AR235" s="168"/>
      <c r="AS235" s="168"/>
      <c r="AT235" s="168"/>
      <c r="AU235" s="168"/>
      <c r="AV235" s="168"/>
      <c r="AW235" s="168"/>
      <c r="AX235" s="168"/>
      <c r="AY235" s="168"/>
      <c r="AZ235" s="168"/>
      <c r="BA235" s="168"/>
      <c r="BB235" s="168"/>
    </row>
    <row r="236" spans="1:54" s="27" customFormat="1" ht="33" customHeight="1">
      <c r="A236" s="316"/>
      <c r="B236" s="307" t="s">
        <v>467</v>
      </c>
      <c r="C236" s="343"/>
      <c r="D236" s="343"/>
      <c r="E236" s="343"/>
      <c r="F236" s="343"/>
      <c r="G236" s="343"/>
      <c r="H236" s="343"/>
      <c r="I236" s="343"/>
      <c r="J236" s="343"/>
      <c r="K236" s="343"/>
      <c r="L236" s="343"/>
      <c r="M236" s="87"/>
      <c r="N236" s="87"/>
      <c r="O236" s="87"/>
      <c r="P236" s="87"/>
      <c r="Q236" s="87"/>
      <c r="R236" s="87"/>
      <c r="S236" s="87"/>
      <c r="T236" s="87"/>
      <c r="U236" s="87"/>
      <c r="V236" s="87"/>
      <c r="W236" s="87"/>
      <c r="X236" s="87"/>
      <c r="Y236" s="87"/>
      <c r="Z236" s="87"/>
      <c r="AA236" s="87"/>
      <c r="AB236" s="87"/>
      <c r="AC236" s="87"/>
      <c r="AD236" s="87"/>
      <c r="AE236" s="87"/>
      <c r="AF236" s="87"/>
      <c r="AG236" s="87"/>
      <c r="AH236" s="87"/>
      <c r="AI236" s="87"/>
      <c r="AJ236" s="87"/>
      <c r="AK236" s="87"/>
      <c r="AL236" s="87"/>
      <c r="AM236" s="87"/>
      <c r="AN236" s="87"/>
      <c r="AO236" s="87"/>
      <c r="AP236" s="87"/>
      <c r="AQ236" s="87"/>
      <c r="AR236" s="87"/>
      <c r="AS236" s="87"/>
      <c r="AT236" s="87"/>
      <c r="AU236" s="87"/>
      <c r="AV236" s="87"/>
      <c r="AW236" s="87"/>
      <c r="AX236" s="87"/>
      <c r="AY236" s="87"/>
      <c r="AZ236" s="87"/>
      <c r="BA236" s="87"/>
      <c r="BB236" s="87"/>
    </row>
    <row r="237" spans="1:54" s="27" customFormat="1" ht="33" customHeight="1">
      <c r="A237" s="35"/>
      <c r="B237" s="95" t="s">
        <v>468</v>
      </c>
      <c r="C237" s="170"/>
      <c r="D237" s="170"/>
      <c r="E237" s="170"/>
      <c r="F237" s="170"/>
      <c r="G237" s="170"/>
      <c r="H237" s="170"/>
      <c r="I237" s="170"/>
      <c r="J237" s="170"/>
      <c r="K237" s="170"/>
      <c r="L237" s="170"/>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c r="AK237" s="87"/>
      <c r="AL237" s="87"/>
      <c r="AM237" s="87"/>
      <c r="AN237" s="87"/>
      <c r="AO237" s="87"/>
      <c r="AP237" s="87"/>
      <c r="AQ237" s="87"/>
      <c r="AR237" s="87"/>
      <c r="AS237" s="87"/>
      <c r="AT237" s="87"/>
      <c r="AU237" s="87"/>
      <c r="AV237" s="87"/>
      <c r="AW237" s="87"/>
      <c r="AX237" s="87"/>
      <c r="AY237" s="87"/>
      <c r="AZ237" s="87"/>
      <c r="BA237" s="87"/>
      <c r="BB237" s="87"/>
    </row>
    <row r="238" spans="1:54" s="27" customFormat="1" ht="33" customHeight="1">
      <c r="A238" s="316"/>
      <c r="B238" s="307" t="s">
        <v>471</v>
      </c>
      <c r="C238" s="343"/>
      <c r="D238" s="343"/>
      <c r="E238" s="343"/>
      <c r="F238" s="343"/>
      <c r="G238" s="343"/>
      <c r="H238" s="343"/>
      <c r="I238" s="343"/>
      <c r="J238" s="343"/>
      <c r="K238" s="343"/>
      <c r="L238" s="343"/>
      <c r="M238" s="87"/>
      <c r="N238" s="87"/>
      <c r="O238" s="87"/>
      <c r="P238" s="87"/>
      <c r="Q238" s="87"/>
      <c r="R238" s="87"/>
      <c r="S238" s="87"/>
      <c r="T238" s="87"/>
      <c r="U238" s="87"/>
      <c r="V238" s="87"/>
      <c r="W238" s="87"/>
      <c r="X238" s="87"/>
      <c r="Y238" s="87"/>
      <c r="Z238" s="87"/>
      <c r="AA238" s="87"/>
      <c r="AB238" s="87"/>
      <c r="AC238" s="87"/>
      <c r="AD238" s="87"/>
      <c r="AE238" s="87"/>
      <c r="AF238" s="87"/>
      <c r="AG238" s="87"/>
      <c r="AH238" s="87"/>
      <c r="AI238" s="87"/>
      <c r="AJ238" s="87"/>
      <c r="AK238" s="87"/>
      <c r="AL238" s="87"/>
      <c r="AM238" s="87"/>
      <c r="AN238" s="87"/>
      <c r="AO238" s="87"/>
      <c r="AP238" s="87"/>
      <c r="AQ238" s="87"/>
      <c r="AR238" s="87"/>
      <c r="AS238" s="87"/>
      <c r="AT238" s="87"/>
      <c r="AU238" s="87"/>
      <c r="AV238" s="87"/>
      <c r="AW238" s="87"/>
      <c r="AX238" s="87"/>
      <c r="AY238" s="87"/>
      <c r="AZ238" s="87"/>
      <c r="BA238" s="87"/>
      <c r="BB238" s="87"/>
    </row>
    <row r="239" spans="1:54" s="27" customFormat="1" ht="33" customHeight="1">
      <c r="A239" s="35"/>
      <c r="B239" s="95" t="s">
        <v>472</v>
      </c>
      <c r="C239" s="170"/>
      <c r="D239" s="170"/>
      <c r="E239" s="170"/>
      <c r="F239" s="170"/>
      <c r="G239" s="170"/>
      <c r="H239" s="170"/>
      <c r="I239" s="170"/>
      <c r="J239" s="170"/>
      <c r="K239" s="170"/>
      <c r="L239" s="170"/>
      <c r="M239" s="87"/>
      <c r="N239" s="87"/>
      <c r="O239" s="87"/>
      <c r="P239" s="87"/>
      <c r="Q239" s="87"/>
      <c r="R239" s="87"/>
      <c r="S239" s="87"/>
      <c r="T239" s="87"/>
      <c r="U239" s="87"/>
      <c r="V239" s="87"/>
      <c r="W239" s="87"/>
      <c r="X239" s="87"/>
      <c r="Y239" s="87"/>
      <c r="Z239" s="87"/>
      <c r="AA239" s="87"/>
      <c r="AB239" s="87"/>
      <c r="AC239" s="87"/>
      <c r="AD239" s="87"/>
      <c r="AE239" s="87"/>
      <c r="AF239" s="87"/>
      <c r="AG239" s="87"/>
      <c r="AH239" s="87"/>
      <c r="AI239" s="87"/>
      <c r="AJ239" s="87"/>
      <c r="AK239" s="87"/>
      <c r="AL239" s="87"/>
      <c r="AM239" s="87"/>
      <c r="AN239" s="87"/>
      <c r="AO239" s="87"/>
      <c r="AP239" s="87"/>
      <c r="AQ239" s="87"/>
      <c r="AR239" s="87"/>
      <c r="AS239" s="87"/>
      <c r="AT239" s="87"/>
      <c r="AU239" s="87"/>
      <c r="AV239" s="87"/>
      <c r="AW239" s="87"/>
      <c r="AX239" s="87"/>
      <c r="AY239" s="87"/>
      <c r="AZ239" s="87"/>
      <c r="BA239" s="87"/>
      <c r="BB239" s="87"/>
    </row>
    <row r="240" spans="1:54" s="27" customFormat="1" ht="33" customHeight="1">
      <c r="A240" s="316"/>
      <c r="B240" s="307" t="s">
        <v>473</v>
      </c>
      <c r="C240" s="343"/>
      <c r="D240" s="343"/>
      <c r="E240" s="343"/>
      <c r="F240" s="343"/>
      <c r="G240" s="343"/>
      <c r="H240" s="343"/>
      <c r="I240" s="343"/>
      <c r="J240" s="343"/>
      <c r="K240" s="343"/>
      <c r="L240" s="343"/>
      <c r="M240" s="87"/>
      <c r="N240" s="87"/>
      <c r="O240" s="87"/>
      <c r="P240" s="87"/>
      <c r="Q240" s="87"/>
      <c r="R240" s="87"/>
      <c r="S240" s="87"/>
      <c r="T240" s="87"/>
      <c r="U240" s="87"/>
      <c r="V240" s="87"/>
      <c r="W240" s="87"/>
      <c r="X240" s="87"/>
      <c r="Y240" s="87"/>
      <c r="Z240" s="87"/>
      <c r="AA240" s="87"/>
      <c r="AB240" s="87"/>
      <c r="AC240" s="87"/>
      <c r="AD240" s="87"/>
      <c r="AE240" s="87"/>
      <c r="AF240" s="87"/>
      <c r="AG240" s="87"/>
      <c r="AH240" s="87"/>
      <c r="AI240" s="87"/>
      <c r="AJ240" s="87"/>
      <c r="AK240" s="87"/>
      <c r="AL240" s="87"/>
      <c r="AM240" s="87"/>
      <c r="AN240" s="87"/>
      <c r="AO240" s="87"/>
      <c r="AP240" s="87"/>
      <c r="AQ240" s="87"/>
      <c r="AR240" s="87"/>
      <c r="AS240" s="87"/>
      <c r="AT240" s="87"/>
      <c r="AU240" s="87"/>
      <c r="AV240" s="87"/>
      <c r="AW240" s="87"/>
      <c r="AX240" s="87"/>
      <c r="AY240" s="87"/>
      <c r="AZ240" s="87"/>
      <c r="BA240" s="87"/>
      <c r="BB240" s="87"/>
    </row>
    <row r="241" spans="1:54" s="27" customFormat="1" ht="33" customHeight="1">
      <c r="A241" s="35"/>
      <c r="B241" s="95" t="s">
        <v>474</v>
      </c>
      <c r="C241" s="170"/>
      <c r="D241" s="170"/>
      <c r="E241" s="170"/>
      <c r="F241" s="170"/>
      <c r="G241" s="170"/>
      <c r="H241" s="170"/>
      <c r="I241" s="170"/>
      <c r="J241" s="170"/>
      <c r="K241" s="170"/>
      <c r="L241" s="170"/>
      <c r="M241" s="87"/>
      <c r="N241" s="87"/>
      <c r="O241" s="87"/>
      <c r="P241" s="87"/>
      <c r="Q241" s="87"/>
      <c r="R241" s="87"/>
      <c r="S241" s="87"/>
      <c r="T241" s="87"/>
      <c r="U241" s="87"/>
      <c r="V241" s="87"/>
      <c r="W241" s="87"/>
      <c r="X241" s="87"/>
      <c r="Y241" s="87"/>
      <c r="Z241" s="87"/>
      <c r="AA241" s="87"/>
      <c r="AB241" s="87"/>
      <c r="AC241" s="87"/>
      <c r="AD241" s="87"/>
      <c r="AE241" s="87"/>
      <c r="AF241" s="87"/>
      <c r="AG241" s="87"/>
      <c r="AH241" s="87"/>
      <c r="AI241" s="87"/>
      <c r="AJ241" s="87"/>
      <c r="AK241" s="87"/>
      <c r="AL241" s="87"/>
      <c r="AM241" s="87"/>
      <c r="AN241" s="87"/>
      <c r="AO241" s="87"/>
      <c r="AP241" s="87"/>
      <c r="AQ241" s="87"/>
      <c r="AR241" s="87"/>
      <c r="AS241" s="87"/>
      <c r="AT241" s="87"/>
      <c r="AU241" s="87"/>
      <c r="AV241" s="87"/>
      <c r="AW241" s="87"/>
      <c r="AX241" s="87"/>
      <c r="AY241" s="87"/>
      <c r="AZ241" s="87"/>
      <c r="BA241" s="87"/>
      <c r="BB241" s="87"/>
    </row>
    <row r="242" spans="1:54" ht="20.100000000000001" customHeight="1">
      <c r="A242" s="344"/>
      <c r="B242" s="344"/>
      <c r="C242" s="345"/>
      <c r="D242" s="345"/>
      <c r="E242" s="345"/>
      <c r="F242" s="345"/>
      <c r="G242" s="314"/>
      <c r="H242" s="314"/>
      <c r="I242" s="315"/>
      <c r="J242" s="315"/>
      <c r="K242" s="315"/>
      <c r="L242" s="315"/>
    </row>
    <row r="243" spans="1:54" ht="20.100000000000001" customHeight="1">
      <c r="A243" s="104"/>
      <c r="B243" s="104"/>
      <c r="C243" s="105"/>
      <c r="D243" s="105"/>
      <c r="E243" s="105"/>
      <c r="F243" s="105"/>
      <c r="G243" s="60"/>
      <c r="H243" s="60"/>
      <c r="I243" s="195"/>
      <c r="J243" s="195"/>
      <c r="K243" s="195"/>
      <c r="L243" s="195"/>
    </row>
    <row r="244" spans="1:54" ht="24" customHeight="1">
      <c r="A244" s="344"/>
      <c r="B244" s="344"/>
      <c r="C244" s="345"/>
      <c r="D244" s="345"/>
      <c r="E244" s="345"/>
      <c r="F244" s="315"/>
      <c r="G244" s="59"/>
      <c r="H244" s="60"/>
      <c r="I244" s="195"/>
      <c r="J244" s="195"/>
      <c r="K244" s="195"/>
      <c r="L244" s="195"/>
    </row>
    <row r="245" spans="1:54" ht="24" customHeight="1">
      <c r="A245" s="39" t="s">
        <v>133</v>
      </c>
      <c r="B245" s="570" t="str">
        <f>B91</f>
        <v/>
      </c>
      <c r="C245" s="570"/>
      <c r="D245" s="570"/>
      <c r="E245" s="195"/>
      <c r="F245" s="60"/>
      <c r="G245" s="59" t="s">
        <v>131</v>
      </c>
      <c r="H245" s="594" t="str">
        <f>H91</f>
        <v/>
      </c>
      <c r="I245" s="631"/>
      <c r="J245" s="631"/>
      <c r="K245" s="631"/>
      <c r="L245" s="631"/>
    </row>
    <row r="246" spans="1:54" ht="24" customHeight="1">
      <c r="A246" s="39" t="s">
        <v>134</v>
      </c>
      <c r="B246" s="571" t="str">
        <f>B92</f>
        <v/>
      </c>
      <c r="C246" s="571"/>
      <c r="D246" s="571"/>
      <c r="E246" s="195"/>
      <c r="F246" s="60"/>
      <c r="G246" s="59" t="s">
        <v>132</v>
      </c>
      <c r="H246" s="594" t="str">
        <f>H92</f>
        <v/>
      </c>
      <c r="I246" s="631"/>
      <c r="J246" s="631"/>
      <c r="K246" s="631"/>
      <c r="L246" s="631"/>
    </row>
    <row r="247" spans="1:54" ht="24" customHeight="1">
      <c r="A247" s="195"/>
      <c r="B247" s="195"/>
      <c r="C247" s="195"/>
      <c r="D247" s="195"/>
      <c r="E247" s="195"/>
      <c r="F247" s="195"/>
      <c r="G247" s="59"/>
      <c r="H247" s="195"/>
      <c r="I247" s="195"/>
      <c r="J247" s="195"/>
      <c r="K247" s="195"/>
      <c r="L247" s="195"/>
    </row>
  </sheetData>
  <sheetProtection algorithmName="SHA-512" hashValue="zRQ3F6EgabFyV6yAsnHTfMptTeUngPK0LPA/nr3KggqIsWBNWZQryi/WDIDQJ73HTqm06NJUu6U+LPutXAsL0w==" saltValue="YP4V8Z9JuAqrD1I4RxSMOg==" spinCount="100000" sheet="1" formatColumns="0" formatRows="0" selectLockedCells="1"/>
  <customSheetViews>
    <customSheetView guid="{F0B6C6E1-BBDB-4A75-A9F0-384CBB745CE4}" showPageBreaks="1" showGridLines="0" zeroValues="0" fitToPage="1" printArea="1" hiddenRows="1" view="pageBreakPreview">
      <selection activeCell="L82" sqref="L82"/>
      <rowBreaks count="4" manualBreakCount="4">
        <brk id="24" max="16383" man="1"/>
        <brk id="55" max="16383" man="1"/>
        <brk id="93" max="16383" man="1"/>
        <brk id="170" max="16383" man="1"/>
      </rowBreaks>
      <pageMargins left="0.63" right="0.42" top="0.57999999999999996" bottom="0.6" header="0.34" footer="0.35"/>
      <pageSetup fitToHeight="4" orientation="portrait" r:id="rId1"/>
      <headerFooter alignWithMargins="0">
        <oddFooter>&amp;R&amp;"Book Antiqua,Bold"&amp;8 Page &amp;P of &amp;N</oddFooter>
      </headerFooter>
    </customSheetView>
    <customSheetView guid="{26C060F1-C19E-47DD-BF56-3C984BC287C6}" showPageBreaks="1" showGridLines="0" zeroValues="0" fitToPage="1" printArea="1" hiddenRows="1" view="pageBreakPreview">
      <selection activeCell="D31" sqref="D31:L31"/>
      <rowBreaks count="4" manualBreakCount="4">
        <brk id="24" max="16383" man="1"/>
        <brk id="55" max="16383" man="1"/>
        <brk id="93" max="16383" man="1"/>
        <brk id="170" max="16383" man="1"/>
      </rowBreaks>
      <pageMargins left="0.63" right="0.42" top="0.57999999999999996" bottom="0.6" header="0.34" footer="0.35"/>
      <pageSetup fitToHeight="4" orientation="portrait" r:id="rId2"/>
      <headerFooter alignWithMargins="0">
        <oddFooter>&amp;R&amp;"Book Antiqua,Bold"&amp;8 Page &amp;P of &amp;N</oddFooter>
      </headerFooter>
    </customSheetView>
    <customSheetView guid="{02C24E46-CB1A-4A64-AFE8-BC568DF970F3}" showPageBreaks="1" showGridLines="0" zeroValues="0" fitToPage="1" printArea="1" hiddenRows="1" view="pageBreakPreview" topLeftCell="A46">
      <selection activeCell="D31" sqref="D31:L31"/>
      <rowBreaks count="4" manualBreakCount="4">
        <brk id="24" max="16383" man="1"/>
        <brk id="55" max="16383" man="1"/>
        <brk id="93" max="16383" man="1"/>
        <brk id="170" max="16383" man="1"/>
      </rowBreaks>
      <pageMargins left="0.63" right="0.42" top="0.57999999999999996" bottom="0.6" header="0.34" footer="0.35"/>
      <pageSetup fitToHeight="4" orientation="portrait" r:id="rId3"/>
      <headerFooter alignWithMargins="0">
        <oddFooter>&amp;R&amp;"Book Antiqua,Bold"&amp;8 Page &amp;P of &amp;N</oddFooter>
      </headerFooter>
    </customSheetView>
    <customSheetView guid="{955D6481-897E-48CA-BB0D-D704C8664312}" showPageBreaks="1" showGridLines="0" zeroValues="0" fitToPage="1" printArea="1" hiddenRows="1" view="pageBreakPreview" topLeftCell="A28">
      <selection activeCell="D31" sqref="D31:L31"/>
      <rowBreaks count="4" manualBreakCount="4">
        <brk id="24" max="16383" man="1"/>
        <brk id="55" max="16383" man="1"/>
        <brk id="93" max="16383" man="1"/>
        <brk id="170" max="16383" man="1"/>
      </rowBreaks>
      <pageMargins left="0.63" right="0.42" top="0.57999999999999996" bottom="0.6" header="0.34" footer="0.35"/>
      <pageSetup fitToHeight="4" orientation="portrait" r:id="rId4"/>
      <headerFooter alignWithMargins="0">
        <oddFooter>&amp;R&amp;"Book Antiqua,Bold"&amp;8 Page &amp;P of &amp;N</oddFooter>
      </headerFooter>
    </customSheetView>
    <customSheetView guid="{FA33CAB9-FE45-4709-BC11-EBB8931FB6CB}" showPageBreaks="1" showGridLines="0" zeroValues="0" fitToPage="1" printArea="1" hiddenRows="1" view="pageBreakPreview">
      <selection activeCell="D31" sqref="D31:L31"/>
      <rowBreaks count="4" manualBreakCount="4">
        <brk id="24" max="16383" man="1"/>
        <brk id="55" max="16383" man="1"/>
        <brk id="93" max="16383" man="1"/>
        <brk id="170" max="16383" man="1"/>
      </rowBreaks>
      <pageMargins left="0.63" right="0.42" top="0.57999999999999996" bottom="0.6" header="0.34" footer="0.35"/>
      <pageSetup fitToHeight="4" orientation="portrait" r:id="rId5"/>
      <headerFooter alignWithMargins="0">
        <oddFooter>&amp;R&amp;"Book Antiqua,Bold"&amp;8 Page &amp;P of &amp;N</oddFooter>
      </headerFooter>
    </customSheetView>
    <customSheetView guid="{A966316B-6DBC-467B-B4AD-0F6D41569056}" showPageBreaks="1" showGridLines="0" zeroValues="0" fitToPage="1" printArea="1" hiddenRows="1" view="pageBreakPreview">
      <selection activeCell="L69" sqref="L69"/>
      <rowBreaks count="4" manualBreakCount="4">
        <brk id="24" max="16383" man="1"/>
        <brk id="55" max="16383" man="1"/>
        <brk id="81" max="16383" man="1"/>
        <brk id="158" max="16383" man="1"/>
      </rowBreaks>
      <pageMargins left="0.63" right="0.42" top="0.57999999999999996" bottom="0.6" header="0.34" footer="0.35"/>
      <pageSetup fitToHeight="4" orientation="portrait" r:id="rId6"/>
      <headerFooter alignWithMargins="0">
        <oddFooter>&amp;R&amp;"Book Antiqua,Bold"&amp;8 Page &amp;P of &amp;N</oddFooter>
      </headerFooter>
    </customSheetView>
    <customSheetView guid="{0B94E550-FB49-4D0D-BCDB-8811C4A584DD}" showPageBreaks="1" showGridLines="0" zeroValues="0" printArea="1" hiddenRows="1" view="pageBreakPreview" topLeftCell="A31">
      <selection activeCell="H21" sqref="H21:L21"/>
      <rowBreaks count="4" manualBreakCount="4">
        <brk id="24" max="16383" man="1"/>
        <brk id="55" max="16383" man="1"/>
        <brk id="81" max="16383" man="1"/>
        <brk id="158" max="16383" man="1"/>
      </rowBreaks>
      <pageMargins left="0.63" right="0.42" top="0.57999999999999996" bottom="0.6" header="0.34" footer="0.35"/>
      <pageSetup scale="97" orientation="portrait" r:id="rId7"/>
      <headerFooter alignWithMargins="0">
        <oddFooter>&amp;R&amp;"Book Antiqua,Bold"&amp;8 Page &amp;P of &amp;N</oddFooter>
      </headerFooter>
    </customSheetView>
    <customSheetView guid="{101E340E-5624-46EF-AADB-2F62C21B5295}" showPageBreaks="1" showGridLines="0" zeroValues="0" printArea="1" hiddenRows="1" view="pageBreakPreview" topLeftCell="A30">
      <selection activeCell="B45" sqref="B45"/>
      <rowBreaks count="5" manualBreakCount="5">
        <brk id="24" max="16383" man="1"/>
        <brk id="51" max="11" man="1"/>
        <brk id="55" max="16383" man="1"/>
        <brk id="81" max="16383" man="1"/>
        <brk id="158" max="16383" man="1"/>
      </rowBreaks>
      <pageMargins left="0.63" right="0.42" top="0.57999999999999996" bottom="0.6" header="0.34" footer="0.35"/>
      <pageSetup scale="97" orientation="portrait" r:id="rId8"/>
      <headerFooter alignWithMargins="0">
        <oddFooter>&amp;R&amp;"Book Antiqua,Bold"&amp;8 Page &amp;P of &amp;N</oddFooter>
      </headerFooter>
    </customSheetView>
    <customSheetView guid="{A667ED77-8424-4D1C-8A46-14ECA26AEC7D}" showPageBreaks="1" showGridLines="0" zeroValues="0" printArea="1" view="pageBreakPreview">
      <selection activeCell="H21" sqref="H21:L21"/>
      <rowBreaks count="8" manualBreakCount="8">
        <brk id="24" max="16383" man="1"/>
        <brk id="50" max="16383" man="1"/>
        <brk id="76" max="16383" man="1"/>
        <brk id="102" max="11" man="1"/>
        <brk id="127" max="11" man="1"/>
        <brk id="153" max="16383" man="1"/>
        <brk id="179" max="11" man="1"/>
        <brk id="204" max="11" man="1"/>
      </rowBreaks>
      <pageMargins left="0.63" right="0.42" top="0.57999999999999996" bottom="0.6" header="0.34" footer="0.35"/>
      <pageSetup orientation="portrait" r:id="rId9"/>
      <headerFooter alignWithMargins="0">
        <oddFooter>&amp;R&amp;"Book Antiqua,Bold"&amp;8 Page &amp;P of &amp;N</oddFooter>
      </headerFooter>
    </customSheetView>
    <customSheetView guid="{7A122CCC-B984-47E9-88CF-89418CB24A21}" showGridLines="0" zeroValues="0" showRuler="0">
      <selection activeCell="H21" sqref="H21:L21"/>
      <rowBreaks count="4" manualBreakCount="4">
        <brk id="24" max="16383" man="1"/>
        <brk id="50" max="16383" man="1"/>
        <brk id="76" max="16383" man="1"/>
        <brk id="153" max="16383" man="1"/>
      </rowBreaks>
      <pageMargins left="0.63" right="0.42"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4"/>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DC28ED1E-3E35-4094-9C2B-5C0A1C1D459C}" showPageBreaks="1" showGridLines="0" zeroValues="0" printArea="1" topLeftCell="A205">
      <selection activeCell="G194" sqref="G194:H194"/>
      <rowBreaks count="4" manualBreakCount="4">
        <brk id="24" max="16383" man="1"/>
        <brk id="50" max="16383" man="1"/>
        <brk id="76" max="16383" man="1"/>
        <brk id="153" max="16383" man="1"/>
      </rowBreaks>
      <pageMargins left="0.63" right="0.42" top="0.57999999999999996" bottom="0.6" header="0.34" footer="0.35"/>
      <pageSetup orientation="portrait" r:id="rId16"/>
      <headerFooter alignWithMargins="0">
        <oddFooter>&amp;R&amp;"Book Antiqua,Bold"&amp;8 Page &amp;P of &amp;N</oddFooter>
      </headerFooter>
    </customSheetView>
    <customSheetView guid="{244B8F7F-C84C-4134-A8A5-723A75D45FC2}" showGridLines="0" zeroValues="0">
      <selection activeCell="G194" sqref="G194:H194"/>
      <rowBreaks count="4" manualBreakCount="4">
        <brk id="24" max="16383" man="1"/>
        <brk id="50" max="16383" man="1"/>
        <brk id="76" max="16383" man="1"/>
        <brk id="153"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zeroValues="0">
      <selection activeCell="L68" sqref="L68"/>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B3AA1F62-F1E5-4DDF-B9C9-D54D9BFF6A2A}" showPageBreaks="1" showGridLines="0" zeroValues="0" printArea="1" view="pageBreakPreview">
      <selection activeCell="H21" sqref="H21:L21"/>
      <rowBreaks count="8" manualBreakCount="8">
        <brk id="24" max="16383" man="1"/>
        <brk id="50" max="16383" man="1"/>
        <brk id="76" max="16383" man="1"/>
        <brk id="102" max="11" man="1"/>
        <brk id="127" max="11" man="1"/>
        <brk id="153" max="16383" man="1"/>
        <brk id="179" max="11" man="1"/>
        <brk id="204" max="11" man="1"/>
      </rowBreaks>
      <pageMargins left="0.63" right="0.42" top="0.57999999999999996" bottom="0.6" header="0.34" footer="0.35"/>
      <pageSetup orientation="portrait" r:id="rId19"/>
      <headerFooter alignWithMargins="0">
        <oddFooter>&amp;R&amp;"Book Antiqua,Bold"&amp;8 Page &amp;P of &amp;N</oddFooter>
      </headerFooter>
    </customSheetView>
    <customSheetView guid="{9E565B0E-8A1D-4C38-9278-F5233F8D5014}" showPageBreaks="1" showGridLines="0" zeroValues="0" printArea="1" view="pageBreakPreview" topLeftCell="A31">
      <selection activeCell="C64" sqref="C64:L64"/>
      <rowBreaks count="4" manualBreakCount="4">
        <brk id="24" max="16383" man="1"/>
        <brk id="50" max="16383" man="1"/>
        <brk id="76" max="16383" man="1"/>
        <brk id="153" max="16383" man="1"/>
      </rowBreaks>
      <pageMargins left="0.63" right="0.42" top="0.57999999999999996" bottom="0.6" header="0.34" footer="0.35"/>
      <pageSetup scale="97" orientation="portrait" r:id="rId20"/>
      <headerFooter alignWithMargins="0">
        <oddFooter>&amp;R&amp;"Book Antiqua,Bold"&amp;8 Page &amp;P of &amp;N</oddFooter>
      </headerFooter>
    </customSheetView>
    <customSheetView guid="{EC8792F6-94EB-40FE-A69E-3F2E55E190BC}" showPageBreaks="1" showGridLines="0" zeroValues="0" printArea="1" view="pageBreakPreview" topLeftCell="A22">
      <selection activeCell="C64" sqref="C64:L64"/>
      <rowBreaks count="4" manualBreakCount="4">
        <brk id="24" max="16383" man="1"/>
        <brk id="50" max="16383" man="1"/>
        <brk id="76" max="16383" man="1"/>
        <brk id="153" max="16383" man="1"/>
      </rowBreaks>
      <pageMargins left="0.63" right="0.42" top="0.57999999999999996" bottom="0.6" header="0.34" footer="0.35"/>
      <pageSetup scale="97" orientation="portrait" r:id="rId21"/>
      <headerFooter alignWithMargins="0">
        <oddFooter>&amp;R&amp;"Book Antiqua,Bold"&amp;8 Page &amp;P of &amp;N</oddFooter>
      </headerFooter>
    </customSheetView>
    <customSheetView guid="{89D1B684-1876-468F-8D99-45DA6BBF39C7}" showPageBreaks="1" showGridLines="0" zeroValues="0" printArea="1" hiddenRows="1" view="pageBreakPreview" topLeftCell="A21">
      <selection activeCell="H21" sqref="H21:L21"/>
      <rowBreaks count="4" manualBreakCount="4">
        <brk id="24" max="16383" man="1"/>
        <brk id="55" max="16383" man="1"/>
        <brk id="81" max="16383" man="1"/>
        <brk id="158" max="16383" man="1"/>
      </rowBreaks>
      <pageMargins left="0.63" right="0.42" top="0.57999999999999996" bottom="0.6" header="0.34" footer="0.35"/>
      <pageSetup scale="97" orientation="portrait" r:id="rId22"/>
      <headerFooter alignWithMargins="0">
        <oddFooter>&amp;R&amp;"Book Antiqua,Bold"&amp;8 Page &amp;P of &amp;N</oddFooter>
      </headerFooter>
    </customSheetView>
    <customSheetView guid="{B4BE0CEE-465A-40B9-8268-D354BC993C36}" showPageBreaks="1" showGridLines="0" zeroValues="0" fitToPage="1" printArea="1" hiddenRows="1" view="pageBreakPreview">
      <selection activeCell="L69" sqref="L69"/>
      <rowBreaks count="4" manualBreakCount="4">
        <brk id="24" max="16383" man="1"/>
        <brk id="55" max="16383" man="1"/>
        <brk id="81" max="16383" man="1"/>
        <brk id="158" max="16383" man="1"/>
      </rowBreaks>
      <pageMargins left="0.63" right="0.42" top="0.57999999999999996" bottom="0.6" header="0.34" footer="0.35"/>
      <pageSetup fitToHeight="4" orientation="portrait" r:id="rId23"/>
      <headerFooter alignWithMargins="0">
        <oddFooter>&amp;R&amp;"Book Antiqua,Bold"&amp;8 Page &amp;P of &amp;N</oddFooter>
      </headerFooter>
    </customSheetView>
    <customSheetView guid="{13074202-7653-40A0-B9BF-16D1589728A2}" showPageBreaks="1" showGridLines="0" zeroValues="0" fitToPage="1" printArea="1" hiddenRows="1" view="pageBreakPreview">
      <selection activeCell="D31" sqref="D31:L31"/>
      <rowBreaks count="4" manualBreakCount="4">
        <brk id="24" max="16383" man="1"/>
        <brk id="55" max="16383" man="1"/>
        <brk id="93" max="16383" man="1"/>
        <brk id="170" max="16383" man="1"/>
      </rowBreaks>
      <pageMargins left="0.63" right="0.42" top="0.57999999999999996" bottom="0.6" header="0.34" footer="0.35"/>
      <pageSetup fitToHeight="4" orientation="portrait" r:id="rId24"/>
      <headerFooter alignWithMargins="0">
        <oddFooter>&amp;R&amp;"Book Antiqua,Bold"&amp;8 Page &amp;P of &amp;N</oddFooter>
      </headerFooter>
    </customSheetView>
    <customSheetView guid="{4B244927-9C7A-42F5-AAF5-ADC353C736FE}" showPageBreaks="1" showGridLines="0" zeroValues="0" fitToPage="1" printArea="1" hiddenRows="1" view="pageBreakPreview">
      <selection activeCell="D31" sqref="D31:L31"/>
      <rowBreaks count="4" manualBreakCount="4">
        <brk id="24" max="16383" man="1"/>
        <brk id="55" max="16383" man="1"/>
        <brk id="93" max="16383" man="1"/>
        <brk id="170" max="16383" man="1"/>
      </rowBreaks>
      <pageMargins left="0.63" right="0.42" top="0.57999999999999996" bottom="0.6" header="0.34" footer="0.35"/>
      <pageSetup fitToHeight="4" orientation="portrait" r:id="rId25"/>
      <headerFooter alignWithMargins="0">
        <oddFooter>&amp;R&amp;"Book Antiqua,Bold"&amp;8 Page &amp;P of &amp;N</oddFooter>
      </headerFooter>
    </customSheetView>
    <customSheetView guid="{073677CF-5E9E-429E-9C1F-055126F3C8DC}" showPageBreaks="1" showGridLines="0" zeroValues="0" fitToPage="1" printArea="1" hiddenRows="1" view="pageBreakPreview" topLeftCell="A28">
      <selection activeCell="D31" sqref="D31:L31"/>
      <rowBreaks count="4" manualBreakCount="4">
        <brk id="24" max="16383" man="1"/>
        <brk id="55" max="16383" man="1"/>
        <brk id="93" max="16383" man="1"/>
        <brk id="170" max="16383" man="1"/>
      </rowBreaks>
      <pageMargins left="0.63" right="0.42" top="0.57999999999999996" bottom="0.6" header="0.34" footer="0.35"/>
      <pageSetup fitToHeight="4" orientation="portrait" r:id="rId26"/>
      <headerFooter alignWithMargins="0">
        <oddFooter>&amp;R&amp;"Book Antiqua,Bold"&amp;8 Page &amp;P of &amp;N</oddFooter>
      </headerFooter>
    </customSheetView>
    <customSheetView guid="{F80E5273-5F89-42D0-8059-39B4DAA26485}" showPageBreaks="1" showGridLines="0" zeroValues="0" fitToPage="1" printArea="1" hiddenRows="1" view="pageBreakPreview">
      <selection activeCell="D31" sqref="D31:L31"/>
      <rowBreaks count="4" manualBreakCount="4">
        <brk id="24" max="16383" man="1"/>
        <brk id="55" max="16383" man="1"/>
        <brk id="93" max="16383" man="1"/>
        <brk id="170" max="16383" man="1"/>
      </rowBreaks>
      <pageMargins left="0.63" right="0.42" top="0.57999999999999996" bottom="0.6" header="0.34" footer="0.35"/>
      <pageSetup fitToHeight="4" orientation="portrait" r:id="rId27"/>
      <headerFooter alignWithMargins="0">
        <oddFooter>&amp;R&amp;"Book Antiqua,Bold"&amp;8 Page &amp;P of &amp;N</oddFooter>
      </headerFooter>
    </customSheetView>
    <customSheetView guid="{3A9A4658-0506-4EA2-8800-91A33CC724CB}" showPageBreaks="1" showGridLines="0" zeroValues="0" fitToPage="1" printArea="1" hiddenRows="1" view="pageBreakPreview">
      <selection activeCell="D31" sqref="D31:L31"/>
      <rowBreaks count="4" manualBreakCount="4">
        <brk id="24" max="16383" man="1"/>
        <brk id="55" max="16383" man="1"/>
        <brk id="93" max="16383" man="1"/>
        <brk id="170" max="16383" man="1"/>
      </rowBreaks>
      <pageMargins left="0.63" right="0.42" top="0.57999999999999996" bottom="0.6" header="0.34" footer="0.35"/>
      <pageSetup fitToHeight="4" orientation="portrait" r:id="rId28"/>
      <headerFooter alignWithMargins="0">
        <oddFooter>&amp;R&amp;"Book Antiqua,Bold"&amp;8 Page &amp;P of &amp;N</oddFooter>
      </headerFooter>
    </customSheetView>
    <customSheetView guid="{3A7B3E6C-4805-42DC-AD4C-749B6F60AF6B}" showPageBreaks="1" showGridLines="0" zeroValues="0" fitToPage="1" printArea="1" hiddenRows="1" view="pageBreakPreview">
      <selection activeCell="D31" sqref="D31:L31"/>
      <rowBreaks count="4" manualBreakCount="4">
        <brk id="24" max="16383" man="1"/>
        <brk id="55" max="16383" man="1"/>
        <brk id="93" max="16383" man="1"/>
        <brk id="170" max="16383" man="1"/>
      </rowBreaks>
      <pageMargins left="0.63" right="0.42" top="0.57999999999999996" bottom="0.6" header="0.34" footer="0.35"/>
      <pageSetup fitToHeight="4" orientation="portrait" r:id="rId29"/>
      <headerFooter alignWithMargins="0">
        <oddFooter>&amp;R&amp;"Book Antiqua,Bold"&amp;8 Page &amp;P of &amp;N</oddFooter>
      </headerFooter>
    </customSheetView>
  </customSheetViews>
  <mergeCells count="323">
    <mergeCell ref="I228:L228"/>
    <mergeCell ref="C221:F221"/>
    <mergeCell ref="G221:H221"/>
    <mergeCell ref="C46:F46"/>
    <mergeCell ref="G46:H46"/>
    <mergeCell ref="I46:L46"/>
    <mergeCell ref="B43:L43"/>
    <mergeCell ref="C44:F44"/>
    <mergeCell ref="G44:H44"/>
    <mergeCell ref="I44:L44"/>
    <mergeCell ref="C45:F45"/>
    <mergeCell ref="G45:H45"/>
    <mergeCell ref="I45:L45"/>
    <mergeCell ref="K221:L221"/>
    <mergeCell ref="B227:D227"/>
    <mergeCell ref="E227:H227"/>
    <mergeCell ref="E225:H225"/>
    <mergeCell ref="I227:L227"/>
    <mergeCell ref="I225:L225"/>
    <mergeCell ref="B225:D225"/>
    <mergeCell ref="B226:D226"/>
    <mergeCell ref="B228:D228"/>
    <mergeCell ref="C218:F218"/>
    <mergeCell ref="G218:H218"/>
    <mergeCell ref="H246:L246"/>
    <mergeCell ref="G219:H219"/>
    <mergeCell ref="I219:J219"/>
    <mergeCell ref="I221:J221"/>
    <mergeCell ref="I220:J220"/>
    <mergeCell ref="K220:L220"/>
    <mergeCell ref="H234:L234"/>
    <mergeCell ref="E226:H226"/>
    <mergeCell ref="I226:L226"/>
    <mergeCell ref="I230:L230"/>
    <mergeCell ref="K219:L219"/>
    <mergeCell ref="H245:L245"/>
    <mergeCell ref="B224:L224"/>
    <mergeCell ref="C220:F220"/>
    <mergeCell ref="G220:H220"/>
    <mergeCell ref="E228:H228"/>
    <mergeCell ref="C219:F219"/>
    <mergeCell ref="B246:D246"/>
    <mergeCell ref="C234:G234"/>
    <mergeCell ref="B229:D229"/>
    <mergeCell ref="E229:H229"/>
    <mergeCell ref="E230:H230"/>
    <mergeCell ref="B245:D245"/>
    <mergeCell ref="B223:E223"/>
    <mergeCell ref="I218:J218"/>
    <mergeCell ref="B207:C207"/>
    <mergeCell ref="D207:L207"/>
    <mergeCell ref="B209:L209"/>
    <mergeCell ref="I210:L210"/>
    <mergeCell ref="I212:L212"/>
    <mergeCell ref="C210:F210"/>
    <mergeCell ref="K218:L218"/>
    <mergeCell ref="C216:F216"/>
    <mergeCell ref="G216:H216"/>
    <mergeCell ref="C217:F217"/>
    <mergeCell ref="G217:H217"/>
    <mergeCell ref="I217:J217"/>
    <mergeCell ref="K217:L217"/>
    <mergeCell ref="I216:J216"/>
    <mergeCell ref="K216:L216"/>
    <mergeCell ref="C211:F211"/>
    <mergeCell ref="B214:L214"/>
    <mergeCell ref="B215:L215"/>
    <mergeCell ref="I211:L211"/>
    <mergeCell ref="C212:F212"/>
    <mergeCell ref="G212:H212"/>
    <mergeCell ref="G211:H211"/>
    <mergeCell ref="B206:C206"/>
    <mergeCell ref="D206:L206"/>
    <mergeCell ref="B193:G193"/>
    <mergeCell ref="H193:L193"/>
    <mergeCell ref="B194:G194"/>
    <mergeCell ref="D201:L201"/>
    <mergeCell ref="H194:L194"/>
    <mergeCell ref="D205:L205"/>
    <mergeCell ref="G210:H210"/>
    <mergeCell ref="B199:C199"/>
    <mergeCell ref="D199:L199"/>
    <mergeCell ref="D202:L202"/>
    <mergeCell ref="D203:L203"/>
    <mergeCell ref="B195:G195"/>
    <mergeCell ref="H195:L195"/>
    <mergeCell ref="B197:L197"/>
    <mergeCell ref="D35:L35"/>
    <mergeCell ref="D36:L36"/>
    <mergeCell ref="G39:H39"/>
    <mergeCell ref="G141:H141"/>
    <mergeCell ref="C141:F141"/>
    <mergeCell ref="H169:L169"/>
    <mergeCell ref="E151:H151"/>
    <mergeCell ref="I148:L148"/>
    <mergeCell ref="K142:L142"/>
    <mergeCell ref="C143:F143"/>
    <mergeCell ref="E153:H153"/>
    <mergeCell ref="H168:L168"/>
    <mergeCell ref="K144:L144"/>
    <mergeCell ref="C157:G157"/>
    <mergeCell ref="C142:F142"/>
    <mergeCell ref="I151:L151"/>
    <mergeCell ref="B146:E146"/>
    <mergeCell ref="I143:J143"/>
    <mergeCell ref="G142:H142"/>
    <mergeCell ref="H157:L157"/>
    <mergeCell ref="I39:L39"/>
    <mergeCell ref="C39:F39"/>
    <mergeCell ref="B36:C36"/>
    <mergeCell ref="C40:F40"/>
    <mergeCell ref="D32:L32"/>
    <mergeCell ref="D30:L30"/>
    <mergeCell ref="D31:L31"/>
    <mergeCell ref="H24:L24"/>
    <mergeCell ref="B29:C29"/>
    <mergeCell ref="B28:C28"/>
    <mergeCell ref="B26:L26"/>
    <mergeCell ref="H23:L23"/>
    <mergeCell ref="D28:L28"/>
    <mergeCell ref="B23:G23"/>
    <mergeCell ref="B24:G24"/>
    <mergeCell ref="D29:L29"/>
    <mergeCell ref="A3:L3"/>
    <mergeCell ref="B9:F9"/>
    <mergeCell ref="A16:L16"/>
    <mergeCell ref="B10:F10"/>
    <mergeCell ref="B11:F11"/>
    <mergeCell ref="B12:F12"/>
    <mergeCell ref="B18:L18"/>
    <mergeCell ref="B21:G21"/>
    <mergeCell ref="B22:G22"/>
    <mergeCell ref="B20:G20"/>
    <mergeCell ref="H20:L20"/>
    <mergeCell ref="H21:L21"/>
    <mergeCell ref="H22:L22"/>
    <mergeCell ref="A8:F8"/>
    <mergeCell ref="B19:L19"/>
    <mergeCell ref="A5:L5"/>
    <mergeCell ref="D33:L33"/>
    <mergeCell ref="D34:L34"/>
    <mergeCell ref="B33:C33"/>
    <mergeCell ref="B34:C34"/>
    <mergeCell ref="B35:C35"/>
    <mergeCell ref="E71:H71"/>
    <mergeCell ref="C55:F55"/>
    <mergeCell ref="B69:E69"/>
    <mergeCell ref="G51:H51"/>
    <mergeCell ref="I51:J51"/>
    <mergeCell ref="K51:L51"/>
    <mergeCell ref="C51:F51"/>
    <mergeCell ref="B38:L38"/>
    <mergeCell ref="G40:H40"/>
    <mergeCell ref="I40:L40"/>
    <mergeCell ref="C41:F41"/>
    <mergeCell ref="G41:H41"/>
    <mergeCell ref="I41:L41"/>
    <mergeCell ref="G50:H50"/>
    <mergeCell ref="C50:F50"/>
    <mergeCell ref="B49:L49"/>
    <mergeCell ref="B48:L48"/>
    <mergeCell ref="I50:J50"/>
    <mergeCell ref="K50:L50"/>
    <mergeCell ref="I150:L150"/>
    <mergeCell ref="B150:D150"/>
    <mergeCell ref="E72:H72"/>
    <mergeCell ref="B117:G117"/>
    <mergeCell ref="H117:L117"/>
    <mergeCell ref="B115:G115"/>
    <mergeCell ref="H115:L115"/>
    <mergeCell ref="B116:G116"/>
    <mergeCell ref="H116:L116"/>
    <mergeCell ref="A96:L96"/>
    <mergeCell ref="H92:L92"/>
    <mergeCell ref="B137:L137"/>
    <mergeCell ref="B138:L138"/>
    <mergeCell ref="B123:C123"/>
    <mergeCell ref="D123:L123"/>
    <mergeCell ref="D124:L124"/>
    <mergeCell ref="D125:L125"/>
    <mergeCell ref="D126:L126"/>
    <mergeCell ref="C140:F140"/>
    <mergeCell ref="I140:J140"/>
    <mergeCell ref="B132:L132"/>
    <mergeCell ref="I133:L133"/>
    <mergeCell ref="B127:C127"/>
    <mergeCell ref="B128:C128"/>
    <mergeCell ref="C133:F133"/>
    <mergeCell ref="B120:L120"/>
    <mergeCell ref="B122:C122"/>
    <mergeCell ref="D122:L122"/>
    <mergeCell ref="G133:H133"/>
    <mergeCell ref="I134:L134"/>
    <mergeCell ref="I139:J139"/>
    <mergeCell ref="K139:L139"/>
    <mergeCell ref="C139:F139"/>
    <mergeCell ref="B77:D77"/>
    <mergeCell ref="B102:F102"/>
    <mergeCell ref="B103:F103"/>
    <mergeCell ref="B118:G118"/>
    <mergeCell ref="B104:F104"/>
    <mergeCell ref="D128:L128"/>
    <mergeCell ref="D130:L130"/>
    <mergeCell ref="B129:C129"/>
    <mergeCell ref="D129:L129"/>
    <mergeCell ref="B130:C130"/>
    <mergeCell ref="I71:L71"/>
    <mergeCell ref="K54:L54"/>
    <mergeCell ref="K55:L55"/>
    <mergeCell ref="I55:J55"/>
    <mergeCell ref="B70:L70"/>
    <mergeCell ref="C54:F54"/>
    <mergeCell ref="I72:L72"/>
    <mergeCell ref="B72:D72"/>
    <mergeCell ref="B59:L59"/>
    <mergeCell ref="C62:F62"/>
    <mergeCell ref="C63:F63"/>
    <mergeCell ref="C67:F67"/>
    <mergeCell ref="G62:L62"/>
    <mergeCell ref="G63:L63"/>
    <mergeCell ref="G64:L64"/>
    <mergeCell ref="G65:L65"/>
    <mergeCell ref="G66:L66"/>
    <mergeCell ref="G67:L67"/>
    <mergeCell ref="C64:F64"/>
    <mergeCell ref="C65:F65"/>
    <mergeCell ref="C66:F66"/>
    <mergeCell ref="C53:F53"/>
    <mergeCell ref="C52:F52"/>
    <mergeCell ref="G52:H52"/>
    <mergeCell ref="B71:D71"/>
    <mergeCell ref="H118:L118"/>
    <mergeCell ref="A110:L110"/>
    <mergeCell ref="A98:L98"/>
    <mergeCell ref="B92:D92"/>
    <mergeCell ref="B76:D76"/>
    <mergeCell ref="E76:H76"/>
    <mergeCell ref="I52:J52"/>
    <mergeCell ref="G55:H55"/>
    <mergeCell ref="I53:J53"/>
    <mergeCell ref="K53:L53"/>
    <mergeCell ref="I54:J54"/>
    <mergeCell ref="G54:H54"/>
    <mergeCell ref="G53:H53"/>
    <mergeCell ref="K52:L52"/>
    <mergeCell ref="H114:L114"/>
    <mergeCell ref="B112:L112"/>
    <mergeCell ref="B113:L113"/>
    <mergeCell ref="I75:L75"/>
    <mergeCell ref="B73:D73"/>
    <mergeCell ref="E73:H73"/>
    <mergeCell ref="I154:L154"/>
    <mergeCell ref="B154:D154"/>
    <mergeCell ref="E154:H154"/>
    <mergeCell ref="E152:H152"/>
    <mergeCell ref="I141:J141"/>
    <mergeCell ref="B149:D149"/>
    <mergeCell ref="B148:D148"/>
    <mergeCell ref="G143:H143"/>
    <mergeCell ref="C144:F144"/>
    <mergeCell ref="E148:H148"/>
    <mergeCell ref="E149:H149"/>
    <mergeCell ref="G144:H144"/>
    <mergeCell ref="B147:L147"/>
    <mergeCell ref="K143:L143"/>
    <mergeCell ref="I144:J144"/>
    <mergeCell ref="I142:J142"/>
    <mergeCell ref="B151:D151"/>
    <mergeCell ref="I149:L149"/>
    <mergeCell ref="B153:D153"/>
    <mergeCell ref="I152:L152"/>
    <mergeCell ref="E150:H150"/>
    <mergeCell ref="B152:D152"/>
    <mergeCell ref="I153:L153"/>
    <mergeCell ref="K141:L141"/>
    <mergeCell ref="I76:L76"/>
    <mergeCell ref="G140:H140"/>
    <mergeCell ref="H91:L91"/>
    <mergeCell ref="I73:L73"/>
    <mergeCell ref="B74:D74"/>
    <mergeCell ref="B91:D91"/>
    <mergeCell ref="E74:H74"/>
    <mergeCell ref="C80:G80"/>
    <mergeCell ref="I77:L77"/>
    <mergeCell ref="H80:L80"/>
    <mergeCell ref="E77:H77"/>
    <mergeCell ref="I74:L74"/>
    <mergeCell ref="B75:D75"/>
    <mergeCell ref="E75:H75"/>
    <mergeCell ref="K140:L140"/>
    <mergeCell ref="D127:L127"/>
    <mergeCell ref="B105:F105"/>
    <mergeCell ref="B114:G114"/>
    <mergeCell ref="G139:H139"/>
    <mergeCell ref="C135:F135"/>
    <mergeCell ref="G135:H135"/>
    <mergeCell ref="I135:L135"/>
    <mergeCell ref="C134:F134"/>
    <mergeCell ref="G134:H134"/>
    <mergeCell ref="B231:D231"/>
    <mergeCell ref="E231:H231"/>
    <mergeCell ref="I231:L231"/>
    <mergeCell ref="I229:L229"/>
    <mergeCell ref="B230:D230"/>
    <mergeCell ref="B168:D168"/>
    <mergeCell ref="B169:D169"/>
    <mergeCell ref="B192:G192"/>
    <mergeCell ref="H192:L192"/>
    <mergeCell ref="A173:L173"/>
    <mergeCell ref="B182:F182"/>
    <mergeCell ref="A178:E178"/>
    <mergeCell ref="B179:F179"/>
    <mergeCell ref="A187:L187"/>
    <mergeCell ref="B189:L189"/>
    <mergeCell ref="A175:L175"/>
    <mergeCell ref="B191:G191"/>
    <mergeCell ref="H191:L191"/>
    <mergeCell ref="B190:L190"/>
    <mergeCell ref="B200:C200"/>
    <mergeCell ref="D200:L200"/>
    <mergeCell ref="B204:C204"/>
    <mergeCell ref="D204:L204"/>
    <mergeCell ref="B205:C205"/>
  </mergeCells>
  <phoneticPr fontId="6" type="noConversion"/>
  <conditionalFormatting sqref="I170:L170 D165:H170 I165:J167 C160:C170 K160:L167 A145:A170 B155:B170 A94:L117 B145:L154 C155:L159">
    <cfRule type="expression" dxfId="14" priority="1" stopIfTrue="1">
      <formula>$Z$2&lt;1</formula>
    </cfRule>
  </conditionalFormatting>
  <conditionalFormatting sqref="A118:L144">
    <cfRule type="expression" dxfId="13" priority="7" stopIfTrue="1">
      <formula>$Z$2&lt;1</formula>
    </cfRule>
  </conditionalFormatting>
  <conditionalFormatting sqref="M171:M172 A249:L249">
    <cfRule type="expression" dxfId="12" priority="8" stopIfTrue="1">
      <formula>$Z$2="2 or More"</formula>
    </cfRule>
  </conditionalFormatting>
  <conditionalFormatting sqref="D160:J164">
    <cfRule type="expression" dxfId="11" priority="9" stopIfTrue="1">
      <formula>$Z$2&lt;1</formula>
    </cfRule>
  </conditionalFormatting>
  <conditionalFormatting sqref="B173:L189 B242:L248 A173:A248">
    <cfRule type="expression" dxfId="10" priority="11" stopIfTrue="1">
      <formula>$Z$2&lt;=1</formula>
    </cfRule>
  </conditionalFormatting>
  <conditionalFormatting sqref="B190:L241 A171:L172">
    <cfRule type="expression" dxfId="9" priority="13" stopIfTrue="1">
      <formula>$Z$2&lt;=1</formula>
    </cfRule>
  </conditionalFormatting>
  <dataValidations count="1">
    <dataValidation type="list" allowBlank="1" showInputMessage="1" showErrorMessage="1" error="Enter Yes or No from drop down menu." sqref="H23:L24" xr:uid="{00000000-0002-0000-1500-000000000000}">
      <formula1>"Yes, No"</formula1>
    </dataValidation>
  </dataValidations>
  <pageMargins left="0.63" right="0.42" top="0.57999999999999996" bottom="0.6" header="0.34" footer="0.35"/>
  <pageSetup fitToHeight="4" orientation="portrait" r:id="rId30"/>
  <headerFooter alignWithMargins="0">
    <oddFooter>&amp;R&amp;"Book Antiqua,Bold"&amp;8 Page &amp;P of &amp;N</oddFooter>
  </headerFooter>
  <rowBreaks count="4" manualBreakCount="4">
    <brk id="24" max="16383" man="1"/>
    <brk id="55" max="16383" man="1"/>
    <brk id="93" max="16383" man="1"/>
    <brk id="170" max="16383" man="1"/>
  </rowBreaks>
  <drawing r:id="rId3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FF0000"/>
    <pageSetUpPr fitToPage="1"/>
  </sheetPr>
  <dimension ref="A1:Z209"/>
  <sheetViews>
    <sheetView view="pageBreakPreview" topLeftCell="A4" zoomScaleSheetLayoutView="100" workbookViewId="0">
      <selection activeCell="D23" sqref="D23"/>
    </sheetView>
  </sheetViews>
  <sheetFormatPr defaultRowHeight="16.5"/>
  <cols>
    <col min="1" max="2" width="16.28515625" style="276" customWidth="1"/>
    <col min="3" max="3" width="19.7109375" style="276" customWidth="1"/>
    <col min="4" max="4" width="18.85546875" style="276" customWidth="1"/>
    <col min="5" max="5" width="21.28515625" style="276" customWidth="1"/>
    <col min="6" max="8" width="9.140625" style="274"/>
    <col min="9" max="16384" width="9.140625" style="275"/>
  </cols>
  <sheetData>
    <row r="1" spans="1:26">
      <c r="A1" s="271" t="str">
        <f>'Attach 3(JV)'!A1</f>
        <v>Specification No. :CC/NT/S-SRVY/DOM/A02/24/02866</v>
      </c>
      <c r="B1" s="272"/>
      <c r="C1" s="272"/>
      <c r="D1" s="272"/>
      <c r="E1" s="273" t="str">
        <f>"Attachment-17 "&amp;'Attach 3(JV)'!AT1</f>
        <v>Attachment-17 LS01</v>
      </c>
    </row>
    <row r="2" spans="1:26" ht="19.5" customHeight="1">
      <c r="Z2" s="277">
        <f>'[1]Attach 3(JV)'!Z2</f>
        <v>0</v>
      </c>
    </row>
    <row r="3" spans="1:26" ht="63" customHeight="1">
      <c r="A3" s="454" t="str">
        <f>'Attach 3(JV)'!A3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54"/>
      <c r="C3" s="454"/>
      <c r="D3" s="454"/>
      <c r="E3" s="454"/>
      <c r="F3" s="278"/>
      <c r="G3" s="279"/>
      <c r="H3" s="278"/>
    </row>
    <row r="4" spans="1:26" ht="19.5" customHeight="1">
      <c r="A4" s="280"/>
      <c r="H4" s="33"/>
      <c r="I4" s="12"/>
    </row>
    <row r="5" spans="1:26" ht="19.5" customHeight="1">
      <c r="A5" s="638" t="s">
        <v>387</v>
      </c>
      <c r="B5" s="638"/>
      <c r="C5" s="638"/>
      <c r="D5" s="638"/>
      <c r="E5" s="638"/>
      <c r="F5" s="281"/>
      <c r="H5" s="33"/>
      <c r="I5" s="12"/>
    </row>
    <row r="6" spans="1:26" ht="7.5" customHeight="1">
      <c r="A6" s="282"/>
      <c r="H6" s="33"/>
      <c r="I6" s="12"/>
    </row>
    <row r="7" spans="1:26" ht="19.5" customHeight="1">
      <c r="A7" s="283" t="str">
        <f>'Attach 3(JV)'!A7</f>
        <v>Bidder’s Name and Address (Sole Bidder) :</v>
      </c>
      <c r="B7" s="282"/>
      <c r="C7" s="282"/>
      <c r="D7" s="16" t="str">
        <f>'[1]Attach 3(JV)'!E7</f>
        <v>To:</v>
      </c>
      <c r="H7" s="33"/>
      <c r="I7" s="12"/>
    </row>
    <row r="8" spans="1:26" ht="36" customHeight="1">
      <c r="A8" s="546" t="str">
        <f>'[1]Attach 3(JV)'!A8</f>
        <v/>
      </c>
      <c r="B8" s="546"/>
      <c r="C8" s="546"/>
      <c r="D8" s="13" t="str">
        <f>'[1]Attach 3(JV)'!E8</f>
        <v>Contract Services</v>
      </c>
      <c r="H8" s="33"/>
      <c r="I8" s="12"/>
    </row>
    <row r="9" spans="1:26" ht="19.5" customHeight="1">
      <c r="A9" s="14" t="s">
        <v>153</v>
      </c>
      <c r="B9" s="457" t="str">
        <f>'Attach 3(JV)'!B9</f>
        <v/>
      </c>
      <c r="C9" s="457"/>
      <c r="D9" s="13" t="str">
        <f>'[1]Attach 3(JV)'!E9</f>
        <v>Power Grid Corporation of India Ltd.,</v>
      </c>
      <c r="H9" s="33"/>
      <c r="I9" s="12"/>
    </row>
    <row r="10" spans="1:26" ht="19.5" customHeight="1">
      <c r="A10" s="14" t="s">
        <v>155</v>
      </c>
      <c r="B10" s="457" t="str">
        <f>'Attach 3(JV)'!B10</f>
        <v/>
      </c>
      <c r="C10" s="457"/>
      <c r="D10" s="13" t="str">
        <f>'[1]Attach 3(JV)'!E10</f>
        <v>"Saudamini", Plot No. 2, Sector 29</v>
      </c>
      <c r="H10" s="33"/>
      <c r="I10" s="12"/>
    </row>
    <row r="11" spans="1:26" ht="19.5" customHeight="1">
      <c r="B11" s="457" t="str">
        <f>'Attach 3(JV)'!B11</f>
        <v/>
      </c>
      <c r="C11" s="457"/>
      <c r="D11" s="13" t="str">
        <f>'[1]Attach 3(JV)'!E11</f>
        <v>Gurgaon (Haryana) - 122001</v>
      </c>
    </row>
    <row r="12" spans="1:26" ht="19.5" customHeight="1">
      <c r="A12" s="282"/>
      <c r="B12" s="457" t="str">
        <f>'Attach 3(JV)'!B12</f>
        <v/>
      </c>
      <c r="C12" s="457"/>
      <c r="D12" s="13"/>
    </row>
    <row r="13" spans="1:26" ht="19.5" customHeight="1">
      <c r="A13" s="276" t="s">
        <v>147</v>
      </c>
    </row>
    <row r="14" spans="1:26" ht="9.9499999999999993" customHeight="1">
      <c r="A14" s="282"/>
    </row>
    <row r="15" spans="1:26" ht="113.25" customHeight="1">
      <c r="A15" s="284">
        <v>1</v>
      </c>
      <c r="B15" s="639" t="s">
        <v>388</v>
      </c>
      <c r="C15" s="639"/>
      <c r="D15" s="639"/>
      <c r="E15" s="639"/>
      <c r="F15" s="285"/>
      <c r="G15" s="285"/>
      <c r="H15" s="285"/>
    </row>
    <row r="16" spans="1:26" ht="57" customHeight="1">
      <c r="A16" s="284">
        <v>2</v>
      </c>
      <c r="B16" s="639" t="s">
        <v>389</v>
      </c>
      <c r="C16" s="639"/>
      <c r="D16" s="639"/>
      <c r="E16" s="639"/>
      <c r="F16" s="285"/>
      <c r="G16" s="285"/>
      <c r="H16" s="285"/>
    </row>
    <row r="17" spans="1:8" ht="19.5" customHeight="1">
      <c r="A17" s="282"/>
      <c r="B17" s="282"/>
      <c r="C17" s="282"/>
      <c r="D17" s="282"/>
      <c r="E17" s="282"/>
      <c r="F17" s="285"/>
      <c r="G17" s="285"/>
      <c r="H17" s="285"/>
    </row>
    <row r="18" spans="1:8" s="274" customFormat="1" ht="97.5" customHeight="1">
      <c r="A18" s="286" t="s">
        <v>390</v>
      </c>
      <c r="B18" s="287" t="s">
        <v>151</v>
      </c>
      <c r="C18" s="287" t="s">
        <v>391</v>
      </c>
      <c r="D18" s="286" t="s">
        <v>392</v>
      </c>
      <c r="E18" s="286" t="s">
        <v>393</v>
      </c>
      <c r="G18" s="285"/>
      <c r="H18" s="285"/>
    </row>
    <row r="19" spans="1:8">
      <c r="A19" s="288"/>
      <c r="B19" s="289"/>
      <c r="C19" s="289"/>
      <c r="D19" s="290"/>
      <c r="E19" s="290"/>
      <c r="F19" s="285"/>
      <c r="G19" s="285"/>
      <c r="H19" s="285"/>
    </row>
    <row r="20" spans="1:8">
      <c r="A20" s="288"/>
      <c r="B20" s="289"/>
      <c r="C20" s="289"/>
      <c r="D20" s="290"/>
      <c r="E20" s="290"/>
      <c r="F20" s="285"/>
      <c r="G20" s="285"/>
      <c r="H20" s="285"/>
    </row>
    <row r="21" spans="1:8">
      <c r="A21" s="288"/>
      <c r="B21" s="289"/>
      <c r="C21" s="289"/>
      <c r="D21" s="290"/>
      <c r="E21" s="290"/>
      <c r="F21" s="285"/>
      <c r="G21" s="285"/>
      <c r="H21" s="285"/>
    </row>
    <row r="22" spans="1:8">
      <c r="A22" s="288"/>
      <c r="B22" s="289"/>
      <c r="C22" s="289"/>
      <c r="D22" s="290"/>
      <c r="E22" s="290"/>
      <c r="F22" s="285"/>
      <c r="G22" s="285"/>
      <c r="H22" s="285"/>
    </row>
    <row r="23" spans="1:8">
      <c r="A23" s="288"/>
      <c r="B23" s="289"/>
      <c r="C23" s="289"/>
      <c r="D23" s="290"/>
      <c r="E23" s="290"/>
      <c r="F23" s="285"/>
      <c r="G23" s="285"/>
      <c r="H23" s="285"/>
    </row>
    <row r="24" spans="1:8">
      <c r="A24" s="288"/>
      <c r="B24" s="289"/>
      <c r="C24" s="289"/>
      <c r="D24" s="290"/>
      <c r="E24" s="290"/>
      <c r="F24" s="285"/>
      <c r="G24" s="285"/>
      <c r="H24" s="285"/>
    </row>
    <row r="25" spans="1:8" ht="6" customHeight="1">
      <c r="A25" s="291"/>
      <c r="B25" s="292"/>
      <c r="C25" s="292"/>
      <c r="D25" s="293"/>
      <c r="E25" s="293"/>
      <c r="F25" s="285"/>
      <c r="G25" s="285"/>
      <c r="H25" s="285"/>
    </row>
    <row r="26" spans="1:8" ht="0.6" hidden="1" customHeight="1">
      <c r="A26" s="294"/>
      <c r="B26" s="295"/>
      <c r="C26" s="295"/>
      <c r="D26" s="296"/>
      <c r="E26" s="296"/>
      <c r="F26" s="285"/>
      <c r="G26" s="285"/>
      <c r="H26" s="285"/>
    </row>
    <row r="27" spans="1:8" ht="30" customHeight="1">
      <c r="A27" s="640" t="s">
        <v>394</v>
      </c>
      <c r="B27" s="640"/>
      <c r="C27" s="640"/>
      <c r="D27" s="640"/>
      <c r="E27" s="640"/>
      <c r="F27" s="285"/>
      <c r="G27" s="285"/>
      <c r="H27" s="285"/>
    </row>
    <row r="28" spans="1:8">
      <c r="C28" s="297"/>
    </row>
    <row r="29" spans="1:8">
      <c r="A29" s="298" t="s">
        <v>133</v>
      </c>
      <c r="B29" s="299" t="str">
        <f>'Attach 3(JV)'!B24</f>
        <v/>
      </c>
      <c r="C29" s="297" t="s">
        <v>131</v>
      </c>
      <c r="D29" s="300" t="str">
        <f>'Attach 3(JV)'!E24</f>
        <v/>
      </c>
    </row>
    <row r="30" spans="1:8">
      <c r="A30" s="298" t="s">
        <v>134</v>
      </c>
      <c r="B30" s="300" t="str">
        <f>'Attach 3(JV)'!B25</f>
        <v/>
      </c>
      <c r="C30" s="297" t="s">
        <v>132</v>
      </c>
      <c r="D30" s="300" t="str">
        <f>'Attach 3(JV)'!E25</f>
        <v/>
      </c>
    </row>
    <row r="31" spans="1:8">
      <c r="B31" s="301"/>
      <c r="C31" s="297"/>
      <c r="D31" s="297"/>
      <c r="E31" s="301"/>
    </row>
    <row r="32" spans="1:8" hidden="1">
      <c r="A32" s="271" t="str">
        <f>A1</f>
        <v>Specification No. :CC/NT/S-SRVY/DOM/A02/24/02866</v>
      </c>
      <c r="B32" s="272"/>
      <c r="C32" s="272"/>
      <c r="D32" s="272"/>
      <c r="E32" s="273" t="str">
        <f>E1</f>
        <v>Attachment-17 LS01</v>
      </c>
    </row>
    <row r="33" spans="1:8" hidden="1"/>
    <row r="34" spans="1:8" ht="15" hidden="1">
      <c r="A34" s="637" t="str">
        <f>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4" s="637"/>
      <c r="C34" s="637"/>
      <c r="D34" s="637"/>
      <c r="E34" s="637"/>
    </row>
    <row r="35" spans="1:8" hidden="1">
      <c r="A35" s="280"/>
    </row>
    <row r="36" spans="1:8" ht="15" hidden="1">
      <c r="A36" s="638" t="s">
        <v>179</v>
      </c>
      <c r="B36" s="638"/>
      <c r="C36" s="638"/>
      <c r="D36" s="638"/>
      <c r="E36" s="638"/>
      <c r="F36" s="275"/>
      <c r="G36" s="275"/>
      <c r="H36" s="275"/>
    </row>
    <row r="37" spans="1:8" hidden="1">
      <c r="A37" s="282"/>
      <c r="F37" s="275"/>
      <c r="G37" s="275"/>
      <c r="H37" s="275"/>
    </row>
    <row r="38" spans="1:8" hidden="1">
      <c r="A38" s="283" t="str">
        <f>'[1]Attach 3(JV)'!A15</f>
        <v>Name(s) and Addresse(s) of other partner(s)</v>
      </c>
      <c r="B38" s="282"/>
      <c r="C38" s="282"/>
      <c r="D38" s="16" t="str">
        <f>D7</f>
        <v>To:</v>
      </c>
      <c r="F38" s="275"/>
      <c r="G38" s="275"/>
      <c r="H38" s="275"/>
    </row>
    <row r="39" spans="1:8" hidden="1">
      <c r="A39" s="283" t="str">
        <f>'[1]Attach 3(JV)'!B16</f>
        <v/>
      </c>
      <c r="B39" s="282"/>
      <c r="C39" s="282"/>
      <c r="D39" s="13" t="str">
        <f>D8</f>
        <v>Contract Services</v>
      </c>
      <c r="F39" s="275"/>
      <c r="G39" s="275"/>
      <c r="H39" s="275"/>
    </row>
    <row r="40" spans="1:8" hidden="1">
      <c r="A40" s="14" t="s">
        <v>153</v>
      </c>
      <c r="B40" s="457" t="str">
        <f>'[1]Attach 3(JV)'!B17:D17</f>
        <v xml:space="preserve">…… ……. …….. …… ……. …….. </v>
      </c>
      <c r="C40" s="457"/>
      <c r="D40" s="13" t="str">
        <f>D9</f>
        <v>Power Grid Corporation of India Ltd.,</v>
      </c>
      <c r="F40" s="275"/>
      <c r="G40" s="275"/>
      <c r="H40" s="275"/>
    </row>
    <row r="41" spans="1:8" hidden="1">
      <c r="A41" s="14" t="s">
        <v>155</v>
      </c>
      <c r="B41" s="457" t="str">
        <f>'[1]Attach 3(JV)'!B18:D18</f>
        <v xml:space="preserve">…… ……. …….. …… ……. …….. </v>
      </c>
      <c r="C41" s="457"/>
      <c r="D41" s="13" t="str">
        <f>D10</f>
        <v>"Saudamini", Plot No. 2, Sector 29</v>
      </c>
      <c r="F41" s="275"/>
      <c r="G41" s="275"/>
      <c r="H41" s="275"/>
    </row>
    <row r="42" spans="1:8" hidden="1">
      <c r="B42" s="457" t="str">
        <f>'[1]Attach 3(JV)'!B19:D19</f>
        <v xml:space="preserve">…… ……. …….. …… ……. …….. </v>
      </c>
      <c r="C42" s="457"/>
      <c r="D42" s="13" t="str">
        <f>D11</f>
        <v>Gurgaon (Haryana) - 122001</v>
      </c>
      <c r="F42" s="275"/>
      <c r="G42" s="275"/>
      <c r="H42" s="275"/>
    </row>
    <row r="43" spans="1:8" hidden="1">
      <c r="A43" s="282"/>
      <c r="B43" s="457" t="str">
        <f>'[1]Attach 3(JV)'!B20:D20</f>
        <v xml:space="preserve">…… ……. …….. …… ……. …….. </v>
      </c>
      <c r="C43" s="457"/>
      <c r="D43" s="13"/>
      <c r="F43" s="275"/>
      <c r="G43" s="275"/>
      <c r="H43" s="275"/>
    </row>
    <row r="44" spans="1:8" hidden="1">
      <c r="A44" s="276" t="s">
        <v>147</v>
      </c>
      <c r="F44" s="275"/>
      <c r="G44" s="275"/>
      <c r="H44" s="275"/>
    </row>
    <row r="45" spans="1:8" hidden="1">
      <c r="A45" s="282"/>
      <c r="F45" s="275"/>
      <c r="G45" s="275"/>
      <c r="H45" s="275"/>
    </row>
    <row r="46" spans="1:8" hidden="1">
      <c r="A46" s="643" t="s">
        <v>180</v>
      </c>
      <c r="B46" s="643"/>
      <c r="C46" s="643"/>
      <c r="D46" s="643"/>
      <c r="E46" s="643"/>
      <c r="F46" s="275"/>
      <c r="G46" s="275"/>
      <c r="H46" s="275"/>
    </row>
    <row r="47" spans="1:8" hidden="1">
      <c r="A47" s="282"/>
      <c r="B47" s="282"/>
      <c r="C47" s="282"/>
      <c r="D47" s="282"/>
      <c r="E47" s="282"/>
      <c r="F47" s="275"/>
      <c r="G47" s="275"/>
      <c r="H47" s="275"/>
    </row>
    <row r="48" spans="1:8" ht="66" hidden="1">
      <c r="A48" s="286" t="s">
        <v>151</v>
      </c>
      <c r="B48" s="642" t="s">
        <v>459</v>
      </c>
      <c r="C48" s="642"/>
      <c r="D48" s="286" t="s">
        <v>460</v>
      </c>
      <c r="E48" s="286" t="s">
        <v>461</v>
      </c>
      <c r="F48" s="275"/>
      <c r="G48" s="275"/>
      <c r="H48" s="275"/>
    </row>
    <row r="49" spans="1:8" hidden="1">
      <c r="A49" s="302">
        <v>1</v>
      </c>
      <c r="B49" s="641"/>
      <c r="C49" s="641"/>
      <c r="D49" s="303"/>
      <c r="E49" s="303"/>
      <c r="F49" s="275"/>
      <c r="G49" s="275"/>
      <c r="H49" s="275"/>
    </row>
    <row r="50" spans="1:8" hidden="1">
      <c r="A50" s="302">
        <v>2</v>
      </c>
      <c r="B50" s="641"/>
      <c r="C50" s="641"/>
      <c r="D50" s="303"/>
      <c r="E50" s="303"/>
      <c r="F50" s="275"/>
      <c r="G50" s="275"/>
      <c r="H50" s="275"/>
    </row>
    <row r="51" spans="1:8" hidden="1">
      <c r="A51" s="302">
        <v>3</v>
      </c>
      <c r="B51" s="641"/>
      <c r="C51" s="641"/>
      <c r="D51" s="303"/>
      <c r="E51" s="303"/>
      <c r="F51" s="275"/>
      <c r="G51" s="275"/>
      <c r="H51" s="275"/>
    </row>
    <row r="52" spans="1:8" hidden="1">
      <c r="A52" s="302">
        <v>4</v>
      </c>
      <c r="B52" s="641"/>
      <c r="C52" s="641"/>
      <c r="D52" s="303"/>
      <c r="E52" s="303"/>
      <c r="F52" s="275"/>
      <c r="G52" s="275"/>
      <c r="H52" s="275"/>
    </row>
    <row r="53" spans="1:8" hidden="1">
      <c r="A53" s="302">
        <v>5</v>
      </c>
      <c r="B53" s="641"/>
      <c r="C53" s="641"/>
      <c r="D53" s="303"/>
      <c r="E53" s="303"/>
      <c r="F53" s="275"/>
      <c r="G53" s="275"/>
      <c r="H53" s="275"/>
    </row>
    <row r="54" spans="1:8" hidden="1">
      <c r="A54" s="302">
        <v>6</v>
      </c>
      <c r="B54" s="641"/>
      <c r="C54" s="641"/>
      <c r="D54" s="303"/>
      <c r="E54" s="303"/>
      <c r="F54" s="275"/>
      <c r="G54" s="275"/>
      <c r="H54" s="275"/>
    </row>
    <row r="55" spans="1:8" hidden="1">
      <c r="A55" s="282"/>
      <c r="B55" s="282"/>
      <c r="C55" s="282"/>
      <c r="D55" s="282"/>
      <c r="E55" s="282"/>
      <c r="F55" s="275"/>
      <c r="G55" s="275"/>
      <c r="H55" s="275"/>
    </row>
    <row r="56" spans="1:8" ht="15" hidden="1">
      <c r="A56" s="304"/>
      <c r="B56" s="304"/>
      <c r="C56" s="304"/>
      <c r="D56" s="304"/>
      <c r="E56" s="304"/>
      <c r="F56" s="275"/>
      <c r="G56" s="275"/>
      <c r="H56" s="275"/>
    </row>
    <row r="57" spans="1:8" ht="15" hidden="1">
      <c r="A57" s="304" t="s">
        <v>133</v>
      </c>
      <c r="B57" s="299" t="str">
        <f>B29</f>
        <v/>
      </c>
      <c r="C57" s="304" t="s">
        <v>131</v>
      </c>
      <c r="D57" s="304" t="str">
        <f>D29</f>
        <v/>
      </c>
      <c r="E57" s="304"/>
      <c r="F57" s="275"/>
      <c r="G57" s="275"/>
      <c r="H57" s="275"/>
    </row>
    <row r="58" spans="1:8" ht="15" hidden="1">
      <c r="A58" s="304" t="s">
        <v>134</v>
      </c>
      <c r="B58" s="304" t="str">
        <f>B30</f>
        <v/>
      </c>
      <c r="C58" s="304" t="s">
        <v>132</v>
      </c>
      <c r="D58" s="304" t="str">
        <f>D30</f>
        <v/>
      </c>
      <c r="E58" s="304"/>
      <c r="F58" s="275"/>
      <c r="G58" s="275"/>
      <c r="H58" s="275"/>
    </row>
    <row r="59" spans="1:8" ht="15" hidden="1">
      <c r="A59" s="304"/>
      <c r="B59" s="304"/>
      <c r="C59" s="304"/>
      <c r="D59" s="304"/>
      <c r="E59" s="304"/>
      <c r="F59" s="275"/>
      <c r="G59" s="275"/>
      <c r="H59" s="275"/>
    </row>
    <row r="60" spans="1:8" hidden="1">
      <c r="A60" s="271" t="str">
        <f>A32</f>
        <v>Specification No. :CC/NT/S-SRVY/DOM/A02/24/02866</v>
      </c>
      <c r="B60" s="272"/>
      <c r="C60" s="272"/>
      <c r="D60" s="272"/>
      <c r="E60" s="273" t="str">
        <f>E32</f>
        <v>Attachment-17 LS01</v>
      </c>
      <c r="F60" s="275"/>
      <c r="G60" s="275"/>
      <c r="H60" s="275"/>
    </row>
    <row r="61" spans="1:8" hidden="1">
      <c r="F61" s="275"/>
      <c r="G61" s="275"/>
      <c r="H61" s="275"/>
    </row>
    <row r="62" spans="1:8" ht="15" hidden="1">
      <c r="A62" s="637" t="str">
        <f>A34</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62" s="637"/>
      <c r="C62" s="637"/>
      <c r="D62" s="637"/>
      <c r="E62" s="637"/>
      <c r="F62" s="275"/>
      <c r="G62" s="275"/>
      <c r="H62" s="275"/>
    </row>
    <row r="63" spans="1:8" hidden="1">
      <c r="A63" s="280"/>
      <c r="F63" s="275"/>
      <c r="G63" s="275"/>
      <c r="H63" s="275"/>
    </row>
    <row r="64" spans="1:8" ht="15" hidden="1">
      <c r="A64" s="638" t="s">
        <v>179</v>
      </c>
      <c r="B64" s="638"/>
      <c r="C64" s="638"/>
      <c r="D64" s="638"/>
      <c r="E64" s="638"/>
      <c r="F64" s="275"/>
      <c r="G64" s="275"/>
      <c r="H64" s="275"/>
    </row>
    <row r="65" spans="1:8" hidden="1">
      <c r="A65" s="282"/>
      <c r="F65" s="275"/>
      <c r="G65" s="275"/>
      <c r="H65" s="275"/>
    </row>
    <row r="66" spans="1:8" hidden="1">
      <c r="A66" s="283" t="str">
        <f>'[1]Attach 3(JV)'!A15</f>
        <v>Name(s) and Addresse(s) of other partner(s)</v>
      </c>
      <c r="B66" s="282"/>
      <c r="C66" s="282"/>
      <c r="D66" s="16" t="str">
        <f>D7</f>
        <v>To:</v>
      </c>
      <c r="F66" s="275"/>
      <c r="G66" s="275"/>
      <c r="H66" s="275"/>
    </row>
    <row r="67" spans="1:8" hidden="1">
      <c r="A67" s="283" t="str">
        <f>'[1]Attach 3(JV)'!E16</f>
        <v/>
      </c>
      <c r="B67" s="282"/>
      <c r="C67" s="282"/>
      <c r="D67" s="13" t="str">
        <f>D8</f>
        <v>Contract Services</v>
      </c>
      <c r="F67" s="275"/>
      <c r="G67" s="275"/>
      <c r="H67" s="275"/>
    </row>
    <row r="68" spans="1:8" hidden="1">
      <c r="A68" s="14" t="s">
        <v>153</v>
      </c>
      <c r="B68" s="457" t="str">
        <f>'[1]Attach 3(JV)'!E17</f>
        <v/>
      </c>
      <c r="C68" s="457"/>
      <c r="D68" s="13" t="str">
        <f>D9</f>
        <v>Power Grid Corporation of India Ltd.,</v>
      </c>
      <c r="F68" s="275"/>
      <c r="G68" s="275"/>
      <c r="H68" s="275"/>
    </row>
    <row r="69" spans="1:8" hidden="1">
      <c r="A69" s="14" t="s">
        <v>155</v>
      </c>
      <c r="B69" s="457" t="str">
        <f>'[1]Attach 3(JV)'!E18</f>
        <v/>
      </c>
      <c r="C69" s="457"/>
      <c r="D69" s="13" t="str">
        <f>D10</f>
        <v>"Saudamini", Plot No. 2, Sector 29</v>
      </c>
      <c r="F69" s="275"/>
      <c r="G69" s="275"/>
      <c r="H69" s="275"/>
    </row>
    <row r="70" spans="1:8" hidden="1">
      <c r="B70" s="457" t="str">
        <f>'[1]Attach 3(JV)'!E19</f>
        <v/>
      </c>
      <c r="C70" s="457"/>
      <c r="D70" s="13" t="str">
        <f>D11</f>
        <v>Gurgaon (Haryana) - 122001</v>
      </c>
      <c r="F70" s="275"/>
      <c r="G70" s="275"/>
      <c r="H70" s="275"/>
    </row>
    <row r="71" spans="1:8" hidden="1">
      <c r="A71" s="282"/>
      <c r="B71" s="457" t="str">
        <f>'[1]Attach 3(JV)'!E20</f>
        <v/>
      </c>
      <c r="C71" s="457"/>
      <c r="D71" s="13"/>
      <c r="F71" s="275"/>
      <c r="G71" s="275"/>
      <c r="H71" s="275"/>
    </row>
    <row r="72" spans="1:8" hidden="1">
      <c r="A72" s="276" t="s">
        <v>147</v>
      </c>
      <c r="F72" s="275"/>
      <c r="G72" s="275"/>
      <c r="H72" s="275"/>
    </row>
    <row r="73" spans="1:8" hidden="1">
      <c r="A73" s="282"/>
      <c r="F73" s="275"/>
      <c r="G73" s="275"/>
      <c r="H73" s="275"/>
    </row>
    <row r="74" spans="1:8" hidden="1">
      <c r="A74" s="643" t="s">
        <v>180</v>
      </c>
      <c r="B74" s="643"/>
      <c r="C74" s="643"/>
      <c r="D74" s="643"/>
      <c r="E74" s="643"/>
      <c r="F74" s="275"/>
      <c r="G74" s="275"/>
      <c r="H74" s="275"/>
    </row>
    <row r="75" spans="1:8" hidden="1">
      <c r="A75" s="282"/>
      <c r="B75" s="282"/>
      <c r="C75" s="282"/>
      <c r="D75" s="282"/>
      <c r="E75" s="282"/>
      <c r="F75" s="275"/>
      <c r="G75" s="275"/>
      <c r="H75" s="275"/>
    </row>
    <row r="76" spans="1:8" ht="66" hidden="1">
      <c r="A76" s="286" t="s">
        <v>151</v>
      </c>
      <c r="B76" s="642" t="s">
        <v>459</v>
      </c>
      <c r="C76" s="642"/>
      <c r="D76" s="286" t="s">
        <v>460</v>
      </c>
      <c r="E76" s="286" t="s">
        <v>461</v>
      </c>
      <c r="F76" s="275"/>
      <c r="G76" s="275"/>
      <c r="H76" s="275"/>
    </row>
    <row r="77" spans="1:8" hidden="1">
      <c r="A77" s="302">
        <v>1</v>
      </c>
      <c r="B77" s="641"/>
      <c r="C77" s="641"/>
      <c r="D77" s="303"/>
      <c r="E77" s="303"/>
      <c r="F77" s="275"/>
      <c r="G77" s="275"/>
      <c r="H77" s="275"/>
    </row>
    <row r="78" spans="1:8" hidden="1">
      <c r="A78" s="302">
        <v>2</v>
      </c>
      <c r="B78" s="641"/>
      <c r="C78" s="641"/>
      <c r="D78" s="303"/>
      <c r="E78" s="303"/>
      <c r="F78" s="275"/>
      <c r="G78" s="275"/>
      <c r="H78" s="275"/>
    </row>
    <row r="79" spans="1:8" hidden="1">
      <c r="A79" s="302">
        <v>3</v>
      </c>
      <c r="B79" s="641"/>
      <c r="C79" s="641"/>
      <c r="D79" s="303"/>
      <c r="E79" s="303"/>
      <c r="F79" s="275"/>
      <c r="G79" s="275"/>
      <c r="H79" s="275"/>
    </row>
    <row r="80" spans="1:8" hidden="1">
      <c r="A80" s="302">
        <v>4</v>
      </c>
      <c r="B80" s="641"/>
      <c r="C80" s="641"/>
      <c r="D80" s="303"/>
      <c r="E80" s="303"/>
      <c r="F80" s="275"/>
      <c r="G80" s="275"/>
      <c r="H80" s="275"/>
    </row>
    <row r="81" spans="1:8" hidden="1">
      <c r="A81" s="302">
        <v>5</v>
      </c>
      <c r="B81" s="641"/>
      <c r="C81" s="641"/>
      <c r="D81" s="303"/>
      <c r="E81" s="303"/>
      <c r="F81" s="275"/>
      <c r="G81" s="275"/>
      <c r="H81" s="275"/>
    </row>
    <row r="82" spans="1:8" hidden="1">
      <c r="A82" s="302">
        <v>6</v>
      </c>
      <c r="B82" s="641"/>
      <c r="C82" s="641"/>
      <c r="D82" s="303"/>
      <c r="E82" s="303"/>
      <c r="F82" s="275"/>
      <c r="G82" s="275"/>
      <c r="H82" s="275"/>
    </row>
    <row r="83" spans="1:8" hidden="1">
      <c r="A83" s="282"/>
      <c r="B83" s="282"/>
      <c r="C83" s="282"/>
      <c r="D83" s="282"/>
      <c r="E83" s="282"/>
      <c r="F83" s="275"/>
      <c r="G83" s="275"/>
      <c r="H83" s="275"/>
    </row>
    <row r="84" spans="1:8" ht="15" hidden="1">
      <c r="A84" s="304"/>
      <c r="B84" s="304"/>
      <c r="C84" s="304"/>
      <c r="D84" s="304"/>
      <c r="E84" s="304"/>
      <c r="F84" s="275"/>
      <c r="G84" s="275"/>
      <c r="H84" s="275"/>
    </row>
    <row r="85" spans="1:8" ht="15" hidden="1">
      <c r="A85" s="304" t="s">
        <v>133</v>
      </c>
      <c r="B85" s="299" t="str">
        <f>B57</f>
        <v/>
      </c>
      <c r="C85" s="304" t="s">
        <v>131</v>
      </c>
      <c r="D85" s="304" t="str">
        <f>D57</f>
        <v/>
      </c>
      <c r="E85" s="304"/>
      <c r="F85" s="275"/>
      <c r="G85" s="275"/>
      <c r="H85" s="275"/>
    </row>
    <row r="86" spans="1:8" ht="15" hidden="1">
      <c r="A86" s="304" t="s">
        <v>134</v>
      </c>
      <c r="B86" s="304" t="str">
        <f>B58</f>
        <v/>
      </c>
      <c r="C86" s="304" t="s">
        <v>132</v>
      </c>
      <c r="D86" s="304" t="str">
        <f>D58</f>
        <v/>
      </c>
      <c r="E86" s="304"/>
      <c r="F86" s="275"/>
      <c r="G86" s="275"/>
      <c r="H86" s="275"/>
    </row>
    <row r="87" spans="1:8" ht="15" hidden="1">
      <c r="A87" s="304"/>
      <c r="B87" s="304"/>
      <c r="C87" s="304"/>
      <c r="D87" s="304"/>
      <c r="E87" s="304"/>
      <c r="F87" s="275"/>
      <c r="G87" s="275"/>
      <c r="H87" s="275"/>
    </row>
    <row r="88" spans="1:8" hidden="1">
      <c r="A88" s="305"/>
      <c r="B88" s="305"/>
      <c r="C88" s="305"/>
      <c r="D88" s="305"/>
      <c r="E88" s="305"/>
      <c r="F88" s="275"/>
      <c r="G88" s="275"/>
      <c r="H88" s="275"/>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FkjeptXOfiyEgYM7Xvk5y4zXRjFG5zTvgnggw/LVifvzy8Z12hXf9F6OPMZIg5Ryv6auxBwMLuFAECXBwSx2MQ==" saltValue="bvvi3N2nTBX4GGYbkJjoRA==" spinCount="100000" sheet="1" formatColumns="0" formatRows="0" selectLockedCells="1"/>
  <customSheetViews>
    <customSheetView guid="{F0B6C6E1-BBDB-4A75-A9F0-384CBB745CE4}" showPageBreaks="1" fitToPage="1" printArea="1" hiddenRows="1" view="pageBreakPreview" topLeftCell="A4">
      <selection activeCell="D23" sqref="D23"/>
      <pageMargins left="0.7" right="0.7" top="0.44" bottom="0.2" header="0.25" footer="0.2"/>
      <pageSetup paperSize="9" fitToHeight="0" orientation="portrait" r:id="rId1"/>
    </customSheetView>
    <customSheetView guid="{26C060F1-C19E-47DD-BF56-3C984BC287C6}" showPageBreaks="1" fitToPage="1" printArea="1" hiddenRows="1" view="pageBreakPreview">
      <selection activeCell="D23" sqref="D23"/>
      <pageMargins left="0.7" right="0.7" top="0.44" bottom="0.2" header="0.25" footer="0.2"/>
      <pageSetup paperSize="9" fitToHeight="0" orientation="portrait" r:id="rId2"/>
    </customSheetView>
    <customSheetView guid="{02C24E46-CB1A-4A64-AFE8-BC568DF970F3}" showPageBreaks="1" fitToPage="1" printArea="1" hiddenRows="1" view="pageBreakPreview" topLeftCell="A19">
      <selection activeCell="D23" sqref="D23"/>
      <pageMargins left="0.7" right="0.7" top="0.44" bottom="0.2" header="0.25" footer="0.2"/>
      <pageSetup paperSize="9" fitToHeight="0" orientation="portrait" r:id="rId3"/>
    </customSheetView>
    <customSheetView guid="{955D6481-897E-48CA-BB0D-D704C8664312}" showPageBreaks="1" fitToPage="1" printArea="1" hiddenRows="1" view="pageBreakPreview" topLeftCell="A13">
      <selection activeCell="D23" sqref="D23"/>
      <pageMargins left="0.7" right="0.7" top="0.44" bottom="0.2" header="0.25" footer="0.2"/>
      <pageSetup paperSize="9" fitToHeight="0" orientation="portrait" r:id="rId4"/>
    </customSheetView>
    <customSheetView guid="{FA33CAB9-FE45-4709-BC11-EBB8931FB6CB}" showPageBreaks="1" fitToPage="1" printArea="1" hiddenRows="1" view="pageBreakPreview">
      <selection activeCell="D23" sqref="D23"/>
      <pageMargins left="0.7" right="0.7" top="0.44" bottom="0.2" header="0.25" footer="0.2"/>
      <pageSetup paperSize="9" fitToHeight="0" orientation="portrait" r:id="rId5"/>
    </customSheetView>
    <customSheetView guid="{A966316B-6DBC-467B-B4AD-0F6D41569056}" showPageBreaks="1" fitToPage="1" printArea="1" hiddenRows="1" view="pageBreakPreview">
      <selection activeCell="A19" sqref="A19"/>
      <pageMargins left="0.7" right="0.7" top="0.44" bottom="0.2" header="0.25" footer="0.2"/>
      <pageSetup paperSize="9" fitToHeight="0" orientation="portrait" r:id="rId6"/>
    </customSheetView>
    <customSheetView guid="{0B94E550-FB49-4D0D-BCDB-8811C4A584DD}" showPageBreaks="1" fitToPage="1" printArea="1" hiddenRows="1" view="pageBreakPreview" topLeftCell="A16">
      <selection activeCell="A19" sqref="A19"/>
      <pageMargins left="0.7" right="0.7" top="0.44" bottom="0.2" header="0.25" footer="0.2"/>
      <pageSetup paperSize="9" fitToHeight="0" orientation="portrait" r:id="rId7"/>
    </customSheetView>
    <customSheetView guid="{101E340E-5624-46EF-AADB-2F62C21B5295}" showPageBreaks="1" fitToPage="1" printArea="1" hiddenRows="1" view="pageBreakPreview">
      <selection activeCell="A19" sqref="A19"/>
      <pageMargins left="0.7" right="0.7" top="0.44" bottom="0.2" header="0.25" footer="0.2"/>
      <pageSetup paperSize="9" fitToHeight="0" orientation="portrait" r:id="rId8"/>
    </customSheetView>
    <customSheetView guid="{A667ED77-8424-4D1C-8A46-14ECA26AEC7D}" showPageBreaks="1" fitToPage="1" printArea="1" hiddenRows="1" view="pageBreakPreview">
      <selection activeCell="A19" sqref="A19"/>
      <pageMargins left="0.7" right="0.7" top="0.44" bottom="0.2" header="0.25" footer="0.2"/>
      <pageSetup paperSize="9" fitToHeight="0" orientation="portrait" r:id="rId9"/>
    </customSheetView>
    <customSheetView guid="{7A122CCC-B984-47E9-88CF-89418CB24A21}" fitToPage="1" hiddenRows="1" showRuler="0">
      <selection activeCell="A19" sqref="A19"/>
      <pageMargins left="0.7" right="0.7" top="0.44" bottom="0.2" header="0.25" footer="0.2"/>
      <pageSetup paperSize="9" fitToHeight="0" orientation="portrait" r:id="rId10"/>
      <headerFooter alignWithMargins="0"/>
    </customSheetView>
    <customSheetView guid="{DC28ED1E-3E35-4094-9C2B-5C0A1C1D459C}" fitToPage="1" hiddenRows="1" topLeftCell="A11">
      <selection activeCell="A19" sqref="A19"/>
      <pageMargins left="0.7" right="0.7" top="0.44" bottom="0.2" header="0.25" footer="0.2"/>
      <pageSetup paperSize="9" fitToHeight="0" orientation="portrait" r:id="rId11"/>
    </customSheetView>
    <customSheetView guid="{244B8F7F-C84C-4134-A8A5-723A75D45FC2}" fitToPage="1" hiddenRows="1">
      <selection activeCell="A19" sqref="A19"/>
      <pageMargins left="0.7" right="0.7" top="0.44" bottom="0.2" header="0.25" footer="0.2"/>
      <pageSetup paperSize="9" fitToHeight="0" orientation="portrait" r:id="rId12"/>
    </customSheetView>
    <customSheetView guid="{43BCBF1E-CDCF-4541-8D79-87EDCECBC1FD}" fitToPage="1" hiddenRows="1">
      <selection activeCell="A19" sqref="A19"/>
      <pageMargins left="0.7" right="0.7" top="0.44" bottom="0.2" header="0.25" footer="0.2"/>
      <pageSetup paperSize="9" fitToHeight="0" orientation="portrait" r:id="rId13"/>
    </customSheetView>
    <customSheetView guid="{B3AA1F62-F1E5-4DDF-B9C9-D54D9BFF6A2A}" showPageBreaks="1" fitToPage="1" printArea="1" hiddenRows="1" view="pageBreakPreview">
      <selection activeCell="A19" sqref="A19"/>
      <pageMargins left="0.7" right="0.7" top="0.44" bottom="0.2" header="0.25" footer="0.2"/>
      <pageSetup paperSize="9" fitToHeight="0" orientation="portrait" r:id="rId14"/>
    </customSheetView>
    <customSheetView guid="{9E565B0E-8A1D-4C38-9278-F5233F8D5014}" showPageBreaks="1" fitToPage="1" printArea="1" hiddenRows="1" view="pageBreakPreview" topLeftCell="A25">
      <selection activeCell="A19" sqref="A19"/>
      <pageMargins left="0.7" right="0.7" top="0.44" bottom="0.2" header="0.25" footer="0.2"/>
      <pageSetup paperSize="9" fitToHeight="0" orientation="portrait" r:id="rId15"/>
    </customSheetView>
    <customSheetView guid="{EC8792F6-94EB-40FE-A69E-3F2E55E190BC}" showPageBreaks="1" fitToPage="1" printArea="1" hiddenRows="1" view="pageBreakPreview">
      <selection activeCell="A19" sqref="A19"/>
      <pageMargins left="0.7" right="0.7" top="0.44" bottom="0.2" header="0.25" footer="0.2"/>
      <pageSetup paperSize="9" fitToHeight="0" orientation="portrait" r:id="rId16"/>
    </customSheetView>
    <customSheetView guid="{89D1B684-1876-468F-8D99-45DA6BBF39C7}" showPageBreaks="1" fitToPage="1" printArea="1" hiddenRows="1" view="pageBreakPreview" topLeftCell="A16">
      <selection activeCell="A19" sqref="A19"/>
      <pageMargins left="0.7" right="0.7" top="0.44" bottom="0.2" header="0.25" footer="0.2"/>
      <pageSetup paperSize="9" fitToHeight="0" orientation="portrait" r:id="rId17"/>
    </customSheetView>
    <customSheetView guid="{B4BE0CEE-465A-40B9-8268-D354BC993C36}" showPageBreaks="1" fitToPage="1" printArea="1" hiddenRows="1" view="pageBreakPreview">
      <selection activeCell="A19" sqref="A19"/>
      <pageMargins left="0.7" right="0.7" top="0.44" bottom="0.2" header="0.25" footer="0.2"/>
      <pageSetup paperSize="9" fitToHeight="0" orientation="portrait" r:id="rId18"/>
    </customSheetView>
    <customSheetView guid="{13074202-7653-40A0-B9BF-16D1589728A2}" showPageBreaks="1" fitToPage="1" printArea="1" hiddenRows="1" view="pageBreakPreview">
      <selection activeCell="D23" sqref="D23"/>
      <pageMargins left="0.7" right="0.7" top="0.44" bottom="0.2" header="0.25" footer="0.2"/>
      <pageSetup paperSize="9" fitToHeight="0" orientation="portrait" r:id="rId19"/>
    </customSheetView>
    <customSheetView guid="{4B244927-9C7A-42F5-AAF5-ADC353C736FE}" showPageBreaks="1" fitToPage="1" printArea="1" hiddenRows="1" view="pageBreakPreview">
      <selection activeCell="D23" sqref="D23"/>
      <pageMargins left="0.7" right="0.7" top="0.44" bottom="0.2" header="0.25" footer="0.2"/>
      <pageSetup paperSize="9" fitToHeight="0" orientation="portrait" r:id="rId20"/>
    </customSheetView>
    <customSheetView guid="{073677CF-5E9E-429E-9C1F-055126F3C8DC}" showPageBreaks="1" fitToPage="1" printArea="1" hiddenRows="1" view="pageBreakPreview" topLeftCell="A13">
      <selection activeCell="D23" sqref="D23"/>
      <pageMargins left="0.7" right="0.7" top="0.44" bottom="0.2" header="0.25" footer="0.2"/>
      <pageSetup paperSize="9" fitToHeight="0" orientation="portrait" r:id="rId21"/>
    </customSheetView>
    <customSheetView guid="{F80E5273-5F89-42D0-8059-39B4DAA26485}" showPageBreaks="1" fitToPage="1" printArea="1" hiddenRows="1" view="pageBreakPreview">
      <selection activeCell="D23" sqref="D23"/>
      <pageMargins left="0.7" right="0.7" top="0.44" bottom="0.2" header="0.25" footer="0.2"/>
      <pageSetup paperSize="9" fitToHeight="0" orientation="portrait" r:id="rId22"/>
    </customSheetView>
    <customSheetView guid="{3A9A4658-0506-4EA2-8800-91A33CC724CB}" showPageBreaks="1" fitToPage="1" printArea="1" hiddenRows="1" view="pageBreakPreview">
      <selection activeCell="D23" sqref="D23"/>
      <pageMargins left="0.7" right="0.7" top="0.44" bottom="0.2" header="0.25" footer="0.2"/>
      <pageSetup paperSize="9" fitToHeight="0" orientation="portrait" r:id="rId23"/>
    </customSheetView>
    <customSheetView guid="{3A7B3E6C-4805-42DC-AD4C-749B6F60AF6B}" showPageBreaks="1" fitToPage="1" printArea="1" hiddenRows="1" view="pageBreakPreview">
      <selection activeCell="D23" sqref="D23"/>
      <pageMargins left="0.7" right="0.7" top="0.44" bottom="0.2" header="0.25" footer="0.2"/>
      <pageSetup paperSize="9" fitToHeight="0" orientation="portrait" r:id="rId24"/>
    </customSheetView>
  </customSheetViews>
  <mergeCells count="38">
    <mergeCell ref="B82:C82"/>
    <mergeCell ref="A74:E74"/>
    <mergeCell ref="B76:C76"/>
    <mergeCell ref="B77:C77"/>
    <mergeCell ref="B78:C78"/>
    <mergeCell ref="B79:C79"/>
    <mergeCell ref="B80:C80"/>
    <mergeCell ref="B81:C81"/>
    <mergeCell ref="B71:C71"/>
    <mergeCell ref="B49:C49"/>
    <mergeCell ref="B50:C50"/>
    <mergeCell ref="B51:C51"/>
    <mergeCell ref="A46:E46"/>
    <mergeCell ref="B69:C69"/>
    <mergeCell ref="B70:C70"/>
    <mergeCell ref="A64:E64"/>
    <mergeCell ref="A62:E62"/>
    <mergeCell ref="B68:C68"/>
    <mergeCell ref="B40:C40"/>
    <mergeCell ref="B41:C41"/>
    <mergeCell ref="B42:C42"/>
    <mergeCell ref="B54:C54"/>
    <mergeCell ref="B48:C48"/>
    <mergeCell ref="B52:C52"/>
    <mergeCell ref="B53:C53"/>
    <mergeCell ref="B43:C43"/>
    <mergeCell ref="B11:C11"/>
    <mergeCell ref="A3:E3"/>
    <mergeCell ref="A5:E5"/>
    <mergeCell ref="A8:C8"/>
    <mergeCell ref="B9:C9"/>
    <mergeCell ref="B10:C10"/>
    <mergeCell ref="A34:E34"/>
    <mergeCell ref="A36:E36"/>
    <mergeCell ref="B12:C12"/>
    <mergeCell ref="B15:E15"/>
    <mergeCell ref="B16:E16"/>
    <mergeCell ref="A27:E27"/>
  </mergeCells>
  <phoneticPr fontId="72" type="noConversion"/>
  <conditionalFormatting sqref="B58:B59 A32:A59 C32:E59 B32:B56 A84:A88 C84:E88 B84 B86:B88">
    <cfRule type="expression" dxfId="8" priority="2" stopIfTrue="1">
      <formula>$Z$2&lt;1</formula>
    </cfRule>
  </conditionalFormatting>
  <conditionalFormatting sqref="A60:E83">
    <cfRule type="expression" dxfId="7" priority="1" stopIfTrue="1">
      <formula>$Z$2&lt;2</formula>
    </cfRule>
  </conditionalFormatting>
  <pageMargins left="0.7" right="0.7" top="0.44" bottom="0.2" header="0.25" footer="0.2"/>
  <pageSetup paperSize="9" fitToHeight="0" orientation="portrait" r:id="rId25"/>
  <drawing r:id="rId2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rgb="FFFF0000"/>
  </sheetPr>
  <dimension ref="A1:I29"/>
  <sheetViews>
    <sheetView showGridLines="0" view="pageBreakPreview" zoomScaleSheetLayoutView="100" workbookViewId="0">
      <selection activeCell="I13" sqref="I13"/>
    </sheetView>
  </sheetViews>
  <sheetFormatPr defaultRowHeight="16.5"/>
  <cols>
    <col min="1" max="1" width="12.140625" style="32" customWidth="1"/>
    <col min="2" max="2" width="20.5703125" style="32" customWidth="1"/>
    <col min="3" max="3" width="11.42578125" style="32" customWidth="1"/>
    <col min="4" max="4" width="25.140625" style="32" customWidth="1"/>
    <col min="5" max="5" width="39.85546875" style="32" customWidth="1"/>
    <col min="6" max="8" width="9.140625" style="27"/>
    <col min="9" max="16384" width="9.140625" style="28"/>
  </cols>
  <sheetData>
    <row r="1" spans="1:9">
      <c r="A1" s="24" t="str">
        <f>'Attach 3(JV)'!A1</f>
        <v>Specification No. :CC/NT/S-SRVY/DOM/A02/24/02866</v>
      </c>
      <c r="B1" s="25"/>
      <c r="C1" s="25"/>
      <c r="D1" s="25"/>
      <c r="E1" s="26" t="str">
        <f>"Attachment-18 " &amp; 'Attach 3(JV)'!AT1</f>
        <v>Attachment-18 LS01</v>
      </c>
    </row>
    <row r="3" spans="1:9" ht="60" customHeight="1">
      <c r="A3" s="454" t="str">
        <f>'Attach 3(JV)'!A3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54"/>
      <c r="C3" s="454"/>
      <c r="D3" s="454"/>
      <c r="E3" s="454"/>
      <c r="F3" s="29"/>
      <c r="G3" s="30"/>
      <c r="H3" s="29"/>
    </row>
    <row r="4" spans="1:9" ht="20.100000000000001" customHeight="1">
      <c r="A4" s="31"/>
      <c r="H4" s="33"/>
      <c r="I4" s="12"/>
    </row>
    <row r="5" spans="1:9" ht="20.100000000000001" customHeight="1">
      <c r="A5" s="455" t="s">
        <v>623</v>
      </c>
      <c r="B5" s="455"/>
      <c r="C5" s="455"/>
      <c r="D5" s="455"/>
      <c r="E5" s="455"/>
      <c r="F5" s="34"/>
      <c r="H5" s="33"/>
      <c r="I5" s="12"/>
    </row>
    <row r="6" spans="1:9" ht="20.100000000000001" customHeight="1">
      <c r="A6" s="35"/>
      <c r="H6" s="33"/>
      <c r="I6" s="12"/>
    </row>
    <row r="7" spans="1:9" ht="20.100000000000001" customHeight="1">
      <c r="A7" s="36" t="str">
        <f>'Attach 3(JV)'!A7</f>
        <v>Bidder’s Name and Address (Sole Bidder) :</v>
      </c>
      <c r="E7" s="16" t="str">
        <f>'Attach 3(JV)'!E7</f>
        <v>To:</v>
      </c>
      <c r="H7" s="33"/>
      <c r="I7" s="12"/>
    </row>
    <row r="8" spans="1:9" ht="36" customHeight="1">
      <c r="A8" s="453" t="str">
        <f>'Attach 3(JV)'!A8</f>
        <v/>
      </c>
      <c r="B8" s="453"/>
      <c r="C8" s="453"/>
      <c r="D8" s="453"/>
      <c r="E8" s="13" t="str">
        <f>'Attach 3(JV)'!E8</f>
        <v>Contract Services</v>
      </c>
      <c r="H8" s="33"/>
      <c r="I8" s="12"/>
    </row>
    <row r="9" spans="1:9" ht="20.100000000000001" customHeight="1">
      <c r="A9" s="14" t="s">
        <v>153</v>
      </c>
      <c r="B9" s="457" t="str">
        <f>'Attach 3(JV)'!B9</f>
        <v/>
      </c>
      <c r="C9" s="457"/>
      <c r="D9" s="457"/>
      <c r="E9" s="13" t="str">
        <f>'Attach 3(JV)'!E9</f>
        <v>Power Grid Corporation of India Ltd.,</v>
      </c>
      <c r="H9" s="33"/>
      <c r="I9" s="12"/>
    </row>
    <row r="10" spans="1:9" ht="20.100000000000001" customHeight="1">
      <c r="A10" s="14" t="s">
        <v>155</v>
      </c>
      <c r="B10" s="457" t="str">
        <f>'Attach 3(JV)'!B10</f>
        <v/>
      </c>
      <c r="C10" s="457"/>
      <c r="D10" s="457"/>
      <c r="E10" s="13" t="str">
        <f>'Attach 3(JV)'!E10</f>
        <v>"Saudamini", Plot No. 2, Sector 29</v>
      </c>
      <c r="H10" s="33"/>
      <c r="I10" s="12"/>
    </row>
    <row r="11" spans="1:9" ht="20.100000000000001" customHeight="1">
      <c r="B11" s="457" t="str">
        <f>'Attach 3(JV)'!B11</f>
        <v/>
      </c>
      <c r="C11" s="457"/>
      <c r="D11" s="457"/>
      <c r="E11" s="13" t="str">
        <f>'Attach 3(JV)'!E11</f>
        <v>Gurgaon (Haryana) - 122001</v>
      </c>
    </row>
    <row r="12" spans="1:9" ht="20.100000000000001" customHeight="1">
      <c r="A12" s="35"/>
      <c r="B12" s="457" t="str">
        <f>'Attach 3(JV)'!B12</f>
        <v/>
      </c>
      <c r="C12" s="457"/>
      <c r="D12" s="457"/>
      <c r="E12" s="13"/>
    </row>
    <row r="13" spans="1:9" ht="20.100000000000001" customHeight="1">
      <c r="A13" s="35"/>
      <c r="B13" s="126"/>
      <c r="C13" s="126"/>
      <c r="D13" s="126"/>
      <c r="E13" s="28"/>
    </row>
    <row r="14" spans="1:9" ht="20.100000000000001" customHeight="1">
      <c r="A14" s="32" t="s">
        <v>147</v>
      </c>
    </row>
    <row r="15" spans="1:9" ht="20.100000000000001" customHeight="1">
      <c r="A15" s="35"/>
    </row>
    <row r="16" spans="1:9" ht="45" customHeight="1">
      <c r="A16" s="509" t="s">
        <v>504</v>
      </c>
      <c r="B16" s="509"/>
      <c r="C16" s="509"/>
      <c r="D16" s="509"/>
      <c r="E16" s="509"/>
      <c r="F16" s="37"/>
      <c r="G16" s="37"/>
      <c r="H16" s="37"/>
    </row>
    <row r="17" spans="1:5" ht="20.100000000000001" customHeight="1">
      <c r="A17" s="35"/>
    </row>
    <row r="18" spans="1:5" ht="33" customHeight="1">
      <c r="A18" s="39" t="s">
        <v>133</v>
      </c>
      <c r="B18" s="71" t="str">
        <f>'Attach 3(JV)'!B24</f>
        <v/>
      </c>
      <c r="C18" s="43"/>
      <c r="D18" s="40" t="s">
        <v>131</v>
      </c>
      <c r="E18" s="241" t="str">
        <f>'Attach 3(JV)'!E24</f>
        <v/>
      </c>
    </row>
    <row r="19" spans="1:5" ht="33" customHeight="1">
      <c r="A19" s="39" t="s">
        <v>134</v>
      </c>
      <c r="B19" s="241" t="str">
        <f>'Attach 3(JV)'!B25</f>
        <v/>
      </c>
      <c r="C19" s="43"/>
      <c r="D19" s="40" t="s">
        <v>132</v>
      </c>
      <c r="E19" s="241" t="str">
        <f>'Attach 3(JV)'!E25</f>
        <v/>
      </c>
    </row>
    <row r="20" spans="1:5" ht="20.100000000000001" customHeight="1"/>
    <row r="21" spans="1:5" ht="20.100000000000001" customHeight="1">
      <c r="A21" s="41"/>
    </row>
    <row r="22" spans="1:5" ht="20.100000000000001" customHeight="1"/>
    <row r="23" spans="1:5" ht="20.100000000000001" customHeight="1">
      <c r="A23" s="41"/>
    </row>
    <row r="24" spans="1:5" ht="20.100000000000001" customHeight="1"/>
    <row r="25" spans="1:5" ht="20.100000000000001" customHeight="1">
      <c r="A25" s="41"/>
    </row>
    <row r="26" spans="1:5" ht="20.100000000000001" customHeight="1"/>
    <row r="27" spans="1:5" ht="20.100000000000001" customHeight="1"/>
    <row r="28" spans="1:5" ht="20.100000000000001" customHeight="1"/>
    <row r="29" spans="1:5" ht="20.100000000000001" customHeight="1"/>
  </sheetData>
  <sheetProtection algorithmName="SHA-512" hashValue="fFcNxruTKLIxG1snF8WZcUoGYogUDf6ptT9wQfkY8I+jdyM+rWeuMCdB6Hjf9k2WNICkET7pKyr55l2WZRRq1w==" saltValue="7V6zZgvdhToYmf66ZbheUQ==" spinCount="100000" sheet="1" formatColumns="0" formatRows="0" selectLockedCells="1"/>
  <customSheetViews>
    <customSheetView guid="{F0B6C6E1-BBDB-4A75-A9F0-384CBB745CE4}" showPageBreaks="1" showGridLines="0" printArea="1" state="hidden" view="pageBreakPreview">
      <selection activeCell="I13" sqref="I13"/>
      <pageMargins left="0.75" right="0.63" top="0.57999999999999996" bottom="0.6" header="0.34" footer="0.35"/>
      <pageSetup scale="93" orientation="portrait" r:id="rId1"/>
      <headerFooter alignWithMargins="0">
        <oddFooter>&amp;R&amp;"Book Antiqua,Bold"&amp;8 Page &amp;P of &amp;N</oddFooter>
      </headerFooter>
    </customSheetView>
    <customSheetView guid="{26C060F1-C19E-47DD-BF56-3C984BC287C6}" showPageBreaks="1" showGridLines="0" printArea="1" view="pageBreakPreview">
      <selection activeCell="H16" sqref="H16"/>
      <pageMargins left="0.75" right="0.63" top="0.57999999999999996" bottom="0.6" header="0.34" footer="0.35"/>
      <pageSetup scale="93" orientation="portrait" r:id="rId2"/>
      <headerFooter alignWithMargins="0">
        <oddFooter>&amp;R&amp;"Book Antiqua,Bold"&amp;8 Page &amp;P of &amp;N</oddFooter>
      </headerFooter>
    </customSheetView>
    <customSheetView guid="{02C24E46-CB1A-4A64-AFE8-BC568DF970F3}" showPageBreaks="1" showGridLines="0" printArea="1" view="pageBreakPreview" topLeftCell="A13">
      <selection activeCell="E2" sqref="E2"/>
      <pageMargins left="0.75" right="0.63" top="0.57999999999999996" bottom="0.6" header="0.34" footer="0.35"/>
      <pageSetup scale="99" orientation="portrait" r:id="rId3"/>
      <headerFooter alignWithMargins="0">
        <oddFooter>&amp;R&amp;"Book Antiqua,Bold"&amp;8 Page &amp;P of &amp;N</oddFooter>
      </headerFooter>
    </customSheetView>
    <customSheetView guid="{955D6481-897E-48CA-BB0D-D704C8664312}" showPageBreaks="1" showGridLines="0" printArea="1" view="pageBreakPreview">
      <selection activeCell="E2" sqref="E2"/>
      <pageMargins left="0.75" right="0.63" top="0.57999999999999996" bottom="0.6" header="0.34" footer="0.35"/>
      <pageSetup scale="99" orientation="portrait" r:id="rId4"/>
      <headerFooter alignWithMargins="0">
        <oddFooter>&amp;R&amp;"Book Antiqua,Bold"&amp;8 Page &amp;P of &amp;N</oddFooter>
      </headerFooter>
    </customSheetView>
    <customSheetView guid="{FA33CAB9-FE45-4709-BC11-EBB8931FB6CB}" showPageBreaks="1" showGridLines="0" printArea="1" view="pageBreakPreview">
      <selection activeCell="E2" sqref="E2"/>
      <pageMargins left="0.75" right="0.63" top="0.57999999999999996" bottom="0.6" header="0.34" footer="0.35"/>
      <pageSetup scale="99" orientation="portrait" r:id="rId5"/>
      <headerFooter alignWithMargins="0">
        <oddFooter>&amp;R&amp;"Book Antiqua,Bold"&amp;8 Page &amp;P of &amp;N</oddFooter>
      </headerFooter>
    </customSheetView>
    <customSheetView guid="{A966316B-6DBC-467B-B4AD-0F6D41569056}" showPageBreaks="1" showGridLines="0" printArea="1" view="pageBreakPreview" topLeftCell="A31">
      <selection activeCell="E2" sqref="E2"/>
      <pageMargins left="0.75" right="0.63" top="0.57999999999999996" bottom="0.6" header="0.34" footer="0.35"/>
      <pageSetup scale="99" orientation="portrait" r:id="rId6"/>
      <headerFooter alignWithMargins="0">
        <oddFooter>&amp;R&amp;"Book Antiqua,Bold"&amp;8 Page &amp;P of &amp;N</oddFooter>
      </headerFooter>
    </customSheetView>
    <customSheetView guid="{0B94E550-FB49-4D0D-BCDB-8811C4A584DD}" showPageBreaks="1" showGridLines="0" printArea="1" view="pageBreakPreview" topLeftCell="A10">
      <selection activeCell="A3" sqref="A3:E3"/>
      <pageMargins left="0.75" right="0.63" top="0.57999999999999996" bottom="0.6" header="0.34" footer="0.35"/>
      <pageSetup scale="99" orientation="portrait" r:id="rId7"/>
      <headerFooter alignWithMargins="0">
        <oddFooter>&amp;R&amp;"Book Antiqua,Bold"&amp;8 Page &amp;P of &amp;N</oddFooter>
      </headerFooter>
    </customSheetView>
    <customSheetView guid="{101E340E-5624-46EF-AADB-2F62C21B5295}" showPageBreaks="1" showGridLines="0" printArea="1" view="pageBreakPreview">
      <selection activeCell="A17" sqref="A17"/>
      <pageMargins left="0.75" right="0.63" top="0.57999999999999996" bottom="0.6" header="0.34" footer="0.35"/>
      <pageSetup scale="99" orientation="portrait" r:id="rId8"/>
      <headerFooter alignWithMargins="0">
        <oddFooter>&amp;R&amp;"Book Antiqua,Bold"&amp;8 Page &amp;P of &amp;N</oddFooter>
      </headerFooter>
    </customSheetView>
    <customSheetView guid="{EC8792F6-94EB-40FE-A69E-3F2E55E190BC}" showPageBreaks="1" showGridLines="0" printArea="1" view="pageBreakPreview">
      <selection activeCell="A17" sqref="A17"/>
      <pageMargins left="0.75" right="0.63" top="0.57999999999999996" bottom="0.6" header="0.34" footer="0.35"/>
      <pageSetup scale="99" orientation="portrait" r:id="rId9"/>
      <headerFooter alignWithMargins="0">
        <oddFooter>&amp;R&amp;"Book Antiqua,Bold"&amp;8 Page &amp;P of &amp;N</oddFooter>
      </headerFooter>
    </customSheetView>
    <customSheetView guid="{89D1B684-1876-468F-8D99-45DA6BBF39C7}" showPageBreaks="1" showGridLines="0" printArea="1" view="pageBreakPreview" topLeftCell="A10">
      <selection activeCell="A3" sqref="A3:E3"/>
      <pageMargins left="0.75" right="0.63" top="0.57999999999999996" bottom="0.6" header="0.34" footer="0.35"/>
      <pageSetup scale="99" orientation="portrait" r:id="rId10"/>
      <headerFooter alignWithMargins="0">
        <oddFooter>&amp;R&amp;"Book Antiqua,Bold"&amp;8 Page &amp;P of &amp;N</oddFooter>
      </headerFooter>
    </customSheetView>
    <customSheetView guid="{B4BE0CEE-465A-40B9-8268-D354BC993C36}" showPageBreaks="1" showGridLines="0" printArea="1" view="pageBreakPreview">
      <selection activeCell="A3" sqref="A3:E3"/>
      <pageMargins left="0.75" right="0.63" top="0.57999999999999996" bottom="0.6" header="0.34" footer="0.35"/>
      <pageSetup scale="99" orientation="portrait" r:id="rId11"/>
      <headerFooter alignWithMargins="0">
        <oddFooter>&amp;R&amp;"Book Antiqua,Bold"&amp;8 Page &amp;P of &amp;N</oddFooter>
      </headerFooter>
    </customSheetView>
    <customSheetView guid="{13074202-7653-40A0-B9BF-16D1589728A2}" showPageBreaks="1" showGridLines="0" printArea="1" view="pageBreakPreview">
      <selection activeCell="E2" sqref="E2"/>
      <pageMargins left="0.75" right="0.63" top="0.57999999999999996" bottom="0.6" header="0.34" footer="0.35"/>
      <pageSetup scale="99" orientation="portrait" r:id="rId12"/>
      <headerFooter alignWithMargins="0">
        <oddFooter>&amp;R&amp;"Book Antiqua,Bold"&amp;8 Page &amp;P of &amp;N</oddFooter>
      </headerFooter>
    </customSheetView>
    <customSheetView guid="{4B244927-9C7A-42F5-AAF5-ADC353C736FE}" showPageBreaks="1" showGridLines="0" printArea="1" view="pageBreakPreview">
      <selection activeCell="E2" sqref="E2"/>
      <pageMargins left="0.75" right="0.63" top="0.57999999999999996" bottom="0.6" header="0.34" footer="0.35"/>
      <pageSetup scale="99" orientation="portrait" r:id="rId13"/>
      <headerFooter alignWithMargins="0">
        <oddFooter>&amp;R&amp;"Book Antiqua,Bold"&amp;8 Page &amp;P of &amp;N</oddFooter>
      </headerFooter>
    </customSheetView>
    <customSheetView guid="{073677CF-5E9E-429E-9C1F-055126F3C8DC}" showPageBreaks="1" showGridLines="0" printArea="1" view="pageBreakPreview">
      <selection activeCell="E2" sqref="E2"/>
      <pageMargins left="0.75" right="0.63" top="0.57999999999999996" bottom="0.6" header="0.34" footer="0.35"/>
      <pageSetup scale="99" orientation="portrait" r:id="rId14"/>
      <headerFooter alignWithMargins="0">
        <oddFooter>&amp;R&amp;"Book Antiqua,Bold"&amp;8 Page &amp;P of &amp;N</oddFooter>
      </headerFooter>
    </customSheetView>
    <customSheetView guid="{F80E5273-5F89-42D0-8059-39B4DAA26485}" showPageBreaks="1" showGridLines="0" printArea="1" view="pageBreakPreview" topLeftCell="A4">
      <selection activeCell="E2" sqref="E2"/>
      <pageMargins left="0.75" right="0.63" top="0.57999999999999996" bottom="0.6" header="0.34" footer="0.35"/>
      <pageSetup scale="99" orientation="portrait" r:id="rId15"/>
      <headerFooter alignWithMargins="0">
        <oddFooter>&amp;R&amp;"Book Antiqua,Bold"&amp;8 Page &amp;P of &amp;N</oddFooter>
      </headerFooter>
    </customSheetView>
    <customSheetView guid="{3A9A4658-0506-4EA2-8800-91A33CC724CB}" showPageBreaks="1" showGridLines="0" printArea="1" view="pageBreakPreview" topLeftCell="A4">
      <selection activeCell="E2" sqref="E2"/>
      <pageMargins left="0.75" right="0.63" top="0.57999999999999996" bottom="0.6" header="0.34" footer="0.35"/>
      <pageSetup scale="99" orientation="portrait" r:id="rId16"/>
      <headerFooter alignWithMargins="0">
        <oddFooter>&amp;R&amp;"Book Antiqua,Bold"&amp;8 Page &amp;P of &amp;N</oddFooter>
      </headerFooter>
    </customSheetView>
    <customSheetView guid="{3A7B3E6C-4805-42DC-AD4C-749B6F60AF6B}" showPageBreaks="1" showGridLines="0" printArea="1" view="pageBreakPreview">
      <selection activeCell="H16" sqref="H16"/>
      <pageMargins left="0.75" right="0.63" top="0.57999999999999996" bottom="0.6" header="0.34" footer="0.35"/>
      <pageSetup scale="93" orientation="portrait" r:id="rId17"/>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93" orientation="portrait" r:id="rId18"/>
  <headerFooter alignWithMargins="0">
    <oddFooter>&amp;R&amp;"Book Antiqua,Bold"&amp;8 Page &amp;P of &amp;N</oddFooter>
  </headerFooter>
  <drawing r:id="rId1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sheetPr>
  <dimension ref="A1:I45"/>
  <sheetViews>
    <sheetView showGridLines="0" showZeros="0" view="pageBreakPreview" topLeftCell="A10" zoomScaleSheetLayoutView="100" workbookViewId="0">
      <selection activeCell="E1" sqref="E1"/>
    </sheetView>
  </sheetViews>
  <sheetFormatPr defaultRowHeight="16.5"/>
  <cols>
    <col min="1" max="1" width="12.140625" style="32" customWidth="1"/>
    <col min="2" max="2" width="20.5703125" style="32" customWidth="1"/>
    <col min="3" max="3" width="11.42578125" style="32" customWidth="1"/>
    <col min="4" max="4" width="27.28515625" style="32" customWidth="1"/>
    <col min="5" max="5" width="39.28515625" style="32" customWidth="1"/>
    <col min="6" max="8" width="9.140625" style="27"/>
    <col min="9" max="16384" width="9.140625" style="28"/>
  </cols>
  <sheetData>
    <row r="1" spans="1:9">
      <c r="A1" s="24" t="str">
        <f>'Attach 3(JV)'!A1</f>
        <v>Specification No. :CC/NT/S-SRVY/DOM/A02/24/02866</v>
      </c>
      <c r="B1" s="25"/>
      <c r="C1" s="25"/>
      <c r="D1" s="25"/>
      <c r="E1" s="26" t="str">
        <f>"Attachment-19 " &amp; 'Attach 3(JV)'!AT1</f>
        <v>Attachment-19 LS01</v>
      </c>
    </row>
    <row r="3" spans="1:9" ht="78.75" customHeight="1">
      <c r="A3" s="454" t="str">
        <f>'Attach 3(JV)'!A3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54"/>
      <c r="C3" s="454"/>
      <c r="D3" s="454"/>
      <c r="E3" s="454"/>
      <c r="F3" s="29"/>
      <c r="G3" s="30"/>
      <c r="H3" s="29"/>
    </row>
    <row r="4" spans="1:9" ht="20.100000000000001" customHeight="1">
      <c r="A4" s="31"/>
      <c r="H4" s="33"/>
      <c r="I4" s="12"/>
    </row>
    <row r="5" spans="1:9" ht="20.100000000000001" customHeight="1">
      <c r="A5" s="455" t="s">
        <v>129</v>
      </c>
      <c r="B5" s="455"/>
      <c r="C5" s="455"/>
      <c r="D5" s="455"/>
      <c r="E5" s="455"/>
      <c r="F5" s="34"/>
      <c r="H5" s="33"/>
      <c r="I5" s="12"/>
    </row>
    <row r="6" spans="1:9" ht="20.100000000000001" customHeight="1">
      <c r="A6" s="35"/>
      <c r="H6" s="33"/>
      <c r="I6" s="12"/>
    </row>
    <row r="7" spans="1:9" ht="20.100000000000001" customHeight="1">
      <c r="A7" s="36" t="str">
        <f>'Attach 3(JV)'!A7</f>
        <v>Bidder’s Name and Address (Sole Bidder) :</v>
      </c>
      <c r="E7" s="16" t="str">
        <f>'Attach 3(JV)'!E7</f>
        <v>To:</v>
      </c>
      <c r="H7" s="33"/>
      <c r="I7" s="12"/>
    </row>
    <row r="8" spans="1:9" ht="35.25" customHeight="1">
      <c r="A8" s="594" t="str">
        <f>'Attach 3(JV)'!A8</f>
        <v/>
      </c>
      <c r="B8" s="594"/>
      <c r="C8" s="594"/>
      <c r="D8" s="594"/>
      <c r="E8" s="137" t="str">
        <f>'Attach 3(JV)'!E8</f>
        <v>Contract Services</v>
      </c>
      <c r="H8" s="33"/>
      <c r="I8" s="12"/>
    </row>
    <row r="9" spans="1:9" ht="20.100000000000001" customHeight="1">
      <c r="A9" s="14" t="s">
        <v>153</v>
      </c>
      <c r="B9" s="644" t="str">
        <f>'Attach 3(JV)'!B9</f>
        <v/>
      </c>
      <c r="C9" s="644"/>
      <c r="D9" s="644"/>
      <c r="E9" s="137" t="str">
        <f>'Attach 3(JV)'!E9</f>
        <v>Power Grid Corporation of India Ltd.,</v>
      </c>
      <c r="H9" s="33"/>
      <c r="I9" s="12"/>
    </row>
    <row r="10" spans="1:9" ht="20.100000000000001" customHeight="1">
      <c r="A10" s="14" t="s">
        <v>155</v>
      </c>
      <c r="B10" s="644" t="str">
        <f>'Attach 3(JV)'!B10</f>
        <v/>
      </c>
      <c r="C10" s="644"/>
      <c r="D10" s="644"/>
      <c r="E10" s="137" t="str">
        <f>'Attach 3(JV)'!E10</f>
        <v>"Saudamini", Plot No. 2, Sector 29</v>
      </c>
      <c r="H10" s="33"/>
      <c r="I10" s="12"/>
    </row>
    <row r="11" spans="1:9" ht="20.100000000000001" customHeight="1">
      <c r="B11" s="644" t="str">
        <f>'Attach 3(JV)'!B11</f>
        <v/>
      </c>
      <c r="C11" s="644"/>
      <c r="D11" s="644"/>
      <c r="E11" s="137" t="str">
        <f>'Attach 3(JV)'!E11</f>
        <v>Gurgaon (Haryana) - 122001</v>
      </c>
    </row>
    <row r="12" spans="1:9" ht="18" customHeight="1">
      <c r="A12" s="35"/>
      <c r="B12" s="644" t="str">
        <f>'Attach 3(JV)'!B12</f>
        <v/>
      </c>
      <c r="C12" s="644"/>
      <c r="D12" s="644"/>
      <c r="E12" s="16"/>
    </row>
    <row r="13" spans="1:9" ht="19.5" hidden="1" customHeight="1">
      <c r="A13" s="35"/>
      <c r="B13" s="126"/>
      <c r="C13" s="126"/>
      <c r="D13" s="126"/>
      <c r="E13" s="16"/>
    </row>
    <row r="14" spans="1:9" ht="20.100000000000001" customHeight="1">
      <c r="A14" s="35"/>
      <c r="B14" s="126"/>
      <c r="C14" s="126"/>
      <c r="D14" s="126"/>
      <c r="G14" s="13"/>
    </row>
    <row r="15" spans="1:9" ht="20.100000000000001" customHeight="1">
      <c r="A15" s="32" t="s">
        <v>147</v>
      </c>
    </row>
    <row r="16" spans="1:9" ht="6" customHeight="1">
      <c r="A16" s="35"/>
    </row>
    <row r="17" spans="1:8" ht="78.75" customHeight="1">
      <c r="A17" s="456" t="s">
        <v>130</v>
      </c>
      <c r="B17" s="456"/>
      <c r="C17" s="456"/>
      <c r="D17" s="456"/>
      <c r="E17" s="456"/>
    </row>
    <row r="18" spans="1:8" ht="56.25" customHeight="1">
      <c r="A18" s="645" t="s">
        <v>79</v>
      </c>
      <c r="B18" s="645"/>
      <c r="C18" s="645"/>
      <c r="D18" s="645"/>
      <c r="E18" s="645"/>
    </row>
    <row r="19" spans="1:8" ht="184.5" customHeight="1">
      <c r="A19" s="645" t="s">
        <v>78</v>
      </c>
      <c r="B19" s="645"/>
      <c r="C19" s="645"/>
      <c r="D19" s="645"/>
      <c r="E19" s="645"/>
    </row>
    <row r="20" spans="1:8" ht="8.25" hidden="1" customHeight="1">
      <c r="A20" s="35"/>
    </row>
    <row r="21" spans="1:8" ht="20.100000000000001" hidden="1" customHeight="1">
      <c r="A21" s="35"/>
    </row>
    <row r="22" spans="1:8" ht="20.100000000000001" hidden="1" customHeight="1">
      <c r="A22" s="35"/>
    </row>
    <row r="23" spans="1:8" ht="57.75" hidden="1" customHeight="1">
      <c r="A23" s="456"/>
      <c r="B23" s="456"/>
      <c r="C23" s="456"/>
      <c r="D23" s="456"/>
      <c r="E23" s="456"/>
      <c r="F23" s="37"/>
      <c r="G23" s="37"/>
      <c r="H23" s="37"/>
    </row>
    <row r="24" spans="1:8" ht="20.100000000000001" hidden="1" customHeight="1">
      <c r="A24" s="35"/>
    </row>
    <row r="25" spans="1:8" ht="20.100000000000001" hidden="1" customHeight="1">
      <c r="A25" s="38"/>
    </row>
    <row r="26" spans="1:8" ht="20.100000000000001" hidden="1" customHeight="1"/>
    <row r="27" spans="1:8" ht="20.100000000000001" hidden="1" customHeight="1">
      <c r="A27" s="38"/>
    </row>
    <row r="28" spans="1:8" ht="20.100000000000001" hidden="1" customHeight="1"/>
    <row r="29" spans="1:8" ht="12" customHeight="1">
      <c r="D29" s="40"/>
    </row>
    <row r="30" spans="1:8" ht="33" customHeight="1">
      <c r="A30" s="39" t="s">
        <v>133</v>
      </c>
      <c r="B30" s="71" t="str">
        <f>'Attach 3(JV)'!B24</f>
        <v/>
      </c>
      <c r="C30" s="43"/>
      <c r="D30" s="40" t="s">
        <v>131</v>
      </c>
      <c r="E30" s="241" t="str">
        <f>'Attach 3(JV)'!E24</f>
        <v/>
      </c>
    </row>
    <row r="31" spans="1:8" ht="33" customHeight="1">
      <c r="A31" s="39" t="s">
        <v>134</v>
      </c>
      <c r="B31" s="241" t="str">
        <f>'Attach 3(JV)'!B25</f>
        <v/>
      </c>
      <c r="C31" s="43"/>
      <c r="D31" s="40" t="s">
        <v>132</v>
      </c>
      <c r="E31" s="241" t="str">
        <f>'Attach 3(JV)'!E25</f>
        <v/>
      </c>
    </row>
    <row r="32" spans="1:8" ht="33" customHeight="1">
      <c r="B32" s="43"/>
      <c r="C32" s="43"/>
      <c r="D32" s="40"/>
      <c r="E32" s="43"/>
    </row>
    <row r="33" spans="1:1" ht="20.100000000000001" customHeight="1"/>
    <row r="34" spans="1:1" ht="20.100000000000001" customHeight="1">
      <c r="A34" s="41"/>
    </row>
    <row r="35" spans="1:1" ht="20.100000000000001" customHeight="1"/>
    <row r="36" spans="1:1" ht="20.100000000000001" customHeight="1"/>
    <row r="37" spans="1:1" ht="20.100000000000001" customHeight="1">
      <c r="A37" s="41"/>
    </row>
    <row r="38" spans="1:1" ht="20.100000000000001" customHeight="1"/>
    <row r="39" spans="1:1" ht="20.100000000000001" customHeight="1">
      <c r="A39" s="41"/>
    </row>
    <row r="40" spans="1:1" ht="20.100000000000001" customHeight="1"/>
    <row r="41" spans="1:1" ht="20.100000000000001" customHeight="1">
      <c r="A41" s="41"/>
    </row>
    <row r="42" spans="1:1" ht="20.100000000000001" customHeight="1"/>
    <row r="43" spans="1:1" ht="20.100000000000001" customHeight="1"/>
    <row r="44" spans="1:1" ht="20.100000000000001" customHeight="1"/>
    <row r="45" spans="1:1" ht="20.100000000000001" customHeight="1"/>
  </sheetData>
  <sheetProtection algorithmName="SHA-512" hashValue="seioBtL6lQNH/w0SVc3cFBPm2j8sAIKviCPGMuDm1MGlPc6G9/B9kpCOe1VnQzPbC7O2y4y3ltlNOUiCaMJUag==" saltValue="QncaaTvs4Tn5iNTTu3WbSA==" spinCount="100000" sheet="1" formatColumns="0" formatRows="0" selectLockedCells="1"/>
  <customSheetViews>
    <customSheetView guid="{F0B6C6E1-BBDB-4A75-A9F0-384CBB745CE4}" showPageBreaks="1" showGridLines="0" zeroValues="0" printArea="1" hiddenRows="1" view="pageBreakPreview" topLeftCell="A10">
      <selection activeCell="E1" sqref="E1"/>
      <pageMargins left="0.75" right="0.63" top="0.57999999999999996" bottom="0.6" header="0.34" footer="0.35"/>
      <pageSetup scale="91" orientation="portrait" r:id="rId1"/>
      <headerFooter alignWithMargins="0">
        <oddFooter>&amp;R&amp;"Book Antiqua,Bold"&amp;8 Page &amp;P of &amp;N</oddFooter>
      </headerFooter>
    </customSheetView>
    <customSheetView guid="{26C060F1-C19E-47DD-BF56-3C984BC287C6}" showPageBreaks="1" showGridLines="0" zeroValues="0" printArea="1" hiddenRows="1" view="pageBreakPreview" topLeftCell="A8">
      <selection activeCell="E2" sqref="E2"/>
      <pageMargins left="0.75" right="0.63" top="0.57999999999999996" bottom="0.6" header="0.34" footer="0.35"/>
      <pageSetup scale="91" orientation="portrait" r:id="rId2"/>
      <headerFooter alignWithMargins="0">
        <oddFooter>&amp;R&amp;"Book Antiqua,Bold"&amp;8 Page &amp;P of &amp;N</oddFooter>
      </headerFooter>
    </customSheetView>
    <customSheetView guid="{02C24E46-CB1A-4A64-AFE8-BC568DF970F3}" showPageBreaks="1" showGridLines="0" zeroValues="0" printArea="1" hiddenRows="1" view="pageBreakPreview">
      <selection activeCell="E2" sqref="E2"/>
      <pageMargins left="0.75" right="0.63" top="0.57999999999999996" bottom="0.6" header="0.34" footer="0.35"/>
      <pageSetup scale="94" orientation="portrait" r:id="rId3"/>
      <headerFooter alignWithMargins="0">
        <oddFooter>&amp;R&amp;"Book Antiqua,Bold"&amp;8 Page &amp;P of &amp;N</oddFooter>
      </headerFooter>
    </customSheetView>
    <customSheetView guid="{955D6481-897E-48CA-BB0D-D704C8664312}" showPageBreaks="1" showGridLines="0" zeroValues="0" printArea="1" hiddenRows="1" view="pageBreakPreview">
      <selection activeCell="E2" sqref="E2"/>
      <pageMargins left="0.75" right="0.63" top="0.57999999999999996" bottom="0.6" header="0.34" footer="0.35"/>
      <pageSetup scale="94" orientation="portrait" r:id="rId4"/>
      <headerFooter alignWithMargins="0">
        <oddFooter>&amp;R&amp;"Book Antiqua,Bold"&amp;8 Page &amp;P of &amp;N</oddFooter>
      </headerFooter>
    </customSheetView>
    <customSheetView guid="{FA33CAB9-FE45-4709-BC11-EBB8931FB6CB}" showPageBreaks="1" showGridLines="0" zeroValues="0" printArea="1" hiddenRows="1" view="pageBreakPreview">
      <selection activeCell="E2" sqref="E2"/>
      <pageMargins left="0.75" right="0.63" top="0.57999999999999996" bottom="0.6" header="0.34" footer="0.35"/>
      <pageSetup scale="96" orientation="portrait" r:id="rId5"/>
      <headerFooter alignWithMargins="0">
        <oddFooter>&amp;R&amp;"Book Antiqua,Bold"&amp;8 Page &amp;P of &amp;N</oddFooter>
      </headerFooter>
    </customSheetView>
    <customSheetView guid="{A966316B-6DBC-467B-B4AD-0F6D41569056}" showPageBreaks="1" showGridLines="0" zeroValues="0" printArea="1" hiddenRows="1" view="pageBreakPreview">
      <selection activeCell="E2" sqref="E2"/>
      <pageMargins left="0.75" right="0.63" top="0.57999999999999996" bottom="0.6" header="0.34" footer="0.35"/>
      <pageSetup scale="96" orientation="portrait" r:id="rId6"/>
      <headerFooter alignWithMargins="0">
        <oddFooter>&amp;R&amp;"Book Antiqua,Bold"&amp;8 Page &amp;P of &amp;N</oddFooter>
      </headerFooter>
    </customSheetView>
    <customSheetView guid="{0B94E550-FB49-4D0D-BCDB-8811C4A584DD}" showPageBreaks="1" showGridLines="0" zeroValues="0" printArea="1" hiddenRows="1" view="pageBreakPreview" topLeftCell="A19">
      <selection activeCell="A3" sqref="A3:E3"/>
      <pageMargins left="0.75" right="0.63" top="0.57999999999999996" bottom="0.6" header="0.34" footer="0.35"/>
      <pageSetup scale="96" orientation="portrait" r:id="rId7"/>
      <headerFooter alignWithMargins="0">
        <oddFooter>&amp;R&amp;"Book Antiqua,Bold"&amp;8 Page &amp;P of &amp;N</oddFooter>
      </headerFooter>
    </customSheetView>
    <customSheetView guid="{101E340E-5624-46EF-AADB-2F62C21B5295}" showPageBreaks="1" showGridLines="0" zeroValues="0" printArea="1" hiddenRows="1" view="pageBreakPreview" topLeftCell="A17">
      <selection activeCell="G37" sqref="G37"/>
      <pageMargins left="0.75" right="0.63" top="0.57999999999999996" bottom="0.6" header="0.34" footer="0.35"/>
      <pageSetup scale="96" orientation="portrait" r:id="rId8"/>
      <headerFooter alignWithMargins="0">
        <oddFooter>&amp;R&amp;"Book Antiqua,Bold"&amp;8 Page &amp;P of &amp;N</oddFooter>
      </headerFooter>
    </customSheetView>
    <customSheetView guid="{A667ED77-8424-4D1C-8A46-14ECA26AEC7D}" showPageBreaks="1" showGridLines="0" zeroValues="0" printArea="1" hiddenRows="1" view="pageBreakPreview">
      <selection activeCell="K15" sqref="K15"/>
      <pageMargins left="0.75" right="0.63" top="0.57999999999999996" bottom="0.6" header="0.34" footer="0.35"/>
      <pageSetup orientation="portrait" r:id="rId9"/>
      <headerFooter alignWithMargins="0">
        <oddFooter>&amp;R&amp;"Book Antiqua,Bold"&amp;8 Page &amp;P of &amp;N</oddFooter>
      </headerFooter>
    </customSheetView>
    <customSheetView guid="{7A122CCC-B984-47E9-88CF-89418CB24A21}" showGridLines="0" zeroValues="0" hiddenRows="1" showRuler="0" topLeftCell="A16">
      <selection activeCell="E14" sqref="E14"/>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4"/>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DC28ED1E-3E35-4094-9C2B-5C0A1C1D459C}" showPageBreaks="1" showGridLines="0" zeroValues="0" printArea="1" hiddenRows="1" topLeftCell="A4">
      <selection activeCell="A18" sqref="A18:E18"/>
      <pageMargins left="0.75" right="0.63" top="0.57999999999999996" bottom="0.6" header="0.34" footer="0.35"/>
      <pageSetup orientation="portrait" r:id="rId16"/>
      <headerFooter alignWithMargins="0">
        <oddFooter>&amp;R&amp;"Book Antiqua,Bold"&amp;8 Page &amp;P of &amp;N</oddFooter>
      </headerFooter>
    </customSheetView>
    <customSheetView guid="{244B8F7F-C84C-4134-A8A5-723A75D45FC2}" showGridLines="0" zeroValues="0" hiddenRows="1">
      <selection activeCell="A18" sqref="A18:E18"/>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zeroValues="0" hiddenRows="1">
      <selection activeCell="E14" sqref="E14"/>
      <pageMargins left="0.75" right="0.63" top="0.57999999999999996" bottom="0.6" header="0.34" footer="0.35"/>
      <pageSetup orientation="portrait" r:id="rId18"/>
      <headerFooter alignWithMargins="0">
        <oddFooter>&amp;R&amp;"Book Antiqua,Bold"&amp;8 Page &amp;P of &amp;N</oddFooter>
      </headerFooter>
    </customSheetView>
    <customSheetView guid="{B3AA1F62-F1E5-4DDF-B9C9-D54D9BFF6A2A}" showPageBreaks="1" showGridLines="0" zeroValues="0" printArea="1" hiddenRows="1" view="pageBreakPreview">
      <selection activeCell="K15" sqref="K15"/>
      <pageMargins left="0.75" right="0.63" top="0.57999999999999996" bottom="0.6" header="0.34" footer="0.35"/>
      <pageSetup orientation="portrait" r:id="rId19"/>
      <headerFooter alignWithMargins="0">
        <oddFooter>&amp;R&amp;"Book Antiqua,Bold"&amp;8 Page &amp;P of &amp;N</oddFooter>
      </headerFooter>
    </customSheetView>
    <customSheetView guid="{9E565B0E-8A1D-4C38-9278-F5233F8D5014}" showPageBreaks="1" showGridLines="0" zeroValues="0" printArea="1" hiddenRows="1" view="pageBreakPreview">
      <selection activeCell="G37" sqref="G37"/>
      <pageMargins left="0.75" right="0.63" top="0.57999999999999996" bottom="0.6" header="0.34" footer="0.35"/>
      <pageSetup scale="96" orientation="portrait" r:id="rId20"/>
      <headerFooter alignWithMargins="0">
        <oddFooter>&amp;R&amp;"Book Antiqua,Bold"&amp;8 Page &amp;P of &amp;N</oddFooter>
      </headerFooter>
    </customSheetView>
    <customSheetView guid="{EC8792F6-94EB-40FE-A69E-3F2E55E190BC}" showPageBreaks="1" showGridLines="0" zeroValues="0" printArea="1" hiddenRows="1" view="pageBreakPreview" topLeftCell="A19">
      <selection activeCell="G37" sqref="G37"/>
      <pageMargins left="0.75" right="0.63" top="0.57999999999999996" bottom="0.6" header="0.34" footer="0.35"/>
      <pageSetup scale="96" orientation="portrait" r:id="rId21"/>
      <headerFooter alignWithMargins="0">
        <oddFooter>&amp;R&amp;"Book Antiqua,Bold"&amp;8 Page &amp;P of &amp;N</oddFooter>
      </headerFooter>
    </customSheetView>
    <customSheetView guid="{89D1B684-1876-468F-8D99-45DA6BBF39C7}" showPageBreaks="1" showGridLines="0" zeroValues="0" printArea="1" hiddenRows="1" view="pageBreakPreview" topLeftCell="A10">
      <selection activeCell="A3" sqref="A3:E3"/>
      <pageMargins left="0.75" right="0.63" top="0.57999999999999996" bottom="0.6" header="0.34" footer="0.35"/>
      <pageSetup scale="96" orientation="portrait" r:id="rId22"/>
      <headerFooter alignWithMargins="0">
        <oddFooter>&amp;R&amp;"Book Antiqua,Bold"&amp;8 Page &amp;P of &amp;N</oddFooter>
      </headerFooter>
    </customSheetView>
    <customSheetView guid="{B4BE0CEE-465A-40B9-8268-D354BC993C36}" showPageBreaks="1" showGridLines="0" zeroValues="0" printArea="1" hiddenRows="1" view="pageBreakPreview" topLeftCell="A35">
      <selection activeCell="A3" sqref="A3:E3"/>
      <pageMargins left="0.75" right="0.63" top="0.57999999999999996" bottom="0.6" header="0.34" footer="0.35"/>
      <pageSetup scale="96" orientation="portrait" r:id="rId23"/>
      <headerFooter alignWithMargins="0">
        <oddFooter>&amp;R&amp;"Book Antiqua,Bold"&amp;8 Page &amp;P of &amp;N</oddFooter>
      </headerFooter>
    </customSheetView>
    <customSheetView guid="{13074202-7653-40A0-B9BF-16D1589728A2}" showPageBreaks="1" showGridLines="0" zeroValues="0" printArea="1" hiddenRows="1" view="pageBreakPreview">
      <selection activeCell="E2" sqref="E2"/>
      <pageMargins left="0.75" right="0.63" top="0.57999999999999996" bottom="0.6" header="0.34" footer="0.35"/>
      <pageSetup scale="96" orientation="portrait" r:id="rId24"/>
      <headerFooter alignWithMargins="0">
        <oddFooter>&amp;R&amp;"Book Antiqua,Bold"&amp;8 Page &amp;P of &amp;N</oddFooter>
      </headerFooter>
    </customSheetView>
    <customSheetView guid="{4B244927-9C7A-42F5-AAF5-ADC353C736FE}" showPageBreaks="1" showGridLines="0" zeroValues="0" printArea="1" hiddenRows="1" view="pageBreakPreview" topLeftCell="A14">
      <selection activeCell="E2" sqref="E2"/>
      <pageMargins left="0.75" right="0.63" top="0.57999999999999996" bottom="0.6" header="0.34" footer="0.35"/>
      <pageSetup scale="96" orientation="portrait" r:id="rId25"/>
      <headerFooter alignWithMargins="0">
        <oddFooter>&amp;R&amp;"Book Antiqua,Bold"&amp;8 Page &amp;P of &amp;N</oddFooter>
      </headerFooter>
    </customSheetView>
    <customSheetView guid="{073677CF-5E9E-429E-9C1F-055126F3C8DC}" showPageBreaks="1" showGridLines="0" zeroValues="0" printArea="1" hiddenRows="1" view="pageBreakPreview">
      <selection activeCell="E2" sqref="E2"/>
      <pageMargins left="0.75" right="0.63" top="0.57999999999999996" bottom="0.6" header="0.34" footer="0.35"/>
      <pageSetup scale="94" orientation="portrait" r:id="rId26"/>
      <headerFooter alignWithMargins="0">
        <oddFooter>&amp;R&amp;"Book Antiqua,Bold"&amp;8 Page &amp;P of &amp;N</oddFooter>
      </headerFooter>
    </customSheetView>
    <customSheetView guid="{F80E5273-5F89-42D0-8059-39B4DAA26485}" showPageBreaks="1" showGridLines="0" zeroValues="0" printArea="1" hiddenRows="1" view="pageBreakPreview">
      <selection activeCell="E2" sqref="E2"/>
      <pageMargins left="0.75" right="0.63" top="0.57999999999999996" bottom="0.6" header="0.34" footer="0.35"/>
      <pageSetup scale="94" orientation="portrait" r:id="rId27"/>
      <headerFooter alignWithMargins="0">
        <oddFooter>&amp;R&amp;"Book Antiqua,Bold"&amp;8 Page &amp;P of &amp;N</oddFooter>
      </headerFooter>
    </customSheetView>
    <customSheetView guid="{3A9A4658-0506-4EA2-8800-91A33CC724CB}" showPageBreaks="1" showGridLines="0" zeroValues="0" printArea="1" hiddenRows="1" view="pageBreakPreview">
      <selection activeCell="E2" sqref="E2"/>
      <pageMargins left="0.75" right="0.63" top="0.57999999999999996" bottom="0.6" header="0.34" footer="0.35"/>
      <pageSetup scale="94" orientation="portrait" r:id="rId28"/>
      <headerFooter alignWithMargins="0">
        <oddFooter>&amp;R&amp;"Book Antiqua,Bold"&amp;8 Page &amp;P of &amp;N</oddFooter>
      </headerFooter>
    </customSheetView>
    <customSheetView guid="{3A7B3E6C-4805-42DC-AD4C-749B6F60AF6B}" showPageBreaks="1" showGridLines="0" zeroValues="0" printArea="1" hiddenRows="1" view="pageBreakPreview" topLeftCell="A8">
      <selection activeCell="E2" sqref="E2"/>
      <pageMargins left="0.75" right="0.63" top="0.57999999999999996" bottom="0.6" header="0.34" footer="0.35"/>
      <pageSetup scale="91" orientation="portrait" r:id="rId29"/>
      <headerFooter alignWithMargins="0">
        <oddFooter>&amp;R&amp;"Book Antiqua,Bold"&amp;8 Page &amp;P of &amp;N</oddFooter>
      </headerFooter>
    </customSheetView>
  </customSheetViews>
  <mergeCells count="11">
    <mergeCell ref="A3:E3"/>
    <mergeCell ref="A5:E5"/>
    <mergeCell ref="A8:D8"/>
    <mergeCell ref="A23:E23"/>
    <mergeCell ref="B9:D9"/>
    <mergeCell ref="B10:D10"/>
    <mergeCell ref="B11:D11"/>
    <mergeCell ref="B12:D12"/>
    <mergeCell ref="A17:E17"/>
    <mergeCell ref="A18:E18"/>
    <mergeCell ref="A19:E19"/>
  </mergeCells>
  <phoneticPr fontId="6" type="noConversion"/>
  <pageMargins left="0.75" right="0.63" top="0.57999999999999996" bottom="0.6" header="0.34" footer="0.35"/>
  <pageSetup scale="91" orientation="portrait" r:id="rId30"/>
  <headerFooter alignWithMargins="0">
    <oddFooter>&amp;R&amp;"Book Antiqua,Bold"&amp;8 Page &amp;P of &amp;N</oddFooter>
  </headerFooter>
  <drawing r:id="rId3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20"/>
  <sheetViews>
    <sheetView showGridLines="0" tabSelected="1" view="pageBreakPreview" zoomScaleSheetLayoutView="100" workbookViewId="0">
      <selection activeCell="B87" sqref="B87:C87"/>
    </sheetView>
  </sheetViews>
  <sheetFormatPr defaultRowHeight="16.5"/>
  <cols>
    <col min="1" max="1" width="15.7109375" style="32" customWidth="1"/>
    <col min="2" max="2" width="10.7109375" style="32" customWidth="1"/>
    <col min="3" max="3" width="23.5703125" style="32" customWidth="1"/>
    <col min="4" max="4" width="20.7109375" style="32" customWidth="1"/>
    <col min="5" max="5" width="18.7109375" style="32" customWidth="1"/>
    <col min="6" max="6" width="34.28515625" style="32" customWidth="1"/>
    <col min="7" max="7" width="11.28515625" style="32" customWidth="1"/>
    <col min="8" max="8" width="9.5703125" style="32" customWidth="1"/>
    <col min="9" max="9" width="11.85546875" style="60" customWidth="1"/>
    <col min="10" max="10" width="12.85546875" style="60" customWidth="1"/>
    <col min="11" max="25" width="9.140625" style="60"/>
    <col min="26" max="26" width="10" style="60" bestFit="1" customWidth="1"/>
    <col min="27" max="27" width="9.140625" style="60"/>
    <col min="28" max="28" width="9.140625" style="63"/>
    <col min="29" max="29" width="22.42578125" style="64" customWidth="1"/>
    <col min="30" max="31" width="9.140625" style="213"/>
    <col min="32" max="32" width="9.140625" style="195"/>
    <col min="33" max="33" width="10" style="195" bestFit="1" customWidth="1"/>
    <col min="34" max="34" width="14.85546875" style="195" customWidth="1"/>
    <col min="35" max="42" width="9.140625" style="195"/>
    <col min="43" max="16384" width="9.140625" style="28"/>
  </cols>
  <sheetData>
    <row r="1" spans="1:52">
      <c r="A1" s="24" t="s">
        <v>184</v>
      </c>
      <c r="B1" s="24"/>
      <c r="C1" s="25" t="str">
        <f>Basic!B3</f>
        <v>CC/NT/S-SRVY/DOM/A02/24/02866</v>
      </c>
      <c r="D1" s="25"/>
      <c r="E1" s="25"/>
      <c r="F1" s="44" t="s">
        <v>573</v>
      </c>
      <c r="G1" s="59"/>
      <c r="H1" s="59"/>
      <c r="AE1" s="214">
        <v>1</v>
      </c>
      <c r="AF1" s="195" t="s">
        <v>366</v>
      </c>
      <c r="AG1" s="215">
        <v>1</v>
      </c>
      <c r="AH1" s="215" t="s">
        <v>457</v>
      </c>
      <c r="AI1" s="216"/>
      <c r="AJ1" s="216"/>
      <c r="AK1" s="215">
        <v>1</v>
      </c>
      <c r="AL1" s="216" t="s">
        <v>458</v>
      </c>
      <c r="AQ1" s="147"/>
      <c r="AR1" s="147"/>
      <c r="AS1" s="147"/>
      <c r="AT1" s="147"/>
      <c r="AU1" s="147"/>
      <c r="AV1" s="147"/>
      <c r="AW1" s="147"/>
      <c r="AX1" s="147"/>
      <c r="AY1" s="147"/>
      <c r="AZ1" s="147"/>
    </row>
    <row r="2" spans="1:52">
      <c r="AE2" s="214">
        <v>2</v>
      </c>
      <c r="AF2" s="195" t="s">
        <v>367</v>
      </c>
      <c r="AG2" s="215">
        <v>2</v>
      </c>
      <c r="AH2" s="215" t="s">
        <v>343</v>
      </c>
      <c r="AI2" s="216"/>
      <c r="AJ2" s="216"/>
      <c r="AK2" s="215">
        <v>2</v>
      </c>
      <c r="AL2" s="216" t="s">
        <v>344</v>
      </c>
      <c r="AQ2" s="147"/>
      <c r="AR2" s="147"/>
      <c r="AS2" s="147"/>
      <c r="AT2" s="147"/>
      <c r="AU2" s="147"/>
      <c r="AV2" s="147"/>
      <c r="AW2" s="147"/>
      <c r="AX2" s="147"/>
      <c r="AY2" s="147"/>
      <c r="AZ2" s="147"/>
    </row>
    <row r="3" spans="1:52" ht="20.100000000000001" customHeight="1">
      <c r="A3" s="455" t="s">
        <v>397</v>
      </c>
      <c r="B3" s="455"/>
      <c r="C3" s="455"/>
      <c r="D3" s="455"/>
      <c r="E3" s="455"/>
      <c r="F3" s="455"/>
      <c r="G3" s="31"/>
      <c r="H3" s="31"/>
      <c r="I3" s="51"/>
      <c r="AB3" s="217"/>
      <c r="AC3" s="218"/>
      <c r="AE3" s="214">
        <v>3</v>
      </c>
      <c r="AF3" s="195" t="s">
        <v>368</v>
      </c>
      <c r="AG3" s="215">
        <v>3</v>
      </c>
      <c r="AH3" s="215" t="s">
        <v>345</v>
      </c>
      <c r="AI3" s="216"/>
      <c r="AJ3" s="216"/>
      <c r="AK3" s="215">
        <v>3</v>
      </c>
      <c r="AL3" s="216" t="s">
        <v>346</v>
      </c>
      <c r="AQ3" s="147"/>
      <c r="AR3" s="147"/>
      <c r="AS3" s="147"/>
      <c r="AT3" s="147"/>
      <c r="AU3" s="147"/>
      <c r="AV3" s="147"/>
      <c r="AW3" s="147"/>
      <c r="AX3" s="147"/>
      <c r="AY3" s="147"/>
      <c r="AZ3" s="147"/>
    </row>
    <row r="4" spans="1:52" ht="12" customHeight="1">
      <c r="A4" s="31"/>
      <c r="B4" s="31"/>
      <c r="C4" s="31"/>
      <c r="D4" s="31"/>
      <c r="E4" s="31"/>
      <c r="F4" s="31"/>
      <c r="G4" s="31"/>
      <c r="H4" s="31"/>
      <c r="I4" s="51"/>
      <c r="AB4" s="217"/>
      <c r="AC4" s="218"/>
      <c r="AE4" s="214">
        <v>4</v>
      </c>
      <c r="AF4" s="195" t="s">
        <v>369</v>
      </c>
      <c r="AG4" s="215">
        <v>4</v>
      </c>
      <c r="AH4" s="215" t="s">
        <v>347</v>
      </c>
      <c r="AI4" s="216"/>
      <c r="AJ4" s="216"/>
      <c r="AK4" s="215">
        <v>4</v>
      </c>
      <c r="AL4" s="216" t="s">
        <v>348</v>
      </c>
      <c r="AQ4" s="147"/>
      <c r="AR4" s="147"/>
      <c r="AS4" s="147"/>
      <c r="AT4" s="147"/>
      <c r="AU4" s="147"/>
      <c r="AV4" s="147"/>
      <c r="AW4" s="147"/>
      <c r="AX4" s="147"/>
      <c r="AY4" s="147"/>
      <c r="AZ4" s="147"/>
    </row>
    <row r="5" spans="1:52" ht="20.100000000000001" customHeight="1">
      <c r="A5" s="41" t="s">
        <v>365</v>
      </c>
      <c r="B5" s="41"/>
      <c r="C5" s="647"/>
      <c r="D5" s="647"/>
      <c r="E5" s="647"/>
      <c r="F5" s="647"/>
      <c r="G5" s="41"/>
      <c r="H5" s="41"/>
      <c r="AB5" s="217"/>
      <c r="AC5" s="218"/>
      <c r="AE5" s="214">
        <v>5</v>
      </c>
      <c r="AF5" s="195" t="s">
        <v>370</v>
      </c>
      <c r="AG5" s="215">
        <v>5</v>
      </c>
      <c r="AH5" s="215" t="s">
        <v>347</v>
      </c>
      <c r="AI5" s="216"/>
      <c r="AJ5" s="216"/>
      <c r="AK5" s="215">
        <v>5</v>
      </c>
      <c r="AL5" s="216" t="s">
        <v>349</v>
      </c>
      <c r="AQ5" s="147"/>
      <c r="AR5" s="147"/>
      <c r="AS5" s="147"/>
      <c r="AT5" s="147"/>
      <c r="AU5" s="147"/>
      <c r="AV5" s="147"/>
      <c r="AW5" s="147"/>
      <c r="AX5" s="147"/>
      <c r="AY5" s="147"/>
      <c r="AZ5" s="147"/>
    </row>
    <row r="6" spans="1:52" ht="20.100000000000001" customHeight="1">
      <c r="A6" s="41" t="s">
        <v>133</v>
      </c>
      <c r="B6" s="648" t="str">
        <f>'Attach 3(JV)'!B24</f>
        <v/>
      </c>
      <c r="C6" s="648"/>
      <c r="AB6" s="217"/>
      <c r="AC6" s="218"/>
      <c r="AE6" s="214">
        <v>6</v>
      </c>
      <c r="AF6" s="195" t="s">
        <v>371</v>
      </c>
      <c r="AG6" s="215">
        <v>6</v>
      </c>
      <c r="AH6" s="215" t="s">
        <v>347</v>
      </c>
      <c r="AI6" s="219" t="e">
        <f>DAY(B6)</f>
        <v>#VALUE!</v>
      </c>
      <c r="AJ6" s="216"/>
      <c r="AK6" s="215">
        <v>6</v>
      </c>
      <c r="AL6" s="216" t="s">
        <v>350</v>
      </c>
      <c r="AQ6" s="147"/>
      <c r="AR6" s="147"/>
      <c r="AS6" s="147"/>
      <c r="AT6" s="147"/>
      <c r="AU6" s="147"/>
      <c r="AV6" s="147"/>
      <c r="AW6" s="147"/>
      <c r="AX6" s="147"/>
      <c r="AY6" s="147"/>
      <c r="AZ6" s="147"/>
    </row>
    <row r="7" spans="1:52" ht="20.100000000000001" customHeight="1">
      <c r="A7" s="41"/>
      <c r="B7" s="74"/>
      <c r="C7" s="74"/>
      <c r="AB7" s="217"/>
      <c r="AC7" s="218"/>
      <c r="AE7" s="214">
        <v>7</v>
      </c>
      <c r="AF7" s="195" t="s">
        <v>372</v>
      </c>
      <c r="AG7" s="215">
        <v>7</v>
      </c>
      <c r="AH7" s="215" t="s">
        <v>347</v>
      </c>
      <c r="AI7" s="219" t="e">
        <f>MONTH(B6)</f>
        <v>#VALUE!</v>
      </c>
      <c r="AJ7" s="216"/>
      <c r="AK7" s="215">
        <v>7</v>
      </c>
      <c r="AL7" s="216" t="s">
        <v>351</v>
      </c>
      <c r="AQ7" s="147"/>
      <c r="AR7" s="147"/>
      <c r="AS7" s="147"/>
      <c r="AT7" s="147"/>
      <c r="AU7" s="147"/>
      <c r="AV7" s="147"/>
      <c r="AW7" s="147"/>
      <c r="AX7" s="147"/>
      <c r="AY7" s="147"/>
      <c r="AZ7" s="147"/>
    </row>
    <row r="8" spans="1:52" ht="20.100000000000001" customHeight="1">
      <c r="A8" s="62" t="str">
        <f>'Attach 3(JV)'!E7</f>
        <v>To:</v>
      </c>
      <c r="B8" s="17"/>
      <c r="F8" s="35"/>
      <c r="G8" s="35"/>
      <c r="H8" s="35"/>
      <c r="AB8" s="217"/>
      <c r="AC8" s="218"/>
      <c r="AE8" s="214">
        <v>8</v>
      </c>
      <c r="AF8" s="195" t="s">
        <v>373</v>
      </c>
      <c r="AG8" s="215">
        <v>8</v>
      </c>
      <c r="AH8" s="215" t="s">
        <v>347</v>
      </c>
      <c r="AI8" s="219" t="e">
        <f>LOOKUP(AI7,AK1:AK12,AL1:AL12)</f>
        <v>#VALUE!</v>
      </c>
      <c r="AJ8" s="216"/>
      <c r="AK8" s="215">
        <v>8</v>
      </c>
      <c r="AL8" s="216" t="s">
        <v>352</v>
      </c>
      <c r="AQ8" s="147"/>
      <c r="AR8" s="147"/>
      <c r="AS8" s="147"/>
      <c r="AT8" s="147"/>
      <c r="AU8" s="147"/>
      <c r="AV8" s="147"/>
      <c r="AW8" s="147"/>
      <c r="AX8" s="147"/>
      <c r="AY8" s="147"/>
      <c r="AZ8" s="147"/>
    </row>
    <row r="9" spans="1:52" ht="20.100000000000001" customHeight="1">
      <c r="A9" s="62" t="str">
        <f>'Attach 3(JV)'!E8</f>
        <v>Contract Services</v>
      </c>
      <c r="B9" s="18"/>
      <c r="F9" s="35"/>
      <c r="G9" s="35"/>
      <c r="H9" s="35"/>
      <c r="M9" s="87"/>
      <c r="AB9" s="217"/>
      <c r="AC9" s="218"/>
      <c r="AE9" s="214">
        <v>9</v>
      </c>
      <c r="AF9" s="195" t="s">
        <v>374</v>
      </c>
      <c r="AG9" s="215">
        <v>9</v>
      </c>
      <c r="AH9" s="215" t="s">
        <v>347</v>
      </c>
      <c r="AI9" s="219" t="e">
        <f>YEAR(B6)</f>
        <v>#VALUE!</v>
      </c>
      <c r="AJ9" s="216"/>
      <c r="AK9" s="215">
        <v>9</v>
      </c>
      <c r="AL9" s="216" t="s">
        <v>353</v>
      </c>
      <c r="AQ9" s="147"/>
      <c r="AR9" s="147"/>
      <c r="AS9" s="147"/>
      <c r="AT9" s="147"/>
      <c r="AU9" s="147"/>
      <c r="AV9" s="147"/>
      <c r="AW9" s="147"/>
      <c r="AX9" s="147"/>
      <c r="AY9" s="147"/>
      <c r="AZ9" s="147"/>
    </row>
    <row r="10" spans="1:52" ht="20.100000000000001" customHeight="1">
      <c r="A10" s="62" t="str">
        <f>'Attach 3(JV)'!E9</f>
        <v>Power Grid Corporation of India Ltd.,</v>
      </c>
      <c r="B10" s="18"/>
      <c r="F10" s="35"/>
      <c r="G10" s="35"/>
      <c r="H10" s="35"/>
      <c r="AB10" s="217"/>
      <c r="AC10" s="218"/>
      <c r="AE10" s="214">
        <v>10</v>
      </c>
      <c r="AF10" s="195" t="s">
        <v>375</v>
      </c>
      <c r="AG10" s="215">
        <v>10</v>
      </c>
      <c r="AH10" s="215" t="s">
        <v>347</v>
      </c>
      <c r="AI10" s="216"/>
      <c r="AJ10" s="216"/>
      <c r="AK10" s="215">
        <v>10</v>
      </c>
      <c r="AL10" s="216" t="s">
        <v>354</v>
      </c>
      <c r="AQ10" s="147"/>
      <c r="AR10" s="147"/>
      <c r="AS10" s="147"/>
      <c r="AT10" s="147"/>
      <c r="AU10" s="147"/>
      <c r="AV10" s="147"/>
      <c r="AW10" s="147"/>
      <c r="AX10" s="147"/>
      <c r="AY10" s="147"/>
      <c r="AZ10" s="147"/>
    </row>
    <row r="11" spans="1:52" ht="20.100000000000001" customHeight="1">
      <c r="A11" s="62" t="str">
        <f>'Attach 3(JV)'!E10</f>
        <v>"Saudamini", Plot No. 2, Sector 29</v>
      </c>
      <c r="B11" s="18"/>
      <c r="F11" s="35"/>
      <c r="G11" s="35"/>
      <c r="H11" s="35"/>
      <c r="AB11" s="217"/>
      <c r="AC11" s="218"/>
      <c r="AE11" s="214">
        <v>11</v>
      </c>
      <c r="AF11" s="195" t="s">
        <v>376</v>
      </c>
      <c r="AG11" s="215">
        <v>11</v>
      </c>
      <c r="AH11" s="215" t="s">
        <v>347</v>
      </c>
      <c r="AI11" s="216"/>
      <c r="AJ11" s="216"/>
      <c r="AK11" s="215">
        <v>11</v>
      </c>
      <c r="AL11" s="216" t="s">
        <v>355</v>
      </c>
      <c r="AQ11" s="147"/>
      <c r="AR11" s="147"/>
      <c r="AS11" s="147"/>
      <c r="AT11" s="147"/>
      <c r="AU11" s="147"/>
      <c r="AV11" s="147"/>
      <c r="AW11" s="147"/>
      <c r="AX11" s="147"/>
      <c r="AY11" s="147"/>
      <c r="AZ11" s="147"/>
    </row>
    <row r="12" spans="1:52" ht="20.100000000000001" customHeight="1">
      <c r="A12" s="62" t="str">
        <f>'Attach 3(JV)'!E11</f>
        <v>Gurgaon (Haryana) - 122001</v>
      </c>
      <c r="B12" s="18"/>
      <c r="F12" s="35"/>
      <c r="G12" s="35"/>
      <c r="H12" s="35"/>
      <c r="AB12" s="217"/>
      <c r="AC12" s="218"/>
      <c r="AE12" s="214">
        <v>12</v>
      </c>
      <c r="AF12" s="195" t="s">
        <v>377</v>
      </c>
      <c r="AG12" s="215">
        <v>12</v>
      </c>
      <c r="AH12" s="215" t="s">
        <v>347</v>
      </c>
      <c r="AI12" s="216"/>
      <c r="AJ12" s="216"/>
      <c r="AK12" s="215">
        <v>12</v>
      </c>
      <c r="AL12" s="216" t="s">
        <v>356</v>
      </c>
      <c r="AQ12" s="147"/>
      <c r="AR12" s="147"/>
      <c r="AS12" s="147"/>
      <c r="AT12" s="147"/>
      <c r="AU12" s="147"/>
      <c r="AV12" s="147"/>
      <c r="AW12" s="147"/>
      <c r="AX12" s="147"/>
      <c r="AY12" s="147"/>
      <c r="AZ12" s="147"/>
    </row>
    <row r="13" spans="1:52" ht="20.100000000000001" customHeight="1">
      <c r="A13" s="62"/>
      <c r="B13" s="18"/>
      <c r="F13" s="35"/>
      <c r="G13" s="35"/>
      <c r="H13" s="35"/>
      <c r="AB13" s="217"/>
      <c r="AC13" s="218"/>
      <c r="AE13" s="214">
        <v>13</v>
      </c>
      <c r="AF13" s="195" t="s">
        <v>378</v>
      </c>
      <c r="AG13" s="215">
        <v>13</v>
      </c>
      <c r="AH13" s="215" t="s">
        <v>347</v>
      </c>
      <c r="AI13" s="216"/>
      <c r="AJ13" s="216"/>
      <c r="AK13" s="216"/>
      <c r="AL13" s="216"/>
      <c r="AQ13" s="147"/>
      <c r="AR13" s="147"/>
      <c r="AS13" s="147"/>
      <c r="AT13" s="147"/>
      <c r="AU13" s="147"/>
      <c r="AV13" s="147"/>
      <c r="AW13" s="147"/>
      <c r="AX13" s="147"/>
      <c r="AY13" s="147"/>
      <c r="AZ13" s="147"/>
    </row>
    <row r="14" spans="1:52" ht="12" customHeight="1">
      <c r="A14" s="41"/>
      <c r="B14" s="41"/>
      <c r="F14" s="35"/>
      <c r="G14" s="35"/>
      <c r="H14" s="35"/>
      <c r="AB14" s="217"/>
      <c r="AC14" s="218"/>
      <c r="AE14" s="214">
        <v>14</v>
      </c>
      <c r="AF14" s="195" t="s">
        <v>379</v>
      </c>
      <c r="AG14" s="215">
        <v>14</v>
      </c>
      <c r="AH14" s="215" t="s">
        <v>347</v>
      </c>
      <c r="AI14" s="216"/>
      <c r="AJ14" s="216"/>
      <c r="AK14" s="216"/>
      <c r="AL14" s="216"/>
      <c r="AQ14" s="147"/>
      <c r="AR14" s="147"/>
      <c r="AS14" s="147"/>
      <c r="AT14" s="147"/>
      <c r="AU14" s="147"/>
      <c r="AV14" s="147"/>
      <c r="AW14" s="147"/>
      <c r="AX14" s="147"/>
      <c r="AY14" s="147"/>
      <c r="AZ14" s="147"/>
    </row>
    <row r="15" spans="1:52" ht="90.75" customHeight="1">
      <c r="A15" s="66" t="s">
        <v>140</v>
      </c>
      <c r="B15" s="66"/>
      <c r="C15" s="649" t="str">
        <f>Basic!B1</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D15" s="649"/>
      <c r="E15" s="649"/>
      <c r="F15" s="649"/>
      <c r="G15" s="35"/>
      <c r="H15" s="35"/>
      <c r="AB15" s="217"/>
      <c r="AC15" s="218"/>
      <c r="AE15" s="214">
        <v>15</v>
      </c>
      <c r="AF15" s="195" t="s">
        <v>380</v>
      </c>
      <c r="AG15" s="215">
        <v>15</v>
      </c>
      <c r="AH15" s="215" t="s">
        <v>347</v>
      </c>
      <c r="AI15" s="216"/>
      <c r="AJ15" s="216"/>
      <c r="AK15" s="216"/>
      <c r="AL15" s="216"/>
      <c r="AQ15" s="147"/>
      <c r="AR15" s="147"/>
      <c r="AS15" s="147"/>
      <c r="AT15" s="147"/>
      <c r="AU15" s="147"/>
      <c r="AV15" s="147"/>
      <c r="AW15" s="147"/>
      <c r="AX15" s="147"/>
      <c r="AY15" s="147"/>
      <c r="AZ15" s="147"/>
    </row>
    <row r="16" spans="1:52" ht="21" customHeight="1">
      <c r="A16" s="32" t="s">
        <v>398</v>
      </c>
      <c r="C16" s="35"/>
      <c r="D16" s="35"/>
      <c r="E16" s="35"/>
      <c r="F16" s="35"/>
      <c r="G16" s="651" t="s">
        <v>212</v>
      </c>
      <c r="H16" s="651"/>
      <c r="AB16" s="217"/>
      <c r="AC16" s="218"/>
      <c r="AE16" s="214">
        <v>16</v>
      </c>
      <c r="AF16" s="195" t="s">
        <v>381</v>
      </c>
      <c r="AG16" s="215">
        <v>16</v>
      </c>
      <c r="AH16" s="215" t="s">
        <v>347</v>
      </c>
      <c r="AI16" s="216"/>
      <c r="AJ16" s="216"/>
      <c r="AK16" s="216"/>
      <c r="AL16" s="216"/>
      <c r="AQ16" s="147"/>
      <c r="AR16" s="147"/>
      <c r="AS16" s="147"/>
      <c r="AT16" s="147"/>
      <c r="AU16" s="147"/>
      <c r="AV16" s="147"/>
      <c r="AW16" s="147"/>
      <c r="AX16" s="147"/>
      <c r="AY16" s="147"/>
      <c r="AZ16" s="147"/>
    </row>
    <row r="17" spans="1:52" s="27" customFormat="1" ht="158.25" customHeight="1">
      <c r="A17" s="78">
        <v>1</v>
      </c>
      <c r="B17" s="652"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Services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652"/>
      <c r="D17" s="652"/>
      <c r="E17" s="652"/>
      <c r="F17" s="652"/>
      <c r="G17" s="371" t="s">
        <v>190</v>
      </c>
      <c r="H17" s="373" t="s">
        <v>191</v>
      </c>
      <c r="I17" s="194"/>
      <c r="J17" s="60"/>
      <c r="K17" s="60"/>
      <c r="L17" s="60"/>
      <c r="M17" s="60"/>
      <c r="N17" s="60"/>
      <c r="O17" s="60"/>
      <c r="P17" s="60"/>
      <c r="Q17" s="60"/>
      <c r="R17" s="60"/>
      <c r="S17" s="60"/>
      <c r="T17" s="60"/>
      <c r="U17" s="60"/>
      <c r="V17" s="60"/>
      <c r="W17" s="60"/>
      <c r="X17" s="60"/>
      <c r="Y17" s="60"/>
      <c r="Z17" s="65"/>
      <c r="AA17" s="65"/>
      <c r="AB17" s="220" t="s">
        <v>602</v>
      </c>
      <c r="AC17" s="63"/>
      <c r="AD17" s="221"/>
      <c r="AE17" s="214">
        <v>17</v>
      </c>
      <c r="AF17" s="60" t="s">
        <v>382</v>
      </c>
      <c r="AG17" s="215">
        <v>17</v>
      </c>
      <c r="AH17" s="215" t="s">
        <v>347</v>
      </c>
      <c r="AI17" s="216"/>
      <c r="AJ17" s="216"/>
      <c r="AK17" s="216"/>
      <c r="AL17" s="216"/>
      <c r="AM17" s="60"/>
      <c r="AN17" s="60"/>
      <c r="AO17" s="60"/>
      <c r="AP17" s="60"/>
      <c r="AQ17" s="144"/>
      <c r="AR17" s="144"/>
      <c r="AS17" s="144"/>
      <c r="AT17" s="144"/>
      <c r="AU17" s="144"/>
      <c r="AV17" s="144"/>
      <c r="AW17" s="144"/>
      <c r="AX17" s="144"/>
      <c r="AY17" s="144"/>
      <c r="AZ17" s="144"/>
    </row>
    <row r="18" spans="1:52" s="27" customFormat="1" ht="35.25" customHeight="1">
      <c r="A18" s="78">
        <v>1.1000000000000001</v>
      </c>
      <c r="B18" s="650" t="s">
        <v>527</v>
      </c>
      <c r="C18" s="650"/>
      <c r="D18" s="650"/>
      <c r="E18" s="650"/>
      <c r="F18" s="650"/>
      <c r="G18" s="380"/>
      <c r="H18" s="381"/>
      <c r="I18" s="194"/>
      <c r="J18" s="60"/>
      <c r="K18" s="60"/>
      <c r="L18" s="60"/>
      <c r="M18" s="60"/>
      <c r="N18" s="60"/>
      <c r="O18" s="60"/>
      <c r="P18" s="60"/>
      <c r="Q18" s="60"/>
      <c r="R18" s="60"/>
      <c r="S18" s="60"/>
      <c r="T18" s="60"/>
      <c r="U18" s="60"/>
      <c r="V18" s="60"/>
      <c r="W18" s="60"/>
      <c r="X18" s="60"/>
      <c r="Y18" s="60"/>
      <c r="Z18" s="65"/>
      <c r="AA18" s="65"/>
      <c r="AB18" s="220"/>
      <c r="AC18" s="63"/>
      <c r="AD18" s="221"/>
      <c r="AE18" s="214"/>
      <c r="AF18" s="60"/>
      <c r="AG18" s="215"/>
      <c r="AH18" s="215"/>
      <c r="AI18" s="216"/>
      <c r="AJ18" s="216"/>
      <c r="AK18" s="216"/>
      <c r="AL18" s="216"/>
      <c r="AM18" s="60"/>
      <c r="AN18" s="60"/>
      <c r="AO18" s="60"/>
      <c r="AP18" s="60"/>
      <c r="AQ18" s="144"/>
      <c r="AR18" s="144"/>
      <c r="AS18" s="144"/>
      <c r="AT18" s="144"/>
      <c r="AU18" s="144"/>
      <c r="AV18" s="144"/>
      <c r="AW18" s="144"/>
      <c r="AX18" s="144"/>
      <c r="AY18" s="144"/>
      <c r="AZ18" s="144"/>
    </row>
    <row r="19" spans="1:52" ht="21.75" customHeight="1">
      <c r="A19" s="78">
        <v>2</v>
      </c>
      <c r="B19" s="79" t="s">
        <v>399</v>
      </c>
      <c r="C19" s="35"/>
      <c r="D19" s="35"/>
      <c r="E19" s="35"/>
      <c r="F19" s="35"/>
      <c r="G19" s="35"/>
      <c r="H19" s="35"/>
      <c r="AB19" s="217"/>
      <c r="AC19" s="218" t="s">
        <v>141</v>
      </c>
      <c r="AE19" s="214">
        <v>18</v>
      </c>
      <c r="AF19" s="195" t="s">
        <v>383</v>
      </c>
      <c r="AG19" s="215">
        <v>18</v>
      </c>
      <c r="AH19" s="215" t="s">
        <v>347</v>
      </c>
      <c r="AI19" s="216"/>
      <c r="AJ19" s="216"/>
      <c r="AK19" s="216"/>
      <c r="AL19" s="216"/>
      <c r="AQ19" s="147"/>
      <c r="AR19" s="147"/>
      <c r="AS19" s="147"/>
      <c r="AT19" s="147"/>
      <c r="AU19" s="147"/>
      <c r="AV19" s="147"/>
      <c r="AW19" s="147"/>
      <c r="AX19" s="147"/>
      <c r="AY19" s="147"/>
      <c r="AZ19" s="147"/>
    </row>
    <row r="20" spans="1:52" s="27" customFormat="1" ht="37.5" customHeight="1">
      <c r="A20" s="32"/>
      <c r="B20" s="456" t="s">
        <v>401</v>
      </c>
      <c r="C20" s="456"/>
      <c r="D20" s="456"/>
      <c r="E20" s="456"/>
      <c r="F20" s="456"/>
      <c r="G20" s="60"/>
      <c r="H20" s="60"/>
      <c r="I20" s="60"/>
      <c r="J20" s="60"/>
      <c r="K20" s="60"/>
      <c r="L20" s="60"/>
      <c r="M20" s="60"/>
      <c r="N20" s="60"/>
      <c r="O20" s="60"/>
      <c r="P20" s="60"/>
      <c r="Q20" s="60"/>
      <c r="R20" s="60"/>
      <c r="S20" s="60"/>
      <c r="T20" s="60"/>
      <c r="U20" s="60"/>
      <c r="V20" s="60"/>
      <c r="W20" s="60"/>
      <c r="X20" s="60"/>
      <c r="Y20" s="60"/>
      <c r="Z20" s="60"/>
      <c r="AA20" s="60"/>
      <c r="AB20" s="217"/>
      <c r="AC20" s="218" t="s">
        <v>142</v>
      </c>
      <c r="AD20" s="214"/>
      <c r="AE20" s="214">
        <v>19</v>
      </c>
      <c r="AF20" s="60" t="s">
        <v>384</v>
      </c>
      <c r="AG20" s="215">
        <v>19</v>
      </c>
      <c r="AH20" s="215" t="s">
        <v>347</v>
      </c>
      <c r="AI20" s="222"/>
      <c r="AJ20" s="222"/>
      <c r="AK20" s="222"/>
      <c r="AL20" s="222"/>
      <c r="AM20" s="60"/>
      <c r="AN20" s="60"/>
      <c r="AO20" s="60"/>
      <c r="AP20" s="60"/>
      <c r="AQ20" s="144"/>
      <c r="AR20" s="144"/>
      <c r="AS20" s="144"/>
      <c r="AT20" s="144"/>
      <c r="AU20" s="144"/>
      <c r="AV20" s="144"/>
      <c r="AW20" s="144"/>
      <c r="AX20" s="144"/>
      <c r="AY20" s="144"/>
      <c r="AZ20" s="144"/>
    </row>
    <row r="21" spans="1:52" s="27" customFormat="1" ht="41.25" customHeight="1">
      <c r="A21" s="32"/>
      <c r="B21" s="66" t="str">
        <f>"(a) Attachment 1(" &amp; Basic!$B$2 &amp; ") :"</f>
        <v>(a) Attachment 1(LS01) :</v>
      </c>
      <c r="C21" s="35"/>
      <c r="D21" s="656" t="s">
        <v>145</v>
      </c>
      <c r="E21" s="656"/>
      <c r="F21" s="656"/>
      <c r="G21" s="60"/>
      <c r="H21" s="60"/>
      <c r="I21" s="60"/>
      <c r="J21" s="60"/>
      <c r="K21" s="646"/>
      <c r="L21" s="646"/>
      <c r="M21" s="646"/>
      <c r="N21" s="646"/>
      <c r="O21" s="214"/>
      <c r="P21" s="214"/>
      <c r="Q21" s="214"/>
      <c r="R21" s="214"/>
      <c r="S21" s="214"/>
      <c r="T21" s="214"/>
      <c r="U21" s="214"/>
      <c r="V21" s="214"/>
      <c r="W21" s="214"/>
      <c r="X21" s="214"/>
      <c r="Y21" s="214"/>
      <c r="Z21" s="60"/>
      <c r="AA21" s="60"/>
      <c r="AB21" s="217"/>
      <c r="AC21" s="218" t="s">
        <v>143</v>
      </c>
      <c r="AD21" s="214" t="str">
        <f>IF(ISERROR(LOOKUP(J21,AE1:AE21,AF1:AF21)), "Zero", LOOKUP(J21,AE1:AE21,AF1:AF21))</f>
        <v>Zero</v>
      </c>
      <c r="AE21" s="214">
        <v>20</v>
      </c>
      <c r="AF21" s="60" t="s">
        <v>385</v>
      </c>
      <c r="AG21" s="215">
        <v>20</v>
      </c>
      <c r="AH21" s="215" t="s">
        <v>347</v>
      </c>
      <c r="AI21" s="216"/>
      <c r="AJ21" s="216"/>
      <c r="AK21" s="216"/>
      <c r="AL21" s="216"/>
      <c r="AM21" s="60"/>
      <c r="AN21" s="60"/>
      <c r="AO21" s="60"/>
      <c r="AP21" s="60"/>
      <c r="AQ21" s="144"/>
      <c r="AR21" s="144"/>
      <c r="AS21" s="144"/>
      <c r="AT21" s="144"/>
      <c r="AU21" s="144"/>
      <c r="AV21" s="144"/>
      <c r="AW21" s="144"/>
      <c r="AX21" s="144"/>
      <c r="AY21" s="144"/>
      <c r="AZ21" s="144"/>
    </row>
    <row r="22" spans="1:52" s="27" customFormat="1" ht="21" hidden="1" customHeight="1">
      <c r="A22" s="32"/>
      <c r="B22" s="66"/>
      <c r="C22" s="35"/>
      <c r="D22" s="375"/>
      <c r="E22" s="379" t="s">
        <v>525</v>
      </c>
      <c r="F22" s="375"/>
      <c r="G22" s="376"/>
      <c r="H22" s="377"/>
      <c r="I22" s="378"/>
      <c r="J22" s="214"/>
      <c r="K22" s="214"/>
      <c r="L22" s="214"/>
      <c r="M22" s="257"/>
      <c r="N22" s="214"/>
      <c r="O22" s="214"/>
      <c r="P22" s="214"/>
      <c r="Q22" s="214"/>
      <c r="R22" s="214"/>
      <c r="S22" s="214"/>
      <c r="T22" s="214"/>
      <c r="U22" s="214"/>
      <c r="V22" s="214"/>
      <c r="W22" s="214"/>
      <c r="X22" s="214"/>
      <c r="Y22" s="214"/>
      <c r="Z22" s="60"/>
      <c r="AA22" s="60"/>
      <c r="AB22" s="217"/>
      <c r="AC22" s="218"/>
      <c r="AD22" s="214"/>
      <c r="AE22" s="214"/>
      <c r="AF22" s="60"/>
      <c r="AG22" s="215"/>
      <c r="AH22" s="215"/>
      <c r="AI22" s="216"/>
      <c r="AJ22" s="216"/>
      <c r="AK22" s="216"/>
      <c r="AL22" s="216"/>
      <c r="AM22" s="60"/>
      <c r="AN22" s="60"/>
      <c r="AO22" s="60"/>
      <c r="AP22" s="60"/>
      <c r="AQ22" s="144"/>
      <c r="AR22" s="144"/>
      <c r="AS22" s="144"/>
      <c r="AT22" s="144"/>
      <c r="AU22" s="144"/>
      <c r="AV22" s="144"/>
      <c r="AW22" s="144"/>
      <c r="AX22" s="144"/>
      <c r="AY22" s="144"/>
      <c r="AZ22" s="144"/>
    </row>
    <row r="23" spans="1:52" s="27" customFormat="1" ht="41.25" hidden="1" customHeight="1">
      <c r="A23" s="32"/>
      <c r="B23" s="66"/>
      <c r="C23" s="35"/>
      <c r="D23" s="657" t="str">
        <f>"Online Payment Acknowledgement towards Bid Security for a sum of "&amp;H24&amp;" "&amp;I24&amp;" "</f>
        <v xml:space="preserve">Online Payment Acknowledgement towards Bid Security for a sum of INR  </v>
      </c>
      <c r="E23" s="657"/>
      <c r="F23" s="657"/>
      <c r="G23" s="485" t="s">
        <v>212</v>
      </c>
      <c r="H23" s="485"/>
      <c r="I23" s="485"/>
      <c r="J23" s="214"/>
      <c r="K23" s="214"/>
      <c r="L23" s="214"/>
      <c r="M23" s="257"/>
      <c r="N23" s="214"/>
      <c r="O23" s="214"/>
      <c r="P23" s="214"/>
      <c r="Q23" s="214"/>
      <c r="R23" s="214"/>
      <c r="S23" s="214"/>
      <c r="T23" s="214"/>
      <c r="U23" s="214"/>
      <c r="V23" s="214"/>
      <c r="W23" s="214"/>
      <c r="X23" s="214"/>
      <c r="Y23" s="214"/>
      <c r="Z23" s="60"/>
      <c r="AA23" s="60"/>
      <c r="AB23" s="217"/>
      <c r="AC23" s="218"/>
      <c r="AD23" s="214"/>
      <c r="AE23" s="214"/>
      <c r="AF23" s="60"/>
      <c r="AG23" s="215"/>
      <c r="AH23" s="215"/>
      <c r="AI23" s="216"/>
      <c r="AJ23" s="216"/>
      <c r="AK23" s="216"/>
      <c r="AL23" s="216"/>
      <c r="AM23" s="60"/>
      <c r="AN23" s="60"/>
      <c r="AO23" s="60"/>
      <c r="AP23" s="60"/>
      <c r="AQ23" s="144"/>
      <c r="AR23" s="144"/>
      <c r="AS23" s="144"/>
      <c r="AT23" s="144"/>
      <c r="AU23" s="144"/>
      <c r="AV23" s="144"/>
      <c r="AW23" s="144"/>
      <c r="AX23" s="144"/>
      <c r="AY23" s="144"/>
      <c r="AZ23" s="144"/>
    </row>
    <row r="24" spans="1:52" s="27" customFormat="1" ht="90.75" hidden="1" customHeight="1">
      <c r="A24" s="32"/>
      <c r="B24" s="66"/>
      <c r="C24" s="35"/>
      <c r="D24" s="657" t="s">
        <v>524</v>
      </c>
      <c r="E24" s="658"/>
      <c r="F24" s="658"/>
      <c r="G24" s="374" t="s">
        <v>526</v>
      </c>
      <c r="H24" s="372" t="s">
        <v>362</v>
      </c>
      <c r="I24" s="223"/>
      <c r="J24" s="214"/>
      <c r="K24" s="214"/>
      <c r="L24" s="214"/>
      <c r="M24" s="257"/>
      <c r="N24" s="214"/>
      <c r="O24" s="214"/>
      <c r="P24" s="214"/>
      <c r="Q24" s="214"/>
      <c r="R24" s="214"/>
      <c r="S24" s="214"/>
      <c r="T24" s="214"/>
      <c r="U24" s="214"/>
      <c r="V24" s="214"/>
      <c r="W24" s="214"/>
      <c r="X24" s="214"/>
      <c r="Y24" s="214"/>
      <c r="Z24" s="60"/>
      <c r="AA24" s="60"/>
      <c r="AB24" s="217"/>
      <c r="AC24" s="218"/>
      <c r="AD24" s="214"/>
      <c r="AE24" s="214"/>
      <c r="AF24" s="60"/>
      <c r="AG24" s="215"/>
      <c r="AH24" s="215"/>
      <c r="AI24" s="216"/>
      <c r="AJ24" s="216"/>
      <c r="AK24" s="216"/>
      <c r="AL24" s="216"/>
      <c r="AM24" s="60"/>
      <c r="AN24" s="60"/>
      <c r="AO24" s="60"/>
      <c r="AP24" s="60"/>
      <c r="AQ24" s="144"/>
      <c r="AR24" s="144"/>
      <c r="AS24" s="144"/>
      <c r="AT24" s="144"/>
      <c r="AU24" s="144"/>
      <c r="AV24" s="144"/>
      <c r="AW24" s="144"/>
      <c r="AX24" s="144"/>
      <c r="AY24" s="144"/>
      <c r="AZ24" s="144"/>
    </row>
    <row r="25" spans="1:52" s="27" customFormat="1" ht="86.25" customHeight="1">
      <c r="A25" s="32"/>
      <c r="B25" s="66" t="str">
        <f>"(b) Attachment 2(" &amp; Basic!$B$2 &amp; ") :"</f>
        <v>(b) Attachment 2(LS01) :</v>
      </c>
      <c r="C25" s="35"/>
      <c r="D25" s="526" t="s">
        <v>402</v>
      </c>
      <c r="E25" s="526"/>
      <c r="F25" s="526"/>
      <c r="G25" s="80"/>
      <c r="H25" s="80"/>
      <c r="I25" s="60"/>
      <c r="J25" s="60"/>
      <c r="K25" s="60"/>
      <c r="L25" s="60"/>
      <c r="M25" s="60"/>
      <c r="N25" s="60"/>
      <c r="O25" s="60"/>
      <c r="P25" s="60"/>
      <c r="Q25" s="60"/>
      <c r="R25" s="60"/>
      <c r="S25" s="60"/>
      <c r="T25" s="60"/>
      <c r="U25" s="60"/>
      <c r="V25" s="60"/>
      <c r="W25" s="60"/>
      <c r="X25" s="60"/>
      <c r="Y25" s="60"/>
      <c r="Z25" s="60"/>
      <c r="AA25" s="60"/>
      <c r="AB25" s="217"/>
      <c r="AC25" s="218" t="s">
        <v>144</v>
      </c>
      <c r="AD25" s="214" t="str">
        <f>IF(J21 &gt; 9, "("&amp;J21&amp;")", "(0"&amp;J21&amp;")")</f>
        <v>(0)</v>
      </c>
      <c r="AE25" s="214"/>
      <c r="AF25" s="60"/>
      <c r="AG25" s="215">
        <v>21</v>
      </c>
      <c r="AH25" s="215" t="s">
        <v>457</v>
      </c>
      <c r="AI25" s="216"/>
      <c r="AJ25" s="216"/>
      <c r="AK25" s="216"/>
      <c r="AL25" s="216"/>
      <c r="AM25" s="60"/>
      <c r="AN25" s="60"/>
      <c r="AO25" s="60"/>
      <c r="AP25" s="60"/>
      <c r="AQ25" s="144"/>
      <c r="AR25" s="144"/>
      <c r="AS25" s="144"/>
      <c r="AT25" s="144"/>
      <c r="AU25" s="144"/>
      <c r="AV25" s="144"/>
      <c r="AW25" s="144"/>
      <c r="AX25" s="144"/>
      <c r="AY25" s="144"/>
      <c r="AZ25" s="144"/>
    </row>
    <row r="26" spans="1:52" s="27" customFormat="1" ht="80.25" customHeight="1">
      <c r="A26" s="32"/>
      <c r="B26" s="66" t="str">
        <f>"(c) Attachment 3(" &amp; Basic!$B$2 &amp; ") :"</f>
        <v>(c) Attachment 3(LS01) :</v>
      </c>
      <c r="C26" s="411"/>
      <c r="D26" s="526" t="s">
        <v>363</v>
      </c>
      <c r="E26" s="526"/>
      <c r="F26" s="526"/>
      <c r="G26" s="186"/>
      <c r="H26" s="259" t="str">
        <f>'Names of Bidder'!D6</f>
        <v>Sole Bidder</v>
      </c>
      <c r="I26" s="60"/>
      <c r="J26" s="68"/>
      <c r="K26" s="60"/>
      <c r="L26" s="60"/>
      <c r="M26" s="60"/>
      <c r="N26" s="60"/>
      <c r="O26" s="60"/>
      <c r="P26" s="60"/>
      <c r="Q26" s="60"/>
      <c r="R26" s="60"/>
      <c r="S26" s="60"/>
      <c r="T26" s="60"/>
      <c r="U26" s="60"/>
      <c r="V26" s="60"/>
      <c r="W26" s="60"/>
      <c r="X26" s="60"/>
      <c r="Y26" s="60"/>
      <c r="Z26" s="60"/>
      <c r="AA26" s="37"/>
      <c r="AB26" s="217"/>
      <c r="AC26" s="218" t="s">
        <v>526</v>
      </c>
      <c r="AD26" s="214"/>
      <c r="AE26" s="214"/>
      <c r="AF26" s="60"/>
      <c r="AG26" s="215">
        <v>22</v>
      </c>
      <c r="AH26" s="215" t="s">
        <v>347</v>
      </c>
      <c r="AI26" s="216"/>
      <c r="AJ26" s="216"/>
      <c r="AK26" s="216"/>
      <c r="AL26" s="216"/>
      <c r="AM26" s="60"/>
      <c r="AN26" s="60"/>
      <c r="AO26" s="60"/>
      <c r="AP26" s="60"/>
      <c r="AQ26" s="144"/>
      <c r="AR26" s="144"/>
      <c r="AS26" s="144"/>
      <c r="AT26" s="144"/>
      <c r="AU26" s="144"/>
      <c r="AV26" s="144"/>
      <c r="AW26" s="144"/>
      <c r="AX26" s="144"/>
      <c r="AY26" s="144"/>
      <c r="AZ26" s="144"/>
    </row>
    <row r="27" spans="1:52" ht="85.5" customHeight="1">
      <c r="B27" s="66" t="str">
        <f>"(d) Attachment 4(" &amp; Basic!$B$2 &amp; ") :"</f>
        <v>(d) Attachment 4(LS01) :</v>
      </c>
      <c r="C27" s="67"/>
      <c r="D27" s="526" t="s">
        <v>614</v>
      </c>
      <c r="E27" s="526"/>
      <c r="F27" s="526"/>
      <c r="G27" s="80"/>
      <c r="H27" s="80"/>
      <c r="AB27" s="217"/>
      <c r="AC27" s="218"/>
      <c r="AG27" s="215">
        <v>25</v>
      </c>
      <c r="AH27" s="215" t="s">
        <v>347</v>
      </c>
      <c r="AI27" s="216"/>
      <c r="AJ27" s="216"/>
      <c r="AK27" s="216"/>
      <c r="AL27" s="216"/>
      <c r="AQ27" s="147"/>
      <c r="AR27" s="147"/>
      <c r="AS27" s="147"/>
      <c r="AT27" s="147"/>
      <c r="AU27" s="147"/>
      <c r="AV27" s="147"/>
      <c r="AW27" s="147"/>
      <c r="AX27" s="147"/>
      <c r="AY27" s="147"/>
      <c r="AZ27" s="147"/>
    </row>
    <row r="28" spans="1:52" ht="69" customHeight="1">
      <c r="B28" s="66" t="str">
        <f>"(e) Attachment 5(" &amp; Basic!$B$2 &amp; ") :"</f>
        <v>(e) Attachment 5(LS01) :</v>
      </c>
      <c r="C28" s="67"/>
      <c r="D28" s="526" t="s">
        <v>403</v>
      </c>
      <c r="E28" s="526"/>
      <c r="F28" s="526"/>
      <c r="G28" s="80"/>
      <c r="H28" s="80"/>
      <c r="AB28" s="217"/>
      <c r="AC28" s="218"/>
      <c r="AG28" s="215">
        <v>26</v>
      </c>
      <c r="AH28" s="215" t="s">
        <v>347</v>
      </c>
      <c r="AI28" s="216"/>
      <c r="AJ28" s="216"/>
      <c r="AK28" s="216"/>
      <c r="AL28" s="216"/>
      <c r="AQ28" s="147"/>
      <c r="AR28" s="147"/>
      <c r="AS28" s="147"/>
      <c r="AT28" s="147"/>
      <c r="AU28" s="147"/>
      <c r="AV28" s="147"/>
      <c r="AW28" s="147"/>
      <c r="AX28" s="147"/>
      <c r="AY28" s="147"/>
      <c r="AZ28" s="147"/>
    </row>
    <row r="29" spans="1:52" ht="83.25" customHeight="1">
      <c r="A29" s="348"/>
      <c r="B29" s="653" t="str">
        <f>"(f) Attachment 5A(" &amp; Basic!$B$2 &amp; ") :"</f>
        <v>(f) Attachment 5A(LS01) :</v>
      </c>
      <c r="C29" s="653"/>
      <c r="D29" s="654" t="s">
        <v>506</v>
      </c>
      <c r="E29" s="655"/>
      <c r="F29" s="655"/>
      <c r="G29" s="80"/>
      <c r="H29" s="80"/>
      <c r="AB29" s="217"/>
      <c r="AC29" s="218"/>
      <c r="AG29" s="215"/>
      <c r="AH29" s="215"/>
      <c r="AI29" s="216"/>
      <c r="AJ29" s="216"/>
      <c r="AK29" s="216"/>
      <c r="AL29" s="216"/>
      <c r="AQ29" s="147"/>
      <c r="AR29" s="147"/>
      <c r="AS29" s="147"/>
      <c r="AT29" s="147"/>
      <c r="AU29" s="147"/>
      <c r="AV29" s="147"/>
      <c r="AW29" s="147"/>
      <c r="AX29" s="147"/>
      <c r="AY29" s="147"/>
      <c r="AZ29" s="147"/>
    </row>
    <row r="30" spans="1:52" s="27" customFormat="1" ht="97.5" customHeight="1">
      <c r="A30" s="32"/>
      <c r="B30" s="66" t="str">
        <f>"(g) Attachment 6(" &amp; Basic!$B$2 &amp; ") :"</f>
        <v>(g) Attachment 6(LS01) :</v>
      </c>
      <c r="C30" s="67"/>
      <c r="D30" s="526" t="s">
        <v>404</v>
      </c>
      <c r="E30" s="526"/>
      <c r="F30" s="526"/>
      <c r="G30" s="81"/>
      <c r="H30" s="81"/>
      <c r="I30" s="60"/>
      <c r="J30" s="60"/>
      <c r="K30" s="60"/>
      <c r="L30" s="60"/>
      <c r="M30" s="60"/>
      <c r="N30" s="60"/>
      <c r="O30" s="60"/>
      <c r="P30" s="60"/>
      <c r="Q30" s="60"/>
      <c r="R30" s="60"/>
      <c r="S30" s="60"/>
      <c r="T30" s="60"/>
      <c r="U30" s="60"/>
      <c r="V30" s="60"/>
      <c r="W30" s="60"/>
      <c r="X30" s="60"/>
      <c r="Y30" s="60"/>
      <c r="Z30" s="60"/>
      <c r="AA30" s="60"/>
      <c r="AB30" s="217"/>
      <c r="AC30" s="218"/>
      <c r="AD30" s="214"/>
      <c r="AE30" s="214"/>
      <c r="AF30" s="60"/>
      <c r="AG30" s="215">
        <v>27</v>
      </c>
      <c r="AH30" s="215" t="s">
        <v>347</v>
      </c>
      <c r="AI30" s="216"/>
      <c r="AJ30" s="216"/>
      <c r="AK30" s="216"/>
      <c r="AL30" s="216"/>
      <c r="AM30" s="60"/>
      <c r="AN30" s="60"/>
      <c r="AO30" s="60"/>
      <c r="AP30" s="60"/>
      <c r="AQ30" s="144"/>
      <c r="AR30" s="144"/>
      <c r="AS30" s="144"/>
      <c r="AT30" s="144"/>
      <c r="AU30" s="144"/>
      <c r="AV30" s="144"/>
      <c r="AW30" s="144"/>
      <c r="AX30" s="144"/>
      <c r="AY30" s="144"/>
      <c r="AZ30" s="144"/>
    </row>
    <row r="31" spans="1:52" s="27" customFormat="1" ht="57" customHeight="1">
      <c r="A31" s="32"/>
      <c r="B31" s="66" t="str">
        <f>"(h) Attachment 7(" &amp; Basic!$B$2 &amp; ") :"</f>
        <v>(h) Attachment 7(LS01) :</v>
      </c>
      <c r="C31" s="67"/>
      <c r="D31" s="526" t="s">
        <v>75</v>
      </c>
      <c r="E31" s="526"/>
      <c r="F31" s="526"/>
      <c r="G31" s="80"/>
      <c r="H31" s="80"/>
      <c r="I31" s="60"/>
      <c r="J31" s="60"/>
      <c r="K31" s="60"/>
      <c r="L31" s="60"/>
      <c r="M31" s="60"/>
      <c r="N31" s="60"/>
      <c r="O31" s="60"/>
      <c r="P31" s="60"/>
      <c r="Q31" s="60"/>
      <c r="R31" s="60"/>
      <c r="S31" s="60"/>
      <c r="T31" s="60"/>
      <c r="U31" s="60"/>
      <c r="V31" s="60"/>
      <c r="W31" s="60"/>
      <c r="X31" s="60"/>
      <c r="Y31" s="60"/>
      <c r="Z31" s="60"/>
      <c r="AA31" s="60"/>
      <c r="AB31" s="217"/>
      <c r="AC31" s="218"/>
      <c r="AD31" s="214"/>
      <c r="AE31" s="214"/>
      <c r="AF31" s="60"/>
      <c r="AG31" s="215">
        <v>28</v>
      </c>
      <c r="AH31" s="215" t="s">
        <v>347</v>
      </c>
      <c r="AI31" s="216"/>
      <c r="AJ31" s="216"/>
      <c r="AK31" s="216"/>
      <c r="AL31" s="216"/>
      <c r="AM31" s="60"/>
      <c r="AN31" s="60"/>
      <c r="AO31" s="60"/>
      <c r="AP31" s="60"/>
      <c r="AQ31" s="144"/>
      <c r="AR31" s="144"/>
      <c r="AS31" s="144"/>
      <c r="AT31" s="144"/>
      <c r="AU31" s="144"/>
      <c r="AV31" s="144"/>
      <c r="AW31" s="144"/>
      <c r="AX31" s="144"/>
      <c r="AY31" s="144"/>
      <c r="AZ31" s="144"/>
    </row>
    <row r="32" spans="1:52" s="27" customFormat="1" ht="33" customHeight="1">
      <c r="A32" s="32"/>
      <c r="B32" s="66" t="str">
        <f>"(i) Attachment 8(" &amp; Basic!$B$2 &amp; ") :"</f>
        <v>(i) Attachment 8(LS01) :</v>
      </c>
      <c r="C32" s="67"/>
      <c r="D32" s="526" t="s">
        <v>612</v>
      </c>
      <c r="E32" s="526"/>
      <c r="F32" s="526"/>
      <c r="G32" s="80"/>
      <c r="H32" s="80"/>
      <c r="I32" s="60"/>
      <c r="J32" s="60"/>
      <c r="K32" s="60"/>
      <c r="L32" s="60"/>
      <c r="M32" s="60"/>
      <c r="N32" s="60"/>
      <c r="O32" s="60"/>
      <c r="P32" s="60"/>
      <c r="Q32" s="60"/>
      <c r="R32" s="60"/>
      <c r="S32" s="60"/>
      <c r="T32" s="60"/>
      <c r="U32" s="60"/>
      <c r="V32" s="60"/>
      <c r="W32" s="60"/>
      <c r="X32" s="60"/>
      <c r="Y32" s="60"/>
      <c r="Z32" s="60"/>
      <c r="AA32" s="60"/>
      <c r="AB32" s="217"/>
      <c r="AC32" s="218"/>
      <c r="AD32" s="214"/>
      <c r="AE32" s="214"/>
      <c r="AF32" s="60"/>
      <c r="AG32" s="215">
        <v>29</v>
      </c>
      <c r="AH32" s="215" t="s">
        <v>347</v>
      </c>
      <c r="AI32" s="216"/>
      <c r="AJ32" s="216"/>
      <c r="AK32" s="216"/>
      <c r="AL32" s="216"/>
      <c r="AM32" s="60"/>
      <c r="AN32" s="60"/>
      <c r="AO32" s="60"/>
      <c r="AP32" s="60"/>
      <c r="AQ32" s="144"/>
      <c r="AR32" s="144"/>
      <c r="AS32" s="144"/>
      <c r="AT32" s="144"/>
      <c r="AU32" s="144"/>
      <c r="AV32" s="144"/>
      <c r="AW32" s="144"/>
      <c r="AX32" s="144"/>
      <c r="AY32" s="144"/>
      <c r="AZ32" s="144"/>
    </row>
    <row r="33" spans="1:52" s="27" customFormat="1" ht="33" customHeight="1">
      <c r="A33" s="32"/>
      <c r="B33" s="66" t="str">
        <f>"(j) Attachment 9(" &amp; Basic!$B$2 &amp; ") :"</f>
        <v>(j) Attachment 9(LS01) :</v>
      </c>
      <c r="C33" s="67"/>
      <c r="D33" s="526" t="s">
        <v>405</v>
      </c>
      <c r="E33" s="526"/>
      <c r="F33" s="526"/>
      <c r="G33" s="80"/>
      <c r="H33" s="80"/>
      <c r="I33" s="60"/>
      <c r="J33" s="60"/>
      <c r="K33" s="60"/>
      <c r="L33" s="60"/>
      <c r="M33" s="60"/>
      <c r="N33" s="60"/>
      <c r="O33" s="60"/>
      <c r="P33" s="60"/>
      <c r="Q33" s="60"/>
      <c r="R33" s="60"/>
      <c r="S33" s="60"/>
      <c r="T33" s="60"/>
      <c r="U33" s="60"/>
      <c r="V33" s="60"/>
      <c r="W33" s="60"/>
      <c r="X33" s="60"/>
      <c r="Y33" s="60"/>
      <c r="Z33" s="60"/>
      <c r="AA33" s="60"/>
      <c r="AB33" s="217"/>
      <c r="AC33" s="218"/>
      <c r="AD33" s="214"/>
      <c r="AE33" s="214"/>
      <c r="AF33" s="60"/>
      <c r="AG33" s="215">
        <v>30</v>
      </c>
      <c r="AH33" s="215" t="s">
        <v>347</v>
      </c>
      <c r="AI33" s="216"/>
      <c r="AJ33" s="216"/>
      <c r="AK33" s="216"/>
      <c r="AL33" s="216"/>
      <c r="AM33" s="60"/>
      <c r="AN33" s="60"/>
      <c r="AO33" s="60"/>
      <c r="AP33" s="60"/>
      <c r="AQ33" s="144"/>
      <c r="AR33" s="144"/>
      <c r="AS33" s="144"/>
      <c r="AT33" s="144"/>
      <c r="AU33" s="144"/>
      <c r="AV33" s="144"/>
      <c r="AW33" s="144"/>
      <c r="AX33" s="144"/>
      <c r="AY33" s="144"/>
      <c r="AZ33" s="144"/>
    </row>
    <row r="34" spans="1:52" s="27" customFormat="1" ht="33" customHeight="1">
      <c r="A34" s="32"/>
      <c r="B34" s="66" t="str">
        <f>"(k) Attachment 10(" &amp; Basic!$B$2 &amp; ") :"</f>
        <v>(k) Attachment 10(LS01) :</v>
      </c>
      <c r="C34" s="258"/>
      <c r="D34" s="526" t="s">
        <v>628</v>
      </c>
      <c r="E34" s="526"/>
      <c r="F34" s="526"/>
      <c r="G34" s="80"/>
      <c r="H34" s="80"/>
      <c r="I34" s="60"/>
      <c r="J34" s="60"/>
      <c r="K34" s="60"/>
      <c r="L34" s="60"/>
      <c r="M34" s="60"/>
      <c r="N34" s="60"/>
      <c r="O34" s="60"/>
      <c r="P34" s="60"/>
      <c r="Q34" s="60"/>
      <c r="R34" s="60"/>
      <c r="S34" s="60"/>
      <c r="T34" s="60"/>
      <c r="U34" s="60"/>
      <c r="V34" s="60"/>
      <c r="W34" s="60"/>
      <c r="X34" s="60"/>
      <c r="Y34" s="60"/>
      <c r="Z34" s="60"/>
      <c r="AA34" s="60"/>
      <c r="AB34" s="217"/>
      <c r="AC34" s="218"/>
      <c r="AD34" s="214"/>
      <c r="AE34" s="214"/>
      <c r="AF34" s="60"/>
      <c r="AG34" s="215">
        <v>31</v>
      </c>
      <c r="AH34" s="215" t="s">
        <v>457</v>
      </c>
      <c r="AI34" s="216"/>
      <c r="AJ34" s="216"/>
      <c r="AK34" s="216"/>
      <c r="AL34" s="216"/>
      <c r="AM34" s="60"/>
      <c r="AN34" s="60"/>
      <c r="AO34" s="60"/>
      <c r="AP34" s="60"/>
      <c r="AQ34" s="144"/>
      <c r="AR34" s="144"/>
      <c r="AS34" s="144"/>
      <c r="AT34" s="144"/>
      <c r="AU34" s="144"/>
      <c r="AV34" s="144"/>
      <c r="AW34" s="144"/>
      <c r="AX34" s="144"/>
      <c r="AY34" s="144"/>
      <c r="AZ34" s="144"/>
    </row>
    <row r="35" spans="1:52" s="27" customFormat="1" ht="33" customHeight="1">
      <c r="A35" s="32"/>
      <c r="B35" s="66" t="str">
        <f>"(l) Attachment 11(" &amp; Basic!$B$2 &amp; ") :"</f>
        <v>(l) Attachment 11(LS01) :</v>
      </c>
      <c r="C35" s="67"/>
      <c r="D35" s="526" t="s">
        <v>406</v>
      </c>
      <c r="E35" s="526"/>
      <c r="F35" s="526"/>
      <c r="G35" s="80"/>
      <c r="H35" s="80"/>
      <c r="I35" s="60"/>
      <c r="J35" s="60"/>
      <c r="K35" s="60"/>
      <c r="L35" s="60"/>
      <c r="M35" s="60"/>
      <c r="N35" s="60"/>
      <c r="O35" s="60"/>
      <c r="P35" s="60"/>
      <c r="Q35" s="60"/>
      <c r="R35" s="60"/>
      <c r="S35" s="60"/>
      <c r="T35" s="60"/>
      <c r="U35" s="60"/>
      <c r="V35" s="60"/>
      <c r="W35" s="60"/>
      <c r="X35" s="60"/>
      <c r="Y35" s="60"/>
      <c r="Z35" s="60"/>
      <c r="AA35" s="60"/>
      <c r="AB35" s="217"/>
      <c r="AC35" s="218"/>
      <c r="AD35" s="214"/>
      <c r="AE35" s="214"/>
      <c r="AF35" s="60"/>
      <c r="AG35" s="60"/>
      <c r="AH35" s="60"/>
      <c r="AI35" s="60"/>
      <c r="AJ35" s="60"/>
      <c r="AK35" s="60"/>
      <c r="AL35" s="60"/>
      <c r="AM35" s="60"/>
      <c r="AN35" s="60"/>
      <c r="AO35" s="60"/>
      <c r="AP35" s="60"/>
      <c r="AQ35" s="144"/>
      <c r="AR35" s="144"/>
      <c r="AS35" s="144"/>
      <c r="AT35" s="144"/>
      <c r="AU35" s="144"/>
      <c r="AV35" s="144"/>
      <c r="AW35" s="144"/>
      <c r="AX35" s="144"/>
      <c r="AY35" s="144"/>
      <c r="AZ35" s="144"/>
    </row>
    <row r="36" spans="1:52" s="27" customFormat="1" ht="36" customHeight="1">
      <c r="A36" s="32"/>
      <c r="B36" s="66" t="str">
        <f>"(m) Attachment 12(" &amp; Basic!$B$2 &amp; ") :"</f>
        <v>(m) Attachment 12(LS01) :</v>
      </c>
      <c r="C36" s="67"/>
      <c r="D36" s="526" t="s">
        <v>629</v>
      </c>
      <c r="E36" s="526"/>
      <c r="F36" s="526"/>
      <c r="G36" s="80"/>
      <c r="H36" s="80"/>
      <c r="I36" s="60"/>
      <c r="J36" s="60"/>
      <c r="K36" s="60"/>
      <c r="L36" s="60"/>
      <c r="M36" s="60"/>
      <c r="N36" s="60"/>
      <c r="O36" s="60"/>
      <c r="P36" s="60"/>
      <c r="Q36" s="60"/>
      <c r="R36" s="60"/>
      <c r="S36" s="60"/>
      <c r="T36" s="60"/>
      <c r="U36" s="60"/>
      <c r="V36" s="60"/>
      <c r="W36" s="60"/>
      <c r="X36" s="60"/>
      <c r="Y36" s="60"/>
      <c r="Z36" s="60"/>
      <c r="AA36" s="60"/>
      <c r="AB36" s="217"/>
      <c r="AC36" s="218"/>
      <c r="AD36" s="214"/>
      <c r="AE36" s="214"/>
      <c r="AF36" s="60"/>
      <c r="AG36" s="60"/>
      <c r="AH36" s="60"/>
      <c r="AI36" s="60"/>
      <c r="AJ36" s="60"/>
      <c r="AK36" s="60"/>
      <c r="AL36" s="60"/>
      <c r="AM36" s="60"/>
      <c r="AN36" s="60"/>
      <c r="AO36" s="60"/>
      <c r="AP36" s="60"/>
      <c r="AQ36" s="144"/>
      <c r="AR36" s="144"/>
      <c r="AS36" s="144"/>
      <c r="AT36" s="144"/>
      <c r="AU36" s="144"/>
      <c r="AV36" s="144"/>
      <c r="AW36" s="144"/>
      <c r="AX36" s="144"/>
      <c r="AY36" s="144"/>
      <c r="AZ36" s="144"/>
    </row>
    <row r="37" spans="1:52" s="27" customFormat="1" ht="33" customHeight="1">
      <c r="A37" s="32"/>
      <c r="B37" s="66" t="str">
        <f>"(n) Attachment 13(" &amp; Basic!$B$2 &amp; ") :"</f>
        <v>(n) Attachment 13(LS01) :</v>
      </c>
      <c r="C37" s="67"/>
      <c r="D37" s="526" t="s">
        <v>613</v>
      </c>
      <c r="E37" s="526"/>
      <c r="F37" s="526"/>
      <c r="G37" s="80"/>
      <c r="H37" s="80"/>
      <c r="I37" s="60"/>
      <c r="J37" s="60"/>
      <c r="K37" s="60"/>
      <c r="L37" s="60"/>
      <c r="M37" s="60"/>
      <c r="N37" s="60"/>
      <c r="O37" s="60"/>
      <c r="P37" s="60"/>
      <c r="Q37" s="60"/>
      <c r="R37" s="60"/>
      <c r="S37" s="60"/>
      <c r="T37" s="60"/>
      <c r="U37" s="60"/>
      <c r="V37" s="60"/>
      <c r="W37" s="60"/>
      <c r="X37" s="60"/>
      <c r="Y37" s="60"/>
      <c r="Z37" s="60"/>
      <c r="AA37" s="60"/>
      <c r="AB37" s="217"/>
      <c r="AC37" s="218"/>
      <c r="AD37" s="214"/>
      <c r="AE37" s="214"/>
      <c r="AF37" s="60"/>
      <c r="AG37" s="60"/>
      <c r="AH37" s="60"/>
      <c r="AI37" s="60"/>
      <c r="AJ37" s="60"/>
      <c r="AK37" s="60"/>
      <c r="AL37" s="60"/>
      <c r="AM37" s="60"/>
      <c r="AN37" s="60"/>
      <c r="AO37" s="60"/>
      <c r="AP37" s="60"/>
      <c r="AQ37" s="144"/>
      <c r="AR37" s="144"/>
      <c r="AS37" s="144"/>
      <c r="AT37" s="144"/>
      <c r="AU37" s="144"/>
      <c r="AV37" s="144"/>
      <c r="AW37" s="144"/>
      <c r="AX37" s="144"/>
      <c r="AY37" s="144"/>
      <c r="AZ37" s="144"/>
    </row>
    <row r="38" spans="1:52" s="27" customFormat="1" ht="46.5" customHeight="1">
      <c r="A38" s="32"/>
      <c r="B38" s="66" t="str">
        <f>"(o) Attachment 14(" &amp; Basic!$B$2 &amp; ") :"</f>
        <v>(o) Attachment 14(LS01) :</v>
      </c>
      <c r="C38" s="67"/>
      <c r="D38" s="526" t="s">
        <v>407</v>
      </c>
      <c r="E38" s="526"/>
      <c r="F38" s="526"/>
      <c r="G38" s="80"/>
      <c r="H38" s="80"/>
      <c r="I38" s="60"/>
      <c r="J38" s="60"/>
      <c r="K38" s="60"/>
      <c r="L38" s="60"/>
      <c r="M38" s="60"/>
      <c r="N38" s="60"/>
      <c r="O38" s="60"/>
      <c r="P38" s="60"/>
      <c r="Q38" s="60"/>
      <c r="R38" s="60"/>
      <c r="S38" s="60"/>
      <c r="T38" s="60"/>
      <c r="U38" s="60"/>
      <c r="V38" s="60"/>
      <c r="W38" s="60"/>
      <c r="X38" s="60"/>
      <c r="Y38" s="60"/>
      <c r="Z38" s="60"/>
      <c r="AA38" s="60"/>
      <c r="AB38" s="217"/>
      <c r="AC38" s="218"/>
      <c r="AD38" s="214"/>
      <c r="AE38" s="214"/>
      <c r="AF38" s="60"/>
      <c r="AG38" s="60"/>
      <c r="AH38" s="60"/>
      <c r="AI38" s="60"/>
      <c r="AJ38" s="60"/>
      <c r="AK38" s="60"/>
      <c r="AL38" s="60"/>
      <c r="AM38" s="60"/>
      <c r="AN38" s="60"/>
      <c r="AO38" s="60"/>
      <c r="AP38" s="60"/>
      <c r="AQ38" s="144"/>
      <c r="AR38" s="144"/>
      <c r="AS38" s="144"/>
      <c r="AT38" s="144"/>
      <c r="AU38" s="144"/>
      <c r="AV38" s="144"/>
      <c r="AW38" s="144"/>
      <c r="AX38" s="144"/>
      <c r="AY38" s="144"/>
      <c r="AZ38" s="144"/>
    </row>
    <row r="39" spans="1:52" s="27" customFormat="1" ht="41.25" customHeight="1">
      <c r="A39" s="32"/>
      <c r="B39" s="66" t="str">
        <f>"(p) Attachment 15(" &amp; Basic!$B$2 &amp; ") :"</f>
        <v>(p) Attachment 15(LS01) :</v>
      </c>
      <c r="C39" s="67"/>
      <c r="D39" s="526" t="s">
        <v>603</v>
      </c>
      <c r="E39" s="526"/>
      <c r="F39" s="526"/>
      <c r="G39" s="80"/>
      <c r="H39" s="80"/>
      <c r="I39" s="60"/>
      <c r="J39" s="60"/>
      <c r="K39" s="60"/>
      <c r="L39" s="60"/>
      <c r="M39" s="60"/>
      <c r="N39" s="60"/>
      <c r="O39" s="60"/>
      <c r="P39" s="60"/>
      <c r="Q39" s="60"/>
      <c r="R39" s="60"/>
      <c r="S39" s="60"/>
      <c r="T39" s="60"/>
      <c r="U39" s="60"/>
      <c r="V39" s="60"/>
      <c r="W39" s="60"/>
      <c r="X39" s="60"/>
      <c r="Y39" s="60"/>
      <c r="Z39" s="60"/>
      <c r="AA39" s="60"/>
      <c r="AB39" s="217"/>
      <c r="AC39" s="218"/>
      <c r="AD39" s="214"/>
      <c r="AE39" s="214"/>
      <c r="AF39" s="60"/>
      <c r="AG39" s="60"/>
      <c r="AH39" s="60"/>
      <c r="AI39" s="60"/>
      <c r="AJ39" s="60"/>
      <c r="AK39" s="60"/>
      <c r="AL39" s="60"/>
      <c r="AM39" s="60"/>
      <c r="AN39" s="60"/>
      <c r="AO39" s="60"/>
      <c r="AP39" s="60"/>
      <c r="AQ39" s="144"/>
      <c r="AR39" s="144"/>
      <c r="AS39" s="144"/>
      <c r="AT39" s="144"/>
      <c r="AU39" s="144"/>
      <c r="AV39" s="144"/>
      <c r="AW39" s="144"/>
      <c r="AX39" s="144"/>
      <c r="AY39" s="144"/>
      <c r="AZ39" s="144"/>
    </row>
    <row r="40" spans="1:52" s="27" customFormat="1" ht="33" customHeight="1">
      <c r="A40" s="32"/>
      <c r="B40" s="66" t="str">
        <f>"(q) Attachment 16(" &amp; Basic!$B$2 &amp; ") :"</f>
        <v>(q) Attachment 16(LS01) :</v>
      </c>
      <c r="C40" s="67"/>
      <c r="D40" s="526" t="s">
        <v>337</v>
      </c>
      <c r="E40" s="526"/>
      <c r="F40" s="526"/>
      <c r="G40" s="80"/>
      <c r="H40" s="80"/>
      <c r="I40" s="60"/>
      <c r="J40" s="60"/>
      <c r="K40" s="60"/>
      <c r="L40" s="60"/>
      <c r="M40" s="60"/>
      <c r="N40" s="60"/>
      <c r="O40" s="60"/>
      <c r="P40" s="60"/>
      <c r="Q40" s="60"/>
      <c r="R40" s="60"/>
      <c r="S40" s="60"/>
      <c r="T40" s="60"/>
      <c r="U40" s="60"/>
      <c r="V40" s="60"/>
      <c r="W40" s="60"/>
      <c r="X40" s="60"/>
      <c r="Y40" s="60"/>
      <c r="Z40" s="60"/>
      <c r="AA40" s="60"/>
      <c r="AB40" s="217"/>
      <c r="AC40" s="218"/>
      <c r="AD40" s="214"/>
      <c r="AE40" s="214"/>
      <c r="AF40" s="60"/>
      <c r="AG40" s="60"/>
      <c r="AH40" s="60"/>
      <c r="AI40" s="60"/>
      <c r="AJ40" s="60"/>
      <c r="AK40" s="60"/>
      <c r="AL40" s="60"/>
      <c r="AM40" s="60"/>
      <c r="AN40" s="60"/>
      <c r="AO40" s="60"/>
      <c r="AP40" s="60"/>
      <c r="AQ40" s="144"/>
      <c r="AR40" s="144"/>
      <c r="AS40" s="144"/>
      <c r="AT40" s="144"/>
      <c r="AU40" s="144"/>
      <c r="AV40" s="144"/>
      <c r="AW40" s="144"/>
      <c r="AX40" s="144"/>
      <c r="AY40" s="144"/>
      <c r="AZ40" s="144"/>
    </row>
    <row r="41" spans="1:52" ht="33" customHeight="1">
      <c r="B41" s="66" t="str">
        <f>"(r) Attachment 17(" &amp; Basic!$B$2 &amp; ") :"</f>
        <v>(r) Attachment 17(LS01) :</v>
      </c>
      <c r="C41" s="67"/>
      <c r="D41" s="526" t="s">
        <v>80</v>
      </c>
      <c r="E41" s="526"/>
      <c r="F41" s="526"/>
      <c r="G41" s="80"/>
      <c r="H41" s="80"/>
      <c r="AB41" s="217"/>
      <c r="AC41" s="218"/>
      <c r="AQ41" s="147"/>
      <c r="AR41" s="147"/>
      <c r="AS41" s="147"/>
      <c r="AT41" s="147"/>
      <c r="AU41" s="147"/>
      <c r="AV41" s="147"/>
      <c r="AW41" s="147"/>
      <c r="AX41" s="147"/>
      <c r="AY41" s="147"/>
      <c r="AZ41" s="147"/>
    </row>
    <row r="42" spans="1:52" ht="33" customHeight="1">
      <c r="B42" s="66" t="str">
        <f>"(s) Attachment 18(" &amp; Basic!$B$2 &amp; ") :"</f>
        <v>(s) Attachment 18(LS01) :</v>
      </c>
      <c r="C42" s="258"/>
      <c r="D42" s="526" t="s">
        <v>630</v>
      </c>
      <c r="E42" s="526"/>
      <c r="F42" s="526"/>
      <c r="G42" s="80"/>
      <c r="H42" s="80"/>
      <c r="AB42" s="217"/>
      <c r="AC42" s="218"/>
      <c r="AQ42" s="147"/>
      <c r="AR42" s="147"/>
      <c r="AS42" s="147"/>
      <c r="AT42" s="147"/>
      <c r="AU42" s="147"/>
      <c r="AV42" s="147"/>
      <c r="AW42" s="147"/>
      <c r="AX42" s="147"/>
      <c r="AY42" s="147"/>
      <c r="AZ42" s="147"/>
    </row>
    <row r="43" spans="1:52" ht="33" customHeight="1">
      <c r="B43" s="66" t="str">
        <f>"(t) Attachment 19(" &amp; Basic!$B$2 &amp; ") :"</f>
        <v>(t) Attachment 19(LS01) :</v>
      </c>
      <c r="C43" s="67"/>
      <c r="D43" s="526" t="s">
        <v>338</v>
      </c>
      <c r="E43" s="526"/>
      <c r="F43" s="526"/>
      <c r="G43" s="80"/>
      <c r="H43" s="80"/>
      <c r="AB43" s="217"/>
      <c r="AC43" s="218"/>
      <c r="AQ43" s="147"/>
      <c r="AR43" s="147"/>
      <c r="AS43" s="147"/>
      <c r="AT43" s="147"/>
      <c r="AU43" s="147"/>
      <c r="AV43" s="147"/>
      <c r="AW43" s="147"/>
      <c r="AX43" s="147"/>
      <c r="AY43" s="147"/>
      <c r="AZ43" s="147"/>
    </row>
    <row r="44" spans="1:52" ht="33" customHeight="1">
      <c r="B44" s="66" t="str">
        <f>"(u) Attachment 20(" &amp; Basic!$B$2 &amp; ") :"</f>
        <v>(u) Attachment 20(LS01) :</v>
      </c>
      <c r="C44" s="67"/>
      <c r="D44" s="491" t="s">
        <v>523</v>
      </c>
      <c r="E44" s="491"/>
      <c r="F44" s="491"/>
      <c r="G44" s="80"/>
      <c r="H44" s="80"/>
      <c r="AB44" s="217"/>
      <c r="AC44" s="218"/>
      <c r="AQ44" s="147"/>
      <c r="AR44" s="147"/>
      <c r="AS44" s="147"/>
      <c r="AT44" s="147"/>
      <c r="AU44" s="147"/>
      <c r="AV44" s="147"/>
      <c r="AW44" s="147"/>
      <c r="AX44" s="147"/>
      <c r="AY44" s="147"/>
      <c r="AZ44" s="147"/>
    </row>
    <row r="45" spans="1:52" ht="50.25" customHeight="1">
      <c r="B45" s="66" t="str">
        <f>"(v) Attachment 21(" &amp; Basic!$B$2 &amp; ") :"</f>
        <v>(v) Attachment 21(LS01) :</v>
      </c>
      <c r="C45" s="67"/>
      <c r="D45" s="661" t="s">
        <v>588</v>
      </c>
      <c r="E45" s="661"/>
      <c r="F45" s="661"/>
      <c r="G45" s="80"/>
      <c r="H45" s="80"/>
      <c r="AB45" s="217"/>
      <c r="AC45" s="218"/>
      <c r="AQ45" s="147"/>
      <c r="AR45" s="147"/>
      <c r="AS45" s="147"/>
      <c r="AT45" s="147"/>
      <c r="AU45" s="147"/>
      <c r="AV45" s="147"/>
      <c r="AW45" s="147"/>
      <c r="AX45" s="147"/>
      <c r="AY45" s="147"/>
      <c r="AZ45" s="147"/>
    </row>
    <row r="46" spans="1:52" ht="45" customHeight="1">
      <c r="B46" s="66" t="str">
        <f>"(w) Attachment 22(" &amp; Basic!$B$2 &amp; ") :"</f>
        <v>(w) Attachment 22(LS01) :</v>
      </c>
      <c r="C46" s="67"/>
      <c r="D46" s="661" t="s">
        <v>589</v>
      </c>
      <c r="E46" s="661"/>
      <c r="F46" s="661"/>
      <c r="G46" s="82"/>
      <c r="H46" s="82"/>
      <c r="AB46" s="217"/>
      <c r="AC46" s="218"/>
      <c r="AQ46" s="147"/>
      <c r="AR46" s="147"/>
      <c r="AS46" s="147"/>
      <c r="AT46" s="147"/>
      <c r="AU46" s="147"/>
      <c r="AV46" s="147"/>
      <c r="AW46" s="147"/>
      <c r="AX46" s="147"/>
      <c r="AY46" s="147"/>
      <c r="AZ46" s="147"/>
    </row>
    <row r="47" spans="1:52" ht="45" customHeight="1">
      <c r="B47" s="66" t="str">
        <f>"(x) Attachment 23(" &amp; Basic!$B$2 &amp; ") :"</f>
        <v>(x) Attachment 23(LS01) :</v>
      </c>
      <c r="C47" s="67"/>
      <c r="D47" s="526" t="s">
        <v>574</v>
      </c>
      <c r="E47" s="526"/>
      <c r="F47" s="526"/>
      <c r="G47" s="82"/>
      <c r="H47" s="82"/>
      <c r="AB47" s="217"/>
      <c r="AC47" s="218"/>
      <c r="AQ47" s="147"/>
      <c r="AR47" s="147"/>
      <c r="AS47" s="147"/>
      <c r="AT47" s="147"/>
      <c r="AU47" s="147"/>
      <c r="AV47" s="147"/>
      <c r="AW47" s="147"/>
      <c r="AX47" s="147"/>
      <c r="AY47" s="147"/>
      <c r="AZ47" s="147"/>
    </row>
    <row r="48" spans="1:52" ht="96" customHeight="1">
      <c r="A48" s="412"/>
      <c r="B48" s="66" t="str">
        <f>"(y) Attachment 24(" &amp; Basic!$B$2 &amp; ") :"</f>
        <v>(y) Attachment 24(LS01) :</v>
      </c>
      <c r="C48" s="258"/>
      <c r="D48" s="526" t="s">
        <v>624</v>
      </c>
      <c r="E48" s="526"/>
      <c r="F48" s="526"/>
      <c r="G48" s="82"/>
      <c r="H48" s="82"/>
      <c r="AB48" s="217"/>
      <c r="AC48" s="218"/>
      <c r="AQ48" s="147"/>
      <c r="AR48" s="147"/>
      <c r="AS48" s="147"/>
      <c r="AT48" s="147"/>
      <c r="AU48" s="147"/>
      <c r="AV48" s="147"/>
      <c r="AW48" s="147"/>
      <c r="AX48" s="147"/>
      <c r="AY48" s="147"/>
      <c r="AZ48" s="147"/>
    </row>
    <row r="49" spans="1:52" ht="42" customHeight="1">
      <c r="B49" s="66" t="str">
        <f>"(z) Attachment 25((" &amp; Basic!$B$2 &amp; ") :"</f>
        <v>(z) Attachment 25((LS01) :</v>
      </c>
      <c r="C49" s="67"/>
      <c r="D49" s="526" t="s">
        <v>580</v>
      </c>
      <c r="E49" s="526"/>
      <c r="F49" s="526"/>
      <c r="G49" s="82"/>
      <c r="H49" s="82"/>
      <c r="AB49" s="217"/>
      <c r="AC49" s="218"/>
      <c r="AQ49" s="147"/>
      <c r="AR49" s="147"/>
      <c r="AS49" s="147"/>
      <c r="AT49" s="147"/>
      <c r="AU49" s="147"/>
      <c r="AV49" s="147"/>
      <c r="AW49" s="147"/>
      <c r="AX49" s="147"/>
      <c r="AY49" s="147"/>
      <c r="AZ49" s="147"/>
    </row>
    <row r="50" spans="1:52" s="52" customFormat="1" ht="47.25" customHeight="1">
      <c r="A50" s="36"/>
      <c r="B50" s="66" t="str">
        <f>"(aa) Attachment 26(" &amp; Basic!$B$2 &amp; ") :"</f>
        <v>(aa) Attachment 26(LS01) :</v>
      </c>
      <c r="C50" s="258"/>
      <c r="D50" s="526" t="s">
        <v>581</v>
      </c>
      <c r="E50" s="526"/>
      <c r="F50" s="526"/>
      <c r="G50" s="383"/>
      <c r="H50" s="383"/>
      <c r="I50" s="51"/>
      <c r="J50" s="51"/>
      <c r="K50" s="51"/>
      <c r="L50" s="51"/>
      <c r="M50" s="51"/>
      <c r="N50" s="51"/>
      <c r="O50" s="51"/>
      <c r="P50" s="51"/>
      <c r="Q50" s="51"/>
      <c r="R50" s="51"/>
      <c r="S50" s="51"/>
      <c r="T50" s="51"/>
      <c r="U50" s="51"/>
      <c r="V50" s="51"/>
      <c r="W50" s="51"/>
      <c r="X50" s="51"/>
      <c r="Y50" s="51"/>
      <c r="Z50" s="51"/>
      <c r="AA50" s="51"/>
      <c r="AB50" s="384"/>
      <c r="AC50" s="385"/>
      <c r="AD50" s="386"/>
      <c r="AE50" s="386"/>
      <c r="AQ50" s="387"/>
      <c r="AR50" s="387"/>
      <c r="AS50" s="387"/>
      <c r="AT50" s="387"/>
      <c r="AU50" s="387"/>
      <c r="AV50" s="387"/>
      <c r="AW50" s="387"/>
      <c r="AX50" s="387"/>
      <c r="AY50" s="387"/>
      <c r="AZ50" s="387"/>
    </row>
    <row r="51" spans="1:52" s="52" customFormat="1" ht="39.75" customHeight="1">
      <c r="A51" s="36"/>
      <c r="B51" s="66" t="str">
        <f>"(bb) Attachment 27(" &amp; Basic!$B$2 &amp; ") :"</f>
        <v>(bb) Attachment 27(LS01) :</v>
      </c>
      <c r="C51" s="258"/>
      <c r="D51" s="526" t="s">
        <v>582</v>
      </c>
      <c r="E51" s="526"/>
      <c r="F51" s="526"/>
      <c r="G51" s="383"/>
      <c r="H51" s="383"/>
      <c r="I51" s="51"/>
      <c r="J51" s="51"/>
      <c r="K51" s="51"/>
      <c r="L51" s="51"/>
      <c r="M51" s="51"/>
      <c r="N51" s="51"/>
      <c r="O51" s="51"/>
      <c r="P51" s="51"/>
      <c r="Q51" s="51"/>
      <c r="R51" s="51"/>
      <c r="S51" s="51"/>
      <c r="T51" s="51"/>
      <c r="U51" s="51"/>
      <c r="V51" s="51"/>
      <c r="W51" s="51"/>
      <c r="X51" s="51"/>
      <c r="Y51" s="51"/>
      <c r="Z51" s="51"/>
      <c r="AA51" s="51"/>
      <c r="AB51" s="384"/>
      <c r="AC51" s="385"/>
      <c r="AD51" s="386"/>
      <c r="AE51" s="386"/>
      <c r="AQ51" s="387"/>
      <c r="AR51" s="387"/>
      <c r="AS51" s="387"/>
      <c r="AT51" s="387"/>
      <c r="AU51" s="387"/>
      <c r="AV51" s="387"/>
      <c r="AW51" s="387"/>
      <c r="AX51" s="387"/>
      <c r="AY51" s="387"/>
      <c r="AZ51" s="387"/>
    </row>
    <row r="52" spans="1:52" s="52" customFormat="1" ht="39.75" customHeight="1">
      <c r="A52" s="36"/>
      <c r="B52" s="66" t="str">
        <f>"(cc) Attachment 28(" &amp; Basic!$B$2 &amp; ") :"</f>
        <v>(cc) Attachment 28(LS01) :</v>
      </c>
      <c r="C52" s="258"/>
      <c r="D52" s="526" t="s">
        <v>631</v>
      </c>
      <c r="E52" s="526"/>
      <c r="F52" s="526"/>
      <c r="G52" s="383"/>
      <c r="H52" s="383"/>
      <c r="I52" s="51"/>
      <c r="J52" s="51"/>
      <c r="K52" s="51"/>
      <c r="L52" s="51"/>
      <c r="M52" s="51"/>
      <c r="N52" s="51"/>
      <c r="O52" s="51"/>
      <c r="P52" s="51"/>
      <c r="Q52" s="51"/>
      <c r="R52" s="51"/>
      <c r="S52" s="51"/>
      <c r="T52" s="51"/>
      <c r="U52" s="51"/>
      <c r="V52" s="51"/>
      <c r="W52" s="51"/>
      <c r="X52" s="51"/>
      <c r="Y52" s="51"/>
      <c r="Z52" s="51"/>
      <c r="AA52" s="51"/>
      <c r="AB52" s="384"/>
      <c r="AC52" s="385"/>
      <c r="AD52" s="386"/>
      <c r="AE52" s="386"/>
      <c r="AQ52" s="387"/>
      <c r="AR52" s="387"/>
      <c r="AS52" s="387"/>
      <c r="AT52" s="387"/>
      <c r="AU52" s="387"/>
      <c r="AV52" s="387"/>
      <c r="AW52" s="387"/>
      <c r="AX52" s="387"/>
      <c r="AY52" s="387"/>
      <c r="AZ52" s="387"/>
    </row>
    <row r="53" spans="1:52" s="52" customFormat="1" ht="39.75" customHeight="1">
      <c r="A53" s="36"/>
      <c r="B53" s="66" t="str">
        <f>"(dd) Attachment 29(" &amp; Basic!$B$2 &amp; ") :"</f>
        <v>(dd) Attachment 29(LS01) :</v>
      </c>
      <c r="C53" s="258"/>
      <c r="D53" s="526" t="s">
        <v>632</v>
      </c>
      <c r="E53" s="526"/>
      <c r="F53" s="526"/>
      <c r="G53" s="383"/>
      <c r="H53" s="383"/>
      <c r="I53" s="51"/>
      <c r="J53" s="51"/>
      <c r="K53" s="51"/>
      <c r="L53" s="51"/>
      <c r="M53" s="51"/>
      <c r="N53" s="51"/>
      <c r="O53" s="51"/>
      <c r="P53" s="51"/>
      <c r="Q53" s="51"/>
      <c r="R53" s="51"/>
      <c r="S53" s="51"/>
      <c r="T53" s="51"/>
      <c r="U53" s="51"/>
      <c r="V53" s="51"/>
      <c r="W53" s="51"/>
      <c r="X53" s="51"/>
      <c r="Y53" s="51"/>
      <c r="Z53" s="51"/>
      <c r="AA53" s="51"/>
      <c r="AB53" s="384"/>
      <c r="AC53" s="385"/>
      <c r="AD53" s="386"/>
      <c r="AE53" s="386"/>
      <c r="AQ53" s="387"/>
      <c r="AR53" s="387"/>
      <c r="AS53" s="387"/>
      <c r="AT53" s="387"/>
      <c r="AU53" s="387"/>
      <c r="AV53" s="387"/>
      <c r="AW53" s="387"/>
      <c r="AX53" s="387"/>
      <c r="AY53" s="387"/>
      <c r="AZ53" s="387"/>
    </row>
    <row r="54" spans="1:52" ht="66" customHeight="1">
      <c r="A54" s="78">
        <v>3</v>
      </c>
      <c r="B54" s="652" t="s">
        <v>408</v>
      </c>
      <c r="C54" s="652"/>
      <c r="D54" s="652"/>
      <c r="E54" s="652"/>
      <c r="F54" s="652"/>
      <c r="G54" s="82"/>
      <c r="H54" s="82"/>
      <c r="AB54" s="217"/>
      <c r="AC54" s="218"/>
      <c r="AQ54" s="147"/>
      <c r="AR54" s="147"/>
      <c r="AS54" s="147"/>
      <c r="AT54" s="147"/>
      <c r="AU54" s="147"/>
      <c r="AV54" s="147"/>
      <c r="AW54" s="147"/>
      <c r="AX54" s="147"/>
      <c r="AY54" s="147"/>
      <c r="AZ54" s="147"/>
    </row>
    <row r="55" spans="1:52" ht="99.75" customHeight="1">
      <c r="A55" s="347" t="s">
        <v>505</v>
      </c>
      <c r="B55" s="659" t="s">
        <v>618</v>
      </c>
      <c r="C55" s="659"/>
      <c r="D55" s="659"/>
      <c r="E55" s="659"/>
      <c r="F55" s="660"/>
      <c r="G55" s="82"/>
      <c r="H55" s="82"/>
      <c r="AB55" s="217"/>
      <c r="AC55" s="218"/>
      <c r="AQ55" s="147"/>
      <c r="AR55" s="147"/>
      <c r="AS55" s="147"/>
      <c r="AT55" s="147"/>
      <c r="AU55" s="147"/>
      <c r="AV55" s="147"/>
      <c r="AW55" s="147"/>
      <c r="AX55" s="147"/>
      <c r="AY55" s="147"/>
      <c r="AZ55" s="147"/>
    </row>
    <row r="56" spans="1:52" ht="84.75" customHeight="1">
      <c r="A56" s="78">
        <v>3.1</v>
      </c>
      <c r="B56" s="652" t="s">
        <v>138</v>
      </c>
      <c r="C56" s="652"/>
      <c r="D56" s="652"/>
      <c r="E56" s="652"/>
      <c r="F56" s="652"/>
      <c r="G56" s="82"/>
      <c r="H56" s="82"/>
      <c r="AB56" s="217"/>
      <c r="AC56" s="218"/>
      <c r="AQ56" s="147"/>
      <c r="AR56" s="147"/>
      <c r="AS56" s="147"/>
      <c r="AT56" s="147"/>
      <c r="AU56" s="147"/>
      <c r="AV56" s="147"/>
      <c r="AW56" s="147"/>
      <c r="AX56" s="147"/>
      <c r="AY56" s="147"/>
      <c r="AZ56" s="147"/>
    </row>
    <row r="57" spans="1:52" ht="61.5" customHeight="1">
      <c r="A57" s="78">
        <v>3.2</v>
      </c>
      <c r="B57" s="652" t="s">
        <v>521</v>
      </c>
      <c r="C57" s="652"/>
      <c r="D57" s="652"/>
      <c r="E57" s="652"/>
      <c r="F57" s="652"/>
      <c r="G57" s="82"/>
      <c r="H57" s="82"/>
      <c r="AB57" s="217"/>
      <c r="AC57" s="218"/>
      <c r="AQ57" s="147"/>
      <c r="AR57" s="147"/>
      <c r="AS57" s="147"/>
      <c r="AT57" s="147"/>
      <c r="AU57" s="147"/>
      <c r="AV57" s="147"/>
      <c r="AW57" s="147"/>
      <c r="AX57" s="147"/>
      <c r="AY57" s="147"/>
      <c r="AZ57" s="147"/>
    </row>
    <row r="58" spans="1:52" s="27" customFormat="1" ht="75" customHeight="1">
      <c r="A58" s="78">
        <v>4</v>
      </c>
      <c r="B58" s="652" t="s">
        <v>615</v>
      </c>
      <c r="C58" s="652"/>
      <c r="D58" s="652"/>
      <c r="E58" s="652"/>
      <c r="F58" s="652"/>
      <c r="G58" s="82"/>
      <c r="H58" s="82"/>
      <c r="I58" s="60"/>
      <c r="J58" s="60"/>
      <c r="K58" s="60"/>
      <c r="L58" s="60"/>
      <c r="M58" s="60"/>
      <c r="N58" s="60"/>
      <c r="O58" s="60"/>
      <c r="P58" s="60"/>
      <c r="Q58" s="60"/>
      <c r="R58" s="60"/>
      <c r="S58" s="60"/>
      <c r="T58" s="60"/>
      <c r="U58" s="60"/>
      <c r="V58" s="60"/>
      <c r="W58" s="60"/>
      <c r="X58" s="60"/>
      <c r="Y58" s="60"/>
      <c r="Z58" s="60"/>
      <c r="AA58" s="60"/>
      <c r="AB58" s="217"/>
      <c r="AC58" s="218"/>
      <c r="AD58" s="214"/>
      <c r="AE58" s="214"/>
      <c r="AF58" s="60"/>
      <c r="AG58" s="60"/>
      <c r="AH58" s="60"/>
      <c r="AI58" s="60"/>
      <c r="AJ58" s="60"/>
      <c r="AK58" s="60"/>
      <c r="AL58" s="60"/>
      <c r="AM58" s="60"/>
      <c r="AN58" s="60"/>
      <c r="AO58" s="60"/>
      <c r="AP58" s="60"/>
      <c r="AQ58" s="144"/>
      <c r="AR58" s="144"/>
      <c r="AS58" s="144"/>
      <c r="AT58" s="144"/>
      <c r="AU58" s="144"/>
      <c r="AV58" s="144"/>
      <c r="AW58" s="144"/>
      <c r="AX58" s="144"/>
      <c r="AY58" s="144"/>
      <c r="AZ58" s="144"/>
    </row>
    <row r="59" spans="1:52" ht="78" customHeight="1">
      <c r="A59" s="78">
        <v>4.0999999999999996</v>
      </c>
      <c r="B59" s="652" t="s">
        <v>518</v>
      </c>
      <c r="C59" s="652"/>
      <c r="D59" s="652"/>
      <c r="E59" s="652"/>
      <c r="F59" s="652"/>
      <c r="G59" s="82"/>
      <c r="H59" s="82"/>
      <c r="AB59" s="217"/>
      <c r="AC59" s="218"/>
      <c r="AQ59" s="147"/>
      <c r="AR59" s="147"/>
      <c r="AS59" s="147"/>
      <c r="AT59" s="147"/>
      <c r="AU59" s="147"/>
      <c r="AV59" s="147"/>
      <c r="AW59" s="147"/>
      <c r="AX59" s="147"/>
      <c r="AY59" s="147"/>
      <c r="AZ59" s="147"/>
    </row>
    <row r="60" spans="1:52" ht="63" customHeight="1">
      <c r="A60" s="78">
        <v>4.2</v>
      </c>
      <c r="B60" s="652" t="s">
        <v>616</v>
      </c>
      <c r="C60" s="652"/>
      <c r="D60" s="652"/>
      <c r="E60" s="652"/>
      <c r="F60" s="652"/>
      <c r="G60" s="82"/>
      <c r="H60" s="82"/>
      <c r="AB60" s="217"/>
      <c r="AC60" s="218"/>
      <c r="AQ60" s="147"/>
      <c r="AR60" s="147"/>
      <c r="AS60" s="147"/>
      <c r="AT60" s="147"/>
      <c r="AU60" s="147"/>
      <c r="AV60" s="147"/>
      <c r="AW60" s="147"/>
      <c r="AX60" s="147"/>
      <c r="AY60" s="147"/>
      <c r="AZ60" s="147"/>
    </row>
    <row r="61" spans="1:52" ht="59.25" customHeight="1">
      <c r="A61" s="78">
        <v>4.3</v>
      </c>
      <c r="B61" s="652" t="s">
        <v>519</v>
      </c>
      <c r="C61" s="652"/>
      <c r="D61" s="652"/>
      <c r="E61" s="652"/>
      <c r="F61" s="652"/>
      <c r="G61" s="82"/>
      <c r="H61" s="82"/>
      <c r="AB61" s="217"/>
      <c r="AC61" s="218"/>
      <c r="AQ61" s="147"/>
      <c r="AR61" s="147"/>
      <c r="AS61" s="147"/>
      <c r="AT61" s="147"/>
      <c r="AU61" s="147"/>
      <c r="AV61" s="147"/>
      <c r="AW61" s="147"/>
      <c r="AX61" s="147"/>
      <c r="AY61" s="147"/>
      <c r="AZ61" s="147"/>
    </row>
    <row r="62" spans="1:52" ht="21" customHeight="1">
      <c r="A62" s="61">
        <v>5</v>
      </c>
      <c r="B62" s="662" t="s">
        <v>409</v>
      </c>
      <c r="C62" s="662"/>
      <c r="D62" s="662"/>
      <c r="E62" s="662"/>
      <c r="F62" s="662"/>
      <c r="G62" s="82"/>
      <c r="H62" s="82"/>
      <c r="AB62" s="217"/>
      <c r="AC62" s="218"/>
      <c r="AQ62" s="147"/>
      <c r="AR62" s="147"/>
      <c r="AS62" s="147"/>
      <c r="AT62" s="147"/>
      <c r="AU62" s="147"/>
      <c r="AV62" s="147"/>
      <c r="AW62" s="147"/>
      <c r="AX62" s="147"/>
      <c r="AY62" s="147"/>
      <c r="AZ62" s="147"/>
    </row>
    <row r="63" spans="1:52" s="27" customFormat="1" ht="192" customHeight="1">
      <c r="A63" s="78">
        <v>5.0999999999999996</v>
      </c>
      <c r="B63" s="652" t="s">
        <v>619</v>
      </c>
      <c r="C63" s="652"/>
      <c r="D63" s="652"/>
      <c r="E63" s="652"/>
      <c r="F63" s="652"/>
      <c r="G63" s="82"/>
      <c r="H63" s="82"/>
      <c r="I63" s="60"/>
      <c r="J63" s="60"/>
      <c r="K63" s="60"/>
      <c r="L63" s="60"/>
      <c r="M63" s="60"/>
      <c r="N63" s="60"/>
      <c r="O63" s="60"/>
      <c r="P63" s="60"/>
      <c r="Q63" s="60"/>
      <c r="R63" s="60"/>
      <c r="S63" s="60"/>
      <c r="T63" s="60"/>
      <c r="U63" s="60"/>
      <c r="V63" s="60"/>
      <c r="W63" s="60"/>
      <c r="X63" s="60"/>
      <c r="Y63" s="60"/>
      <c r="Z63" s="60"/>
      <c r="AA63" s="60"/>
      <c r="AB63" s="217"/>
      <c r="AC63" s="218"/>
      <c r="AD63" s="214"/>
      <c r="AE63" s="214"/>
      <c r="AF63" s="60"/>
      <c r="AG63" s="60"/>
      <c r="AH63" s="60"/>
      <c r="AI63" s="60"/>
      <c r="AJ63" s="60"/>
      <c r="AK63" s="60"/>
      <c r="AL63" s="60"/>
      <c r="AM63" s="60"/>
      <c r="AN63" s="60"/>
      <c r="AO63" s="60"/>
      <c r="AP63" s="60"/>
      <c r="AQ63" s="144"/>
      <c r="AR63" s="144"/>
      <c r="AS63" s="144"/>
      <c r="AT63" s="144"/>
      <c r="AU63" s="144"/>
      <c r="AV63" s="144"/>
      <c r="AW63" s="144"/>
      <c r="AX63" s="144"/>
      <c r="AY63" s="144"/>
      <c r="AZ63" s="144"/>
    </row>
    <row r="64" spans="1:52" s="27" customFormat="1" ht="33" customHeight="1">
      <c r="A64" s="78">
        <v>6</v>
      </c>
      <c r="B64" s="652" t="s">
        <v>410</v>
      </c>
      <c r="C64" s="652"/>
      <c r="D64" s="652"/>
      <c r="E64" s="652"/>
      <c r="F64" s="652"/>
      <c r="G64" s="60"/>
      <c r="H64" s="60"/>
      <c r="I64" s="60"/>
      <c r="J64" s="195"/>
      <c r="K64" s="60"/>
      <c r="L64" s="60"/>
      <c r="M64" s="60"/>
      <c r="N64" s="60"/>
      <c r="O64" s="60"/>
      <c r="P64" s="60"/>
      <c r="Q64" s="60"/>
      <c r="R64" s="60"/>
      <c r="S64" s="60"/>
      <c r="T64" s="60"/>
      <c r="U64" s="60"/>
      <c r="V64" s="60"/>
      <c r="W64" s="60"/>
      <c r="X64" s="60"/>
      <c r="Y64" s="60"/>
      <c r="Z64" s="60"/>
      <c r="AA64" s="60"/>
      <c r="AB64" s="217"/>
      <c r="AC64" s="218"/>
      <c r="AD64" s="214"/>
      <c r="AE64" s="214"/>
      <c r="AF64" s="60"/>
      <c r="AG64" s="60"/>
      <c r="AH64" s="60"/>
      <c r="AI64" s="60"/>
      <c r="AJ64" s="60"/>
      <c r="AK64" s="60"/>
      <c r="AL64" s="60"/>
      <c r="AM64" s="60"/>
      <c r="AN64" s="60"/>
      <c r="AO64" s="60"/>
      <c r="AP64" s="60"/>
      <c r="AQ64" s="144"/>
      <c r="AR64" s="144"/>
      <c r="AS64" s="144"/>
      <c r="AT64" s="144"/>
      <c r="AU64" s="144"/>
      <c r="AV64" s="144"/>
      <c r="AW64" s="144"/>
      <c r="AX64" s="144"/>
      <c r="AY64" s="144"/>
      <c r="AZ64" s="144"/>
    </row>
    <row r="65" spans="1:52" s="27" customFormat="1" ht="26.1" customHeight="1">
      <c r="A65" s="61"/>
      <c r="B65" s="53" t="s">
        <v>162</v>
      </c>
      <c r="C65" s="35" t="s">
        <v>411</v>
      </c>
      <c r="D65" s="32"/>
      <c r="E65" s="76" t="s">
        <v>412</v>
      </c>
      <c r="G65" s="60"/>
      <c r="H65" s="60"/>
      <c r="I65" s="60"/>
      <c r="J65" s="195"/>
      <c r="K65" s="195"/>
      <c r="L65" s="195"/>
      <c r="M65" s="195"/>
      <c r="N65" s="195"/>
      <c r="O65" s="195"/>
      <c r="P65" s="195"/>
      <c r="Q65" s="195"/>
      <c r="R65" s="195"/>
      <c r="S65" s="195"/>
      <c r="T65" s="195"/>
      <c r="U65" s="195"/>
      <c r="V65" s="195"/>
      <c r="W65" s="195"/>
      <c r="X65" s="195"/>
      <c r="Y65" s="195"/>
      <c r="Z65" s="195"/>
      <c r="AA65" s="195"/>
      <c r="AB65" s="64"/>
      <c r="AC65" s="218"/>
      <c r="AD65" s="214"/>
      <c r="AE65" s="214"/>
      <c r="AF65" s="60"/>
      <c r="AG65" s="60"/>
      <c r="AH65" s="60"/>
      <c r="AI65" s="60"/>
      <c r="AJ65" s="60"/>
      <c r="AK65" s="60"/>
      <c r="AL65" s="60"/>
      <c r="AM65" s="60"/>
      <c r="AN65" s="60"/>
      <c r="AO65" s="60"/>
      <c r="AP65" s="60"/>
      <c r="AQ65" s="144"/>
      <c r="AR65" s="144"/>
      <c r="AS65" s="144"/>
      <c r="AT65" s="144"/>
      <c r="AU65" s="144"/>
      <c r="AV65" s="144"/>
      <c r="AW65" s="144"/>
      <c r="AX65" s="144"/>
      <c r="AY65" s="144"/>
      <c r="AZ65" s="144"/>
    </row>
    <row r="66" spans="1:52" s="27" customFormat="1" ht="26.1" customHeight="1">
      <c r="A66" s="61"/>
      <c r="B66" s="53" t="s">
        <v>163</v>
      </c>
      <c r="C66" s="35" t="s">
        <v>495</v>
      </c>
      <c r="D66" s="32"/>
      <c r="E66" s="76" t="s">
        <v>496</v>
      </c>
      <c r="G66" s="60"/>
      <c r="H66" s="60"/>
      <c r="I66" s="60"/>
      <c r="J66" s="60"/>
      <c r="K66" s="195"/>
      <c r="L66" s="195"/>
      <c r="M66" s="195"/>
      <c r="N66" s="195"/>
      <c r="O66" s="195"/>
      <c r="P66" s="195"/>
      <c r="Q66" s="195"/>
      <c r="R66" s="195"/>
      <c r="S66" s="195"/>
      <c r="T66" s="195"/>
      <c r="U66" s="195"/>
      <c r="V66" s="195"/>
      <c r="W66" s="195"/>
      <c r="X66" s="195"/>
      <c r="Y66" s="195"/>
      <c r="Z66" s="195"/>
      <c r="AA66" s="195"/>
      <c r="AB66" s="64"/>
      <c r="AC66" s="218"/>
      <c r="AD66" s="214"/>
      <c r="AE66" s="214"/>
      <c r="AF66" s="60"/>
      <c r="AG66" s="60"/>
      <c r="AH66" s="60"/>
      <c r="AI66" s="60"/>
      <c r="AJ66" s="60"/>
      <c r="AK66" s="60"/>
      <c r="AL66" s="60"/>
      <c r="AM66" s="60"/>
      <c r="AN66" s="60"/>
      <c r="AO66" s="60"/>
      <c r="AP66" s="60"/>
      <c r="AQ66" s="144"/>
      <c r="AR66" s="144"/>
      <c r="AS66" s="144"/>
      <c r="AT66" s="144"/>
      <c r="AU66" s="144"/>
      <c r="AV66" s="144"/>
      <c r="AW66" s="144"/>
      <c r="AX66" s="144"/>
      <c r="AY66" s="144"/>
      <c r="AZ66" s="144"/>
    </row>
    <row r="67" spans="1:52" s="27" customFormat="1" ht="26.1" customHeight="1">
      <c r="A67" s="61"/>
      <c r="B67" s="53" t="s">
        <v>164</v>
      </c>
      <c r="C67" s="35" t="s">
        <v>413</v>
      </c>
      <c r="D67" s="32"/>
      <c r="E67" s="76" t="s">
        <v>414</v>
      </c>
      <c r="G67" s="60"/>
      <c r="H67" s="60"/>
      <c r="I67" s="60"/>
      <c r="J67" s="60"/>
      <c r="K67" s="60"/>
      <c r="L67" s="60"/>
      <c r="M67" s="60"/>
      <c r="N67" s="60"/>
      <c r="O67" s="60"/>
      <c r="P67" s="60"/>
      <c r="Q67" s="60"/>
      <c r="R67" s="60"/>
      <c r="S67" s="60"/>
      <c r="T67" s="60"/>
      <c r="U67" s="60"/>
      <c r="V67" s="60"/>
      <c r="W67" s="60"/>
      <c r="X67" s="60"/>
      <c r="Y67" s="60"/>
      <c r="Z67" s="60"/>
      <c r="AA67" s="60"/>
      <c r="AB67" s="63"/>
      <c r="AC67" s="218"/>
      <c r="AD67" s="214"/>
      <c r="AE67" s="214"/>
      <c r="AF67" s="60"/>
      <c r="AG67" s="60"/>
      <c r="AH67" s="60"/>
      <c r="AI67" s="60"/>
      <c r="AJ67" s="60"/>
      <c r="AK67" s="60"/>
      <c r="AL67" s="60"/>
      <c r="AM67" s="60"/>
      <c r="AN67" s="60"/>
      <c r="AO67" s="60"/>
      <c r="AP67" s="60"/>
      <c r="AQ67" s="144"/>
      <c r="AR67" s="144"/>
      <c r="AS67" s="144"/>
      <c r="AT67" s="144"/>
      <c r="AU67" s="144"/>
      <c r="AV67" s="144"/>
      <c r="AW67" s="144"/>
      <c r="AX67" s="144"/>
      <c r="AY67" s="144"/>
      <c r="AZ67" s="144"/>
    </row>
    <row r="68" spans="1:52" s="27" customFormat="1" ht="26.1" customHeight="1">
      <c r="A68" s="61"/>
      <c r="B68" s="53" t="s">
        <v>415</v>
      </c>
      <c r="C68" s="35" t="s">
        <v>416</v>
      </c>
      <c r="D68" s="32"/>
      <c r="E68" s="76" t="s">
        <v>417</v>
      </c>
      <c r="G68" s="60"/>
      <c r="H68" s="60"/>
      <c r="I68" s="60"/>
      <c r="J68" s="195"/>
      <c r="K68" s="60"/>
      <c r="L68" s="60"/>
      <c r="M68" s="60"/>
      <c r="N68" s="60"/>
      <c r="O68" s="60"/>
      <c r="P68" s="60"/>
      <c r="Q68" s="60"/>
      <c r="R68" s="60"/>
      <c r="S68" s="60"/>
      <c r="T68" s="60"/>
      <c r="U68" s="60"/>
      <c r="V68" s="60"/>
      <c r="W68" s="60"/>
      <c r="X68" s="60"/>
      <c r="Y68" s="60"/>
      <c r="Z68" s="60"/>
      <c r="AA68" s="60"/>
      <c r="AB68" s="64"/>
      <c r="AC68" s="218"/>
      <c r="AD68" s="214"/>
      <c r="AE68" s="214"/>
      <c r="AF68" s="60"/>
      <c r="AG68" s="60"/>
      <c r="AH68" s="60"/>
      <c r="AI68" s="60"/>
      <c r="AJ68" s="60"/>
      <c r="AK68" s="60"/>
      <c r="AL68" s="60"/>
      <c r="AM68" s="60"/>
      <c r="AN68" s="60"/>
      <c r="AO68" s="60"/>
      <c r="AP68" s="60"/>
      <c r="AQ68" s="144"/>
      <c r="AR68" s="144"/>
      <c r="AS68" s="144"/>
      <c r="AT68" s="144"/>
      <c r="AU68" s="144"/>
      <c r="AV68" s="144"/>
      <c r="AW68" s="144"/>
      <c r="AX68" s="144"/>
      <c r="AY68" s="144"/>
      <c r="AZ68" s="144"/>
    </row>
    <row r="69" spans="1:52" s="27" customFormat="1" ht="26.1" customHeight="1">
      <c r="A69" s="61"/>
      <c r="B69" s="53" t="s">
        <v>418</v>
      </c>
      <c r="C69" s="35" t="s">
        <v>419</v>
      </c>
      <c r="D69" s="32"/>
      <c r="E69" s="76" t="s">
        <v>420</v>
      </c>
      <c r="G69" s="60"/>
      <c r="H69" s="60"/>
      <c r="I69" s="60"/>
      <c r="J69" s="60"/>
      <c r="K69" s="195"/>
      <c r="L69" s="195"/>
      <c r="M69" s="195"/>
      <c r="N69" s="195"/>
      <c r="O69" s="195"/>
      <c r="P69" s="195"/>
      <c r="Q69" s="195"/>
      <c r="R69" s="195"/>
      <c r="S69" s="195"/>
      <c r="T69" s="195"/>
      <c r="U69" s="195"/>
      <c r="V69" s="195"/>
      <c r="W69" s="195"/>
      <c r="X69" s="195"/>
      <c r="Y69" s="195"/>
      <c r="Z69" s="195"/>
      <c r="AA69" s="195"/>
      <c r="AB69" s="64"/>
      <c r="AC69" s="218"/>
      <c r="AD69" s="214"/>
      <c r="AE69" s="214"/>
      <c r="AF69" s="60"/>
      <c r="AG69" s="60"/>
      <c r="AH69" s="60"/>
      <c r="AI69" s="60"/>
      <c r="AJ69" s="60"/>
      <c r="AK69" s="60"/>
      <c r="AL69" s="60"/>
      <c r="AM69" s="60"/>
      <c r="AN69" s="60"/>
      <c r="AO69" s="60"/>
      <c r="AP69" s="60"/>
      <c r="AQ69" s="144"/>
      <c r="AR69" s="144"/>
      <c r="AS69" s="144"/>
      <c r="AT69" s="144"/>
      <c r="AU69" s="144"/>
      <c r="AV69" s="144"/>
      <c r="AW69" s="144"/>
      <c r="AX69" s="144"/>
      <c r="AY69" s="144"/>
      <c r="AZ69" s="144"/>
    </row>
    <row r="70" spans="1:52" s="27" customFormat="1" ht="26.1" customHeight="1">
      <c r="A70" s="61"/>
      <c r="B70" s="53" t="s">
        <v>421</v>
      </c>
      <c r="C70" s="35" t="s">
        <v>422</v>
      </c>
      <c r="D70" s="32"/>
      <c r="E70" s="76" t="s">
        <v>424</v>
      </c>
      <c r="G70" s="60"/>
      <c r="H70" s="60"/>
      <c r="I70" s="60"/>
      <c r="J70" s="60"/>
      <c r="K70" s="60"/>
      <c r="L70" s="60"/>
      <c r="M70" s="60"/>
      <c r="N70" s="60"/>
      <c r="O70" s="60"/>
      <c r="P70" s="60"/>
      <c r="Q70" s="60"/>
      <c r="R70" s="60"/>
      <c r="S70" s="60"/>
      <c r="T70" s="60"/>
      <c r="U70" s="60"/>
      <c r="V70" s="60"/>
      <c r="W70" s="60"/>
      <c r="X70" s="60"/>
      <c r="Y70" s="60"/>
      <c r="Z70" s="60"/>
      <c r="AA70" s="60"/>
      <c r="AB70" s="64"/>
      <c r="AC70" s="218"/>
      <c r="AD70" s="214"/>
      <c r="AE70" s="214"/>
      <c r="AF70" s="60"/>
      <c r="AG70" s="60"/>
      <c r="AH70" s="60"/>
      <c r="AI70" s="60"/>
      <c r="AJ70" s="60"/>
      <c r="AK70" s="60"/>
      <c r="AL70" s="60"/>
      <c r="AM70" s="60"/>
      <c r="AN70" s="60"/>
      <c r="AO70" s="60"/>
      <c r="AP70" s="60"/>
      <c r="AQ70" s="144"/>
      <c r="AR70" s="144"/>
      <c r="AS70" s="144"/>
      <c r="AT70" s="144"/>
      <c r="AU70" s="144"/>
      <c r="AV70" s="144"/>
      <c r="AW70" s="144"/>
      <c r="AX70" s="144"/>
      <c r="AY70" s="144"/>
      <c r="AZ70" s="144"/>
    </row>
    <row r="71" spans="1:52" s="27" customFormat="1" ht="26.1" customHeight="1">
      <c r="A71" s="61"/>
      <c r="B71" s="53" t="s">
        <v>425</v>
      </c>
      <c r="C71" s="35" t="s">
        <v>426</v>
      </c>
      <c r="D71" s="32"/>
      <c r="E71" s="76" t="s">
        <v>427</v>
      </c>
      <c r="G71" s="195"/>
      <c r="H71" s="195"/>
      <c r="I71" s="60"/>
      <c r="J71" s="195"/>
      <c r="K71" s="60"/>
      <c r="L71" s="60"/>
      <c r="M71" s="60"/>
      <c r="N71" s="60"/>
      <c r="O71" s="60"/>
      <c r="P71" s="60"/>
      <c r="Q71" s="60"/>
      <c r="R71" s="60"/>
      <c r="S71" s="60"/>
      <c r="T71" s="60"/>
      <c r="U71" s="60"/>
      <c r="V71" s="60"/>
      <c r="W71" s="60"/>
      <c r="X71" s="60"/>
      <c r="Y71" s="60"/>
      <c r="Z71" s="60"/>
      <c r="AA71" s="60"/>
      <c r="AB71" s="64"/>
      <c r="AC71" s="218"/>
      <c r="AD71" s="214"/>
      <c r="AE71" s="214"/>
      <c r="AF71" s="60"/>
      <c r="AG71" s="60"/>
      <c r="AH71" s="60"/>
      <c r="AI71" s="60"/>
      <c r="AJ71" s="60"/>
      <c r="AK71" s="60"/>
      <c r="AL71" s="60"/>
      <c r="AM71" s="60"/>
      <c r="AN71" s="60"/>
      <c r="AO71" s="60"/>
      <c r="AP71" s="60"/>
      <c r="AQ71" s="144"/>
      <c r="AR71" s="144"/>
      <c r="AS71" s="144"/>
      <c r="AT71" s="144"/>
      <c r="AU71" s="144"/>
      <c r="AV71" s="144"/>
      <c r="AW71" s="144"/>
      <c r="AX71" s="144"/>
      <c r="AY71" s="144"/>
      <c r="AZ71" s="144"/>
    </row>
    <row r="72" spans="1:52" ht="26.1" customHeight="1">
      <c r="A72" s="53"/>
      <c r="B72" s="53" t="s">
        <v>428</v>
      </c>
      <c r="C72" s="35" t="s">
        <v>429</v>
      </c>
      <c r="E72" s="76" t="s">
        <v>430</v>
      </c>
      <c r="F72" s="28"/>
      <c r="G72" s="195"/>
      <c r="H72" s="195"/>
      <c r="J72" s="195"/>
      <c r="K72" s="195"/>
      <c r="L72" s="195"/>
      <c r="M72" s="195"/>
      <c r="N72" s="195"/>
      <c r="O72" s="195"/>
      <c r="P72" s="195"/>
      <c r="Q72" s="195"/>
      <c r="R72" s="195"/>
      <c r="S72" s="195"/>
      <c r="T72" s="195"/>
      <c r="U72" s="195"/>
      <c r="V72" s="195"/>
      <c r="W72" s="195"/>
      <c r="X72" s="195"/>
      <c r="Y72" s="195"/>
      <c r="Z72" s="195"/>
      <c r="AA72" s="195"/>
      <c r="AB72" s="64"/>
      <c r="AC72" s="218"/>
      <c r="AQ72" s="147"/>
      <c r="AR72" s="147"/>
      <c r="AS72" s="147"/>
      <c r="AT72" s="147"/>
      <c r="AU72" s="147"/>
      <c r="AV72" s="147"/>
      <c r="AW72" s="147"/>
      <c r="AX72" s="147"/>
      <c r="AY72" s="147"/>
      <c r="AZ72" s="147"/>
    </row>
    <row r="73" spans="1:52" ht="26.1" customHeight="1">
      <c r="A73" s="53"/>
      <c r="B73" s="53" t="s">
        <v>8</v>
      </c>
      <c r="C73" s="35" t="s">
        <v>431</v>
      </c>
      <c r="E73" s="76" t="s">
        <v>432</v>
      </c>
      <c r="F73" s="28"/>
      <c r="G73" s="195"/>
      <c r="H73" s="195"/>
      <c r="J73" s="195"/>
      <c r="K73" s="195"/>
      <c r="L73" s="195"/>
      <c r="M73" s="195"/>
      <c r="N73" s="195"/>
      <c r="O73" s="195"/>
      <c r="P73" s="195"/>
      <c r="Q73" s="195"/>
      <c r="R73" s="195"/>
      <c r="S73" s="195"/>
      <c r="T73" s="195"/>
      <c r="U73" s="195"/>
      <c r="V73" s="195"/>
      <c r="W73" s="195"/>
      <c r="X73" s="195"/>
      <c r="Y73" s="195"/>
      <c r="Z73" s="195"/>
      <c r="AA73" s="195"/>
      <c r="AB73" s="64"/>
      <c r="AC73" s="218"/>
      <c r="AQ73" s="147"/>
      <c r="AR73" s="147"/>
      <c r="AS73" s="147"/>
      <c r="AT73" s="147"/>
      <c r="AU73" s="147"/>
      <c r="AV73" s="147"/>
      <c r="AW73" s="147"/>
      <c r="AX73" s="147"/>
      <c r="AY73" s="147"/>
      <c r="AZ73" s="147"/>
    </row>
    <row r="74" spans="1:52" ht="26.1" customHeight="1">
      <c r="A74" s="53"/>
      <c r="B74" s="53" t="s">
        <v>433</v>
      </c>
      <c r="C74" s="35" t="s">
        <v>434</v>
      </c>
      <c r="E74" s="76" t="s">
        <v>435</v>
      </c>
      <c r="F74" s="28"/>
      <c r="G74" s="195"/>
      <c r="H74" s="195"/>
      <c r="J74" s="195"/>
      <c r="K74" s="195"/>
      <c r="L74" s="195"/>
      <c r="M74" s="195"/>
      <c r="N74" s="195"/>
      <c r="O74" s="195"/>
      <c r="P74" s="195"/>
      <c r="Q74" s="195"/>
      <c r="R74" s="195"/>
      <c r="S74" s="195"/>
      <c r="T74" s="195"/>
      <c r="U74" s="195"/>
      <c r="V74" s="195"/>
      <c r="W74" s="195"/>
      <c r="X74" s="195"/>
      <c r="Y74" s="195"/>
      <c r="Z74" s="195"/>
      <c r="AA74" s="195"/>
      <c r="AB74" s="64"/>
      <c r="AC74" s="218"/>
      <c r="AQ74" s="147"/>
      <c r="AR74" s="147"/>
      <c r="AS74" s="147"/>
      <c r="AT74" s="147"/>
      <c r="AU74" s="147"/>
      <c r="AV74" s="147"/>
      <c r="AW74" s="147"/>
      <c r="AX74" s="147"/>
      <c r="AY74" s="147"/>
      <c r="AZ74" s="147"/>
    </row>
    <row r="75" spans="1:52" ht="26.1" customHeight="1">
      <c r="A75" s="53"/>
      <c r="B75" s="53" t="s">
        <v>436</v>
      </c>
      <c r="C75" s="35" t="s">
        <v>437</v>
      </c>
      <c r="E75" s="76" t="s">
        <v>438</v>
      </c>
      <c r="F75" s="28"/>
      <c r="G75" s="195"/>
      <c r="H75" s="195"/>
      <c r="J75" s="195"/>
      <c r="K75" s="195"/>
      <c r="L75" s="195"/>
      <c r="M75" s="195"/>
      <c r="N75" s="195"/>
      <c r="O75" s="195"/>
      <c r="P75" s="195"/>
      <c r="Q75" s="195"/>
      <c r="R75" s="195"/>
      <c r="S75" s="195"/>
      <c r="T75" s="195"/>
      <c r="U75" s="195"/>
      <c r="V75" s="195"/>
      <c r="W75" s="195"/>
      <c r="X75" s="195"/>
      <c r="Y75" s="195"/>
      <c r="Z75" s="195"/>
      <c r="AA75" s="195"/>
      <c r="AB75" s="64"/>
      <c r="AC75" s="218"/>
      <c r="AQ75" s="147"/>
      <c r="AR75" s="147"/>
      <c r="AS75" s="147"/>
      <c r="AT75" s="147"/>
      <c r="AU75" s="147"/>
      <c r="AV75" s="147"/>
      <c r="AW75" s="147"/>
      <c r="AX75" s="147"/>
      <c r="AY75" s="147"/>
      <c r="AZ75" s="147"/>
    </row>
    <row r="76" spans="1:52" ht="26.1" customHeight="1">
      <c r="A76" s="53"/>
      <c r="B76" s="53" t="s">
        <v>439</v>
      </c>
      <c r="C76" s="35" t="s">
        <v>440</v>
      </c>
      <c r="E76" s="76" t="s">
        <v>441</v>
      </c>
      <c r="F76" s="28"/>
      <c r="G76" s="195"/>
      <c r="H76" s="195"/>
      <c r="K76" s="195"/>
      <c r="L76" s="195"/>
      <c r="M76" s="195"/>
      <c r="N76" s="195"/>
      <c r="O76" s="195"/>
      <c r="P76" s="195"/>
      <c r="Q76" s="195"/>
      <c r="R76" s="195"/>
      <c r="S76" s="195"/>
      <c r="T76" s="195"/>
      <c r="U76" s="195"/>
      <c r="V76" s="195"/>
      <c r="W76" s="195"/>
      <c r="X76" s="195"/>
      <c r="Y76" s="195"/>
      <c r="Z76" s="195"/>
      <c r="AA76" s="195"/>
      <c r="AB76" s="64"/>
      <c r="AC76" s="218"/>
      <c r="AQ76" s="147"/>
      <c r="AR76" s="147"/>
      <c r="AS76" s="147"/>
      <c r="AT76" s="147"/>
      <c r="AU76" s="147"/>
      <c r="AV76" s="147"/>
      <c r="AW76" s="147"/>
      <c r="AX76" s="147"/>
      <c r="AY76" s="147"/>
      <c r="AZ76" s="147"/>
    </row>
    <row r="77" spans="1:52" ht="26.1" customHeight="1">
      <c r="A77" s="415"/>
      <c r="B77" s="78" t="s">
        <v>443</v>
      </c>
      <c r="C77" s="414" t="s">
        <v>635</v>
      </c>
      <c r="E77" s="416" t="s">
        <v>636</v>
      </c>
      <c r="F77" s="28"/>
      <c r="G77" s="195"/>
      <c r="H77" s="195"/>
      <c r="K77" s="195"/>
      <c r="L77" s="195"/>
      <c r="M77" s="195"/>
      <c r="N77" s="195"/>
      <c r="O77" s="195"/>
      <c r="P77" s="195"/>
      <c r="Q77" s="195"/>
      <c r="R77" s="195"/>
      <c r="S77" s="195"/>
      <c r="T77" s="195"/>
      <c r="U77" s="195"/>
      <c r="V77" s="195"/>
      <c r="W77" s="195"/>
      <c r="X77" s="195"/>
      <c r="Y77" s="195"/>
      <c r="Z77" s="195"/>
      <c r="AA77" s="195"/>
      <c r="AB77" s="64"/>
      <c r="AC77" s="218"/>
      <c r="AQ77" s="147"/>
      <c r="AR77" s="147"/>
      <c r="AS77" s="147"/>
      <c r="AT77" s="147"/>
      <c r="AU77" s="147"/>
      <c r="AV77" s="147"/>
      <c r="AW77" s="147"/>
      <c r="AX77" s="147"/>
      <c r="AY77" s="147"/>
      <c r="AZ77" s="147"/>
    </row>
    <row r="78" spans="1:52" ht="32.25" customHeight="1">
      <c r="B78" s="78" t="s">
        <v>634</v>
      </c>
      <c r="C78" s="491" t="s">
        <v>444</v>
      </c>
      <c r="D78" s="491"/>
      <c r="E78" s="83" t="s">
        <v>442</v>
      </c>
      <c r="F78" s="28"/>
      <c r="G78" s="82"/>
      <c r="H78" s="82"/>
      <c r="AB78" s="217"/>
      <c r="AC78" s="218"/>
      <c r="AQ78" s="147"/>
      <c r="AR78" s="147"/>
      <c r="AS78" s="147"/>
      <c r="AT78" s="147"/>
      <c r="AU78" s="147"/>
      <c r="AV78" s="147"/>
      <c r="AW78" s="147"/>
      <c r="AX78" s="147"/>
      <c r="AY78" s="147"/>
      <c r="AZ78" s="147"/>
    </row>
    <row r="79" spans="1:52" ht="45.75" customHeight="1">
      <c r="A79" s="346" t="s">
        <v>400</v>
      </c>
      <c r="B79" s="652" t="s">
        <v>445</v>
      </c>
      <c r="C79" s="652"/>
      <c r="D79" s="652"/>
      <c r="E79" s="652"/>
      <c r="F79" s="652"/>
      <c r="G79" s="82"/>
      <c r="H79" s="82"/>
      <c r="AB79" s="217"/>
      <c r="AC79" s="218"/>
      <c r="AQ79" s="147"/>
      <c r="AR79" s="147"/>
      <c r="AS79" s="147"/>
      <c r="AT79" s="147"/>
      <c r="AU79" s="147"/>
      <c r="AV79" s="147"/>
      <c r="AW79" s="147"/>
      <c r="AX79" s="147"/>
      <c r="AY79" s="147"/>
      <c r="AZ79" s="147"/>
    </row>
    <row r="80" spans="1:52" ht="57.75" customHeight="1">
      <c r="A80" s="78">
        <v>7</v>
      </c>
      <c r="B80" s="652" t="s">
        <v>450</v>
      </c>
      <c r="C80" s="652"/>
      <c r="D80" s="652"/>
      <c r="E80" s="652"/>
      <c r="F80" s="652"/>
      <c r="G80" s="82"/>
      <c r="H80" s="82"/>
      <c r="AB80" s="217"/>
      <c r="AC80" s="218"/>
      <c r="AQ80" s="147"/>
      <c r="AR80" s="147"/>
      <c r="AS80" s="147"/>
      <c r="AT80" s="147"/>
      <c r="AU80" s="147"/>
      <c r="AV80" s="147"/>
      <c r="AW80" s="147"/>
      <c r="AX80" s="147"/>
      <c r="AY80" s="147"/>
      <c r="AZ80" s="147"/>
    </row>
    <row r="81" spans="1:52" ht="43.5" customHeight="1">
      <c r="A81" s="78">
        <v>8</v>
      </c>
      <c r="B81" s="652" t="s">
        <v>451</v>
      </c>
      <c r="C81" s="652"/>
      <c r="D81" s="652"/>
      <c r="E81" s="652"/>
      <c r="F81" s="652"/>
      <c r="G81" s="82"/>
      <c r="H81" s="82"/>
      <c r="AB81" s="217"/>
      <c r="AC81" s="218"/>
      <c r="AQ81" s="147"/>
      <c r="AR81" s="147"/>
      <c r="AS81" s="147"/>
      <c r="AT81" s="147"/>
      <c r="AU81" s="147"/>
      <c r="AV81" s="147"/>
      <c r="AW81" s="147"/>
      <c r="AX81" s="147"/>
      <c r="AY81" s="147"/>
      <c r="AZ81" s="147"/>
    </row>
    <row r="82" spans="1:52" ht="59.25" customHeight="1">
      <c r="A82" s="78">
        <v>9</v>
      </c>
      <c r="B82" s="652" t="s">
        <v>572</v>
      </c>
      <c r="C82" s="652"/>
      <c r="D82" s="652"/>
      <c r="E82" s="652"/>
      <c r="F82" s="652"/>
      <c r="G82" s="82"/>
      <c r="H82" s="82"/>
      <c r="AB82" s="217"/>
      <c r="AC82" s="218"/>
      <c r="AQ82" s="147"/>
      <c r="AR82" s="147"/>
      <c r="AS82" s="147"/>
      <c r="AT82" s="147"/>
      <c r="AU82" s="147"/>
      <c r="AV82" s="147"/>
      <c r="AW82" s="147"/>
      <c r="AX82" s="147"/>
      <c r="AY82" s="147"/>
      <c r="AZ82" s="147"/>
    </row>
    <row r="83" spans="1:52" ht="51.75" customHeight="1">
      <c r="A83" s="78">
        <v>10</v>
      </c>
      <c r="B83" s="652" t="s">
        <v>452</v>
      </c>
      <c r="C83" s="652"/>
      <c r="D83" s="652"/>
      <c r="E83" s="652"/>
      <c r="F83" s="652"/>
      <c r="G83" s="82"/>
      <c r="H83" s="82"/>
      <c r="AB83" s="217"/>
      <c r="AC83" s="218"/>
      <c r="AQ83" s="147"/>
      <c r="AR83" s="147"/>
      <c r="AS83" s="147"/>
      <c r="AT83" s="147"/>
      <c r="AU83" s="147"/>
      <c r="AV83" s="147"/>
      <c r="AW83" s="147"/>
      <c r="AX83" s="147"/>
      <c r="AY83" s="147"/>
      <c r="AZ83" s="147"/>
    </row>
    <row r="84" spans="1:52" ht="21.75" customHeight="1">
      <c r="A84" s="78">
        <v>11</v>
      </c>
      <c r="B84" s="652" t="s">
        <v>453</v>
      </c>
      <c r="C84" s="652"/>
      <c r="D84" s="652"/>
      <c r="E84" s="652"/>
      <c r="F84" s="652"/>
      <c r="G84" s="82"/>
      <c r="H84" s="82"/>
      <c r="AB84" s="217"/>
      <c r="AC84" s="218"/>
      <c r="AQ84" s="147"/>
      <c r="AR84" s="147"/>
      <c r="AS84" s="147"/>
      <c r="AT84" s="147"/>
      <c r="AU84" s="147"/>
      <c r="AV84" s="147"/>
      <c r="AW84" s="147"/>
      <c r="AX84" s="147"/>
      <c r="AY84" s="147"/>
      <c r="AZ84" s="147"/>
    </row>
    <row r="85" spans="1:52" ht="36.75" customHeight="1">
      <c r="A85" s="78">
        <v>12</v>
      </c>
      <c r="B85" s="652" t="s">
        <v>454</v>
      </c>
      <c r="C85" s="652"/>
      <c r="D85" s="652"/>
      <c r="E85" s="652"/>
      <c r="F85" s="652"/>
      <c r="G85" s="65"/>
      <c r="H85" s="65"/>
      <c r="AB85" s="217"/>
      <c r="AC85" s="218"/>
      <c r="AQ85" s="147"/>
      <c r="AR85" s="147"/>
      <c r="AS85" s="147"/>
      <c r="AT85" s="147"/>
      <c r="AU85" s="147"/>
      <c r="AV85" s="147"/>
      <c r="AW85" s="147"/>
      <c r="AX85" s="147"/>
      <c r="AY85" s="147"/>
      <c r="AZ85" s="147"/>
    </row>
    <row r="86" spans="1:52" ht="45" customHeight="1">
      <c r="A86" s="61"/>
      <c r="B86" s="485" t="s">
        <v>455</v>
      </c>
      <c r="C86" s="485"/>
      <c r="D86" s="485" t="s">
        <v>456</v>
      </c>
      <c r="E86" s="485"/>
      <c r="F86" s="48" t="s">
        <v>357</v>
      </c>
      <c r="G86" s="65"/>
      <c r="H86" s="65"/>
      <c r="AB86" s="217"/>
      <c r="AC86" s="218"/>
      <c r="AQ86" s="147"/>
      <c r="AR86" s="147"/>
      <c r="AS86" s="147"/>
      <c r="AT86" s="147"/>
      <c r="AU86" s="147"/>
      <c r="AV86" s="147"/>
      <c r="AW86" s="147"/>
      <c r="AX86" s="147"/>
      <c r="AY86" s="147"/>
      <c r="AZ86" s="147"/>
    </row>
    <row r="87" spans="1:52" ht="35.1" customHeight="1">
      <c r="A87" s="61"/>
      <c r="B87" s="667"/>
      <c r="C87" s="667"/>
      <c r="D87" s="487"/>
      <c r="E87" s="487"/>
      <c r="F87" s="89"/>
      <c r="G87" s="65"/>
      <c r="H87" s="65"/>
      <c r="AB87" s="217"/>
      <c r="AC87" s="218"/>
      <c r="AQ87" s="147"/>
      <c r="AR87" s="147"/>
      <c r="AS87" s="147"/>
      <c r="AT87" s="147"/>
      <c r="AU87" s="147"/>
      <c r="AV87" s="147"/>
      <c r="AW87" s="147"/>
      <c r="AX87" s="147"/>
      <c r="AY87" s="147"/>
      <c r="AZ87" s="147"/>
    </row>
    <row r="88" spans="1:52" ht="35.1" customHeight="1">
      <c r="A88" s="61"/>
      <c r="B88" s="667"/>
      <c r="C88" s="667"/>
      <c r="D88" s="487"/>
      <c r="E88" s="487"/>
      <c r="F88" s="89"/>
      <c r="G88" s="65"/>
      <c r="H88" s="65"/>
      <c r="AB88" s="217"/>
      <c r="AC88" s="218"/>
      <c r="AQ88" s="147"/>
      <c r="AR88" s="147"/>
      <c r="AS88" s="147"/>
      <c r="AT88" s="147"/>
      <c r="AU88" s="147"/>
      <c r="AV88" s="147"/>
      <c r="AW88" s="147"/>
      <c r="AX88" s="147"/>
      <c r="AY88" s="147"/>
      <c r="AZ88" s="147"/>
    </row>
    <row r="89" spans="1:52" ht="35.1" customHeight="1">
      <c r="A89" s="61"/>
      <c r="B89" s="667"/>
      <c r="C89" s="667"/>
      <c r="D89" s="487"/>
      <c r="E89" s="487"/>
      <c r="F89" s="89"/>
      <c r="G89" s="65"/>
      <c r="H89" s="65"/>
      <c r="AB89" s="217"/>
      <c r="AC89" s="218"/>
      <c r="AQ89" s="147"/>
      <c r="AR89" s="147"/>
      <c r="AS89" s="147"/>
      <c r="AT89" s="147"/>
      <c r="AU89" s="147"/>
      <c r="AV89" s="147"/>
      <c r="AW89" s="147"/>
      <c r="AX89" s="147"/>
      <c r="AY89" s="147"/>
      <c r="AZ89" s="147"/>
    </row>
    <row r="90" spans="1:52" ht="33" customHeight="1">
      <c r="A90" s="61"/>
      <c r="B90" s="666" t="s">
        <v>358</v>
      </c>
      <c r="C90" s="666"/>
      <c r="D90" s="668"/>
      <c r="E90" s="668"/>
      <c r="F90" s="65"/>
      <c r="G90" s="82"/>
      <c r="H90" s="82"/>
      <c r="AB90" s="217"/>
      <c r="AC90" s="218"/>
      <c r="AQ90" s="147"/>
      <c r="AR90" s="147"/>
      <c r="AS90" s="147"/>
      <c r="AT90" s="147"/>
      <c r="AU90" s="147"/>
      <c r="AV90" s="147"/>
      <c r="AW90" s="147"/>
      <c r="AX90" s="147"/>
      <c r="AY90" s="147"/>
      <c r="AZ90" s="147"/>
    </row>
    <row r="91" spans="1:52" ht="66.75" customHeight="1">
      <c r="A91" s="78">
        <v>13</v>
      </c>
      <c r="B91" s="652" t="s">
        <v>139</v>
      </c>
      <c r="C91" s="652"/>
      <c r="D91" s="652"/>
      <c r="E91" s="652"/>
      <c r="F91" s="652"/>
      <c r="G91" s="82"/>
      <c r="H91" s="82"/>
      <c r="AB91" s="217"/>
      <c r="AC91" s="218"/>
      <c r="AQ91" s="147"/>
      <c r="AR91" s="147"/>
      <c r="AS91" s="147"/>
      <c r="AT91" s="147"/>
      <c r="AU91" s="147"/>
      <c r="AV91" s="147"/>
      <c r="AW91" s="147"/>
      <c r="AX91" s="147"/>
      <c r="AY91" s="147"/>
      <c r="AZ91" s="147"/>
    </row>
    <row r="92" spans="1:52" ht="87.75" customHeight="1">
      <c r="A92" s="78">
        <v>14</v>
      </c>
      <c r="B92" s="652" t="s">
        <v>359</v>
      </c>
      <c r="C92" s="652"/>
      <c r="D92" s="652"/>
      <c r="E92" s="652"/>
      <c r="F92" s="652"/>
      <c r="G92" s="65"/>
      <c r="H92" s="65"/>
      <c r="AB92" s="217"/>
      <c r="AC92" s="218"/>
      <c r="AQ92" s="147"/>
      <c r="AR92" s="147"/>
      <c r="AS92" s="147"/>
      <c r="AT92" s="147"/>
      <c r="AU92" s="147"/>
      <c r="AV92" s="147"/>
      <c r="AW92" s="147"/>
      <c r="AX92" s="147"/>
      <c r="AY92" s="147"/>
      <c r="AZ92" s="147"/>
    </row>
    <row r="93" spans="1:52">
      <c r="A93" s="84"/>
      <c r="B93" s="32" t="str">
        <f>IF(ISERROR("Dated this " &amp; AI6 &amp; LOOKUP(AI6,AG1:AG34,AH1:AH34) &amp; " day of " &amp; AI8 &amp; " " &amp;AI9), "", "Dated this " &amp; AI6 &amp; LOOKUP(AI6,AG1:AG34,AH1:AH34) &amp; " day of " &amp; AI8 &amp; " " &amp;AI9)</f>
        <v/>
      </c>
      <c r="E93" s="65"/>
      <c r="F93" s="65"/>
      <c r="G93" s="35"/>
      <c r="H93" s="35"/>
      <c r="AB93" s="217"/>
      <c r="AC93" s="218"/>
      <c r="AQ93" s="147"/>
      <c r="AR93" s="147"/>
      <c r="AS93" s="147"/>
      <c r="AT93" s="147"/>
      <c r="AU93" s="147"/>
      <c r="AV93" s="147"/>
      <c r="AW93" s="147"/>
      <c r="AX93" s="147"/>
      <c r="AY93" s="147"/>
      <c r="AZ93" s="147"/>
    </row>
    <row r="94" spans="1:52">
      <c r="A94" s="84"/>
      <c r="B94" s="41" t="s">
        <v>360</v>
      </c>
      <c r="C94" s="28"/>
      <c r="D94" s="35"/>
      <c r="E94" s="35"/>
      <c r="F94" s="35"/>
      <c r="G94" s="35"/>
      <c r="H94" s="35"/>
      <c r="AB94" s="217"/>
      <c r="AC94" s="218"/>
      <c r="AQ94" s="147"/>
      <c r="AR94" s="147"/>
      <c r="AS94" s="147"/>
      <c r="AT94" s="147"/>
      <c r="AU94" s="147"/>
      <c r="AV94" s="147"/>
      <c r="AW94" s="147"/>
      <c r="AX94" s="147"/>
      <c r="AY94" s="147"/>
      <c r="AZ94" s="147"/>
    </row>
    <row r="95" spans="1:52" ht="15.95" customHeight="1">
      <c r="A95" s="84"/>
      <c r="B95" s="61"/>
      <c r="C95" s="35"/>
      <c r="D95" s="35"/>
      <c r="E95" s="35"/>
      <c r="F95" s="35"/>
      <c r="G95" s="46"/>
      <c r="H95" s="46"/>
      <c r="AB95" s="217"/>
      <c r="AC95" s="218"/>
      <c r="AQ95" s="147"/>
      <c r="AR95" s="147"/>
      <c r="AS95" s="147"/>
      <c r="AT95" s="147"/>
      <c r="AU95" s="147"/>
      <c r="AV95" s="147"/>
      <c r="AW95" s="147"/>
      <c r="AX95" s="147"/>
      <c r="AY95" s="147"/>
      <c r="AZ95" s="147"/>
    </row>
    <row r="96" spans="1:52">
      <c r="A96" s="84"/>
      <c r="B96" s="61"/>
      <c r="C96" s="35"/>
      <c r="D96" s="35"/>
      <c r="F96" s="46" t="s">
        <v>361</v>
      </c>
      <c r="G96" s="46"/>
      <c r="H96" s="46"/>
      <c r="AB96" s="217"/>
      <c r="AC96" s="218"/>
      <c r="AQ96" s="147"/>
      <c r="AR96" s="147"/>
      <c r="AS96" s="147"/>
      <c r="AT96" s="147"/>
      <c r="AU96" s="147"/>
      <c r="AV96" s="147"/>
      <c r="AW96" s="147"/>
      <c r="AX96" s="147"/>
      <c r="AY96" s="147"/>
      <c r="AZ96" s="147"/>
    </row>
    <row r="97" spans="1:52" ht="21" customHeight="1">
      <c r="A97" s="84"/>
      <c r="B97" s="61"/>
      <c r="C97" s="35"/>
      <c r="F97" s="46" t="str">
        <f>"For and on behalf of " &amp; 'Attach 3(JV)'!B9</f>
        <v xml:space="preserve">For and on behalf of </v>
      </c>
      <c r="G97" s="41"/>
      <c r="H97" s="41"/>
      <c r="AB97" s="217"/>
      <c r="AC97" s="218"/>
      <c r="AQ97" s="147"/>
      <c r="AR97" s="147"/>
      <c r="AS97" s="147"/>
      <c r="AT97" s="147"/>
      <c r="AU97" s="147"/>
      <c r="AV97" s="147"/>
      <c r="AW97" s="147"/>
      <c r="AX97" s="147"/>
      <c r="AY97" s="147"/>
      <c r="AZ97" s="147"/>
    </row>
    <row r="98" spans="1:52">
      <c r="A98" s="77"/>
      <c r="D98" s="59"/>
      <c r="E98" s="59"/>
      <c r="F98" s="41"/>
      <c r="G98" s="39"/>
      <c r="H98" s="39"/>
      <c r="AQ98" s="147"/>
      <c r="AR98" s="147"/>
      <c r="AS98" s="147"/>
      <c r="AT98" s="147"/>
      <c r="AU98" s="147"/>
      <c r="AV98" s="147"/>
      <c r="AW98" s="147"/>
      <c r="AX98" s="147"/>
      <c r="AY98" s="147"/>
      <c r="AZ98" s="147"/>
    </row>
    <row r="99" spans="1:52" ht="27.95" customHeight="1">
      <c r="A99" s="75" t="s">
        <v>133</v>
      </c>
      <c r="B99" s="39"/>
      <c r="C99" s="178" t="str">
        <f>'Attach 3(JV)'!B24</f>
        <v/>
      </c>
      <c r="D99" s="59" t="s">
        <v>131</v>
      </c>
      <c r="E99" s="571" t="str">
        <f>'Attach 3(JV)'!E24</f>
        <v/>
      </c>
      <c r="F99" s="571"/>
      <c r="G99" s="39"/>
      <c r="H99" s="39"/>
      <c r="AQ99" s="147"/>
      <c r="AR99" s="147"/>
      <c r="AS99" s="147"/>
      <c r="AT99" s="147"/>
      <c r="AU99" s="147"/>
      <c r="AV99" s="147"/>
      <c r="AW99" s="147"/>
      <c r="AX99" s="147"/>
      <c r="AY99" s="147"/>
      <c r="AZ99" s="147"/>
    </row>
    <row r="100" spans="1:52" ht="27.95" customHeight="1">
      <c r="A100" s="75" t="s">
        <v>134</v>
      </c>
      <c r="B100" s="39"/>
      <c r="C100" s="248" t="str">
        <f>'Attach 3(JV)'!B25</f>
        <v/>
      </c>
      <c r="D100" s="59" t="s">
        <v>132</v>
      </c>
      <c r="E100" s="571" t="str">
        <f>'Attach 3(JV)'!E25</f>
        <v/>
      </c>
      <c r="F100" s="571"/>
      <c r="AQ100" s="147"/>
      <c r="AR100" s="147"/>
      <c r="AS100" s="147"/>
      <c r="AT100" s="147"/>
      <c r="AU100" s="147"/>
      <c r="AV100" s="147"/>
      <c r="AW100" s="147"/>
      <c r="AX100" s="147"/>
      <c r="AY100" s="147"/>
      <c r="AZ100" s="147"/>
    </row>
    <row r="101" spans="1:52">
      <c r="D101" s="59"/>
      <c r="E101" s="59"/>
      <c r="AQ101" s="147"/>
      <c r="AR101" s="147"/>
      <c r="AS101" s="147"/>
      <c r="AT101" s="147"/>
      <c r="AU101" s="147"/>
      <c r="AV101" s="147"/>
      <c r="AW101" s="147"/>
      <c r="AX101" s="147"/>
      <c r="AY101" s="147"/>
      <c r="AZ101" s="147"/>
    </row>
    <row r="102" spans="1:52">
      <c r="A102" s="75"/>
      <c r="B102" s="39"/>
      <c r="C102" s="71"/>
      <c r="E102" s="59"/>
      <c r="AQ102" s="147"/>
      <c r="AR102" s="147"/>
      <c r="AS102" s="147"/>
      <c r="AT102" s="147"/>
      <c r="AU102" s="147"/>
      <c r="AV102" s="147"/>
      <c r="AW102" s="147"/>
      <c r="AX102" s="147"/>
      <c r="AY102" s="147"/>
      <c r="AZ102" s="147"/>
    </row>
    <row r="103" spans="1:52">
      <c r="A103" s="665" t="s">
        <v>185</v>
      </c>
      <c r="B103" s="665"/>
      <c r="C103" s="665"/>
      <c r="D103" s="665"/>
      <c r="E103" s="665"/>
      <c r="F103" s="665"/>
      <c r="G103" s="202"/>
      <c r="AQ103" s="147"/>
      <c r="AR103" s="147"/>
      <c r="AS103" s="147"/>
      <c r="AT103" s="147"/>
      <c r="AU103" s="147"/>
      <c r="AV103" s="147"/>
      <c r="AW103" s="147"/>
      <c r="AX103" s="147"/>
      <c r="AY103" s="147"/>
      <c r="AZ103" s="147"/>
    </row>
    <row r="104" spans="1:52" ht="16.5" customHeight="1">
      <c r="A104" s="668" t="e">
        <f>IF(AND(H26="JV (Joint Venture)",#REF!=1), "", "Other Partner -1")</f>
        <v>#REF!</v>
      </c>
      <c r="B104" s="668"/>
      <c r="D104" s="85"/>
      <c r="E104" s="103"/>
      <c r="F104" s="103" t="e">
        <f>IF(AND(H26="JV (Joint Venture)",#REF!=1), "Other Partner", "Other Partner -2")</f>
        <v>#REF!</v>
      </c>
      <c r="AQ104" s="147"/>
      <c r="AR104" s="147"/>
      <c r="AS104" s="147"/>
      <c r="AT104" s="147"/>
      <c r="AU104" s="147"/>
      <c r="AV104" s="147"/>
      <c r="AW104" s="147"/>
      <c r="AX104" s="147"/>
      <c r="AY104" s="147"/>
      <c r="AZ104" s="147"/>
    </row>
    <row r="105" spans="1:52" ht="9.75" customHeight="1">
      <c r="B105" s="46"/>
      <c r="C105" s="71"/>
      <c r="E105" s="46"/>
      <c r="H105" s="270" t="e">
        <f>IF(AND(H26="JV (Joint Venture)",#REF!=1), 1,2)</f>
        <v>#REF!</v>
      </c>
      <c r="AQ105" s="147"/>
      <c r="AR105" s="147"/>
      <c r="AS105" s="147"/>
      <c r="AT105" s="147"/>
      <c r="AU105" s="147"/>
      <c r="AV105" s="147"/>
      <c r="AW105" s="147"/>
      <c r="AX105" s="147"/>
      <c r="AY105" s="147"/>
      <c r="AZ105" s="147"/>
    </row>
    <row r="106" spans="1:52">
      <c r="A106" s="59" t="e">
        <f>IF(AND(H26="JV (Joint Venture)",#REF!=1), "", "Printed Name :")</f>
        <v>#REF!</v>
      </c>
      <c r="B106" s="671"/>
      <c r="C106" s="671"/>
      <c r="E106" s="59" t="s">
        <v>131</v>
      </c>
      <c r="F106" s="249"/>
      <c r="AQ106" s="147"/>
      <c r="AR106" s="147"/>
      <c r="AS106" s="147"/>
      <c r="AT106" s="147"/>
      <c r="AU106" s="147"/>
      <c r="AV106" s="147"/>
      <c r="AW106" s="147"/>
      <c r="AX106" s="147"/>
      <c r="AY106" s="147"/>
      <c r="AZ106" s="147"/>
    </row>
    <row r="107" spans="1:52">
      <c r="A107" s="59" t="e">
        <f>IF(AND(H26="JV (Joint Venture)",#REF!=1), "", "Designation :")</f>
        <v>#REF!</v>
      </c>
      <c r="B107" s="671"/>
      <c r="C107" s="671"/>
      <c r="E107" s="59" t="s">
        <v>132</v>
      </c>
      <c r="F107" s="249"/>
      <c r="AQ107" s="147"/>
      <c r="AR107" s="147"/>
      <c r="AS107" s="147"/>
      <c r="AT107" s="147"/>
      <c r="AU107" s="147"/>
      <c r="AV107" s="147"/>
      <c r="AW107" s="147"/>
      <c r="AX107" s="147"/>
      <c r="AY107" s="147"/>
      <c r="AZ107" s="147"/>
    </row>
    <row r="108" spans="1:52">
      <c r="B108" s="46"/>
      <c r="C108" s="71"/>
      <c r="E108" s="46"/>
      <c r="AQ108" s="147"/>
      <c r="AR108" s="147"/>
      <c r="AS108" s="147"/>
      <c r="AT108" s="147"/>
      <c r="AU108" s="147"/>
      <c r="AV108" s="147"/>
      <c r="AW108" s="147"/>
      <c r="AX108" s="147"/>
      <c r="AY108" s="147"/>
      <c r="AZ108" s="147"/>
    </row>
    <row r="109" spans="1:52">
      <c r="A109" s="76" t="s">
        <v>475</v>
      </c>
      <c r="B109" s="39"/>
      <c r="C109" s="71"/>
      <c r="E109" s="46"/>
      <c r="F109" s="5"/>
      <c r="AQ109" s="147"/>
      <c r="AR109" s="147"/>
      <c r="AS109" s="147"/>
      <c r="AT109" s="147"/>
      <c r="AU109" s="147"/>
      <c r="AV109" s="147"/>
      <c r="AW109" s="147"/>
      <c r="AX109" s="147"/>
      <c r="AY109" s="147"/>
      <c r="AZ109" s="147"/>
    </row>
    <row r="110" spans="1:52" s="27" customFormat="1" ht="21" customHeight="1">
      <c r="A110" s="663" t="s">
        <v>219</v>
      </c>
      <c r="B110" s="663"/>
      <c r="C110" s="663"/>
      <c r="D110" s="664"/>
      <c r="E110" s="664"/>
      <c r="F110" s="664"/>
      <c r="G110" s="32"/>
      <c r="H110" s="32"/>
      <c r="I110" s="60"/>
      <c r="J110" s="60"/>
      <c r="K110" s="60"/>
      <c r="L110" s="60"/>
      <c r="M110" s="60"/>
      <c r="N110" s="60"/>
      <c r="O110" s="60"/>
      <c r="P110" s="60"/>
      <c r="Q110" s="60"/>
      <c r="R110" s="60"/>
      <c r="S110" s="60"/>
      <c r="T110" s="60"/>
      <c r="U110" s="60"/>
      <c r="V110" s="60"/>
      <c r="W110" s="60"/>
      <c r="X110" s="60"/>
      <c r="Y110" s="60"/>
      <c r="Z110" s="60"/>
      <c r="AA110" s="60"/>
      <c r="AB110" s="63"/>
      <c r="AC110" s="63"/>
      <c r="AD110" s="214"/>
      <c r="AE110" s="214"/>
      <c r="AF110" s="60"/>
      <c r="AG110" s="60"/>
      <c r="AH110" s="60"/>
      <c r="AI110" s="60"/>
      <c r="AJ110" s="60"/>
      <c r="AK110" s="60"/>
      <c r="AL110" s="60"/>
      <c r="AM110" s="60"/>
      <c r="AN110" s="60"/>
      <c r="AO110" s="60"/>
      <c r="AP110" s="60"/>
      <c r="AQ110" s="144"/>
      <c r="AR110" s="144"/>
      <c r="AS110" s="144"/>
      <c r="AT110" s="144"/>
      <c r="AU110" s="144"/>
      <c r="AV110" s="144"/>
      <c r="AW110" s="144"/>
      <c r="AX110" s="144"/>
      <c r="AY110" s="144"/>
      <c r="AZ110" s="144"/>
    </row>
    <row r="111" spans="1:52" s="27" customFormat="1" ht="21" customHeight="1">
      <c r="A111" s="669"/>
      <c r="B111" s="669"/>
      <c r="C111" s="669"/>
      <c r="D111" s="664"/>
      <c r="E111" s="664"/>
      <c r="F111" s="664"/>
      <c r="G111" s="32"/>
      <c r="H111" s="32"/>
      <c r="I111" s="60"/>
      <c r="J111" s="60"/>
      <c r="K111" s="60"/>
      <c r="L111" s="60"/>
      <c r="M111" s="60"/>
      <c r="N111" s="60"/>
      <c r="O111" s="60"/>
      <c r="P111" s="60"/>
      <c r="Q111" s="60"/>
      <c r="R111" s="60"/>
      <c r="S111" s="60"/>
      <c r="T111" s="60"/>
      <c r="U111" s="60"/>
      <c r="V111" s="60"/>
      <c r="W111" s="60"/>
      <c r="X111" s="60"/>
      <c r="Y111" s="60"/>
      <c r="Z111" s="60"/>
      <c r="AA111" s="60"/>
      <c r="AB111" s="63"/>
      <c r="AC111" s="63"/>
      <c r="AD111" s="214"/>
      <c r="AE111" s="214"/>
      <c r="AF111" s="60"/>
      <c r="AG111" s="60"/>
      <c r="AH111" s="60"/>
      <c r="AI111" s="60"/>
      <c r="AJ111" s="60"/>
      <c r="AK111" s="60"/>
      <c r="AL111" s="60"/>
      <c r="AM111" s="60"/>
      <c r="AN111" s="60"/>
      <c r="AO111" s="60"/>
      <c r="AP111" s="60"/>
      <c r="AQ111" s="144"/>
      <c r="AR111" s="144"/>
      <c r="AS111" s="144"/>
      <c r="AT111" s="144"/>
      <c r="AU111" s="144"/>
      <c r="AV111" s="144"/>
      <c r="AW111" s="144"/>
      <c r="AX111" s="144"/>
      <c r="AY111" s="144"/>
      <c r="AZ111" s="144"/>
    </row>
    <row r="112" spans="1:52" s="27" customFormat="1" ht="21" customHeight="1">
      <c r="A112" s="670"/>
      <c r="B112" s="670"/>
      <c r="C112" s="670"/>
      <c r="D112" s="664"/>
      <c r="E112" s="664"/>
      <c r="F112" s="664"/>
      <c r="G112" s="32"/>
      <c r="H112" s="32"/>
      <c r="I112" s="60"/>
      <c r="J112" s="60"/>
      <c r="K112" s="60"/>
      <c r="L112" s="60"/>
      <c r="M112" s="60"/>
      <c r="N112" s="60"/>
      <c r="O112" s="60"/>
      <c r="P112" s="60"/>
      <c r="Q112" s="60"/>
      <c r="R112" s="60"/>
      <c r="S112" s="60"/>
      <c r="T112" s="60"/>
      <c r="U112" s="60"/>
      <c r="V112" s="60"/>
      <c r="W112" s="60"/>
      <c r="X112" s="60"/>
      <c r="Y112" s="60"/>
      <c r="Z112" s="60"/>
      <c r="AA112" s="60"/>
      <c r="AB112" s="63"/>
      <c r="AC112" s="63"/>
      <c r="AD112" s="214"/>
      <c r="AE112" s="214"/>
      <c r="AF112" s="60"/>
      <c r="AG112" s="60"/>
      <c r="AH112" s="60"/>
      <c r="AI112" s="60"/>
      <c r="AJ112" s="60"/>
      <c r="AK112" s="60"/>
      <c r="AL112" s="60"/>
      <c r="AM112" s="60"/>
      <c r="AN112" s="60"/>
      <c r="AO112" s="60"/>
      <c r="AP112" s="60"/>
      <c r="AQ112" s="144"/>
      <c r="AR112" s="144"/>
      <c r="AS112" s="144"/>
      <c r="AT112" s="144"/>
      <c r="AU112" s="144"/>
      <c r="AV112" s="144"/>
      <c r="AW112" s="144"/>
      <c r="AX112" s="144"/>
      <c r="AY112" s="144"/>
      <c r="AZ112" s="144"/>
    </row>
    <row r="113" spans="1:52" s="27" customFormat="1" ht="21" customHeight="1">
      <c r="A113" s="672" t="s">
        <v>220</v>
      </c>
      <c r="B113" s="672"/>
      <c r="C113" s="672"/>
      <c r="D113" s="664"/>
      <c r="E113" s="664"/>
      <c r="F113" s="664"/>
      <c r="G113" s="32"/>
      <c r="H113" s="32"/>
      <c r="I113" s="60"/>
      <c r="J113" s="60"/>
      <c r="K113" s="60"/>
      <c r="L113" s="60"/>
      <c r="M113" s="60"/>
      <c r="N113" s="60"/>
      <c r="O113" s="60"/>
      <c r="P113" s="60"/>
      <c r="Q113" s="60"/>
      <c r="R113" s="60"/>
      <c r="S113" s="60"/>
      <c r="T113" s="60"/>
      <c r="U113" s="60"/>
      <c r="V113" s="60"/>
      <c r="W113" s="60"/>
      <c r="X113" s="60"/>
      <c r="Y113" s="60"/>
      <c r="Z113" s="60"/>
      <c r="AA113" s="60"/>
      <c r="AB113" s="63"/>
      <c r="AC113" s="63"/>
      <c r="AD113" s="214"/>
      <c r="AE113" s="214"/>
      <c r="AF113" s="60"/>
      <c r="AG113" s="60"/>
      <c r="AH113" s="60"/>
      <c r="AI113" s="60"/>
      <c r="AJ113" s="60"/>
      <c r="AK113" s="60"/>
      <c r="AL113" s="60"/>
      <c r="AM113" s="60"/>
      <c r="AN113" s="60"/>
      <c r="AO113" s="60"/>
      <c r="AP113" s="60"/>
      <c r="AQ113" s="144"/>
      <c r="AR113" s="144"/>
      <c r="AS113" s="144"/>
      <c r="AT113" s="144"/>
      <c r="AU113" s="144"/>
      <c r="AV113" s="144"/>
      <c r="AW113" s="144"/>
      <c r="AX113" s="144"/>
      <c r="AY113" s="144"/>
      <c r="AZ113" s="144"/>
    </row>
    <row r="114" spans="1:52" s="27" customFormat="1" ht="21" customHeight="1">
      <c r="A114" s="672" t="s">
        <v>221</v>
      </c>
      <c r="B114" s="672"/>
      <c r="C114" s="672"/>
      <c r="D114" s="664"/>
      <c r="E114" s="664"/>
      <c r="F114" s="664"/>
      <c r="G114" s="85"/>
      <c r="H114" s="85"/>
      <c r="I114" s="60"/>
      <c r="J114" s="60"/>
      <c r="K114" s="60"/>
      <c r="L114" s="60"/>
      <c r="M114" s="60"/>
      <c r="N114" s="60"/>
      <c r="O114" s="60"/>
      <c r="P114" s="60"/>
      <c r="Q114" s="60"/>
      <c r="R114" s="60"/>
      <c r="S114" s="60"/>
      <c r="T114" s="60"/>
      <c r="U114" s="60"/>
      <c r="V114" s="60"/>
      <c r="W114" s="60"/>
      <c r="X114" s="60"/>
      <c r="Y114" s="60"/>
      <c r="Z114" s="60"/>
      <c r="AA114" s="60"/>
      <c r="AB114" s="63"/>
      <c r="AC114" s="63"/>
      <c r="AD114" s="214"/>
      <c r="AE114" s="214"/>
      <c r="AF114" s="60"/>
      <c r="AG114" s="60"/>
      <c r="AH114" s="60"/>
      <c r="AI114" s="60"/>
      <c r="AJ114" s="60"/>
      <c r="AK114" s="60"/>
      <c r="AL114" s="60"/>
      <c r="AM114" s="60"/>
      <c r="AN114" s="60"/>
      <c r="AO114" s="60"/>
      <c r="AP114" s="60"/>
      <c r="AQ114" s="144"/>
      <c r="AR114" s="144"/>
      <c r="AS114" s="144"/>
      <c r="AT114" s="144"/>
      <c r="AU114" s="144"/>
      <c r="AV114" s="144"/>
      <c r="AW114" s="144"/>
      <c r="AX114" s="144"/>
      <c r="AY114" s="144"/>
      <c r="AZ114" s="144"/>
    </row>
    <row r="115" spans="1:52" s="27" customFormat="1" ht="52.5" customHeight="1">
      <c r="A115" s="672" t="s">
        <v>222</v>
      </c>
      <c r="B115" s="672"/>
      <c r="C115" s="672"/>
      <c r="D115" s="664"/>
      <c r="E115" s="664"/>
      <c r="F115" s="664"/>
      <c r="G115" s="32"/>
      <c r="H115" s="32"/>
      <c r="I115" s="60"/>
      <c r="J115" s="60"/>
      <c r="K115" s="60"/>
      <c r="L115" s="60"/>
      <c r="M115" s="60"/>
      <c r="N115" s="60"/>
      <c r="O115" s="60"/>
      <c r="P115" s="60"/>
      <c r="Q115" s="60"/>
      <c r="R115" s="60"/>
      <c r="S115" s="60"/>
      <c r="T115" s="60"/>
      <c r="U115" s="60"/>
      <c r="V115" s="60"/>
      <c r="W115" s="60"/>
      <c r="X115" s="60"/>
      <c r="Y115" s="60"/>
      <c r="Z115" s="60"/>
      <c r="AA115" s="60"/>
      <c r="AB115" s="63"/>
      <c r="AC115" s="63"/>
      <c r="AD115" s="214"/>
      <c r="AE115" s="214"/>
      <c r="AF115" s="60"/>
      <c r="AG115" s="60"/>
      <c r="AH115" s="60"/>
      <c r="AI115" s="60"/>
      <c r="AJ115" s="60"/>
      <c r="AK115" s="60"/>
      <c r="AL115" s="60"/>
      <c r="AM115" s="60"/>
      <c r="AN115" s="60"/>
      <c r="AO115" s="60"/>
      <c r="AP115" s="60"/>
      <c r="AQ115" s="144"/>
      <c r="AR115" s="144"/>
      <c r="AS115" s="144"/>
      <c r="AT115" s="144"/>
      <c r="AU115" s="144"/>
      <c r="AV115" s="144"/>
      <c r="AW115" s="144"/>
      <c r="AX115" s="144"/>
      <c r="AY115" s="144"/>
      <c r="AZ115" s="144"/>
    </row>
    <row r="116" spans="1:52" s="27" customFormat="1" ht="21" customHeight="1">
      <c r="A116" s="663" t="s">
        <v>223</v>
      </c>
      <c r="B116" s="663"/>
      <c r="C116" s="663"/>
      <c r="D116" s="664"/>
      <c r="E116" s="664"/>
      <c r="F116" s="664"/>
      <c r="G116" s="32"/>
      <c r="H116" s="32"/>
      <c r="I116" s="60"/>
      <c r="J116" s="60"/>
      <c r="K116" s="60"/>
      <c r="L116" s="60"/>
      <c r="M116" s="60"/>
      <c r="N116" s="60"/>
      <c r="O116" s="60"/>
      <c r="P116" s="60"/>
      <c r="Q116" s="60"/>
      <c r="R116" s="60"/>
      <c r="S116" s="60"/>
      <c r="T116" s="60"/>
      <c r="U116" s="60"/>
      <c r="V116" s="60"/>
      <c r="W116" s="60"/>
      <c r="X116" s="60"/>
      <c r="Y116" s="60"/>
      <c r="Z116" s="60"/>
      <c r="AA116" s="60"/>
      <c r="AB116" s="63"/>
      <c r="AC116" s="63"/>
      <c r="AD116" s="214"/>
      <c r="AE116" s="214"/>
      <c r="AF116" s="60"/>
      <c r="AG116" s="60"/>
      <c r="AH116" s="60"/>
      <c r="AI116" s="60"/>
      <c r="AJ116" s="60"/>
      <c r="AK116" s="60"/>
      <c r="AL116" s="60"/>
      <c r="AM116" s="60"/>
      <c r="AN116" s="60"/>
      <c r="AO116" s="60"/>
      <c r="AP116" s="60"/>
    </row>
    <row r="117" spans="1:52" s="27" customFormat="1" ht="21" customHeight="1">
      <c r="A117" s="669"/>
      <c r="B117" s="669"/>
      <c r="C117" s="669"/>
      <c r="D117" s="664"/>
      <c r="E117" s="664"/>
      <c r="F117" s="664"/>
      <c r="G117" s="32"/>
      <c r="H117" s="32"/>
      <c r="I117" s="60"/>
      <c r="J117" s="60"/>
      <c r="K117" s="60"/>
      <c r="L117" s="60"/>
      <c r="M117" s="60"/>
      <c r="N117" s="60"/>
      <c r="O117" s="60"/>
      <c r="P117" s="60"/>
      <c r="Q117" s="60"/>
      <c r="R117" s="60"/>
      <c r="S117" s="60"/>
      <c r="T117" s="60"/>
      <c r="U117" s="60"/>
      <c r="V117" s="60"/>
      <c r="W117" s="60"/>
      <c r="X117" s="60"/>
      <c r="Y117" s="60"/>
      <c r="Z117" s="60"/>
      <c r="AA117" s="60"/>
      <c r="AB117" s="63"/>
      <c r="AC117" s="63"/>
      <c r="AD117" s="214"/>
      <c r="AE117" s="214"/>
      <c r="AF117" s="60"/>
      <c r="AG117" s="60"/>
      <c r="AH117" s="60"/>
      <c r="AI117" s="60"/>
      <c r="AJ117" s="60"/>
      <c r="AK117" s="60"/>
      <c r="AL117" s="60"/>
      <c r="AM117" s="60"/>
      <c r="AN117" s="60"/>
      <c r="AO117" s="60"/>
      <c r="AP117" s="60"/>
    </row>
    <row r="118" spans="1:52">
      <c r="A118" s="670"/>
      <c r="B118" s="670"/>
      <c r="C118" s="670"/>
      <c r="D118" s="664"/>
      <c r="E118" s="664"/>
      <c r="F118" s="664"/>
    </row>
    <row r="119" spans="1:52" ht="198">
      <c r="A119" s="76"/>
      <c r="B119" s="76"/>
      <c r="C119" s="76"/>
      <c r="D119" s="136"/>
      <c r="E119" s="136"/>
      <c r="F119" s="136"/>
      <c r="H119" s="255" t="s">
        <v>114</v>
      </c>
      <c r="I119" s="256" t="str">
        <f>"Attachment 2(" &amp; Basic!$B$2 &amp; ") "</f>
        <v xml:space="preserve">Attachment 2(LS01) </v>
      </c>
      <c r="J119" s="256" t="s">
        <v>113</v>
      </c>
    </row>
    <row r="120" spans="1:52" ht="47.25" customHeight="1">
      <c r="A120" s="501" t="str">
        <f>H119&amp;I119&amp;J119</f>
        <v>Note: Bidders may note that no prescribed proforma has been enclosed for Attachment 2(LS01) Power of Attorney. Bidders may use their own proforma for furnishing the required information with the bid.</v>
      </c>
      <c r="B120" s="501"/>
      <c r="C120" s="501"/>
      <c r="D120" s="501"/>
      <c r="E120" s="501"/>
      <c r="F120" s="501"/>
    </row>
  </sheetData>
  <sheetProtection password="EE0B" sheet="1" formatColumns="0" formatRows="0" selectLockedCells="1"/>
  <dataConsolidate/>
  <customSheetViews>
    <customSheetView guid="{F0B6C6E1-BBDB-4A75-A9F0-384CBB745CE4}" showPageBreaks="1" showGridLines="0" fitToPage="1" printArea="1" hiddenRows="1" view="pageBreakPreview">
      <selection activeCell="B87" sqref="B87:C87"/>
      <rowBreaks count="1" manualBreakCount="1">
        <brk id="102" max="9" man="1"/>
      </rowBreaks>
      <pageMargins left="0.59" right="0.46" top="0.59055118110236204" bottom="0.59055118110236204" header="0.35433070866141703" footer="0.35433070866141703"/>
      <pageSetup scale="62" fitToHeight="8" orientation="portrait" r:id="rId1"/>
      <headerFooter alignWithMargins="0">
        <oddFooter>&amp;R&amp;"Book Antiqua,Bold"&amp;8 Page &amp;P of &amp;N</oddFooter>
      </headerFooter>
    </customSheetView>
    <customSheetView guid="{26C060F1-C19E-47DD-BF56-3C984BC287C6}" scale="130" showPageBreaks="1" showGridLines="0" fitToPage="1" printArea="1" hiddenRows="1" view="pageBreakPreview" topLeftCell="A48">
      <selection activeCell="B55" sqref="B55:F55"/>
      <rowBreaks count="1" manualBreakCount="1">
        <brk id="103" max="9" man="1"/>
      </rowBreaks>
      <pageMargins left="0.59" right="0.46" top="0.59055118110236204" bottom="0.59055118110236204" header="0.35433070866141703" footer="0.35433070866141703"/>
      <pageSetup scale="65" fitToHeight="8" orientation="portrait" r:id="rId2"/>
      <headerFooter alignWithMargins="0">
        <oddFooter>&amp;R&amp;"Book Antiqua,Bold"&amp;8 Page &amp;P of &amp;N</oddFooter>
      </headerFooter>
    </customSheetView>
    <customSheetView guid="{02C24E46-CB1A-4A64-AFE8-BC568DF970F3}" showPageBreaks="1" showGridLines="0" fitToPage="1" printArea="1" hiddenRows="1" view="pageBreakPreview">
      <selection activeCell="G17" sqref="G17"/>
      <rowBreaks count="1" manualBreakCount="1">
        <brk id="106" max="5" man="1"/>
      </rowBreaks>
      <pageMargins left="0.59" right="0.46" top="0.59055118110236204" bottom="0.59055118110236204" header="0.35433070866141703" footer="0.35433070866141703"/>
      <pageSetup scale="91" fitToHeight="8" orientation="portrait" r:id="rId3"/>
      <headerFooter alignWithMargins="0">
        <oddFooter>&amp;R&amp;"Book Antiqua,Bold"&amp;8 Page &amp;P of &amp;N</oddFooter>
      </headerFooter>
    </customSheetView>
    <customSheetView guid="{955D6481-897E-48CA-BB0D-D704C8664312}" showPageBreaks="1" showGridLines="0" fitToPage="1" printArea="1" view="pageBreakPreview" topLeftCell="A49">
      <selection activeCell="B56" sqref="B56:F56"/>
      <rowBreaks count="1" manualBreakCount="1">
        <brk id="104" max="5" man="1"/>
      </rowBreaks>
      <pageMargins left="0.59" right="0.46" top="0.59055118110236204" bottom="0.59055118110236204" header="0.35433070866141703" footer="0.35433070866141703"/>
      <pageSetup scale="91" fitToHeight="8" orientation="portrait" r:id="rId4"/>
      <headerFooter alignWithMargins="0">
        <oddFooter>&amp;R&amp;"Book Antiqua,Bold"&amp;8 Page &amp;P of &amp;N</oddFooter>
      </headerFooter>
    </customSheetView>
    <customSheetView guid="{FA33CAB9-FE45-4709-BC11-EBB8931FB6CB}" scale="80" showPageBreaks="1" showGridLines="0" fitToPage="1" printArea="1" view="pageBreakPreview" topLeftCell="A37">
      <selection activeCell="C5" sqref="C5:F5"/>
      <rowBreaks count="1" manualBreakCount="1">
        <brk id="101" max="5" man="1"/>
      </rowBreaks>
      <pageMargins left="0.59" right="0.46" top="0.59055118110236204" bottom="0.59055118110236204" header="0.35433070866141703" footer="0.35433070866141703"/>
      <pageSetup scale="91" fitToHeight="8" orientation="portrait" r:id="rId5"/>
      <headerFooter alignWithMargins="0">
        <oddFooter>&amp;R&amp;"Book Antiqua,Bold"&amp;8 Page &amp;P of &amp;N</oddFooter>
      </headerFooter>
    </customSheetView>
    <customSheetView guid="{A966316B-6DBC-467B-B4AD-0F6D41569056}" scale="80" showPageBreaks="1" showGridLines="0" fitToPage="1" printArea="1" view="pageBreakPreview" topLeftCell="A87">
      <selection activeCell="G17" sqref="G17"/>
      <rowBreaks count="1" manualBreakCount="1">
        <brk id="100" max="5" man="1"/>
      </rowBreaks>
      <pageMargins left="0.59" right="0.46" top="0.59055118110236204" bottom="0.59055118110236204" header="0.35433070866141703" footer="0.35433070866141703"/>
      <pageSetup scale="91" fitToHeight="8" orientation="portrait" r:id="rId6"/>
      <headerFooter alignWithMargins="0">
        <oddFooter>&amp;R&amp;"Book Antiqua,Bold"&amp;8 Page &amp;P of &amp;N</oddFooter>
      </headerFooter>
    </customSheetView>
    <customSheetView guid="{0B94E550-FB49-4D0D-BCDB-8811C4A584DD}" scale="80" showPageBreaks="1" showGridLines="0" printArea="1" view="pageBreakPreview" topLeftCell="A85">
      <selection activeCell="G94" sqref="G94"/>
      <rowBreaks count="1" manualBreakCount="1">
        <brk id="93"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101E340E-5624-46EF-AADB-2F62C21B5295}" showPageBreaks="1" showGridLines="0" printArea="1" view="pageBreakPreview" topLeftCell="A73">
      <selection activeCell="B80" sqref="B80:C80"/>
      <rowBreaks count="7" manualBreakCount="7">
        <brk id="20" max="5" man="1"/>
        <brk id="28" max="5" man="1"/>
        <brk id="44" max="5" man="1"/>
        <brk id="54" max="5" man="1"/>
        <brk id="71" max="5" man="1"/>
        <brk id="83"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A667ED77-8424-4D1C-8A46-14ECA26AEC7D}" showPageBreaks="1" showGridLines="0" printArea="1" view="pageBreakPreview" topLeftCell="A10">
      <selection activeCell="B41" sqref="B41"/>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7A122CCC-B984-47E9-88CF-89418CB24A21}" showGridLines="0" showRuler="0">
      <selection activeCell="G17" sqref="G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DC28ED1E-3E35-4094-9C2B-5C0A1C1D459C}" showGridLines="0" topLeftCell="A66">
      <selection activeCell="B74" sqref="B74:C74"/>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244B8F7F-C84C-4134-A8A5-723A75D45FC2}" showGridLines="0">
      <selection activeCell="B74" sqref="B74:C74"/>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43BCBF1E-CDCF-4541-8D79-87EDCECBC1FD}" showGridLines="0">
      <selection activeCell="D102" sqref="D102:F102"/>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B3AA1F62-F1E5-4DDF-B9C9-D54D9BFF6A2A}" showPageBreaks="1" showGridLines="0" printArea="1" view="pageBreakPreview" topLeftCell="A10">
      <selection activeCell="B41" sqref="B41"/>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9E565B0E-8A1D-4C38-9278-F5233F8D5014}" showPageBreaks="1" showGridLines="0" printArea="1" view="pageBreakPreview" topLeftCell="A62">
      <selection activeCell="B78" sqref="B78:C78"/>
      <rowBreaks count="7" manualBreakCount="7">
        <brk id="20" max="5" man="1"/>
        <brk id="29" max="5" man="1"/>
        <brk id="44" max="5" man="1"/>
        <brk id="52" max="5" man="1"/>
        <brk id="68" max="5" man="1"/>
        <brk id="73" max="5" man="1"/>
        <brk id="93"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EC8792F6-94EB-40FE-A69E-3F2E55E190BC}" showPageBreaks="1" showGridLines="0" printArea="1" view="pageBreakPreview" topLeftCell="A38">
      <selection activeCell="B45" sqref="B45:F45"/>
      <rowBreaks count="7" manualBreakCount="7">
        <brk id="20" max="5" man="1"/>
        <brk id="28" max="5" man="1"/>
        <brk id="44" max="5" man="1"/>
        <brk id="54" max="5" man="1"/>
        <brk id="71" max="5" man="1"/>
        <brk id="76" max="5" man="1"/>
        <brk id="96"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9D1B684-1876-468F-8D99-45DA6BBF39C7}" showPageBreaks="1" showGridLines="0" printArea="1" view="pageBreakPreview" topLeftCell="A17">
      <selection activeCell="G17" sqref="G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B4BE0CEE-465A-40B9-8268-D354BC993C36}" scale="80" showPageBreaks="1" showGridLines="0" fitToPage="1" printArea="1" view="pageBreakPreview" topLeftCell="A5">
      <selection activeCell="C5" sqref="C5:F5"/>
      <rowBreaks count="1" manualBreakCount="1">
        <brk id="93" max="5" man="1"/>
      </rowBreaks>
      <pageMargins left="0.59" right="0.46" top="0.59055118110236204" bottom="0.59055118110236204" header="0.35433070866141703" footer="0.35433070866141703"/>
      <pageSetup scale="91" fitToHeight="8" orientation="portrait" r:id="rId19"/>
      <headerFooter alignWithMargins="0">
        <oddFooter>&amp;R&amp;"Book Antiqua,Bold"&amp;8 Page &amp;P of &amp;N</oddFooter>
      </headerFooter>
    </customSheetView>
    <customSheetView guid="{13074202-7653-40A0-B9BF-16D1589728A2}" scale="80" showPageBreaks="1" showGridLines="0" fitToPage="1" printArea="1" view="pageBreakPreview">
      <selection activeCell="C5" sqref="C5:F5"/>
      <rowBreaks count="1" manualBreakCount="1">
        <brk id="101" max="5" man="1"/>
      </rowBreaks>
      <pageMargins left="0.59" right="0.46" top="0.59055118110236204" bottom="0.59055118110236204" header="0.35433070866141703" footer="0.35433070866141703"/>
      <pageSetup scale="91" fitToHeight="8" orientation="portrait" r:id="rId20"/>
      <headerFooter alignWithMargins="0">
        <oddFooter>&amp;R&amp;"Book Antiqua,Bold"&amp;8 Page &amp;P of &amp;N</oddFooter>
      </headerFooter>
    </customSheetView>
    <customSheetView guid="{4B244927-9C7A-42F5-AAF5-ADC353C736FE}" showPageBreaks="1" showGridLines="0" fitToPage="1" printArea="1" view="pageBreakPreview" topLeftCell="A47">
      <selection activeCell="B53" sqref="B53:F53"/>
      <rowBreaks count="1" manualBreakCount="1">
        <brk id="101" max="5" man="1"/>
      </rowBreaks>
      <pageMargins left="0.59" right="0.46" top="0.59055118110236204" bottom="0.59055118110236204" header="0.35433070866141703" footer="0.35433070866141703"/>
      <pageSetup scale="91" fitToHeight="8" orientation="portrait" r:id="rId21"/>
      <headerFooter alignWithMargins="0">
        <oddFooter>&amp;R&amp;"Book Antiqua,Bold"&amp;8 Page &amp;P of &amp;N</oddFooter>
      </headerFooter>
    </customSheetView>
    <customSheetView guid="{073677CF-5E9E-429E-9C1F-055126F3C8DC}" showPageBreaks="1" showGridLines="0" fitToPage="1" printArea="1" view="pageBreakPreview">
      <selection activeCell="B53" sqref="B53:F53"/>
      <rowBreaks count="1" manualBreakCount="1">
        <brk id="101" max="5" man="1"/>
      </rowBreaks>
      <pageMargins left="0.59" right="0.46" top="0.59055118110236204" bottom="0.59055118110236204" header="0.35433070866141703" footer="0.35433070866141703"/>
      <pageSetup scale="91" fitToHeight="8" orientation="portrait" r:id="rId22"/>
      <headerFooter alignWithMargins="0">
        <oddFooter>&amp;R&amp;"Book Antiqua,Bold"&amp;8 Page &amp;P of &amp;N</oddFooter>
      </headerFooter>
    </customSheetView>
    <customSheetView guid="{F80E5273-5F89-42D0-8059-39B4DAA26485}" showPageBreaks="1" showGridLines="0" fitToPage="1" printArea="1" hiddenRows="1" view="pageBreakPreview">
      <selection activeCell="B90" sqref="B90:C90"/>
      <rowBreaks count="1" manualBreakCount="1">
        <brk id="105" max="5" man="1"/>
      </rowBreaks>
      <pageMargins left="0.59" right="0.46" top="0.59055118110236204" bottom="0.59055118110236204" header="0.35433070866141703" footer="0.35433070866141703"/>
      <pageSetup scale="91" fitToHeight="8" orientation="portrait" r:id="rId23"/>
      <headerFooter alignWithMargins="0">
        <oddFooter>&amp;R&amp;"Book Antiqua,Bold"&amp;8 Page &amp;P of &amp;N</oddFooter>
      </headerFooter>
    </customSheetView>
    <customSheetView guid="{3A9A4658-0506-4EA2-8800-91A33CC724CB}" showPageBreaks="1" showGridLines="0" fitToPage="1" printArea="1" hiddenRows="1" view="pageBreakPreview">
      <selection activeCell="G17" sqref="G17"/>
      <rowBreaks count="1" manualBreakCount="1">
        <brk id="106" max="5" man="1"/>
      </rowBreaks>
      <pageMargins left="0.59" right="0.46" top="0.59055118110236204" bottom="0.59055118110236204" header="0.35433070866141703" footer="0.35433070866141703"/>
      <pageSetup scale="91" fitToHeight="8" orientation="portrait" r:id="rId24"/>
      <headerFooter alignWithMargins="0">
        <oddFooter>&amp;R&amp;"Book Antiqua,Bold"&amp;8 Page &amp;P of &amp;N</oddFooter>
      </headerFooter>
    </customSheetView>
    <customSheetView guid="{3A7B3E6C-4805-42DC-AD4C-749B6F60AF6B}" scale="130" showPageBreaks="1" showGridLines="0" fitToPage="1" printArea="1" hiddenRows="1" view="pageBreakPreview" topLeftCell="A48">
      <selection activeCell="B55" sqref="B55:F55"/>
      <rowBreaks count="1" manualBreakCount="1">
        <brk id="103" max="9" man="1"/>
      </rowBreaks>
      <pageMargins left="0.59" right="0.46" top="0.59055118110236204" bottom="0.59055118110236204" header="0.35433070866141703" footer="0.35433070866141703"/>
      <pageSetup scale="65" fitToHeight="8" orientation="portrait" r:id="rId25"/>
      <headerFooter alignWithMargins="0">
        <oddFooter>&amp;R&amp;"Book Antiqua,Bold"&amp;8 Page &amp;P of &amp;N</oddFooter>
      </headerFooter>
    </customSheetView>
  </customSheetViews>
  <mergeCells count="99">
    <mergeCell ref="A113:C113"/>
    <mergeCell ref="B85:F85"/>
    <mergeCell ref="A120:F120"/>
    <mergeCell ref="A114:C114"/>
    <mergeCell ref="D114:F114"/>
    <mergeCell ref="A115:C115"/>
    <mergeCell ref="D115:F115"/>
    <mergeCell ref="D116:F116"/>
    <mergeCell ref="A116:C116"/>
    <mergeCell ref="A117:C117"/>
    <mergeCell ref="D117:F117"/>
    <mergeCell ref="A118:C118"/>
    <mergeCell ref="D118:F118"/>
    <mergeCell ref="D89:E89"/>
    <mergeCell ref="B92:F92"/>
    <mergeCell ref="E99:F99"/>
    <mergeCell ref="D52:F52"/>
    <mergeCell ref="D53:F53"/>
    <mergeCell ref="B84:F84"/>
    <mergeCell ref="B81:F81"/>
    <mergeCell ref="B82:F82"/>
    <mergeCell ref="D90:E90"/>
    <mergeCell ref="D113:F113"/>
    <mergeCell ref="B86:C86"/>
    <mergeCell ref="D112:F112"/>
    <mergeCell ref="A111:C111"/>
    <mergeCell ref="A112:C112"/>
    <mergeCell ref="D111:F111"/>
    <mergeCell ref="D86:E86"/>
    <mergeCell ref="B107:C107"/>
    <mergeCell ref="A104:B104"/>
    <mergeCell ref="B106:C106"/>
    <mergeCell ref="B88:C88"/>
    <mergeCell ref="D88:E88"/>
    <mergeCell ref="B89:C89"/>
    <mergeCell ref="A110:C110"/>
    <mergeCell ref="D110:F110"/>
    <mergeCell ref="E100:F100"/>
    <mergeCell ref="A103:F103"/>
    <mergeCell ref="B90:C90"/>
    <mergeCell ref="B91:F91"/>
    <mergeCell ref="B56:F56"/>
    <mergeCell ref="B57:F57"/>
    <mergeCell ref="B58:F58"/>
    <mergeCell ref="B59:F59"/>
    <mergeCell ref="B60:F60"/>
    <mergeCell ref="B61:F61"/>
    <mergeCell ref="B62:F62"/>
    <mergeCell ref="D87:E87"/>
    <mergeCell ref="B63:F63"/>
    <mergeCell ref="B64:F64"/>
    <mergeCell ref="C78:D78"/>
    <mergeCell ref="B79:F79"/>
    <mergeCell ref="B80:F80"/>
    <mergeCell ref="B87:C87"/>
    <mergeCell ref="B83:F83"/>
    <mergeCell ref="B55:F55"/>
    <mergeCell ref="D39:F39"/>
    <mergeCell ref="D40:F40"/>
    <mergeCell ref="D41:F41"/>
    <mergeCell ref="B54:F54"/>
    <mergeCell ref="D43:F43"/>
    <mergeCell ref="D46:F46"/>
    <mergeCell ref="D42:F42"/>
    <mergeCell ref="D44:F44"/>
    <mergeCell ref="D45:F45"/>
    <mergeCell ref="D51:F51"/>
    <mergeCell ref="D50:F50"/>
    <mergeCell ref="D47:F47"/>
    <mergeCell ref="D48:F48"/>
    <mergeCell ref="D49:F49"/>
    <mergeCell ref="G16:H16"/>
    <mergeCell ref="B17:F17"/>
    <mergeCell ref="B29:C29"/>
    <mergeCell ref="D29:F29"/>
    <mergeCell ref="B20:F20"/>
    <mergeCell ref="D21:F21"/>
    <mergeCell ref="D24:F24"/>
    <mergeCell ref="D27:F27"/>
    <mergeCell ref="D28:F28"/>
    <mergeCell ref="D23:F23"/>
    <mergeCell ref="G23:I23"/>
    <mergeCell ref="D26:F26"/>
    <mergeCell ref="D25:F25"/>
    <mergeCell ref="A3:F3"/>
    <mergeCell ref="C5:F5"/>
    <mergeCell ref="B6:C6"/>
    <mergeCell ref="C15:F15"/>
    <mergeCell ref="B18:F18"/>
    <mergeCell ref="K21:N21"/>
    <mergeCell ref="D34:F34"/>
    <mergeCell ref="D31:F31"/>
    <mergeCell ref="D32:F32"/>
    <mergeCell ref="D33:F33"/>
    <mergeCell ref="D38:F38"/>
    <mergeCell ref="D37:F37"/>
    <mergeCell ref="D35:F35"/>
    <mergeCell ref="D36:F36"/>
    <mergeCell ref="D30:F30"/>
  </mergeCells>
  <phoneticPr fontId="72" type="noConversion"/>
  <conditionalFormatting sqref="Z26">
    <cfRule type="expression" dxfId="6" priority="12" stopIfTrue="1">
      <formula>"if(right($I$21,1)=""."")"</formula>
    </cfRule>
  </conditionalFormatting>
  <conditionalFormatting sqref="H26">
    <cfRule type="expression" dxfId="5" priority="10" stopIfTrue="1">
      <formula>$H$26="Sole Bidder"</formula>
    </cfRule>
  </conditionalFormatting>
  <conditionalFormatting sqref="F106:F107">
    <cfRule type="expression" dxfId="4" priority="9" stopIfTrue="1">
      <formula>$E$106=""</formula>
    </cfRule>
  </conditionalFormatting>
  <conditionalFormatting sqref="B91:F91">
    <cfRule type="expression" dxfId="3" priority="5">
      <formula>$H$26="Sole Bidder"</formula>
    </cfRule>
  </conditionalFormatting>
  <conditionalFormatting sqref="A103:F108">
    <cfRule type="expression" dxfId="2" priority="4">
      <formula>$H$26="Sole Bidder"</formula>
    </cfRule>
  </conditionalFormatting>
  <conditionalFormatting sqref="B106:C106">
    <cfRule type="expression" dxfId="1" priority="2">
      <formula>$A$106=""</formula>
    </cfRule>
  </conditionalFormatting>
  <conditionalFormatting sqref="B107:C107">
    <cfRule type="expression" dxfId="0" priority="1">
      <formula>$A$107=""</formula>
    </cfRule>
  </conditionalFormatting>
  <dataValidations xWindow="823" yWindow="560" count="7">
    <dataValidation type="whole" allowBlank="1" showInputMessage="1" showErrorMessage="1" error="Enter numeric figure only !" prompt="Enter the Bid Security Amount in Figures" sqref="I21:I22 I24" xr:uid="{00000000-0002-0000-1900-000000000000}">
      <formula1>0</formula1>
      <formula2>990000000</formula2>
    </dataValidation>
    <dataValidation type="whole" allowBlank="1" showInputMessage="1" showErrorMessage="1" error="Enter numeric figure between 1 to 20 only !" prompt="Enter the Validity of Bid Security in MONTHS" sqref="J24" xr:uid="{00000000-0002-0000-1900-000001000000}">
      <formula1>1</formula1>
      <formula2>20</formula2>
    </dataValidation>
    <dataValidation type="list" allowBlank="1" showInputMessage="1" showErrorMessage="1" sqref="G22" xr:uid="{00000000-0002-0000-1900-000002000000}">
      <formula1>$AC$19:$AC$25</formula1>
    </dataValidation>
    <dataValidation showDropDown="1" showInputMessage="1" showErrorMessage="1" sqref="G24" xr:uid="{00000000-0002-0000-1900-000003000000}"/>
    <dataValidation allowBlank="1" showInputMessage="1" showErrorMessage="1" error="Enter numeric figure between 1 to 20 only !" sqref="J21" xr:uid="{00000000-0002-0000-1900-000004000000}"/>
    <dataValidation type="whole" allowBlank="1" showInputMessage="1" showErrorMessage="1" error="Enter numeric figure between 1 to 20 only !" sqref="J22" xr:uid="{00000000-0002-0000-1900-000005000000}">
      <formula1>1</formula1>
      <formula2>20</formula2>
    </dataValidation>
    <dataValidation type="list" allowBlank="1" showInputMessage="1" showErrorMessage="1" sqref="G21" xr:uid="{B3941461-EF08-4185-B4EE-92CAED8BDF9A}">
      <formula1>$AC$19:$AC$26</formula1>
    </dataValidation>
  </dataValidations>
  <pageMargins left="0.59" right="0.46" top="0.59055118110236204" bottom="0.59055118110236204" header="0.35433070866141703" footer="0.35433070866141703"/>
  <pageSetup scale="62" fitToHeight="8" orientation="portrait" r:id="rId26"/>
  <headerFooter alignWithMargins="0">
    <oddFooter>&amp;R&amp;"Book Antiqua,Bold"&amp;8 Page &amp;P of &amp;N</oddFooter>
  </headerFooter>
  <rowBreaks count="1" manualBreakCount="1">
    <brk id="102" max="9" man="1"/>
  </rowBreaks>
  <drawing r:id="rId2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D112"/>
  <sheetViews>
    <sheetView topLeftCell="A115" workbookViewId="0">
      <selection activeCell="A4" sqref="A4"/>
    </sheetView>
  </sheetViews>
  <sheetFormatPr defaultRowHeight="12.75"/>
  <cols>
    <col min="1" max="1" width="13.28515625" style="172" customWidth="1"/>
    <col min="2" max="2" width="11.85546875" style="172" customWidth="1"/>
    <col min="3" max="16384" width="9.140625" style="172"/>
  </cols>
  <sheetData>
    <row r="1" spans="1:4" s="171" customFormat="1" ht="30" customHeight="1">
      <c r="A1" s="673">
        <f>'Bid Form 1st Envelope '!I21</f>
        <v>0</v>
      </c>
      <c r="B1" s="673"/>
    </row>
    <row r="2" spans="1:4" s="171" customFormat="1" ht="30" customHeight="1"/>
    <row r="3" spans="1:4">
      <c r="A3" s="171"/>
    </row>
    <row r="4" spans="1:4">
      <c r="A4" s="196" t="str">
        <f>IF(OR((A1&gt;9999999999),(A1&lt;0)),"Invalid Entry - More than 1000 crore OR -ve value",IF(A1=0, "Rs. Zero Only ",+CONCATENATE("Rs. ", B11,D11,B10,D10,B9,D9,B8,D8,B7,D7,B6," Only")))</f>
        <v xml:space="preserve">Rs. Zero Only </v>
      </c>
    </row>
    <row r="5" spans="1:4">
      <c r="A5" s="171"/>
    </row>
    <row r="6" spans="1:4">
      <c r="A6" s="197">
        <f>-INT(A1/100)*100+ROUND(A1,0)</f>
        <v>0</v>
      </c>
      <c r="B6" s="172" t="str">
        <f t="shared" ref="B6:B11" si="0">IF(A6=0,"",LOOKUP(A6,$A$13:$A$112,$B$13:$B$112))</f>
        <v/>
      </c>
      <c r="D6" s="196"/>
    </row>
    <row r="7" spans="1:4">
      <c r="A7" s="197">
        <f>-INT(A1/1000)*10+INT(A1/100)</f>
        <v>0</v>
      </c>
      <c r="B7" s="172" t="str">
        <f t="shared" si="0"/>
        <v/>
      </c>
      <c r="D7" s="196" t="str">
        <f>+IF(B7="",""," Hundred ")</f>
        <v/>
      </c>
    </row>
    <row r="8" spans="1:4">
      <c r="A8" s="197">
        <f>-INT(A1/100000)*100+INT(A1/1000)</f>
        <v>0</v>
      </c>
      <c r="B8" s="172" t="str">
        <f t="shared" si="0"/>
        <v/>
      </c>
      <c r="D8" s="196" t="str">
        <f>IF((B8=""),IF(C8="",""," Thousand ")," Thousand ")</f>
        <v/>
      </c>
    </row>
    <row r="9" spans="1:4">
      <c r="A9" s="197">
        <f>-INT(A1/10000000)*100+INT(A1/100000)</f>
        <v>0</v>
      </c>
      <c r="B9" s="172" t="str">
        <f t="shared" si="0"/>
        <v/>
      </c>
      <c r="D9" s="196" t="str">
        <f>IF((B9=""),IF(C9="",""," Lac ")," Lac ")</f>
        <v/>
      </c>
    </row>
    <row r="10" spans="1:4">
      <c r="A10" s="197">
        <f>-INT(A1/1000000000)*100+INT(A1/10000000)</f>
        <v>0</v>
      </c>
      <c r="B10" s="198" t="str">
        <f t="shared" si="0"/>
        <v/>
      </c>
      <c r="D10" s="196" t="str">
        <f>IF((B10=""),IF(C10="",""," Crore ")," Crore ")</f>
        <v/>
      </c>
    </row>
    <row r="11" spans="1:4">
      <c r="A11" s="199">
        <f>-INT(A1/10000000000)*1000+INT(A1/1000000000)</f>
        <v>0</v>
      </c>
      <c r="B11" s="198" t="str">
        <f t="shared" si="0"/>
        <v/>
      </c>
      <c r="D11" s="196" t="str">
        <f>IF((B11=""),IF(C11="",""," Hundred ")," Hundred ")</f>
        <v/>
      </c>
    </row>
    <row r="13" spans="1:4">
      <c r="A13" s="200">
        <v>1</v>
      </c>
      <c r="B13" s="201" t="s">
        <v>238</v>
      </c>
    </row>
    <row r="14" spans="1:4">
      <c r="A14" s="200">
        <v>2</v>
      </c>
      <c r="B14" s="201" t="s">
        <v>239</v>
      </c>
    </row>
    <row r="15" spans="1:4">
      <c r="A15" s="200">
        <v>3</v>
      </c>
      <c r="B15" s="201" t="s">
        <v>240</v>
      </c>
    </row>
    <row r="16" spans="1:4">
      <c r="A16" s="200">
        <v>4</v>
      </c>
      <c r="B16" s="201" t="s">
        <v>241</v>
      </c>
    </row>
    <row r="17" spans="1:2">
      <c r="A17" s="200">
        <v>5</v>
      </c>
      <c r="B17" s="201" t="s">
        <v>242</v>
      </c>
    </row>
    <row r="18" spans="1:2">
      <c r="A18" s="200">
        <v>6</v>
      </c>
      <c r="B18" s="201" t="s">
        <v>243</v>
      </c>
    </row>
    <row r="19" spans="1:2">
      <c r="A19" s="200">
        <v>7</v>
      </c>
      <c r="B19" s="201" t="s">
        <v>244</v>
      </c>
    </row>
    <row r="20" spans="1:2">
      <c r="A20" s="200">
        <v>8</v>
      </c>
      <c r="B20" s="201" t="s">
        <v>245</v>
      </c>
    </row>
    <row r="21" spans="1:2">
      <c r="A21" s="200">
        <v>9</v>
      </c>
      <c r="B21" s="201" t="s">
        <v>246</v>
      </c>
    </row>
    <row r="22" spans="1:2">
      <c r="A22" s="200">
        <v>10</v>
      </c>
      <c r="B22" s="201" t="s">
        <v>247</v>
      </c>
    </row>
    <row r="23" spans="1:2">
      <c r="A23" s="200">
        <v>11</v>
      </c>
      <c r="B23" s="201" t="s">
        <v>248</v>
      </c>
    </row>
    <row r="24" spans="1:2">
      <c r="A24" s="200">
        <v>12</v>
      </c>
      <c r="B24" s="201" t="s">
        <v>249</v>
      </c>
    </row>
    <row r="25" spans="1:2">
      <c r="A25" s="200">
        <v>13</v>
      </c>
      <c r="B25" s="201" t="s">
        <v>250</v>
      </c>
    </row>
    <row r="26" spans="1:2">
      <c r="A26" s="200">
        <v>14</v>
      </c>
      <c r="B26" s="201" t="s">
        <v>251</v>
      </c>
    </row>
    <row r="27" spans="1:2">
      <c r="A27" s="200">
        <v>15</v>
      </c>
      <c r="B27" s="201" t="s">
        <v>252</v>
      </c>
    </row>
    <row r="28" spans="1:2">
      <c r="A28" s="200">
        <v>16</v>
      </c>
      <c r="B28" s="201" t="s">
        <v>253</v>
      </c>
    </row>
    <row r="29" spans="1:2">
      <c r="A29" s="200">
        <v>17</v>
      </c>
      <c r="B29" s="201" t="s">
        <v>254</v>
      </c>
    </row>
    <row r="30" spans="1:2">
      <c r="A30" s="200">
        <v>18</v>
      </c>
      <c r="B30" s="201" t="s">
        <v>255</v>
      </c>
    </row>
    <row r="31" spans="1:2">
      <c r="A31" s="200">
        <v>19</v>
      </c>
      <c r="B31" s="201" t="s">
        <v>256</v>
      </c>
    </row>
    <row r="32" spans="1:2">
      <c r="A32" s="200">
        <v>20</v>
      </c>
      <c r="B32" s="201" t="s">
        <v>257</v>
      </c>
    </row>
    <row r="33" spans="1:2">
      <c r="A33" s="200">
        <v>21</v>
      </c>
      <c r="B33" s="201" t="s">
        <v>258</v>
      </c>
    </row>
    <row r="34" spans="1:2">
      <c r="A34" s="200">
        <v>22</v>
      </c>
      <c r="B34" s="201" t="s">
        <v>259</v>
      </c>
    </row>
    <row r="35" spans="1:2">
      <c r="A35" s="200">
        <v>23</v>
      </c>
      <c r="B35" s="201" t="s">
        <v>260</v>
      </c>
    </row>
    <row r="36" spans="1:2">
      <c r="A36" s="200">
        <v>24</v>
      </c>
      <c r="B36" s="201" t="s">
        <v>261</v>
      </c>
    </row>
    <row r="37" spans="1:2">
      <c r="A37" s="200">
        <v>25</v>
      </c>
      <c r="B37" s="201" t="s">
        <v>262</v>
      </c>
    </row>
    <row r="38" spans="1:2">
      <c r="A38" s="200">
        <v>26</v>
      </c>
      <c r="B38" s="201" t="s">
        <v>263</v>
      </c>
    </row>
    <row r="39" spans="1:2">
      <c r="A39" s="200">
        <v>27</v>
      </c>
      <c r="B39" s="201" t="s">
        <v>264</v>
      </c>
    </row>
    <row r="40" spans="1:2">
      <c r="A40" s="200">
        <v>28</v>
      </c>
      <c r="B40" s="201" t="s">
        <v>265</v>
      </c>
    </row>
    <row r="41" spans="1:2">
      <c r="A41" s="200">
        <v>29</v>
      </c>
      <c r="B41" s="201" t="s">
        <v>266</v>
      </c>
    </row>
    <row r="42" spans="1:2">
      <c r="A42" s="200">
        <v>30</v>
      </c>
      <c r="B42" s="201" t="s">
        <v>267</v>
      </c>
    </row>
    <row r="43" spans="1:2">
      <c r="A43" s="200">
        <v>31</v>
      </c>
      <c r="B43" s="201" t="s">
        <v>268</v>
      </c>
    </row>
    <row r="44" spans="1:2">
      <c r="A44" s="200">
        <v>32</v>
      </c>
      <c r="B44" s="201" t="s">
        <v>269</v>
      </c>
    </row>
    <row r="45" spans="1:2">
      <c r="A45" s="200">
        <v>33</v>
      </c>
      <c r="B45" s="201" t="s">
        <v>270</v>
      </c>
    </row>
    <row r="46" spans="1:2">
      <c r="A46" s="200">
        <v>34</v>
      </c>
      <c r="B46" s="201" t="s">
        <v>271</v>
      </c>
    </row>
    <row r="47" spans="1:2">
      <c r="A47" s="200">
        <v>35</v>
      </c>
      <c r="B47" s="201" t="s">
        <v>137</v>
      </c>
    </row>
    <row r="48" spans="1:2">
      <c r="A48" s="200">
        <v>36</v>
      </c>
      <c r="B48" s="201" t="s">
        <v>272</v>
      </c>
    </row>
    <row r="49" spans="1:2">
      <c r="A49" s="200">
        <v>37</v>
      </c>
      <c r="B49" s="201" t="s">
        <v>273</v>
      </c>
    </row>
    <row r="50" spans="1:2">
      <c r="A50" s="200">
        <v>38</v>
      </c>
      <c r="B50" s="201" t="s">
        <v>274</v>
      </c>
    </row>
    <row r="51" spans="1:2">
      <c r="A51" s="200">
        <v>39</v>
      </c>
      <c r="B51" s="201" t="s">
        <v>275</v>
      </c>
    </row>
    <row r="52" spans="1:2">
      <c r="A52" s="200">
        <v>40</v>
      </c>
      <c r="B52" s="201" t="s">
        <v>276</v>
      </c>
    </row>
    <row r="53" spans="1:2">
      <c r="A53" s="200">
        <v>41</v>
      </c>
      <c r="B53" s="201" t="s">
        <v>277</v>
      </c>
    </row>
    <row r="54" spans="1:2">
      <c r="A54" s="200">
        <v>42</v>
      </c>
      <c r="B54" s="201" t="s">
        <v>278</v>
      </c>
    </row>
    <row r="55" spans="1:2">
      <c r="A55" s="200">
        <v>43</v>
      </c>
      <c r="B55" s="201" t="s">
        <v>279</v>
      </c>
    </row>
    <row r="56" spans="1:2">
      <c r="A56" s="200">
        <v>44</v>
      </c>
      <c r="B56" s="201" t="s">
        <v>280</v>
      </c>
    </row>
    <row r="57" spans="1:2">
      <c r="A57" s="200">
        <v>45</v>
      </c>
      <c r="B57" s="201" t="s">
        <v>281</v>
      </c>
    </row>
    <row r="58" spans="1:2">
      <c r="A58" s="200">
        <v>46</v>
      </c>
      <c r="B58" s="201" t="s">
        <v>282</v>
      </c>
    </row>
    <row r="59" spans="1:2">
      <c r="A59" s="200">
        <v>47</v>
      </c>
      <c r="B59" s="201" t="s">
        <v>283</v>
      </c>
    </row>
    <row r="60" spans="1:2">
      <c r="A60" s="200">
        <v>48</v>
      </c>
      <c r="B60" s="201" t="s">
        <v>284</v>
      </c>
    </row>
    <row r="61" spans="1:2">
      <c r="A61" s="200">
        <v>49</v>
      </c>
      <c r="B61" s="201" t="s">
        <v>285</v>
      </c>
    </row>
    <row r="62" spans="1:2">
      <c r="A62" s="200">
        <v>50</v>
      </c>
      <c r="B62" s="201" t="s">
        <v>286</v>
      </c>
    </row>
    <row r="63" spans="1:2">
      <c r="A63" s="200">
        <v>51</v>
      </c>
      <c r="B63" s="201" t="s">
        <v>287</v>
      </c>
    </row>
    <row r="64" spans="1:2">
      <c r="A64" s="200">
        <v>52</v>
      </c>
      <c r="B64" s="201" t="s">
        <v>288</v>
      </c>
    </row>
    <row r="65" spans="1:2">
      <c r="A65" s="200">
        <v>53</v>
      </c>
      <c r="B65" s="201" t="s">
        <v>289</v>
      </c>
    </row>
    <row r="66" spans="1:2">
      <c r="A66" s="200">
        <v>54</v>
      </c>
      <c r="B66" s="201" t="s">
        <v>290</v>
      </c>
    </row>
    <row r="67" spans="1:2">
      <c r="A67" s="200">
        <v>55</v>
      </c>
      <c r="B67" s="201" t="s">
        <v>291</v>
      </c>
    </row>
    <row r="68" spans="1:2">
      <c r="A68" s="200">
        <v>56</v>
      </c>
      <c r="B68" s="201" t="s">
        <v>292</v>
      </c>
    </row>
    <row r="69" spans="1:2">
      <c r="A69" s="200">
        <v>57</v>
      </c>
      <c r="B69" s="201" t="s">
        <v>293</v>
      </c>
    </row>
    <row r="70" spans="1:2">
      <c r="A70" s="200">
        <v>58</v>
      </c>
      <c r="B70" s="201" t="s">
        <v>294</v>
      </c>
    </row>
    <row r="71" spans="1:2">
      <c r="A71" s="200">
        <v>59</v>
      </c>
      <c r="B71" s="201" t="s">
        <v>295</v>
      </c>
    </row>
    <row r="72" spans="1:2">
      <c r="A72" s="200">
        <v>60</v>
      </c>
      <c r="B72" s="201" t="s">
        <v>296</v>
      </c>
    </row>
    <row r="73" spans="1:2">
      <c r="A73" s="200">
        <v>61</v>
      </c>
      <c r="B73" s="201" t="s">
        <v>297</v>
      </c>
    </row>
    <row r="74" spans="1:2">
      <c r="A74" s="200">
        <v>62</v>
      </c>
      <c r="B74" s="201" t="s">
        <v>298</v>
      </c>
    </row>
    <row r="75" spans="1:2">
      <c r="A75" s="200">
        <v>63</v>
      </c>
      <c r="B75" s="201" t="s">
        <v>299</v>
      </c>
    </row>
    <row r="76" spans="1:2">
      <c r="A76" s="200">
        <v>64</v>
      </c>
      <c r="B76" s="201" t="s">
        <v>300</v>
      </c>
    </row>
    <row r="77" spans="1:2">
      <c r="A77" s="200">
        <v>65</v>
      </c>
      <c r="B77" s="201" t="s">
        <v>301</v>
      </c>
    </row>
    <row r="78" spans="1:2">
      <c r="A78" s="200">
        <v>66</v>
      </c>
      <c r="B78" s="201" t="s">
        <v>302</v>
      </c>
    </row>
    <row r="79" spans="1:2">
      <c r="A79" s="200">
        <v>67</v>
      </c>
      <c r="B79" s="201" t="s">
        <v>303</v>
      </c>
    </row>
    <row r="80" spans="1:2">
      <c r="A80" s="200">
        <v>68</v>
      </c>
      <c r="B80" s="201" t="s">
        <v>304</v>
      </c>
    </row>
    <row r="81" spans="1:2">
      <c r="A81" s="200">
        <v>69</v>
      </c>
      <c r="B81" s="201" t="s">
        <v>305</v>
      </c>
    </row>
    <row r="82" spans="1:2">
      <c r="A82" s="200">
        <v>70</v>
      </c>
      <c r="B82" s="201" t="s">
        <v>306</v>
      </c>
    </row>
    <row r="83" spans="1:2">
      <c r="A83" s="200">
        <v>71</v>
      </c>
      <c r="B83" s="201" t="s">
        <v>307</v>
      </c>
    </row>
    <row r="84" spans="1:2">
      <c r="A84" s="200">
        <v>72</v>
      </c>
      <c r="B84" s="201" t="s">
        <v>308</v>
      </c>
    </row>
    <row r="85" spans="1:2">
      <c r="A85" s="200">
        <v>73</v>
      </c>
      <c r="B85" s="201" t="s">
        <v>309</v>
      </c>
    </row>
    <row r="86" spans="1:2">
      <c r="A86" s="200">
        <v>74</v>
      </c>
      <c r="B86" s="201" t="s">
        <v>310</v>
      </c>
    </row>
    <row r="87" spans="1:2">
      <c r="A87" s="200">
        <v>75</v>
      </c>
      <c r="B87" s="201" t="s">
        <v>311</v>
      </c>
    </row>
    <row r="88" spans="1:2">
      <c r="A88" s="200">
        <v>76</v>
      </c>
      <c r="B88" s="201" t="s">
        <v>312</v>
      </c>
    </row>
    <row r="89" spans="1:2">
      <c r="A89" s="200">
        <v>77</v>
      </c>
      <c r="B89" s="201" t="s">
        <v>313</v>
      </c>
    </row>
    <row r="90" spans="1:2">
      <c r="A90" s="200">
        <v>78</v>
      </c>
      <c r="B90" s="201" t="s">
        <v>314</v>
      </c>
    </row>
    <row r="91" spans="1:2">
      <c r="A91" s="200">
        <v>79</v>
      </c>
      <c r="B91" s="201" t="s">
        <v>315</v>
      </c>
    </row>
    <row r="92" spans="1:2">
      <c r="A92" s="200">
        <v>80</v>
      </c>
      <c r="B92" s="201" t="s">
        <v>316</v>
      </c>
    </row>
    <row r="93" spans="1:2">
      <c r="A93" s="200">
        <v>81</v>
      </c>
      <c r="B93" s="201" t="s">
        <v>317</v>
      </c>
    </row>
    <row r="94" spans="1:2">
      <c r="A94" s="200">
        <v>82</v>
      </c>
      <c r="B94" s="201" t="s">
        <v>318</v>
      </c>
    </row>
    <row r="95" spans="1:2">
      <c r="A95" s="200">
        <v>83</v>
      </c>
      <c r="B95" s="201" t="s">
        <v>319</v>
      </c>
    </row>
    <row r="96" spans="1:2">
      <c r="A96" s="200">
        <v>84</v>
      </c>
      <c r="B96" s="201" t="s">
        <v>320</v>
      </c>
    </row>
    <row r="97" spans="1:2">
      <c r="A97" s="200">
        <v>85</v>
      </c>
      <c r="B97" s="201" t="s">
        <v>321</v>
      </c>
    </row>
    <row r="98" spans="1:2">
      <c r="A98" s="200">
        <v>86</v>
      </c>
      <c r="B98" s="201" t="s">
        <v>322</v>
      </c>
    </row>
    <row r="99" spans="1:2">
      <c r="A99" s="200">
        <v>87</v>
      </c>
      <c r="B99" s="201" t="s">
        <v>323</v>
      </c>
    </row>
    <row r="100" spans="1:2">
      <c r="A100" s="200">
        <v>88</v>
      </c>
      <c r="B100" s="201" t="s">
        <v>324</v>
      </c>
    </row>
    <row r="101" spans="1:2">
      <c r="A101" s="200">
        <v>89</v>
      </c>
      <c r="B101" s="201" t="s">
        <v>325</v>
      </c>
    </row>
    <row r="102" spans="1:2">
      <c r="A102" s="200">
        <v>90</v>
      </c>
      <c r="B102" s="201" t="s">
        <v>326</v>
      </c>
    </row>
    <row r="103" spans="1:2">
      <c r="A103" s="200">
        <v>91</v>
      </c>
      <c r="B103" s="201" t="s">
        <v>327</v>
      </c>
    </row>
    <row r="104" spans="1:2">
      <c r="A104" s="200">
        <v>92</v>
      </c>
      <c r="B104" s="201" t="s">
        <v>328</v>
      </c>
    </row>
    <row r="105" spans="1:2">
      <c r="A105" s="200">
        <v>93</v>
      </c>
      <c r="B105" s="201" t="s">
        <v>329</v>
      </c>
    </row>
    <row r="106" spans="1:2">
      <c r="A106" s="200">
        <v>94</v>
      </c>
      <c r="B106" s="201" t="s">
        <v>330</v>
      </c>
    </row>
    <row r="107" spans="1:2">
      <c r="A107" s="200">
        <v>95</v>
      </c>
      <c r="B107" s="201" t="s">
        <v>331</v>
      </c>
    </row>
    <row r="108" spans="1:2">
      <c r="A108" s="200">
        <v>96</v>
      </c>
      <c r="B108" s="201" t="s">
        <v>332</v>
      </c>
    </row>
    <row r="109" spans="1:2">
      <c r="A109" s="200">
        <v>97</v>
      </c>
      <c r="B109" s="201" t="s">
        <v>333</v>
      </c>
    </row>
    <row r="110" spans="1:2">
      <c r="A110" s="200">
        <v>98</v>
      </c>
      <c r="B110" s="201" t="s">
        <v>334</v>
      </c>
    </row>
    <row r="111" spans="1:2">
      <c r="A111" s="200">
        <v>99</v>
      </c>
      <c r="B111" s="201" t="s">
        <v>335</v>
      </c>
    </row>
    <row r="112" spans="1:2">
      <c r="A112" s="200">
        <v>100</v>
      </c>
      <c r="B112" s="201" t="s">
        <v>336</v>
      </c>
    </row>
  </sheetData>
  <sheetProtection sheet="1" objects="1" scenarios="1" selectLockedCells="1" selectUnlockedCells="1"/>
  <customSheetViews>
    <customSheetView guid="{F0B6C6E1-BBDB-4A75-A9F0-384CBB745CE4}" state="hidden" topLeftCell="A115">
      <selection activeCell="A4" sqref="A4"/>
      <pageMargins left="0.75" right="0.75" top="1" bottom="1" header="0.5" footer="0.5"/>
      <pageSetup orientation="portrait" r:id="rId1"/>
      <headerFooter alignWithMargins="0"/>
    </customSheetView>
    <customSheetView guid="{26C060F1-C19E-47DD-BF56-3C984BC287C6}" state="hidden">
      <selection activeCell="A4" sqref="A4"/>
      <pageMargins left="0.75" right="0.75" top="1" bottom="1" header="0.5" footer="0.5"/>
      <pageSetup orientation="portrait" r:id="rId2"/>
      <headerFooter alignWithMargins="0"/>
    </customSheetView>
    <customSheetView guid="{02C24E46-CB1A-4A64-AFE8-BC568DF970F3}" state="hidden">
      <selection activeCell="A4" sqref="A4"/>
      <pageMargins left="0.75" right="0.75" top="1" bottom="1" header="0.5" footer="0.5"/>
      <pageSetup orientation="portrait" r:id="rId3"/>
      <headerFooter alignWithMargins="0"/>
    </customSheetView>
    <customSheetView guid="{955D6481-897E-48CA-BB0D-D704C8664312}" state="hidden">
      <selection activeCell="A4" sqref="A4"/>
      <pageMargins left="0.75" right="0.75" top="1" bottom="1" header="0.5" footer="0.5"/>
      <pageSetup orientation="portrait" r:id="rId4"/>
      <headerFooter alignWithMargins="0"/>
    </customSheetView>
    <customSheetView guid="{FA33CAB9-FE45-4709-BC11-EBB8931FB6CB}" state="hidden">
      <selection activeCell="A4" sqref="A4"/>
      <pageMargins left="0.75" right="0.75" top="1" bottom="1" header="0.5" footer="0.5"/>
      <pageSetup orientation="portrait" r:id="rId5"/>
      <headerFooter alignWithMargins="0"/>
    </customSheetView>
    <customSheetView guid="{A966316B-6DBC-467B-B4AD-0F6D41569056}" state="hidden">
      <selection activeCell="A4" sqref="A4"/>
      <pageMargins left="0.75" right="0.75" top="1" bottom="1" header="0.5" footer="0.5"/>
      <pageSetup orientation="portrait" r:id="rId6"/>
      <headerFooter alignWithMargins="0"/>
    </customSheetView>
    <customSheetView guid="{0B94E550-FB49-4D0D-BCDB-8811C4A584DD}" state="hidden">
      <selection activeCell="A4" sqref="A4"/>
      <pageMargins left="0.75" right="0.75" top="1" bottom="1" header="0.5" footer="0.5"/>
      <pageSetup orientation="portrait" r:id="rId7"/>
      <headerFooter alignWithMargins="0"/>
    </customSheetView>
    <customSheetView guid="{101E340E-5624-46EF-AADB-2F62C21B5295}" state="hidden">
      <selection activeCell="A4" sqref="A4"/>
      <pageMargins left="0.75" right="0.75" top="1" bottom="1" header="0.5" footer="0.5"/>
      <pageSetup orientation="portrait" r:id="rId8"/>
      <headerFooter alignWithMargins="0"/>
    </customSheetView>
    <customSheetView guid="{A667ED77-8424-4D1C-8A46-14ECA26AEC7D}" state="hidden">
      <selection activeCell="A4" sqref="A4"/>
      <pageMargins left="0.75" right="0.75" top="1" bottom="1" header="0.5" footer="0.5"/>
      <pageSetup orientation="portrait" r:id="rId9"/>
      <headerFooter alignWithMargins="0"/>
    </customSheetView>
    <customSheetView guid="{7A122CCC-B984-47E9-88CF-89418CB24A21}" state="hidden" showRuler="0">
      <selection activeCell="A4" sqref="A4"/>
      <pageMargins left="0.75" right="0.75" top="1" bottom="1" header="0.5" footer="0.5"/>
      <pageSetup orientation="portrait" r:id="rId10"/>
      <headerFooter alignWithMargins="0"/>
    </customSheetView>
    <customSheetView guid="{494F6778-23FE-4AAC-B37D-6C7543FC13B9}" state="hidden">
      <selection activeCell="A4" sqref="A4"/>
      <pageMargins left="0.75" right="0.75" top="1" bottom="1" header="0.5" footer="0.5"/>
      <pageSetup orientation="portrait" r:id="rId11"/>
      <headerFooter alignWithMargins="0"/>
    </customSheetView>
    <customSheetView guid="{DC28ED1E-3E35-4094-9C2B-5C0A1C1D459C}" state="hidden">
      <selection activeCell="A4" sqref="A4"/>
      <pageMargins left="0.75" right="0.75" top="1" bottom="1" header="0.5" footer="0.5"/>
      <pageSetup orientation="portrait" r:id="rId12"/>
      <headerFooter alignWithMargins="0"/>
    </customSheetView>
    <customSheetView guid="{244B8F7F-C84C-4134-A8A5-723A75D45FC2}" state="hidden">
      <selection activeCell="A4" sqref="A4"/>
      <pageMargins left="0.75" right="0.75" top="1" bottom="1" header="0.5" footer="0.5"/>
      <pageSetup orientation="portrait" r:id="rId13"/>
      <headerFooter alignWithMargins="0"/>
    </customSheetView>
    <customSheetView guid="{43BCBF1E-CDCF-4541-8D79-87EDCECBC1FD}" state="hidden">
      <selection activeCell="A4" sqref="A4"/>
      <pageMargins left="0.75" right="0.75" top="1" bottom="1" header="0.5" footer="0.5"/>
      <pageSetup orientation="portrait" r:id="rId14"/>
      <headerFooter alignWithMargins="0"/>
    </customSheetView>
    <customSheetView guid="{B3AA1F62-F1E5-4DDF-B9C9-D54D9BFF6A2A}" state="hidden">
      <selection activeCell="A4" sqref="A4"/>
      <pageMargins left="0.75" right="0.75" top="1" bottom="1" header="0.5" footer="0.5"/>
      <pageSetup orientation="portrait" r:id="rId15"/>
      <headerFooter alignWithMargins="0"/>
    </customSheetView>
    <customSheetView guid="{9E565B0E-8A1D-4C38-9278-F5233F8D5014}" state="hidden">
      <selection activeCell="A4" sqref="A4"/>
      <pageMargins left="0.75" right="0.75" top="1" bottom="1" header="0.5" footer="0.5"/>
      <pageSetup orientation="portrait" r:id="rId16"/>
      <headerFooter alignWithMargins="0"/>
    </customSheetView>
    <customSheetView guid="{EC8792F6-94EB-40FE-A69E-3F2E55E190BC}" state="hidden">
      <selection activeCell="A4" sqref="A4"/>
      <pageMargins left="0.75" right="0.75" top="1" bottom="1" header="0.5" footer="0.5"/>
      <pageSetup orientation="portrait" r:id="rId17"/>
      <headerFooter alignWithMargins="0"/>
    </customSheetView>
    <customSheetView guid="{89D1B684-1876-468F-8D99-45DA6BBF39C7}" state="hidden">
      <selection activeCell="A4" sqref="A4"/>
      <pageMargins left="0.75" right="0.75" top="1" bottom="1" header="0.5" footer="0.5"/>
      <pageSetup orientation="portrait" r:id="rId18"/>
      <headerFooter alignWithMargins="0"/>
    </customSheetView>
    <customSheetView guid="{B4BE0CEE-465A-40B9-8268-D354BC993C36}" state="hidden">
      <selection activeCell="A4" sqref="A4"/>
      <pageMargins left="0.75" right="0.75" top="1" bottom="1" header="0.5" footer="0.5"/>
      <pageSetup orientation="portrait" r:id="rId19"/>
      <headerFooter alignWithMargins="0"/>
    </customSheetView>
    <customSheetView guid="{13074202-7653-40A0-B9BF-16D1589728A2}" state="hidden">
      <selection activeCell="A4" sqref="A4"/>
      <pageMargins left="0.75" right="0.75" top="1" bottom="1" header="0.5" footer="0.5"/>
      <pageSetup orientation="portrait" r:id="rId20"/>
      <headerFooter alignWithMargins="0"/>
    </customSheetView>
    <customSheetView guid="{4B244927-9C7A-42F5-AAF5-ADC353C736FE}" state="hidden">
      <selection activeCell="A4" sqref="A4"/>
      <pageMargins left="0.75" right="0.75" top="1" bottom="1" header="0.5" footer="0.5"/>
      <pageSetup orientation="portrait" r:id="rId21"/>
      <headerFooter alignWithMargins="0"/>
    </customSheetView>
    <customSheetView guid="{073677CF-5E9E-429E-9C1F-055126F3C8DC}" state="hidden">
      <selection activeCell="A4" sqref="A4"/>
      <pageMargins left="0.75" right="0.75" top="1" bottom="1" header="0.5" footer="0.5"/>
      <pageSetup orientation="portrait" r:id="rId22"/>
      <headerFooter alignWithMargins="0"/>
    </customSheetView>
    <customSheetView guid="{F80E5273-5F89-42D0-8059-39B4DAA26485}" state="hidden">
      <selection activeCell="A4" sqref="A4"/>
      <pageMargins left="0.75" right="0.75" top="1" bottom="1" header="0.5" footer="0.5"/>
      <pageSetup orientation="portrait" r:id="rId23"/>
      <headerFooter alignWithMargins="0"/>
    </customSheetView>
    <customSheetView guid="{3A9A4658-0506-4EA2-8800-91A33CC724CB}" state="hidden">
      <selection activeCell="A4" sqref="A4"/>
      <pageMargins left="0.75" right="0.75" top="1" bottom="1" header="0.5" footer="0.5"/>
      <pageSetup orientation="portrait" r:id="rId24"/>
      <headerFooter alignWithMargins="0"/>
    </customSheetView>
    <customSheetView guid="{3A7B3E6C-4805-42DC-AD4C-749B6F60AF6B}" state="hidden">
      <selection activeCell="A4" sqref="A4"/>
      <pageMargins left="0.75" right="0.75" top="1" bottom="1" header="0.5" footer="0.5"/>
      <pageSetup orientation="portrait" r:id="rId25"/>
      <headerFooter alignWithMargins="0"/>
    </customSheetView>
  </customSheetViews>
  <mergeCells count="1">
    <mergeCell ref="A1:B1"/>
  </mergeCells>
  <phoneticPr fontId="72" type="noConversion"/>
  <pageMargins left="0.75" right="0.75" top="1" bottom="1" header="0.5" footer="0.5"/>
  <pageSetup orientation="portrait" r:id="rId26"/>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topLeftCell="A19" workbookViewId="0">
      <selection activeCell="G17" sqref="G17"/>
    </sheetView>
  </sheetViews>
  <sheetFormatPr defaultRowHeight="13.5"/>
  <sheetData/>
  <customSheetViews>
    <customSheetView guid="{F0B6C6E1-BBDB-4A75-A9F0-384CBB745CE4}" state="hidden" topLeftCell="A19">
      <selection activeCell="G17" sqref="G17"/>
      <pageMargins left="0.7" right="0.7" top="0.75" bottom="0.75" header="0.3" footer="0.3"/>
    </customSheetView>
    <customSheetView guid="{26C060F1-C19E-47DD-BF56-3C984BC287C6}" state="hidden">
      <selection activeCell="G17" sqref="G17"/>
      <pageMargins left="0.7" right="0.7" top="0.75" bottom="0.75" header="0.3" footer="0.3"/>
    </customSheetView>
    <customSheetView guid="{02C24E46-CB1A-4A64-AFE8-BC568DF970F3}" state="hidden">
      <selection activeCell="G17" sqref="G17"/>
      <pageMargins left="0.7" right="0.7" top="0.75" bottom="0.75" header="0.3" footer="0.3"/>
    </customSheetView>
    <customSheetView guid="{955D6481-897E-48CA-BB0D-D704C8664312}" state="hidden">
      <selection activeCell="G17" sqref="G17"/>
      <pageMargins left="0.7" right="0.7" top="0.75" bottom="0.75" header="0.3" footer="0.3"/>
    </customSheetView>
    <customSheetView guid="{FA33CAB9-FE45-4709-BC11-EBB8931FB6CB}" state="hidden">
      <selection activeCell="G17" sqref="G17"/>
      <pageMargins left="0.7" right="0.7" top="0.75" bottom="0.75" header="0.3" footer="0.3"/>
    </customSheetView>
    <customSheetView guid="{A966316B-6DBC-467B-B4AD-0F6D41569056}" state="hidden">
      <selection activeCell="G17" sqref="G17"/>
      <pageMargins left="0.7" right="0.7" top="0.75" bottom="0.75" header="0.3" footer="0.3"/>
    </customSheetView>
    <customSheetView guid="{0B94E550-FB49-4D0D-BCDB-8811C4A584DD}" state="hidden">
      <selection activeCell="G17" sqref="G17"/>
      <pageMargins left="0.7" right="0.7" top="0.75" bottom="0.75" header="0.3" footer="0.3"/>
    </customSheetView>
    <customSheetView guid="{101E340E-5624-46EF-AADB-2F62C21B5295}" state="hidden">
      <selection activeCell="G17" sqref="G17"/>
      <pageMargins left="0.7" right="0.7" top="0.75" bottom="0.75" header="0.3" footer="0.3"/>
    </customSheetView>
    <customSheetView guid="{A667ED77-8424-4D1C-8A46-14ECA26AEC7D}" state="hidden">
      <selection activeCell="G17" sqref="G17"/>
      <pageMargins left="0.7" right="0.7" top="0.75" bottom="0.75" header="0.3" footer="0.3"/>
    </customSheetView>
    <customSheetView guid="{7A122CCC-B984-47E9-88CF-89418CB24A21}" state="hidden" showRuler="0">
      <selection activeCell="G17" sqref="G17"/>
      <pageMargins left="0.7" right="0.7" top="0.75" bottom="0.75" header="0.3" footer="0.3"/>
      <headerFooter alignWithMargins="0"/>
    </customSheetView>
    <customSheetView guid="{244B8F7F-C84C-4134-A8A5-723A75D45FC2}">
      <pageMargins left="0.7" right="0.7" top="0.75" bottom="0.75" header="0.3" footer="0.3"/>
    </customSheetView>
    <customSheetView guid="{43BCBF1E-CDCF-4541-8D79-87EDCECBC1FD}" state="hidden">
      <selection activeCell="G17" sqref="G17"/>
      <pageMargins left="0.7" right="0.7" top="0.75" bottom="0.75" header="0.3" footer="0.3"/>
    </customSheetView>
    <customSheetView guid="{B3AA1F62-F1E5-4DDF-B9C9-D54D9BFF6A2A}" state="hidden">
      <selection activeCell="G17" sqref="G17"/>
      <pageMargins left="0.7" right="0.7" top="0.75" bottom="0.75" header="0.3" footer="0.3"/>
    </customSheetView>
    <customSheetView guid="{9E565B0E-8A1D-4C38-9278-F5233F8D5014}" state="hidden">
      <selection activeCell="G17" sqref="G17"/>
      <pageMargins left="0.7" right="0.7" top="0.75" bottom="0.75" header="0.3" footer="0.3"/>
    </customSheetView>
    <customSheetView guid="{EC8792F6-94EB-40FE-A69E-3F2E55E190BC}" state="hidden">
      <selection activeCell="G17" sqref="G17"/>
      <pageMargins left="0.7" right="0.7" top="0.75" bottom="0.75" header="0.3" footer="0.3"/>
    </customSheetView>
    <customSheetView guid="{89D1B684-1876-468F-8D99-45DA6BBF39C7}" state="hidden">
      <selection activeCell="G17" sqref="G17"/>
      <pageMargins left="0.7" right="0.7" top="0.75" bottom="0.75" header="0.3" footer="0.3"/>
    </customSheetView>
    <customSheetView guid="{B4BE0CEE-465A-40B9-8268-D354BC993C36}" state="hidden">
      <selection activeCell="G17" sqref="G17"/>
      <pageMargins left="0.7" right="0.7" top="0.75" bottom="0.75" header="0.3" footer="0.3"/>
    </customSheetView>
    <customSheetView guid="{13074202-7653-40A0-B9BF-16D1589728A2}" state="hidden">
      <selection activeCell="G17" sqref="G17"/>
      <pageMargins left="0.7" right="0.7" top="0.75" bottom="0.75" header="0.3" footer="0.3"/>
    </customSheetView>
    <customSheetView guid="{4B244927-9C7A-42F5-AAF5-ADC353C736FE}" state="hidden">
      <selection activeCell="G17" sqref="G17"/>
      <pageMargins left="0.7" right="0.7" top="0.75" bottom="0.75" header="0.3" footer="0.3"/>
    </customSheetView>
    <customSheetView guid="{073677CF-5E9E-429E-9C1F-055126F3C8DC}" state="hidden">
      <selection activeCell="G17" sqref="G17"/>
      <pageMargins left="0.7" right="0.7" top="0.75" bottom="0.75" header="0.3" footer="0.3"/>
    </customSheetView>
    <customSheetView guid="{F80E5273-5F89-42D0-8059-39B4DAA26485}" state="hidden">
      <selection activeCell="G17" sqref="G17"/>
      <pageMargins left="0.7" right="0.7" top="0.75" bottom="0.75" header="0.3" footer="0.3"/>
    </customSheetView>
    <customSheetView guid="{3A9A4658-0506-4EA2-8800-91A33CC724CB}" state="hidden">
      <selection activeCell="G17" sqref="G17"/>
      <pageMargins left="0.7" right="0.7" top="0.75" bottom="0.75" header="0.3" footer="0.3"/>
    </customSheetView>
    <customSheetView guid="{3A7B3E6C-4805-42DC-AD4C-749B6F60AF6B}" state="hidden">
      <selection activeCell="G17" sqref="G17"/>
      <pageMargins left="0.7" right="0.7" top="0.75" bottom="0.75" header="0.3" footer="0.3"/>
    </customSheetView>
  </customSheetViews>
  <phoneticPr fontId="7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N20"/>
  <sheetViews>
    <sheetView showGridLines="0" view="pageBreakPreview" zoomScaleSheetLayoutView="100" workbookViewId="0">
      <selection activeCell="D8" sqref="D8"/>
    </sheetView>
  </sheetViews>
  <sheetFormatPr defaultRowHeight="16.5"/>
  <cols>
    <col min="1" max="1" width="9.140625" style="28"/>
    <col min="2" max="2" width="31.85546875" style="32" customWidth="1"/>
    <col min="3" max="3" width="12.85546875" style="32" customWidth="1"/>
    <col min="4" max="4" width="55.7109375" style="32" customWidth="1"/>
    <col min="5" max="5" width="11.85546875" style="32" hidden="1" customWidth="1"/>
    <col min="6" max="6" width="11.85546875" style="125" hidden="1" customWidth="1"/>
    <col min="7" max="7" width="9.140625" style="28" hidden="1" customWidth="1"/>
    <col min="8" max="8" width="15.28515625" style="28" hidden="1" customWidth="1"/>
    <col min="9" max="9" width="9.140625" style="28" hidden="1" customWidth="1"/>
    <col min="10" max="11" width="0" style="28" hidden="1" customWidth="1"/>
    <col min="12" max="13" width="9.140625" style="28"/>
    <col min="14" max="14" width="0" style="28" hidden="1" customWidth="1"/>
    <col min="15" max="16384" width="9.140625" style="28"/>
  </cols>
  <sheetData>
    <row r="1" spans="2:14" ht="89.25" customHeight="1">
      <c r="B1" s="447" t="str">
        <f>Basic!B1</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C1" s="447"/>
      <c r="D1" s="447"/>
      <c r="E1" s="129"/>
      <c r="F1" s="42"/>
    </row>
    <row r="2" spans="2:14" ht="20.100000000000001" customHeight="1">
      <c r="B2" s="448" t="str">
        <f>Basic!A3&amp;Basic!B3</f>
        <v>Specification No. :CC/NT/S-SRVY/DOM/A02/24/02866</v>
      </c>
      <c r="C2" s="448"/>
      <c r="D2" s="448"/>
      <c r="E2" s="36"/>
      <c r="F2" s="32"/>
      <c r="H2" s="28" t="s">
        <v>209</v>
      </c>
      <c r="I2" s="70">
        <v>1</v>
      </c>
      <c r="N2" s="86" t="s">
        <v>576</v>
      </c>
    </row>
    <row r="3" spans="2:14" ht="12" customHeight="1">
      <c r="B3" s="31"/>
      <c r="C3" s="31"/>
      <c r="D3" s="31"/>
      <c r="E3" s="31"/>
      <c r="F3" s="32"/>
      <c r="H3" s="28" t="s">
        <v>210</v>
      </c>
      <c r="I3" s="213" t="s">
        <v>136</v>
      </c>
      <c r="N3" s="86" t="s">
        <v>577</v>
      </c>
    </row>
    <row r="4" spans="2:14" ht="20.100000000000001" customHeight="1">
      <c r="B4" s="452" t="s">
        <v>213</v>
      </c>
      <c r="C4" s="452"/>
      <c r="D4" s="452"/>
      <c r="E4" s="31"/>
      <c r="F4" s="32"/>
      <c r="I4" s="70"/>
    </row>
    <row r="5" spans="2:14" ht="12" customHeight="1">
      <c r="B5" s="35"/>
      <c r="C5" s="35"/>
      <c r="F5" s="32"/>
    </row>
    <row r="6" spans="2:14" s="27" customFormat="1" ht="43.5" customHeight="1">
      <c r="B6" s="449" t="s">
        <v>211</v>
      </c>
      <c r="C6" s="450"/>
      <c r="D6" s="409" t="s">
        <v>209</v>
      </c>
      <c r="F6" s="53"/>
      <c r="H6" s="53">
        <f xml:space="preserve"> IF(D6= "Sole Bidder", 0,1)</f>
        <v>0</v>
      </c>
    </row>
    <row r="7" spans="2:14" s="27" customFormat="1" ht="43.5" customHeight="1">
      <c r="B7" s="451" t="s">
        <v>575</v>
      </c>
      <c r="C7" s="451"/>
      <c r="D7" s="410"/>
      <c r="F7" s="53"/>
      <c r="H7" s="53"/>
    </row>
    <row r="8" spans="2:14" ht="45" customHeight="1">
      <c r="B8" s="449" t="s">
        <v>617</v>
      </c>
      <c r="C8" s="450"/>
      <c r="D8" s="390"/>
      <c r="E8" s="389"/>
      <c r="F8" s="389"/>
    </row>
    <row r="9" spans="2:14" ht="20.100000000000001" customHeight="1">
      <c r="B9" s="449" t="str">
        <f>IF(D6= "Sole Bidder", "Name of Sole Bidder", "Name of Lead Partner")</f>
        <v>Name of Sole Bidder</v>
      </c>
      <c r="C9" s="450"/>
      <c r="D9" s="388"/>
    </row>
    <row r="10" spans="2:14" ht="20.100000000000001" customHeight="1">
      <c r="B10" s="449" t="str">
        <f>IF(D6= "Sole Bidder", "Address of Sole Bidder", "Address of Lead Partner")</f>
        <v>Address of Sole Bidder</v>
      </c>
      <c r="C10" s="450"/>
      <c r="D10" s="240"/>
    </row>
    <row r="11" spans="2:14" ht="20.100000000000001" customHeight="1">
      <c r="B11" s="130"/>
      <c r="C11" s="131"/>
      <c r="D11" s="240"/>
    </row>
    <row r="12" spans="2:14" ht="20.100000000000001" customHeight="1">
      <c r="B12" s="132"/>
      <c r="C12" s="133"/>
      <c r="D12" s="240"/>
    </row>
    <row r="13" spans="2:14" ht="20.100000000000001" customHeight="1"/>
    <row r="14" spans="2:14" ht="20.100000000000001" customHeight="1">
      <c r="B14" s="392"/>
    </row>
    <row r="15" spans="2:14" ht="21" customHeight="1">
      <c r="B15" s="392" t="s">
        <v>214</v>
      </c>
      <c r="C15" s="134"/>
      <c r="D15" s="240"/>
    </row>
    <row r="16" spans="2:14" ht="21" customHeight="1">
      <c r="B16" s="392" t="s">
        <v>215</v>
      </c>
      <c r="C16" s="134"/>
      <c r="D16" s="89"/>
    </row>
    <row r="17" spans="2:5" ht="21" customHeight="1">
      <c r="B17" s="392"/>
      <c r="C17" s="41"/>
      <c r="D17" s="41"/>
    </row>
    <row r="18" spans="2:5" ht="21" customHeight="1">
      <c r="B18" s="392" t="s">
        <v>133</v>
      </c>
      <c r="C18" s="134"/>
      <c r="D18" s="174"/>
      <c r="E18" s="125"/>
    </row>
    <row r="19" spans="2:5" ht="21" customHeight="1">
      <c r="B19" s="392" t="s">
        <v>134</v>
      </c>
      <c r="C19" s="134"/>
      <c r="D19" s="89"/>
      <c r="E19" s="125"/>
    </row>
    <row r="20" spans="2:5">
      <c r="E20" s="125"/>
    </row>
  </sheetData>
  <sheetProtection algorithmName="SHA-512" hashValue="cP+aJaViSZoJ1bDtZruLQKmO9ZNxPI3vbYpVkaFc3q4Rdb9JLNS4tY0tOAQYwrLIoYTWmFk7zkJnAG4lU3/L3g==" saltValue="MRA9xoYPKqwjbN8GMvDKQA==" spinCount="100000" sheet="1" formatColumns="0" formatRows="0" selectLockedCells="1"/>
  <customSheetViews>
    <customSheetView guid="{F0B6C6E1-BBDB-4A75-A9F0-384CBB745CE4}" showPageBreaks="1" showGridLines="0" printArea="1" hiddenColumns="1" view="pageBreakPreview">
      <selection activeCell="D8" sqref="D8"/>
      <pageMargins left="0.75" right="0.64" top="0.55000000000000004" bottom="0.46" header="0.4" footer="0.33"/>
      <pageSetup orientation="portrait" r:id="rId1"/>
      <headerFooter alignWithMargins="0"/>
    </customSheetView>
    <customSheetView guid="{26C060F1-C19E-47DD-BF56-3C984BC287C6}" showPageBreaks="1" showGridLines="0" printArea="1" hiddenColumns="1" view="pageBreakPreview">
      <selection activeCell="D6" sqref="D6"/>
      <pageMargins left="0.75" right="0.64" top="0.55000000000000004" bottom="0.46" header="0.4" footer="0.33"/>
      <pageSetup orientation="portrait" r:id="rId2"/>
      <headerFooter alignWithMargins="0"/>
    </customSheetView>
    <customSheetView guid="{02C24E46-CB1A-4A64-AFE8-BC568DF970F3}" showPageBreaks="1" showGridLines="0" printArea="1" hiddenRows="1" hiddenColumns="1" view="pageBreakPreview">
      <selection activeCell="D6" sqref="D6"/>
      <pageMargins left="0.75" right="0.64" top="0.55000000000000004" bottom="0.46" header="0.4" footer="0.33"/>
      <pageSetup orientation="portrait" r:id="rId3"/>
      <headerFooter alignWithMargins="0"/>
    </customSheetView>
    <customSheetView guid="{955D6481-897E-48CA-BB0D-D704C8664312}" showPageBreaks="1" showGridLines="0" printArea="1" hiddenRows="1" hiddenColumns="1" view="pageBreakPreview">
      <selection activeCell="D7" sqref="D7"/>
      <pageMargins left="0.75" right="0.64" top="0.55000000000000004" bottom="0.46" header="0.4" footer="0.33"/>
      <pageSetup orientation="portrait" r:id="rId4"/>
      <headerFooter alignWithMargins="0"/>
    </customSheetView>
    <customSheetView guid="{FA33CAB9-FE45-4709-BC11-EBB8931FB6CB}" showPageBreaks="1" showGridLines="0" printArea="1" hiddenRows="1" hiddenColumns="1" view="pageBreakPreview" topLeftCell="A4">
      <selection activeCell="D9" sqref="D9"/>
      <pageMargins left="0.75" right="0.64" top="0.55000000000000004" bottom="0.46" header="0.4" footer="0.33"/>
      <pageSetup orientation="portrait" r:id="rId5"/>
      <headerFooter alignWithMargins="0"/>
    </customSheetView>
    <customSheetView guid="{A966316B-6DBC-467B-B4AD-0F6D41569056}" showPageBreaks="1" showGridLines="0" printArea="1" hiddenRows="1" hiddenColumns="1" view="pageBreakPreview">
      <selection activeCell="D22" sqref="D22"/>
      <pageMargins left="0.75" right="0.64" top="0.55000000000000004" bottom="0.46" header="0.4" footer="0.33"/>
      <pageSetup orientation="portrait" r:id="rId6"/>
      <headerFooter alignWithMargins="0"/>
    </customSheetView>
    <customSheetView guid="{0B94E550-FB49-4D0D-BCDB-8811C4A584DD}" showPageBreaks="1" showGridLines="0" printArea="1" hiddenRows="1" hiddenColumns="1" view="pageBreakPreview">
      <selection activeCell="D6" sqref="D6"/>
      <pageMargins left="0.75" right="0.64" top="0.55000000000000004" bottom="0.46" header="0.4" footer="0.33"/>
      <pageSetup orientation="portrait" r:id="rId7"/>
      <headerFooter alignWithMargins="0"/>
    </customSheetView>
    <customSheetView guid="{101E340E-5624-46EF-AADB-2F62C21B5295}" showGridLines="0" hiddenRows="1" hiddenColumns="1">
      <selection activeCell="D6" sqref="D6"/>
      <pageMargins left="0.75" right="0.64" top="0.55000000000000004" bottom="0.46" header="0.4" footer="0.33"/>
      <pageSetup orientation="portrait" r:id="rId8"/>
      <headerFooter alignWithMargins="0"/>
    </customSheetView>
    <customSheetView guid="{A667ED77-8424-4D1C-8A46-14ECA26AEC7D}" showGridLines="0" hiddenRows="1">
      <selection activeCell="D6" sqref="D6"/>
      <pageMargins left="0.75" right="0.64" top="0.55000000000000004" bottom="0.46" header="0.4" footer="0.33"/>
      <pageSetup orientation="portrait" r:id="rId9"/>
      <headerFooter alignWithMargins="0"/>
    </customSheetView>
    <customSheetView guid="{7A122CCC-B984-47E9-88CF-89418CB24A21}" showGridLines="0" hiddenRows="1" showRuler="0" topLeftCell="A7">
      <selection activeCell="D7" sqref="D7"/>
      <pageMargins left="0.75" right="0.64" top="0.55000000000000004" bottom="0.46" header="0.4" footer="0.33"/>
      <pageSetup orientation="portrait" r:id="rId10"/>
      <headerFooter alignWithMargins="0"/>
    </customSheetView>
    <customSheetView guid="{494F6778-23FE-4AAC-B37D-6C7543FC13B9}" scale="90" showGridLines="0" hiddenRows="1">
      <selection activeCell="D6" sqref="D6"/>
      <pageMargins left="0.75" right="0.64" top="0.55000000000000004" bottom="0.46" header="0.4" footer="0.33"/>
      <pageSetup orientation="portrait" r:id="rId11"/>
      <headerFooter alignWithMargins="0"/>
    </customSheetView>
    <customSheetView guid="{CD4CA1A8-824A-452F-BDBA-32A47C1B3013}" showGridLines="0">
      <selection activeCell="D6" sqref="D6"/>
      <pageMargins left="0.75" right="0.64" top="0.55000000000000004" bottom="0.46" header="0.4" footer="0.33"/>
      <pageSetup orientation="portrait" r:id="rId12"/>
      <headerFooter alignWithMargins="0"/>
    </customSheetView>
    <customSheetView guid="{8E7B022F-1113-4BA2-B2BA-8EDBE02A2557}" showGridLines="0" showRuler="0">
      <selection activeCell="D6" sqref="D6"/>
      <pageMargins left="0.75" right="0.64" top="0.69" bottom="0.46" header="0.4" footer="0.33"/>
      <pageSetup orientation="portrait" r:id="rId13"/>
      <headerFooter alignWithMargins="0"/>
    </customSheetView>
    <customSheetView guid="{A3F641DF-CF1D-48E3-AFDC-E52726A449CB}" showPageBreaks="1" showGridLines="0" printArea="1" showRuler="0" topLeftCell="A4">
      <selection activeCell="D6" sqref="D6"/>
      <pageMargins left="0.75" right="0.64" top="0.69" bottom="0.7" header="0.4" footer="0.37"/>
      <pageSetup orientation="portrait" r:id="rId14"/>
      <headerFooter alignWithMargins="0"/>
    </customSheetView>
    <customSheetView guid="{ECEBABD0-566A-41C4-AA9A-38EA30EFEDA8}" showPageBreaks="1" showGridLines="0" printArea="1" showRuler="0">
      <selection activeCell="D24" sqref="D24"/>
      <pageMargins left="0.75" right="0.64" top="0.69" bottom="0.7" header="0.4" footer="0.37"/>
      <pageSetup orientation="portrait" r:id="rId15"/>
      <headerFooter alignWithMargins="0"/>
    </customSheetView>
    <customSheetView guid="{DC28ED1E-3E35-4094-9C2B-5C0A1C1D459C}" showGridLines="0" hiddenRows="1">
      <selection activeCell="D6" sqref="D6"/>
      <pageMargins left="0.75" right="0.64" top="0.55000000000000004" bottom="0.46" header="0.4" footer="0.33"/>
      <pageSetup orientation="portrait" r:id="rId16"/>
      <headerFooter alignWithMargins="0"/>
    </customSheetView>
    <customSheetView guid="{244B8F7F-C84C-4134-A8A5-723A75D45FC2}" showGridLines="0" hiddenRows="1">
      <selection activeCell="D31" sqref="D31"/>
      <pageMargins left="0.75" right="0.64" top="0.55000000000000004" bottom="0.46" header="0.4" footer="0.33"/>
      <pageSetup orientation="portrait" r:id="rId17"/>
      <headerFooter alignWithMargins="0"/>
    </customSheetView>
    <customSheetView guid="{43BCBF1E-CDCF-4541-8D79-87EDCECBC1FD}" showGridLines="0" hiddenRows="1">
      <selection activeCell="D6" sqref="D6"/>
      <pageMargins left="0.75" right="0.64" top="0.55000000000000004" bottom="0.46" header="0.4" footer="0.33"/>
      <pageSetup orientation="portrait" r:id="rId18"/>
      <headerFooter alignWithMargins="0"/>
    </customSheetView>
    <customSheetView guid="{B3AA1F62-F1E5-4DDF-B9C9-D54D9BFF6A2A}" showGridLines="0" hiddenRows="1">
      <selection activeCell="D6" sqref="D6"/>
      <pageMargins left="0.75" right="0.64" top="0.55000000000000004" bottom="0.46" header="0.4" footer="0.33"/>
      <pageSetup orientation="portrait" r:id="rId19"/>
      <headerFooter alignWithMargins="0"/>
    </customSheetView>
    <customSheetView guid="{9E565B0E-8A1D-4C38-9278-F5233F8D5014}" showGridLines="0" hiddenRows="1">
      <selection activeCell="D6" sqref="D6"/>
      <pageMargins left="0.75" right="0.64" top="0.55000000000000004" bottom="0.46" header="0.4" footer="0.33"/>
      <pageSetup orientation="portrait" r:id="rId20"/>
      <headerFooter alignWithMargins="0"/>
    </customSheetView>
    <customSheetView guid="{EC8792F6-94EB-40FE-A69E-3F2E55E190BC}" showGridLines="0" hiddenRows="1">
      <selection activeCell="D6" sqref="D6"/>
      <pageMargins left="0.75" right="0.64" top="0.55000000000000004" bottom="0.46" header="0.4" footer="0.33"/>
      <pageSetup orientation="portrait" r:id="rId21"/>
      <headerFooter alignWithMargins="0"/>
    </customSheetView>
    <customSheetView guid="{89D1B684-1876-468F-8D99-45DA6BBF39C7}" showPageBreaks="1" showGridLines="0" printArea="1" hiddenRows="1" hiddenColumns="1" view="pageBreakPreview">
      <selection activeCell="D6" sqref="D6"/>
      <pageMargins left="0.75" right="0.64" top="0.55000000000000004" bottom="0.46" header="0.4" footer="0.33"/>
      <pageSetup orientation="portrait" r:id="rId22"/>
      <headerFooter alignWithMargins="0"/>
    </customSheetView>
    <customSheetView guid="{B4BE0CEE-465A-40B9-8268-D354BC993C36}" showPageBreaks="1" showGridLines="0" printArea="1" hiddenRows="1" hiddenColumns="1" view="pageBreakPreview">
      <selection activeCell="D22" sqref="D22"/>
      <pageMargins left="0.75" right="0.64" top="0.55000000000000004" bottom="0.46" header="0.4" footer="0.33"/>
      <pageSetup orientation="portrait" r:id="rId23"/>
      <headerFooter alignWithMargins="0"/>
    </customSheetView>
    <customSheetView guid="{13074202-7653-40A0-B9BF-16D1589728A2}" showPageBreaks="1" showGridLines="0" printArea="1" hiddenRows="1" hiddenColumns="1" view="pageBreakPreview" topLeftCell="A4">
      <selection activeCell="D9" sqref="D9"/>
      <pageMargins left="0.75" right="0.64" top="0.55000000000000004" bottom="0.46" header="0.4" footer="0.33"/>
      <pageSetup orientation="portrait" r:id="rId24"/>
      <headerFooter alignWithMargins="0"/>
    </customSheetView>
    <customSheetView guid="{4B244927-9C7A-42F5-AAF5-ADC353C736FE}" showPageBreaks="1" showGridLines="0" printArea="1" hiddenRows="1" hiddenColumns="1" view="pageBreakPreview">
      <selection activeCell="D6" sqref="D6"/>
      <pageMargins left="0.75" right="0.64" top="0.55000000000000004" bottom="0.46" header="0.4" footer="0.33"/>
      <pageSetup orientation="portrait" r:id="rId25"/>
      <headerFooter alignWithMargins="0"/>
    </customSheetView>
    <customSheetView guid="{073677CF-5E9E-429E-9C1F-055126F3C8DC}" showPageBreaks="1" showGridLines="0" printArea="1" hiddenRows="1" hiddenColumns="1" view="pageBreakPreview">
      <selection activeCell="D6" sqref="D6"/>
      <pageMargins left="0.75" right="0.64" top="0.55000000000000004" bottom="0.46" header="0.4" footer="0.33"/>
      <pageSetup orientation="portrait" r:id="rId26"/>
      <headerFooter alignWithMargins="0"/>
    </customSheetView>
    <customSheetView guid="{F80E5273-5F89-42D0-8059-39B4DAA26485}" showPageBreaks="1" showGridLines="0" printArea="1" hiddenRows="1" hiddenColumns="1" view="pageBreakPreview">
      <selection activeCell="D31" sqref="D31"/>
      <pageMargins left="0.75" right="0.64" top="0.55000000000000004" bottom="0.46" header="0.4" footer="0.33"/>
      <pageSetup orientation="portrait" r:id="rId27"/>
      <headerFooter alignWithMargins="0"/>
    </customSheetView>
    <customSheetView guid="{3A9A4658-0506-4EA2-8800-91A33CC724CB}" showPageBreaks="1" showGridLines="0" printArea="1" hiddenRows="1" hiddenColumns="1" view="pageBreakPreview" topLeftCell="A16">
      <selection activeCell="D31" sqref="D31"/>
      <pageMargins left="0.75" right="0.64" top="0.55000000000000004" bottom="0.46" header="0.4" footer="0.33"/>
      <pageSetup orientation="portrait" r:id="rId28"/>
      <headerFooter alignWithMargins="0"/>
    </customSheetView>
    <customSheetView guid="{3A7B3E6C-4805-42DC-AD4C-749B6F60AF6B}" showPageBreaks="1" showGridLines="0" printArea="1" hiddenColumns="1" view="pageBreakPreview">
      <selection activeCell="D6" sqref="D6"/>
      <pageMargins left="0.75" right="0.64" top="0.55000000000000004" bottom="0.46" header="0.4" footer="0.33"/>
      <pageSetup orientation="portrait" r:id="rId29"/>
      <headerFooter alignWithMargins="0"/>
    </customSheetView>
  </customSheetViews>
  <mergeCells count="8">
    <mergeCell ref="B1:D1"/>
    <mergeCell ref="B2:D2"/>
    <mergeCell ref="B6:C6"/>
    <mergeCell ref="B9:C9"/>
    <mergeCell ref="B10:C10"/>
    <mergeCell ref="B7:C7"/>
    <mergeCell ref="B8:C8"/>
    <mergeCell ref="B4:D4"/>
  </mergeCells>
  <phoneticPr fontId="6" type="noConversion"/>
  <dataValidations count="3">
    <dataValidation type="list" allowBlank="1" showInputMessage="1" showErrorMessage="1" sqref="D6" xr:uid="{00000000-0002-0000-0200-000000000000}">
      <formula1>$H$2</formula1>
    </dataValidation>
    <dataValidation type="list" allowBlank="1" showInputMessage="1" showErrorMessage="1" sqref="D7" xr:uid="{36A00527-C3FB-4C78-81E7-0C899E559A5B}">
      <formula1>$N$2:$N$3</formula1>
    </dataValidation>
    <dataValidation showInputMessage="1" showErrorMessage="1" sqref="D8:F8" xr:uid="{E9E2098C-7981-482D-B3B8-9D3E83BBB994}"/>
  </dataValidations>
  <pageMargins left="0.75" right="0.64" top="0.55000000000000004" bottom="0.46" header="0.4" footer="0.33"/>
  <pageSetup orientation="portrait" r:id="rId30"/>
  <headerFooter alignWithMargins="0"/>
  <drawing r:id="rId3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sheetPr>
  <dimension ref="A1:AT40"/>
  <sheetViews>
    <sheetView showGridLines="0" view="pageBreakPreview" zoomScaleSheetLayoutView="100" workbookViewId="0">
      <selection activeCell="E10" sqref="E10"/>
    </sheetView>
  </sheetViews>
  <sheetFormatPr defaultRowHeight="16.5"/>
  <cols>
    <col min="1" max="1" width="12.140625" style="32" customWidth="1"/>
    <col min="2" max="2" width="15.7109375" style="32" customWidth="1"/>
    <col min="3" max="3" width="11.42578125" style="32" customWidth="1"/>
    <col min="4" max="4" width="33.7109375" style="32" customWidth="1"/>
    <col min="5" max="5" width="40.85546875" style="32" customWidth="1"/>
    <col min="6" max="6" width="12.85546875" style="32" customWidth="1"/>
    <col min="7" max="25" width="9.7109375" style="32" customWidth="1"/>
    <col min="26" max="26" width="18" style="144" customWidth="1"/>
    <col min="27" max="28" width="9.140625" style="27"/>
    <col min="29" max="16384" width="9.140625" style="28"/>
  </cols>
  <sheetData>
    <row r="1" spans="1:46">
      <c r="A1" s="24" t="str">
        <f>Basic!A3&amp;Basic!B3</f>
        <v>Specification No. :CC/NT/S-SRVY/DOM/A02/24/02866</v>
      </c>
      <c r="B1" s="25"/>
      <c r="C1" s="25"/>
      <c r="D1" s="25"/>
      <c r="E1" s="26" t="str">
        <f>"Attachment-3(JV) " &amp; AT1</f>
        <v>Attachment-3(JV) LS01</v>
      </c>
      <c r="F1" s="72"/>
      <c r="G1" s="72"/>
      <c r="H1" s="72"/>
      <c r="I1" s="72"/>
      <c r="J1" s="72"/>
      <c r="K1" s="72"/>
      <c r="L1" s="72"/>
      <c r="M1" s="72"/>
      <c r="N1" s="72"/>
      <c r="O1" s="72"/>
      <c r="P1" s="72"/>
      <c r="Q1" s="72"/>
      <c r="R1" s="72"/>
      <c r="S1" s="72"/>
      <c r="T1" s="72"/>
      <c r="U1" s="72"/>
      <c r="V1" s="72"/>
      <c r="W1" s="72"/>
      <c r="X1" s="72"/>
      <c r="Y1" s="72"/>
      <c r="Z1" s="146" t="str">
        <f>'Names of Bidder'!D6</f>
        <v>Sole Bidder</v>
      </c>
      <c r="AT1" s="147" t="str">
        <f>Basic!B2</f>
        <v>LS01</v>
      </c>
    </row>
    <row r="2" spans="1:46">
      <c r="Z2" s="146">
        <f>'Names of Bidder'!H6</f>
        <v>0</v>
      </c>
    </row>
    <row r="3" spans="1:46" ht="75" customHeight="1">
      <c r="A3" s="454" t="str">
        <f>Basic!B1</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54"/>
      <c r="C3" s="454"/>
      <c r="D3" s="454"/>
      <c r="E3" s="454"/>
      <c r="F3" s="73"/>
      <c r="G3" s="73"/>
      <c r="H3" s="73"/>
      <c r="I3" s="73"/>
      <c r="J3" s="73"/>
      <c r="K3" s="73"/>
      <c r="L3" s="73"/>
      <c r="M3" s="73"/>
      <c r="N3" s="73"/>
      <c r="O3" s="73"/>
      <c r="P3" s="73"/>
      <c r="Q3" s="73"/>
      <c r="R3" s="73"/>
      <c r="S3" s="73"/>
      <c r="T3" s="73"/>
      <c r="U3" s="73"/>
      <c r="V3" s="73"/>
      <c r="W3" s="73"/>
      <c r="X3" s="73"/>
      <c r="Y3" s="73"/>
      <c r="Z3" s="148"/>
      <c r="AA3" s="30"/>
      <c r="AB3" s="29"/>
    </row>
    <row r="4" spans="1:46">
      <c r="A4" s="31"/>
      <c r="AB4" s="33"/>
      <c r="AC4" s="12"/>
    </row>
    <row r="5" spans="1:46" ht="18.75">
      <c r="A5" s="455" t="s">
        <v>146</v>
      </c>
      <c r="B5" s="455"/>
      <c r="C5" s="455"/>
      <c r="D5" s="455"/>
      <c r="E5" s="455"/>
      <c r="F5" s="31"/>
      <c r="G5" s="31"/>
      <c r="H5" s="31"/>
      <c r="I5" s="31"/>
      <c r="J5" s="31"/>
      <c r="K5" s="31"/>
      <c r="L5" s="31"/>
      <c r="M5" s="31"/>
      <c r="N5" s="31"/>
      <c r="O5" s="31"/>
      <c r="P5" s="31"/>
      <c r="Q5" s="31"/>
      <c r="R5" s="31"/>
      <c r="S5" s="31"/>
      <c r="T5" s="31"/>
      <c r="U5" s="31"/>
      <c r="V5" s="31"/>
      <c r="W5" s="31"/>
      <c r="X5" s="31"/>
      <c r="Y5" s="31"/>
      <c r="Z5" s="149"/>
      <c r="AB5" s="33"/>
      <c r="AC5" s="12"/>
    </row>
    <row r="6" spans="1:46">
      <c r="A6" s="35"/>
      <c r="AB6" s="33"/>
      <c r="AC6" s="12"/>
    </row>
    <row r="7" spans="1:46" ht="20.100000000000001" customHeight="1">
      <c r="A7" s="36" t="str">
        <f>"Bidder’s Name and Address (" &amp; MID('Names of Bidder'!B9,9, 20) &amp; ") :"</f>
        <v>Bidder’s Name and Address (Sole Bidder) :</v>
      </c>
      <c r="E7" s="16" t="s">
        <v>152</v>
      </c>
      <c r="F7" s="16"/>
      <c r="G7" s="16"/>
      <c r="H7" s="16"/>
      <c r="I7" s="16"/>
      <c r="J7" s="16"/>
      <c r="K7" s="16"/>
      <c r="L7" s="16"/>
      <c r="M7" s="16"/>
      <c r="N7" s="16"/>
      <c r="O7" s="16"/>
      <c r="P7" s="16"/>
      <c r="Q7" s="16"/>
      <c r="R7" s="16"/>
      <c r="S7" s="16"/>
      <c r="T7" s="16"/>
      <c r="U7" s="16"/>
      <c r="V7" s="16"/>
      <c r="W7" s="16"/>
      <c r="X7" s="16"/>
      <c r="Y7" s="16"/>
      <c r="AB7" s="33"/>
      <c r="AC7" s="12"/>
    </row>
    <row r="8" spans="1:46" ht="36" customHeight="1">
      <c r="A8" s="453" t="str">
        <f>IF('Names of Bidder'!D6= "JV (Joint Venture)", "JV of " &amp; Z8, "")</f>
        <v/>
      </c>
      <c r="B8" s="453"/>
      <c r="C8" s="453"/>
      <c r="D8" s="453"/>
      <c r="E8" s="13" t="s">
        <v>154</v>
      </c>
      <c r="F8" s="16"/>
      <c r="G8" s="16"/>
      <c r="I8" s="16"/>
      <c r="J8" s="16"/>
      <c r="K8" s="16"/>
      <c r="L8" s="16"/>
      <c r="M8" s="16"/>
      <c r="N8" s="16"/>
      <c r="O8" s="16"/>
      <c r="P8" s="16"/>
      <c r="Q8" s="16"/>
      <c r="R8" s="16"/>
      <c r="S8" s="16"/>
      <c r="T8" s="16"/>
      <c r="U8" s="16"/>
      <c r="V8" s="16"/>
      <c r="W8" s="16"/>
      <c r="X8" s="16"/>
      <c r="Y8" s="16"/>
      <c r="Z8" s="150" t="e">
        <f>IF('Names of Bidder'!#REF!=1,'Names of Bidder'!D9&amp;" &amp; "&amp;'Names of Bidder'!#REF!,IF('Names of Bidder'!#REF!="2 or More",'Names of Bidder'!D9&amp;" , "&amp;'Names of Bidder'!#REF!&amp;" &amp; "&amp;'Names of Bidder'!#REF!,""))</f>
        <v>#REF!</v>
      </c>
      <c r="AB8" s="33"/>
      <c r="AC8" s="12"/>
    </row>
    <row r="9" spans="1:46" ht="20.100000000000001" customHeight="1">
      <c r="A9" s="14" t="s">
        <v>153</v>
      </c>
      <c r="B9" s="457" t="str">
        <f>IF('Names of Bidder'!D9=0, "", 'Names of Bidder'!D9)</f>
        <v/>
      </c>
      <c r="C9" s="457"/>
      <c r="D9" s="457"/>
      <c r="E9" s="13" t="s">
        <v>156</v>
      </c>
      <c r="F9" s="13"/>
      <c r="G9" s="13"/>
      <c r="H9" s="13"/>
      <c r="I9" s="13"/>
      <c r="J9" s="13"/>
      <c r="K9" s="13"/>
      <c r="L9" s="13"/>
      <c r="M9" s="13"/>
      <c r="N9" s="13"/>
      <c r="O9" s="13"/>
      <c r="P9" s="13"/>
      <c r="Q9" s="13"/>
      <c r="R9" s="13"/>
      <c r="S9" s="13"/>
      <c r="T9" s="13"/>
      <c r="U9" s="13"/>
      <c r="V9" s="13"/>
      <c r="W9" s="13"/>
      <c r="X9" s="13"/>
      <c r="Y9" s="13"/>
      <c r="AB9" s="33"/>
      <c r="AC9" s="12"/>
    </row>
    <row r="10" spans="1:46" ht="20.100000000000001" customHeight="1">
      <c r="A10" s="14" t="s">
        <v>155</v>
      </c>
      <c r="B10" s="457" t="str">
        <f>IF('Names of Bidder'!D10=0, "", 'Names of Bidder'!D10)</f>
        <v/>
      </c>
      <c r="C10" s="457"/>
      <c r="D10" s="457"/>
      <c r="E10" s="13" t="s">
        <v>225</v>
      </c>
      <c r="F10" s="13"/>
      <c r="G10" s="13"/>
      <c r="H10" s="13"/>
      <c r="I10" s="13"/>
      <c r="J10" s="13"/>
      <c r="K10" s="13"/>
      <c r="L10" s="13"/>
      <c r="M10" s="13"/>
      <c r="N10" s="13"/>
      <c r="O10" s="13"/>
      <c r="P10" s="13"/>
      <c r="Q10" s="13"/>
      <c r="R10" s="13"/>
      <c r="S10" s="13"/>
      <c r="T10" s="13"/>
      <c r="U10" s="13"/>
      <c r="V10" s="13"/>
      <c r="W10" s="13"/>
      <c r="X10" s="13"/>
      <c r="Y10" s="13"/>
      <c r="AB10" s="33"/>
      <c r="AC10" s="12"/>
    </row>
    <row r="11" spans="1:46" ht="20.100000000000001" customHeight="1">
      <c r="B11" s="457" t="str">
        <f>IF('Names of Bidder'!D11=0, "", 'Names of Bidder'!D11)</f>
        <v/>
      </c>
      <c r="C11" s="457"/>
      <c r="D11" s="457"/>
      <c r="E11" s="13" t="s">
        <v>157</v>
      </c>
      <c r="F11" s="13"/>
      <c r="G11" s="13"/>
      <c r="H11" s="13"/>
      <c r="I11" s="13"/>
      <c r="J11" s="13"/>
      <c r="K11" s="13"/>
      <c r="L11" s="13"/>
      <c r="M11" s="13"/>
      <c r="N11" s="13"/>
      <c r="O11" s="13"/>
      <c r="P11" s="13"/>
      <c r="Q11" s="13"/>
      <c r="R11" s="13"/>
      <c r="S11" s="13"/>
      <c r="T11" s="13"/>
      <c r="U11" s="13"/>
      <c r="V11" s="13"/>
      <c r="W11" s="13"/>
      <c r="X11" s="13"/>
      <c r="Y11" s="13"/>
    </row>
    <row r="12" spans="1:46" ht="20.100000000000001" customHeight="1">
      <c r="A12" s="35"/>
      <c r="B12" s="457" t="str">
        <f>IF('Names of Bidder'!D12=0, "", 'Names of Bidder'!D12)</f>
        <v/>
      </c>
      <c r="C12" s="457"/>
      <c r="D12" s="457"/>
      <c r="E12" s="13"/>
      <c r="F12" s="13"/>
      <c r="G12" s="13"/>
      <c r="H12" s="13"/>
      <c r="I12" s="13"/>
      <c r="J12" s="13"/>
      <c r="K12" s="13"/>
      <c r="L12" s="13"/>
      <c r="M12" s="13"/>
      <c r="N12" s="13"/>
      <c r="O12" s="13"/>
      <c r="P12" s="13"/>
      <c r="Q12" s="13"/>
      <c r="R12" s="13"/>
      <c r="S12" s="13"/>
      <c r="T12" s="13"/>
      <c r="U12" s="13"/>
      <c r="V12" s="13"/>
      <c r="W12" s="13"/>
      <c r="X12" s="13"/>
      <c r="Y12" s="13"/>
    </row>
    <row r="13" spans="1:46" ht="9.9499999999999993" customHeight="1">
      <c r="A13" s="35"/>
      <c r="B13" s="126"/>
      <c r="C13" s="126"/>
      <c r="D13" s="126"/>
      <c r="E13" s="28"/>
      <c r="F13" s="13"/>
      <c r="G13" s="13"/>
      <c r="H13" s="13"/>
      <c r="I13" s="13"/>
      <c r="J13" s="13"/>
      <c r="K13" s="13"/>
      <c r="L13" s="13"/>
      <c r="M13" s="13"/>
      <c r="N13" s="13"/>
      <c r="O13" s="13"/>
      <c r="P13" s="13"/>
      <c r="Q13" s="13"/>
      <c r="R13" s="13"/>
      <c r="S13" s="13"/>
      <c r="T13" s="13"/>
      <c r="U13" s="13"/>
      <c r="V13" s="13"/>
      <c r="W13" s="13"/>
      <c r="X13" s="13"/>
      <c r="Y13" s="13"/>
    </row>
    <row r="14" spans="1:46" ht="20.100000000000001" customHeight="1">
      <c r="A14" s="455" t="str">
        <f>IF('Names of Bidder'!D6="Sole Bidder", "This Attachment is Not Applicable", "")</f>
        <v>This Attachment is Not Applicable</v>
      </c>
      <c r="B14" s="455"/>
      <c r="C14" s="455"/>
      <c r="D14" s="455"/>
      <c r="E14" s="455"/>
      <c r="F14" s="13"/>
      <c r="G14" s="13"/>
      <c r="H14" s="13"/>
      <c r="I14" s="13"/>
      <c r="J14" s="13"/>
      <c r="K14" s="13"/>
      <c r="L14" s="13"/>
      <c r="M14" s="13"/>
      <c r="N14" s="13"/>
      <c r="O14" s="13"/>
      <c r="P14" s="13"/>
      <c r="Q14" s="13"/>
      <c r="R14" s="13"/>
      <c r="S14" s="13"/>
      <c r="T14" s="13"/>
      <c r="U14" s="13"/>
      <c r="V14" s="13"/>
      <c r="W14" s="13"/>
      <c r="X14" s="13"/>
      <c r="Y14" s="13"/>
    </row>
    <row r="15" spans="1:46" ht="20.100000000000001" customHeight="1">
      <c r="A15" s="36" t="s">
        <v>216</v>
      </c>
      <c r="B15" s="126"/>
      <c r="C15" s="126"/>
      <c r="D15" s="126"/>
      <c r="E15" s="13"/>
      <c r="F15" s="13"/>
      <c r="G15" s="13"/>
      <c r="H15" s="13"/>
      <c r="I15" s="13"/>
      <c r="J15" s="13"/>
      <c r="K15" s="13"/>
      <c r="L15" s="13"/>
      <c r="M15" s="13"/>
      <c r="N15" s="13"/>
      <c r="O15" s="13"/>
      <c r="P15" s="13"/>
      <c r="Q15" s="13"/>
      <c r="R15" s="13"/>
      <c r="S15" s="13"/>
      <c r="T15" s="13"/>
      <c r="U15" s="13"/>
      <c r="V15" s="13"/>
      <c r="W15" s="13"/>
      <c r="X15" s="13"/>
      <c r="Y15" s="13"/>
    </row>
    <row r="16" spans="1:46">
      <c r="A16" s="36"/>
      <c r="B16" s="458" t="str">
        <f>IF(Z2=1,"Other Partner",IF(Z2="2 or More","Other Partner-1",""))</f>
        <v/>
      </c>
      <c r="C16" s="458"/>
      <c r="D16" s="458"/>
      <c r="E16" s="135" t="str">
        <f>IF(Z2="2 or More", "Other Partner-2", "")</f>
        <v/>
      </c>
      <c r="F16" s="13"/>
      <c r="G16" s="13"/>
      <c r="H16" s="13"/>
      <c r="I16" s="13"/>
      <c r="J16" s="13"/>
      <c r="K16" s="13"/>
      <c r="L16" s="13"/>
      <c r="M16" s="13"/>
      <c r="N16" s="13"/>
      <c r="O16" s="13"/>
      <c r="P16" s="13"/>
      <c r="Q16" s="13"/>
      <c r="R16" s="13"/>
      <c r="S16" s="13"/>
      <c r="T16" s="13"/>
      <c r="U16" s="13"/>
      <c r="V16" s="13"/>
      <c r="W16" s="13"/>
      <c r="X16" s="13"/>
      <c r="Y16" s="13"/>
    </row>
    <row r="17" spans="1:28">
      <c r="A17" s="14" t="s">
        <v>153</v>
      </c>
      <c r="B17" s="457" t="e">
        <f>IF('Names of Bidder'!#REF!=0, "", 'Names of Bidder'!#REF!)</f>
        <v>#REF!</v>
      </c>
      <c r="C17" s="457"/>
      <c r="D17" s="457"/>
      <c r="E17" s="242" t="str">
        <f>IF($Z$2="2 or More", IF('Names of Bidder'!#REF!=0, "", 'Names of Bidder'!#REF!), "")</f>
        <v/>
      </c>
      <c r="F17" s="13"/>
      <c r="G17" s="13"/>
      <c r="H17" s="13"/>
      <c r="I17" s="13"/>
      <c r="J17" s="13"/>
      <c r="K17" s="13"/>
      <c r="L17" s="13"/>
      <c r="M17" s="13"/>
      <c r="N17" s="13"/>
      <c r="O17" s="13"/>
      <c r="P17" s="13"/>
      <c r="Q17" s="13"/>
      <c r="R17" s="13"/>
      <c r="S17" s="13"/>
      <c r="T17" s="13"/>
      <c r="U17" s="13"/>
      <c r="V17" s="13"/>
      <c r="W17" s="13"/>
      <c r="X17" s="13"/>
      <c r="Y17" s="13"/>
    </row>
    <row r="18" spans="1:28">
      <c r="A18" s="14" t="s">
        <v>155</v>
      </c>
      <c r="B18" s="457" t="e">
        <f>IF('Names of Bidder'!#REF!=0, "", 'Names of Bidder'!#REF!)</f>
        <v>#REF!</v>
      </c>
      <c r="C18" s="457"/>
      <c r="D18" s="457"/>
      <c r="E18" s="242" t="str">
        <f>IF($Z$2="2 or More", IF('Names of Bidder'!#REF!=0, "", 'Names of Bidder'!#REF!), "")</f>
        <v/>
      </c>
      <c r="F18" s="13"/>
      <c r="G18" s="13"/>
      <c r="H18" s="13"/>
      <c r="I18" s="13"/>
      <c r="J18" s="13"/>
      <c r="K18" s="13"/>
      <c r="L18" s="13"/>
      <c r="M18" s="13"/>
      <c r="N18" s="13"/>
      <c r="O18" s="13"/>
      <c r="P18" s="13"/>
      <c r="Q18" s="13"/>
      <c r="R18" s="13"/>
      <c r="S18" s="13"/>
      <c r="T18" s="13"/>
      <c r="U18" s="13"/>
      <c r="V18" s="13"/>
      <c r="W18" s="13"/>
      <c r="X18" s="13"/>
      <c r="Y18" s="13"/>
    </row>
    <row r="19" spans="1:28">
      <c r="A19" s="35"/>
      <c r="B19" s="457" t="e">
        <f>IF('Names of Bidder'!#REF!=0, "", 'Names of Bidder'!#REF!)</f>
        <v>#REF!</v>
      </c>
      <c r="C19" s="457"/>
      <c r="D19" s="457"/>
      <c r="E19" s="242" t="str">
        <f>IF($Z$2="2 or More", IF('Names of Bidder'!#REF!=0, "", 'Names of Bidder'!#REF!), "")</f>
        <v/>
      </c>
      <c r="AA19" s="13"/>
    </row>
    <row r="20" spans="1:28">
      <c r="A20" s="35"/>
      <c r="B20" s="457" t="e">
        <f>IF('Names of Bidder'!#REF!=0, "", 'Names of Bidder'!#REF!)</f>
        <v>#REF!</v>
      </c>
      <c r="C20" s="457"/>
      <c r="D20" s="457"/>
      <c r="E20" s="242" t="str">
        <f>IF($Z$2="2 or More", IF('Names of Bidder'!#REF!=0, "", 'Names of Bidder'!#REF!), "")</f>
        <v/>
      </c>
      <c r="AA20" s="13"/>
    </row>
    <row r="21" spans="1:28" ht="20.100000000000001" customHeight="1">
      <c r="A21" s="32" t="s">
        <v>147</v>
      </c>
    </row>
    <row r="22" spans="1:28" ht="84" customHeight="1">
      <c r="A22" s="456" t="s">
        <v>148</v>
      </c>
      <c r="B22" s="456"/>
      <c r="C22" s="456"/>
      <c r="D22" s="456"/>
      <c r="E22" s="456"/>
      <c r="F22" s="35"/>
      <c r="G22" s="35"/>
      <c r="H22" s="35"/>
      <c r="I22" s="35"/>
      <c r="J22" s="35"/>
      <c r="K22" s="35"/>
      <c r="L22" s="35"/>
      <c r="M22" s="35"/>
      <c r="N22" s="35"/>
      <c r="O22" s="35"/>
      <c r="P22" s="35"/>
      <c r="Q22" s="35"/>
      <c r="R22" s="35"/>
      <c r="S22" s="35"/>
      <c r="T22" s="35"/>
      <c r="U22" s="35"/>
      <c r="V22" s="35"/>
      <c r="W22" s="35"/>
      <c r="X22" s="35"/>
      <c r="Y22" s="35"/>
      <c r="Z22" s="151"/>
      <c r="AA22" s="37"/>
      <c r="AB22" s="37"/>
    </row>
    <row r="23" spans="1:28">
      <c r="D23" s="40"/>
    </row>
    <row r="24" spans="1:28" ht="33" customHeight="1">
      <c r="A24" s="39" t="s">
        <v>133</v>
      </c>
      <c r="B24" s="71" t="str">
        <f>IF('Names of Bidder'!D18=0, "", 'Names of Bidder'!D18)</f>
        <v/>
      </c>
      <c r="C24" s="36"/>
      <c r="D24" s="40" t="s">
        <v>131</v>
      </c>
      <c r="E24" s="241" t="str">
        <f>IF('Names of Bidder'!D15=0, "", 'Names of Bidder'!D15)</f>
        <v/>
      </c>
      <c r="F24" s="36"/>
      <c r="G24" s="36"/>
      <c r="H24" s="36"/>
      <c r="I24" s="36"/>
      <c r="J24" s="36"/>
      <c r="K24" s="36"/>
      <c r="L24" s="36"/>
      <c r="M24" s="36"/>
      <c r="N24" s="36"/>
      <c r="O24" s="36"/>
      <c r="P24" s="36"/>
      <c r="Q24" s="36"/>
      <c r="R24" s="36"/>
      <c r="S24" s="36"/>
      <c r="T24" s="36"/>
      <c r="U24" s="36"/>
      <c r="V24" s="36"/>
      <c r="W24" s="36"/>
      <c r="X24" s="36"/>
      <c r="Y24" s="36"/>
      <c r="AA24" s="27">
        <f>Basic!B4</f>
        <v>0</v>
      </c>
    </row>
    <row r="25" spans="1:28" ht="33" customHeight="1">
      <c r="A25" s="39" t="s">
        <v>134</v>
      </c>
      <c r="B25" s="241" t="str">
        <f>IF('Names of Bidder'!D19=0, "", 'Names of Bidder'!D19)</f>
        <v/>
      </c>
      <c r="C25" s="36"/>
      <c r="D25" s="40" t="s">
        <v>132</v>
      </c>
      <c r="E25" s="241" t="str">
        <f>IF('Names of Bidder'!D16=0, "", 'Names of Bidder'!D16)</f>
        <v/>
      </c>
      <c r="F25" s="42"/>
      <c r="G25" s="42"/>
      <c r="H25" s="42"/>
      <c r="I25" s="42"/>
      <c r="J25" s="42"/>
      <c r="K25" s="42"/>
      <c r="L25" s="42"/>
      <c r="M25" s="42"/>
      <c r="N25" s="42"/>
      <c r="O25" s="42"/>
      <c r="P25" s="42"/>
      <c r="Q25" s="42"/>
      <c r="R25" s="42"/>
      <c r="S25" s="42"/>
      <c r="T25" s="42"/>
      <c r="U25" s="42"/>
      <c r="V25" s="42"/>
      <c r="W25" s="42"/>
      <c r="X25" s="42"/>
      <c r="Y25" s="42"/>
      <c r="AA25" s="27">
        <f>Basic!B5</f>
        <v>5</v>
      </c>
    </row>
    <row r="26" spans="1:28" ht="33" customHeight="1">
      <c r="C26" s="36"/>
      <c r="D26" s="40"/>
      <c r="F26" s="42"/>
      <c r="G26" s="42"/>
      <c r="H26" s="42"/>
      <c r="I26" s="42"/>
      <c r="J26" s="42"/>
      <c r="K26" s="42"/>
      <c r="L26" s="42"/>
      <c r="M26" s="42"/>
      <c r="N26" s="42"/>
      <c r="O26" s="42"/>
      <c r="P26" s="42"/>
      <c r="Q26" s="42"/>
      <c r="R26" s="42"/>
      <c r="S26" s="42"/>
      <c r="T26" s="42"/>
      <c r="U26" s="42"/>
      <c r="V26" s="42"/>
      <c r="W26" s="42"/>
      <c r="X26" s="42"/>
      <c r="Y26" s="42"/>
    </row>
    <row r="27" spans="1:28" ht="33" customHeight="1">
      <c r="A27" s="36"/>
      <c r="C27" s="36"/>
      <c r="E27" s="36"/>
      <c r="F27" s="36"/>
      <c r="G27" s="36"/>
      <c r="H27" s="36"/>
      <c r="I27" s="36"/>
      <c r="J27" s="36"/>
      <c r="K27" s="36"/>
      <c r="L27" s="36"/>
      <c r="M27" s="36"/>
      <c r="N27" s="36"/>
      <c r="O27" s="36"/>
      <c r="P27" s="36"/>
      <c r="Q27" s="36"/>
      <c r="R27" s="36"/>
      <c r="S27" s="36"/>
      <c r="T27" s="36"/>
      <c r="U27" s="36"/>
      <c r="V27" s="36"/>
      <c r="W27" s="36"/>
      <c r="X27" s="36"/>
      <c r="Y27" s="36"/>
    </row>
    <row r="28" spans="1:28" ht="20.100000000000001" customHeight="1"/>
    <row r="29" spans="1:28" ht="20.100000000000001" customHeight="1">
      <c r="A29" s="41"/>
    </row>
    <row r="30" spans="1:28" ht="20.100000000000001" customHeight="1"/>
    <row r="31" spans="1:28" ht="20.100000000000001" customHeight="1"/>
    <row r="32" spans="1:28" ht="20.100000000000001" customHeight="1">
      <c r="A32" s="41"/>
    </row>
    <row r="33" spans="1:1" ht="20.100000000000001" customHeight="1"/>
    <row r="34" spans="1:1" ht="20.100000000000001" customHeight="1">
      <c r="A34" s="41"/>
    </row>
    <row r="35" spans="1:1" ht="20.100000000000001" customHeight="1"/>
    <row r="36" spans="1:1" ht="20.100000000000001" customHeight="1">
      <c r="A36" s="41"/>
    </row>
    <row r="37" spans="1:1" ht="20.100000000000001" customHeight="1"/>
    <row r="38" spans="1:1" ht="20.100000000000001" customHeight="1"/>
    <row r="39" spans="1:1" ht="20.100000000000001" customHeight="1"/>
    <row r="40" spans="1:1" ht="20.100000000000001" customHeight="1"/>
  </sheetData>
  <sheetProtection password="CC1F" sheet="1" objects="1" scenarios="1" formatColumns="0" formatRows="0" selectLockedCells="1"/>
  <customSheetViews>
    <customSheetView guid="{F0B6C6E1-BBDB-4A75-A9F0-384CBB745CE4}" showPageBreaks="1" showGridLines="0" printArea="1" view="pageBreakPreview">
      <selection activeCell="E10" sqref="E10"/>
      <pageMargins left="0.75" right="0.63" top="0.57999999999999996" bottom="0.6" header="0.34" footer="0.35"/>
      <pageSetup scale="89" orientation="portrait" r:id="rId1"/>
      <headerFooter alignWithMargins="0">
        <oddFooter>&amp;R&amp;"Book Antiqua,Bold"&amp;8 Page &amp;P of &amp;N</oddFooter>
      </headerFooter>
    </customSheetView>
    <customSheetView guid="{26C060F1-C19E-47DD-BF56-3C984BC287C6}" showPageBreaks="1" showGridLines="0" printArea="1" view="pageBreakPreview">
      <selection activeCell="E10" sqref="E10"/>
      <pageMargins left="0.75" right="0.63" top="0.57999999999999996" bottom="0.6" header="0.34" footer="0.35"/>
      <pageSetup scale="89" orientation="portrait" r:id="rId2"/>
      <headerFooter alignWithMargins="0">
        <oddFooter>&amp;R&amp;"Book Antiqua,Bold"&amp;8 Page &amp;P of &amp;N</oddFooter>
      </headerFooter>
    </customSheetView>
    <customSheetView guid="{02C24E46-CB1A-4A64-AFE8-BC568DF970F3}" showPageBreaks="1" showGridLines="0" printArea="1" view="pageBreakPreview" topLeftCell="A4">
      <selection activeCell="E10" sqref="E10"/>
      <pageMargins left="0.75" right="0.63" top="0.57999999999999996" bottom="0.6" header="0.34" footer="0.35"/>
      <pageSetup scale="89" orientation="portrait" r:id="rId3"/>
      <headerFooter alignWithMargins="0">
        <oddFooter>&amp;R&amp;"Book Antiqua,Bold"&amp;8 Page &amp;P of &amp;N</oddFooter>
      </headerFooter>
    </customSheetView>
    <customSheetView guid="{955D6481-897E-48CA-BB0D-D704C8664312}" showPageBreaks="1" showGridLines="0" printArea="1" view="pageBreakPreview">
      <selection activeCell="A8" sqref="A8:D8"/>
      <pageMargins left="0.75" right="0.63" top="0.57999999999999996" bottom="0.6" header="0.34" footer="0.35"/>
      <pageSetup scale="89" orientation="portrait" r:id="rId4"/>
      <headerFooter alignWithMargins="0">
        <oddFooter>&amp;R&amp;"Book Antiqua,Bold"&amp;8 Page &amp;P of &amp;N</oddFooter>
      </headerFooter>
    </customSheetView>
    <customSheetView guid="{FA33CAB9-FE45-4709-BC11-EBB8931FB6CB}" showPageBreaks="1" showGridLines="0" printArea="1" view="pageBreakPreview" topLeftCell="A16">
      <selection activeCell="A3" sqref="A3:E3"/>
      <pageMargins left="0.75" right="0.63" top="0.57999999999999996" bottom="0.6" header="0.34" footer="0.35"/>
      <pageSetup scale="89" orientation="portrait" r:id="rId5"/>
      <headerFooter alignWithMargins="0">
        <oddFooter>&amp;R&amp;"Book Antiqua,Bold"&amp;8 Page &amp;P of &amp;N</oddFooter>
      </headerFooter>
    </customSheetView>
    <customSheetView guid="{A966316B-6DBC-467B-B4AD-0F6D41569056}" showPageBreaks="1" showGridLines="0" printArea="1" view="pageBreakPreview" topLeftCell="A10">
      <selection activeCell="A3" sqref="A3:E3"/>
      <pageMargins left="0.75" right="0.63" top="0.57999999999999996" bottom="0.6" header="0.34" footer="0.35"/>
      <pageSetup scale="89" orientation="portrait" r:id="rId6"/>
      <headerFooter alignWithMargins="0">
        <oddFooter>&amp;R&amp;"Book Antiqua,Bold"&amp;8 Page &amp;P of &amp;N</oddFooter>
      </headerFooter>
    </customSheetView>
    <customSheetView guid="{0B94E550-FB49-4D0D-BCDB-8811C4A584DD}" showPageBreaks="1" showGridLines="0" printArea="1" view="pageBreakPreview" topLeftCell="A13">
      <selection activeCell="A3" sqref="A3:E3"/>
      <pageMargins left="0.75" right="0.63" top="0.57999999999999996" bottom="0.6" header="0.34" footer="0.35"/>
      <pageSetup scale="94" orientation="portrait" r:id="rId7"/>
      <headerFooter alignWithMargins="0">
        <oddFooter>&amp;R&amp;"Book Antiqua,Bold"&amp;8 Page &amp;P of &amp;N</oddFooter>
      </headerFooter>
    </customSheetView>
    <customSheetView guid="{101E340E-5624-46EF-AADB-2F62C21B5295}" showPageBreaks="1" showGridLines="0" printArea="1" view="pageBreakPreview" topLeftCell="A3">
      <selection activeCell="F11" sqref="F11"/>
      <pageMargins left="0.75" right="0.63" top="0.57999999999999996" bottom="0.6" header="0.34" footer="0.35"/>
      <pageSetup scale="94" orientation="portrait" r:id="rId8"/>
      <headerFooter alignWithMargins="0">
        <oddFooter>&amp;R&amp;"Book Antiqua,Bold"&amp;8 Page &amp;P of &amp;N</oddFooter>
      </headerFooter>
    </customSheetView>
    <customSheetView guid="{A667ED77-8424-4D1C-8A46-14ECA26AEC7D}" showPageBreaks="1" showGridLines="0" printArea="1" view="pageBreakPreview">
      <selection activeCell="F11" sqref="F11"/>
      <pageMargins left="0.75" right="0.63" top="0.57999999999999996" bottom="0.6" header="0.34" footer="0.35"/>
      <pageSetup orientation="portrait" r:id="rId9"/>
      <headerFooter alignWithMargins="0">
        <oddFooter>&amp;R&amp;"Book Antiqua,Bold"&amp;8 Page &amp;P of &amp;N</oddFooter>
      </headerFooter>
    </customSheetView>
    <customSheetView guid="{7A122CCC-B984-47E9-88CF-89418CB24A21}" showGridLines="0" showRuler="0" topLeftCell="A13">
      <selection activeCell="B12" sqref="B12:D12"/>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4"/>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DC28ED1E-3E35-4094-9C2B-5C0A1C1D459C}" showGridLines="0" topLeftCell="A22">
      <selection activeCell="C25" sqref="C25"/>
      <pageMargins left="0.75" right="0.63" top="0.57999999999999996" bottom="0.6" header="0.34" footer="0.35"/>
      <pageSetup orientation="portrait" r:id="rId16"/>
      <headerFooter alignWithMargins="0">
        <oddFooter>&amp;R&amp;"Book Antiqua,Bold"&amp;8 Page &amp;P of &amp;N</oddFooter>
      </headerFooter>
    </customSheetView>
    <customSheetView guid="{244B8F7F-C84C-4134-A8A5-723A75D45FC2}" showGridLines="0">
      <selection activeCell="C25" sqref="C25"/>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B12" sqref="B12:D12"/>
      <pageMargins left="0.75" right="0.63" top="0.57999999999999996" bottom="0.6" header="0.34" footer="0.35"/>
      <pageSetup orientation="portrait" r:id="rId18"/>
      <headerFooter alignWithMargins="0">
        <oddFooter>&amp;R&amp;"Book Antiqua,Bold"&amp;8 Page &amp;P of &amp;N</oddFooter>
      </headerFooter>
    </customSheetView>
    <customSheetView guid="{B3AA1F62-F1E5-4DDF-B9C9-D54D9BFF6A2A}" showPageBreaks="1" showGridLines="0" printArea="1" view="pageBreakPreview">
      <selection activeCell="F11" sqref="F11"/>
      <pageMargins left="0.75" right="0.63" top="0.57999999999999996" bottom="0.6" header="0.34" footer="0.35"/>
      <pageSetup orientation="portrait" r:id="rId19"/>
      <headerFooter alignWithMargins="0">
        <oddFooter>&amp;R&amp;"Book Antiqua,Bold"&amp;8 Page &amp;P of &amp;N</oddFooter>
      </headerFooter>
    </customSheetView>
    <customSheetView guid="{9E565B0E-8A1D-4C38-9278-F5233F8D5014}" showPageBreaks="1" showGridLines="0" printArea="1" view="pageBreakPreview">
      <selection activeCell="F11" sqref="F11"/>
      <pageMargins left="0.75" right="0.63" top="0.57999999999999996" bottom="0.6" header="0.34" footer="0.35"/>
      <pageSetup orientation="portrait" r:id="rId20"/>
      <headerFooter alignWithMargins="0">
        <oddFooter>&amp;R&amp;"Book Antiqua,Bold"&amp;8 Page &amp;P of &amp;N</oddFooter>
      </headerFooter>
    </customSheetView>
    <customSheetView guid="{EC8792F6-94EB-40FE-A69E-3F2E55E190BC}" showPageBreaks="1" showGridLines="0" printArea="1" view="pageBreakPreview">
      <selection activeCell="F11" sqref="F11"/>
      <pageMargins left="0.75" right="0.63" top="0.57999999999999996" bottom="0.6" header="0.34" footer="0.35"/>
      <pageSetup orientation="portrait" r:id="rId21"/>
      <headerFooter alignWithMargins="0">
        <oddFooter>&amp;R&amp;"Book Antiqua,Bold"&amp;8 Page &amp;P of &amp;N</oddFooter>
      </headerFooter>
    </customSheetView>
    <customSheetView guid="{89D1B684-1876-468F-8D99-45DA6BBF39C7}" showPageBreaks="1" showGridLines="0" printArea="1" view="pageBreakPreview" topLeftCell="A3">
      <selection activeCell="A3" sqref="A3:E3"/>
      <pageMargins left="0.75" right="0.63" top="0.57999999999999996" bottom="0.6" header="0.34" footer="0.35"/>
      <pageSetup scale="94" orientation="portrait" r:id="rId22"/>
      <headerFooter alignWithMargins="0">
        <oddFooter>&amp;R&amp;"Book Antiqua,Bold"&amp;8 Page &amp;P of &amp;N</oddFooter>
      </headerFooter>
    </customSheetView>
    <customSheetView guid="{B4BE0CEE-465A-40B9-8268-D354BC993C36}" showPageBreaks="1" showGridLines="0" printArea="1" view="pageBreakPreview" topLeftCell="A19">
      <selection activeCell="A3" sqref="A3:E3"/>
      <pageMargins left="0.75" right="0.63" top="0.57999999999999996" bottom="0.6" header="0.34" footer="0.35"/>
      <pageSetup scale="94" orientation="portrait" r:id="rId23"/>
      <headerFooter alignWithMargins="0">
        <oddFooter>&amp;R&amp;"Book Antiqua,Bold"&amp;8 Page &amp;P of &amp;N</oddFooter>
      </headerFooter>
    </customSheetView>
    <customSheetView guid="{13074202-7653-40A0-B9BF-16D1589728A2}" showPageBreaks="1" showGridLines="0" printArea="1" view="pageBreakPreview" topLeftCell="A16">
      <selection activeCell="A3" sqref="A3:E3"/>
      <pageMargins left="0.75" right="0.63" top="0.57999999999999996" bottom="0.6" header="0.34" footer="0.35"/>
      <pageSetup scale="89" orientation="portrait" r:id="rId24"/>
      <headerFooter alignWithMargins="0">
        <oddFooter>&amp;R&amp;"Book Antiqua,Bold"&amp;8 Page &amp;P of &amp;N</oddFooter>
      </headerFooter>
    </customSheetView>
    <customSheetView guid="{4B244927-9C7A-42F5-AAF5-ADC353C736FE}" showPageBreaks="1" showGridLines="0" printArea="1" view="pageBreakPreview" topLeftCell="A13">
      <selection activeCell="A3" sqref="A3:E3"/>
      <pageMargins left="0.75" right="0.63" top="0.57999999999999996" bottom="0.6" header="0.34" footer="0.35"/>
      <pageSetup scale="89" orientation="portrait" r:id="rId25"/>
      <headerFooter alignWithMargins="0">
        <oddFooter>&amp;R&amp;"Book Antiqua,Bold"&amp;8 Page &amp;P of &amp;N</oddFooter>
      </headerFooter>
    </customSheetView>
    <customSheetView guid="{073677CF-5E9E-429E-9C1F-055126F3C8DC}" showPageBreaks="1" showGridLines="0" printArea="1" view="pageBreakPreview">
      <selection activeCell="A8" sqref="A8:D8"/>
      <pageMargins left="0.75" right="0.63" top="0.57999999999999996" bottom="0.6" header="0.34" footer="0.35"/>
      <pageSetup scale="89" orientation="portrait" r:id="rId26"/>
      <headerFooter alignWithMargins="0">
        <oddFooter>&amp;R&amp;"Book Antiqua,Bold"&amp;8 Page &amp;P of &amp;N</oddFooter>
      </headerFooter>
    </customSheetView>
    <customSheetView guid="{F80E5273-5F89-42D0-8059-39B4DAA26485}" showPageBreaks="1" showGridLines="0" printArea="1" view="pageBreakPreview">
      <selection activeCell="A8" sqref="A8:D8"/>
      <pageMargins left="0.75" right="0.63" top="0.57999999999999996" bottom="0.6" header="0.34" footer="0.35"/>
      <pageSetup scale="89" orientation="portrait" r:id="rId27"/>
      <headerFooter alignWithMargins="0">
        <oddFooter>&amp;R&amp;"Book Antiqua,Bold"&amp;8 Page &amp;P of &amp;N</oddFooter>
      </headerFooter>
    </customSheetView>
    <customSheetView guid="{3A9A4658-0506-4EA2-8800-91A33CC724CB}" showPageBreaks="1" showGridLines="0" printArea="1" view="pageBreakPreview" topLeftCell="A7">
      <selection activeCell="A8" sqref="A8:D8"/>
      <pageMargins left="0.75" right="0.63" top="0.57999999999999996" bottom="0.6" header="0.34" footer="0.35"/>
      <pageSetup scale="89" orientation="portrait" r:id="rId28"/>
      <headerFooter alignWithMargins="0">
        <oddFooter>&amp;R&amp;"Book Antiqua,Bold"&amp;8 Page &amp;P of &amp;N</oddFooter>
      </headerFooter>
    </customSheetView>
    <customSheetView guid="{3A7B3E6C-4805-42DC-AD4C-749B6F60AF6B}" showPageBreaks="1" showGridLines="0" printArea="1" view="pageBreakPreview">
      <selection activeCell="E10" sqref="E10"/>
      <pageMargins left="0.75" right="0.63" top="0.57999999999999996" bottom="0.6" header="0.34" footer="0.35"/>
      <pageSetup scale="89" orientation="portrait" r:id="rId29"/>
      <headerFooter alignWithMargins="0">
        <oddFooter>&amp;R&amp;"Book Antiqua,Bold"&amp;8 Page &amp;P of &amp;N</oddFooter>
      </headerFooter>
    </customSheetView>
  </customSheetViews>
  <mergeCells count="14">
    <mergeCell ref="A8:D8"/>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6" type="noConversion"/>
  <conditionalFormatting sqref="A15:A19 B15:E20">
    <cfRule type="expression" dxfId="26" priority="1" stopIfTrue="1">
      <formula>$Z$2=0</formula>
    </cfRule>
  </conditionalFormatting>
  <conditionalFormatting sqref="A22:E22">
    <cfRule type="expression" dxfId="25" priority="2" stopIfTrue="1">
      <formula>$Z$1="Sole Bidder"</formula>
    </cfRule>
  </conditionalFormatting>
  <pageMargins left="0.75" right="0.63" top="0.57999999999999996" bottom="0.6" header="0.34" footer="0.35"/>
  <pageSetup scale="89" orientation="portrait" r:id="rId30"/>
  <headerFooter alignWithMargins="0">
    <oddFooter>&amp;R&amp;"Book Antiqua,Bold"&amp;8 Page &amp;P of &amp;N</oddFooter>
  </headerFooter>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I42"/>
  <sheetViews>
    <sheetView showGridLines="0" showZeros="0" view="pageBreakPreview" zoomScaleSheetLayoutView="100" workbookViewId="0">
      <selection activeCell="F18" sqref="F18"/>
    </sheetView>
  </sheetViews>
  <sheetFormatPr defaultRowHeight="16.5"/>
  <cols>
    <col min="1" max="1" width="12.140625" style="32" customWidth="1"/>
    <col min="2" max="2" width="20.5703125" style="32" customWidth="1"/>
    <col min="3" max="3" width="11.42578125" style="32" customWidth="1"/>
    <col min="4" max="4" width="24.85546875" style="32" customWidth="1"/>
    <col min="5" max="5" width="38.140625" style="32" customWidth="1"/>
    <col min="6" max="6" width="16.28515625" style="152" customWidth="1"/>
    <col min="7" max="7" width="17.28515625" style="152" customWidth="1"/>
    <col min="8" max="9" width="9.140625" style="147"/>
    <col min="10" max="16384" width="9.140625" style="28"/>
  </cols>
  <sheetData>
    <row r="1" spans="1:8">
      <c r="A1" s="24" t="str">
        <f>'Attach 3(JV)'!A1</f>
        <v>Specification No. :CC/NT/S-SRVY/DOM/A02/24/02866</v>
      </c>
      <c r="B1" s="25"/>
      <c r="C1" s="25"/>
      <c r="D1" s="25"/>
      <c r="E1" s="26" t="str">
        <f>"Attachment-4 " &amp; 'Attach 3(JV)'!AT1</f>
        <v>Attachment-4 LS01</v>
      </c>
    </row>
    <row r="3" spans="1:8" ht="111" customHeight="1">
      <c r="A3" s="454" t="str">
        <f>'Attach 3(JV)'!A3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54"/>
      <c r="C3" s="454"/>
      <c r="D3" s="454"/>
      <c r="E3" s="454"/>
      <c r="F3" s="153"/>
      <c r="G3" s="153"/>
    </row>
    <row r="4" spans="1:8" ht="20.100000000000001" customHeight="1">
      <c r="A4" s="31"/>
      <c r="H4" s="157"/>
    </row>
    <row r="5" spans="1:8" ht="20.100000000000001" customHeight="1">
      <c r="A5" s="455" t="s">
        <v>158</v>
      </c>
      <c r="B5" s="455"/>
      <c r="C5" s="455"/>
      <c r="D5" s="455"/>
      <c r="E5" s="455"/>
      <c r="F5" s="154"/>
      <c r="G5" s="154"/>
      <c r="H5" s="157"/>
    </row>
    <row r="6" spans="1:8" ht="20.100000000000001" customHeight="1">
      <c r="A6" s="35"/>
      <c r="H6" s="157"/>
    </row>
    <row r="7" spans="1:8" ht="20.100000000000001" customHeight="1">
      <c r="A7" s="36" t="str">
        <f>'Attach 3(JV)'!A7</f>
        <v>Bidder’s Name and Address (Sole Bidder) :</v>
      </c>
      <c r="E7" s="16" t="str">
        <f>'Attach 3(JV)'!E7</f>
        <v>To:</v>
      </c>
      <c r="H7" s="157"/>
    </row>
    <row r="8" spans="1:8" ht="36" customHeight="1">
      <c r="A8" s="453" t="str">
        <f>'Attach 3(JV)'!A8</f>
        <v/>
      </c>
      <c r="B8" s="453"/>
      <c r="C8" s="453"/>
      <c r="D8" s="453"/>
      <c r="E8" s="137" t="str">
        <f>'Attach 3(JV)'!E8</f>
        <v>Contract Services</v>
      </c>
      <c r="H8" s="157"/>
    </row>
    <row r="9" spans="1:8" ht="20.100000000000001" customHeight="1">
      <c r="A9" s="14" t="s">
        <v>153</v>
      </c>
      <c r="B9" s="457" t="str">
        <f>'Attach 3(JV)'!B9</f>
        <v/>
      </c>
      <c r="C9" s="457"/>
      <c r="D9" s="457"/>
      <c r="E9" s="137" t="str">
        <f>'Attach 3(JV)'!E9</f>
        <v>Power Grid Corporation of India Ltd.,</v>
      </c>
      <c r="H9" s="157"/>
    </row>
    <row r="10" spans="1:8" ht="20.100000000000001" customHeight="1">
      <c r="A10" s="14" t="s">
        <v>155</v>
      </c>
      <c r="B10" s="457" t="str">
        <f>'Attach 3(JV)'!B10</f>
        <v/>
      </c>
      <c r="C10" s="457"/>
      <c r="D10" s="457"/>
      <c r="E10" s="137" t="str">
        <f>'Attach 3(JV)'!E10</f>
        <v>"Saudamini", Plot No. 2, Sector 29</v>
      </c>
      <c r="H10" s="157"/>
    </row>
    <row r="11" spans="1:8" ht="20.100000000000001" customHeight="1">
      <c r="B11" s="457" t="str">
        <f>'Attach 3(JV)'!B11</f>
        <v/>
      </c>
      <c r="C11" s="457"/>
      <c r="D11" s="457"/>
      <c r="E11" s="137" t="str">
        <f>'Attach 3(JV)'!E11</f>
        <v>Gurgaon (Haryana) - 122001</v>
      </c>
    </row>
    <row r="12" spans="1:8">
      <c r="A12" s="35"/>
      <c r="B12" s="457" t="str">
        <f>'Attach 3(JV)'!B12</f>
        <v/>
      </c>
      <c r="C12" s="457"/>
      <c r="D12" s="457"/>
      <c r="E12" s="16"/>
    </row>
    <row r="13" spans="1:8" ht="8.25" customHeight="1">
      <c r="A13" s="35"/>
      <c r="B13" s="126"/>
      <c r="C13" s="126"/>
      <c r="D13" s="126"/>
      <c r="E13" s="28"/>
      <c r="F13" s="155"/>
      <c r="G13" s="155"/>
    </row>
    <row r="14" spans="1:8" ht="10.5" customHeight="1">
      <c r="A14" s="35"/>
      <c r="B14" s="126"/>
      <c r="C14" s="126"/>
      <c r="D14" s="126"/>
    </row>
    <row r="15" spans="1:8" ht="20.100000000000001" customHeight="1">
      <c r="A15" s="32" t="s">
        <v>147</v>
      </c>
    </row>
    <row r="16" spans="1:8" ht="20.100000000000001" customHeight="1">
      <c r="A16" s="35"/>
    </row>
    <row r="17" spans="1:9" ht="50.1" customHeight="1">
      <c r="A17" s="460" t="str">
        <f>"We hereby certify that Service to be provided are from " &amp;H26 &amp; " eligible source " &amp; F26</f>
        <v>We hereby certify that Service to be provided are from [Enter the name of country where from services shall be provided] eligible source country.</v>
      </c>
      <c r="B17" s="460"/>
      <c r="C17" s="460"/>
      <c r="D17" s="460"/>
      <c r="E17" s="460"/>
      <c r="F17" s="156" t="s">
        <v>597</v>
      </c>
      <c r="G17" s="156" t="s">
        <v>227</v>
      </c>
    </row>
    <row r="18" spans="1:9" ht="45" customHeight="1">
      <c r="A18" s="459" t="str">
        <f>"We hereby certify that our company is incorporated and registered in " &amp;I26 &amp; " eligible source " &amp;G26</f>
        <v>We hereby certify that our company is incorporated and registered in [Enter the name of country where from Services shall be provided] eligible source country.</v>
      </c>
      <c r="B18" s="459"/>
      <c r="C18" s="459"/>
      <c r="D18" s="459"/>
      <c r="E18" s="459"/>
      <c r="F18" s="161"/>
      <c r="G18" s="161"/>
      <c r="H18" s="144" t="str">
        <f t="shared" ref="H18:I25" si="0">IF(F18 = "", "", F18&amp; ", ")</f>
        <v/>
      </c>
      <c r="I18" s="144" t="str">
        <f t="shared" si="0"/>
        <v/>
      </c>
    </row>
    <row r="19" spans="1:9" ht="33" customHeight="1">
      <c r="A19" s="159"/>
      <c r="B19" s="159"/>
      <c r="C19" s="159"/>
      <c r="D19" s="159"/>
      <c r="E19" s="159"/>
      <c r="F19" s="161"/>
      <c r="G19" s="161"/>
      <c r="H19" s="144" t="str">
        <f t="shared" si="0"/>
        <v/>
      </c>
      <c r="I19" s="144" t="str">
        <f t="shared" si="0"/>
        <v/>
      </c>
    </row>
    <row r="20" spans="1:9" ht="33" customHeight="1">
      <c r="A20" s="159"/>
      <c r="B20" s="159"/>
      <c r="C20" s="159"/>
      <c r="D20" s="40"/>
      <c r="E20" s="159"/>
      <c r="F20" s="161"/>
      <c r="G20" s="161"/>
      <c r="H20" s="144" t="str">
        <f t="shared" si="0"/>
        <v/>
      </c>
      <c r="I20" s="144" t="str">
        <f t="shared" si="0"/>
        <v/>
      </c>
    </row>
    <row r="21" spans="1:9" ht="33" customHeight="1">
      <c r="A21" s="39" t="s">
        <v>133</v>
      </c>
      <c r="B21" s="71" t="str">
        <f>'Attach 3(JV)'!B24</f>
        <v/>
      </c>
      <c r="D21" s="40" t="s">
        <v>131</v>
      </c>
      <c r="E21" s="241" t="str">
        <f>'Attach 3(JV)'!E24</f>
        <v/>
      </c>
      <c r="F21" s="161"/>
      <c r="G21" s="161"/>
      <c r="H21" s="144" t="str">
        <f t="shared" si="0"/>
        <v/>
      </c>
      <c r="I21" s="144" t="str">
        <f t="shared" si="0"/>
        <v/>
      </c>
    </row>
    <row r="22" spans="1:9" ht="33" customHeight="1">
      <c r="A22" s="39" t="s">
        <v>134</v>
      </c>
      <c r="B22" s="241" t="str">
        <f>'Attach 3(JV)'!B25</f>
        <v/>
      </c>
      <c r="D22" s="40" t="s">
        <v>132</v>
      </c>
      <c r="E22" s="241" t="str">
        <f>'Attach 3(JV)'!E25</f>
        <v/>
      </c>
      <c r="F22" s="161"/>
      <c r="G22" s="161"/>
      <c r="H22" s="144" t="str">
        <f t="shared" si="0"/>
        <v/>
      </c>
      <c r="I22" s="144" t="str">
        <f t="shared" si="0"/>
        <v/>
      </c>
    </row>
    <row r="23" spans="1:9" ht="18.75" customHeight="1">
      <c r="D23" s="40"/>
      <c r="F23" s="161"/>
      <c r="G23" s="161"/>
      <c r="H23" s="144" t="str">
        <f t="shared" si="0"/>
        <v/>
      </c>
      <c r="I23" s="144" t="str">
        <f t="shared" si="0"/>
        <v/>
      </c>
    </row>
    <row r="24" spans="1:9">
      <c r="D24" s="40"/>
      <c r="F24" s="161"/>
      <c r="G24" s="161"/>
      <c r="H24" s="144" t="str">
        <f t="shared" si="0"/>
        <v/>
      </c>
      <c r="I24" s="144" t="str">
        <f t="shared" si="0"/>
        <v/>
      </c>
    </row>
    <row r="25" spans="1:9" ht="12.75" customHeight="1">
      <c r="A25" s="28"/>
      <c r="B25" s="28"/>
      <c r="C25" s="28"/>
      <c r="D25" s="28"/>
      <c r="E25" s="28"/>
      <c r="F25" s="161"/>
      <c r="G25" s="161"/>
      <c r="H25" s="144" t="str">
        <f t="shared" si="0"/>
        <v/>
      </c>
      <c r="I25" s="144" t="str">
        <f t="shared" si="0"/>
        <v/>
      </c>
    </row>
    <row r="26" spans="1:9" ht="33" customHeight="1">
      <c r="A26" s="28"/>
      <c r="B26" s="28"/>
      <c r="C26" s="28"/>
      <c r="D26" s="28"/>
      <c r="E26" s="28"/>
      <c r="F26" s="158" t="str">
        <f>IF((8-COUNTBLANK(F18:F25)) &lt;2, "country.", "countries.")</f>
        <v>country.</v>
      </c>
      <c r="G26" s="158" t="str">
        <f>IF((8-COUNTBLANK(G18:G25)) &lt;2, "country.", "countries.")</f>
        <v>country.</v>
      </c>
      <c r="H26" s="144" t="str">
        <f>IF(COUNTBLANK(F18:F25) =8, "[Enter the name of country where from services shall be provided]",CONCATENATE(H18,H19,H20,H21,H22,H23,H24,H25))</f>
        <v>[Enter the name of country where from services shall be provided]</v>
      </c>
      <c r="I26" s="144" t="str">
        <f>IF(COUNTBLANK(G18:G25) =8, "[Enter the name of country where from Services shall be provided]",CONCATENATE(I18,I19,I20,I21,I22,I23,I24,I25))</f>
        <v>[Enter the name of country where from Services shall be provided]</v>
      </c>
    </row>
    <row r="27" spans="1:9" ht="33" customHeight="1">
      <c r="A27" s="28"/>
      <c r="B27" s="28"/>
      <c r="C27" s="28"/>
      <c r="D27" s="28"/>
      <c r="E27" s="28"/>
    </row>
    <row r="28" spans="1:9" ht="33" customHeight="1">
      <c r="A28" s="28"/>
      <c r="B28" s="28"/>
      <c r="C28" s="28"/>
      <c r="D28" s="28"/>
      <c r="E28" s="28"/>
    </row>
    <row r="29" spans="1:9" ht="33" customHeight="1">
      <c r="A29" s="28"/>
      <c r="B29" s="28"/>
      <c r="C29" s="28"/>
      <c r="D29" s="28"/>
      <c r="E29" s="28"/>
    </row>
    <row r="30" spans="1:9" ht="20.100000000000001" customHeight="1"/>
    <row r="31" spans="1:9" ht="20.100000000000001" customHeight="1">
      <c r="A31" s="41"/>
    </row>
    <row r="32" spans="1:9" ht="20.100000000000001" customHeight="1"/>
    <row r="33" spans="1:1" ht="20.100000000000001" customHeight="1"/>
    <row r="34" spans="1:1" ht="20.100000000000001" customHeight="1">
      <c r="A34" s="41"/>
    </row>
    <row r="35" spans="1:1" ht="20.100000000000001" customHeight="1"/>
    <row r="36" spans="1:1" ht="20.100000000000001" customHeight="1">
      <c r="A36" s="41"/>
    </row>
    <row r="37" spans="1:1" ht="20.100000000000001" customHeight="1"/>
    <row r="38" spans="1:1" ht="20.100000000000001" customHeight="1">
      <c r="A38" s="41"/>
    </row>
    <row r="39" spans="1:1" ht="20.100000000000001" customHeight="1"/>
    <row r="40" spans="1:1" ht="20.100000000000001" customHeight="1"/>
    <row r="41" spans="1:1" ht="20.100000000000001" customHeight="1"/>
    <row r="42" spans="1:1" ht="20.100000000000001" customHeight="1"/>
  </sheetData>
  <sheetProtection algorithmName="SHA-512" hashValue="kp5Va9vd4HW6C9dxrlytbkufJSRGNjZDYMcD1KC3tIy7dATXgGZqBzzSzz7ke5wRAmqtfVn6a/738cTP5KvTHA==" saltValue="99nZDXPP6993UsU1aGaPaw==" spinCount="100000" sheet="1" formatColumns="0" formatRows="0" selectLockedCells="1"/>
  <customSheetViews>
    <customSheetView guid="{F0B6C6E1-BBDB-4A75-A9F0-384CBB745CE4}" showPageBreaks="1" showGridLines="0" zeroValues="0" printArea="1" view="pageBreakPreview">
      <selection activeCell="F18" sqref="F18"/>
      <pageMargins left="0.75" right="0.63" top="0.57999999999999996" bottom="0.6" header="0.34" footer="0.35"/>
      <pageSetup scale="65" orientation="portrait" r:id="rId1"/>
      <headerFooter alignWithMargins="0">
        <oddFooter>&amp;R&amp;"Book Antiqua,Bold"&amp;8 Page &amp;P of &amp;N</oddFooter>
      </headerFooter>
    </customSheetView>
    <customSheetView guid="{26C060F1-C19E-47DD-BF56-3C984BC287C6}" showPageBreaks="1" showGridLines="0" zeroValues="0" printArea="1" view="pageBreakPreview">
      <selection activeCell="F22" sqref="F22"/>
      <pageMargins left="0.75" right="0.63" top="0.57999999999999996" bottom="0.6" header="0.34" footer="0.35"/>
      <pageSetup scale="65" orientation="portrait" r:id="rId2"/>
      <headerFooter alignWithMargins="0">
        <oddFooter>&amp;R&amp;"Book Antiqua,Bold"&amp;8 Page &amp;P of &amp;N</oddFooter>
      </headerFooter>
    </customSheetView>
    <customSheetView guid="{02C24E46-CB1A-4A64-AFE8-BC568DF970F3}" showPageBreaks="1" showGridLines="0" zeroValues="0" printArea="1" view="pageBreakPreview">
      <selection activeCell="F22" sqref="F22"/>
      <pageMargins left="0.75" right="0.63" top="0.57999999999999996" bottom="0.6" header="0.34" footer="0.35"/>
      <pageSetup scale="94" orientation="portrait" r:id="rId3"/>
      <headerFooter alignWithMargins="0">
        <oddFooter>&amp;R&amp;"Book Antiqua,Bold"&amp;8 Page &amp;P of &amp;N</oddFooter>
      </headerFooter>
    </customSheetView>
    <customSheetView guid="{955D6481-897E-48CA-BB0D-D704C8664312}" showPageBreaks="1" showGridLines="0" zeroValues="0" printArea="1" view="pageBreakPreview">
      <selection activeCell="F18" sqref="F18"/>
      <pageMargins left="0.75" right="0.63" top="0.57999999999999996" bottom="0.6" header="0.34" footer="0.35"/>
      <pageSetup scale="94" orientation="portrait" r:id="rId4"/>
      <headerFooter alignWithMargins="0">
        <oddFooter>&amp;R&amp;"Book Antiqua,Bold"&amp;8 Page &amp;P of &amp;N</oddFooter>
      </headerFooter>
    </customSheetView>
    <customSheetView guid="{FA33CAB9-FE45-4709-BC11-EBB8931FB6CB}" showPageBreaks="1" showGridLines="0" zeroValues="0" printArea="1" view="pageBreakPreview">
      <selection activeCell="F18" sqref="F18"/>
      <pageMargins left="0.75" right="0.63" top="0.57999999999999996" bottom="0.6" header="0.34" footer="0.35"/>
      <pageSetup scale="98" orientation="portrait" r:id="rId5"/>
      <headerFooter alignWithMargins="0">
        <oddFooter>&amp;R&amp;"Book Antiqua,Bold"&amp;8 Page &amp;P of &amp;N</oddFooter>
      </headerFooter>
    </customSheetView>
    <customSheetView guid="{A966316B-6DBC-467B-B4AD-0F6D41569056}" showPageBreaks="1" showGridLines="0" zeroValues="0" printArea="1" view="pageBreakPreview">
      <selection activeCell="F18" sqref="F18"/>
      <pageMargins left="0.75" right="0.63" top="0.57999999999999996" bottom="0.6" header="0.34" footer="0.35"/>
      <pageSetup scale="98" orientation="portrait" r:id="rId6"/>
      <headerFooter alignWithMargins="0">
        <oddFooter>&amp;R&amp;"Book Antiqua,Bold"&amp;8 Page &amp;P of &amp;N</oddFooter>
      </headerFooter>
    </customSheetView>
    <customSheetView guid="{0B94E550-FB49-4D0D-BCDB-8811C4A584DD}" showPageBreaks="1" showGridLines="0" zeroValues="0" printArea="1" view="pageBreakPreview" topLeftCell="A16">
      <selection activeCell="F18" sqref="F18"/>
      <pageMargins left="0.75" right="0.63" top="0.57999999999999996" bottom="0.6" header="0.34" footer="0.35"/>
      <pageSetup scale="98" orientation="portrait" r:id="rId7"/>
      <headerFooter alignWithMargins="0">
        <oddFooter>&amp;R&amp;"Book Antiqua,Bold"&amp;8 Page &amp;P of &amp;N</oddFooter>
      </headerFooter>
    </customSheetView>
    <customSheetView guid="{101E340E-5624-46EF-AADB-2F62C21B5295}" showPageBreaks="1" showGridLines="0" zeroValues="0" printArea="1" view="pageBreakPreview">
      <selection activeCell="G20" sqref="G20"/>
      <pageMargins left="0.75" right="0.63" top="0.57999999999999996" bottom="0.6" header="0.34" footer="0.35"/>
      <pageSetup scale="98" orientation="portrait" r:id="rId8"/>
      <headerFooter alignWithMargins="0">
        <oddFooter>&amp;R&amp;"Book Antiqua,Bold"&amp;8 Page &amp;P of &amp;N</oddFooter>
      </headerFooter>
    </customSheetView>
    <customSheetView guid="{A667ED77-8424-4D1C-8A46-14ECA26AEC7D}" showPageBreaks="1" showGridLines="0" zeroValues="0" printArea="1" view="pageBreakPreview">
      <selection activeCell="G20" sqref="G20"/>
      <pageMargins left="0.75" right="0.63" top="0.57999999999999996" bottom="0.6" header="0.34" footer="0.35"/>
      <pageSetup orientation="portrait" r:id="rId9"/>
      <headerFooter alignWithMargins="0">
        <oddFooter>&amp;R&amp;"Book Antiqua,Bold"&amp;8 Page &amp;P of &amp;N</oddFooter>
      </headerFooter>
    </customSheetView>
    <customSheetView guid="{7A122CCC-B984-47E9-88CF-89418CB24A21}" showGridLines="0" zeroValues="0" showRuler="0" topLeftCell="B1">
      <selection activeCell="G20" sqref="G20"/>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4"/>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DC28ED1E-3E35-4094-9C2B-5C0A1C1D459C}" showGridLines="0" zeroValues="0" topLeftCell="A16">
      <selection activeCell="F20" sqref="F20"/>
      <pageMargins left="0.75" right="0.63" top="0.57999999999999996" bottom="0.6" header="0.34" footer="0.35"/>
      <pageSetup orientation="portrait" r:id="rId16"/>
      <headerFooter alignWithMargins="0">
        <oddFooter>&amp;R&amp;"Book Antiqua,Bold"&amp;8 Page &amp;P of &amp;N</oddFooter>
      </headerFooter>
    </customSheetView>
    <customSheetView guid="{244B8F7F-C84C-4134-A8A5-723A75D45FC2}" showGridLines="0" zeroValues="0">
      <selection activeCell="F20" sqref="F20"/>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zeroValues="0">
      <selection activeCell="G20" sqref="G20"/>
      <pageMargins left="0.75" right="0.63" top="0.57999999999999996" bottom="0.6" header="0.34" footer="0.35"/>
      <pageSetup orientation="portrait" r:id="rId18"/>
      <headerFooter alignWithMargins="0">
        <oddFooter>&amp;R&amp;"Book Antiqua,Bold"&amp;8 Page &amp;P of &amp;N</oddFooter>
      </headerFooter>
    </customSheetView>
    <customSheetView guid="{B3AA1F62-F1E5-4DDF-B9C9-D54D9BFF6A2A}" showPageBreaks="1" showGridLines="0" zeroValues="0" printArea="1" view="pageBreakPreview">
      <selection activeCell="G20" sqref="G20"/>
      <pageMargins left="0.75" right="0.63" top="0.57999999999999996" bottom="0.6" header="0.34" footer="0.35"/>
      <pageSetup orientation="portrait" r:id="rId19"/>
      <headerFooter alignWithMargins="0">
        <oddFooter>&amp;R&amp;"Book Antiqua,Bold"&amp;8 Page &amp;P of &amp;N</oddFooter>
      </headerFooter>
    </customSheetView>
    <customSheetView guid="{9E565B0E-8A1D-4C38-9278-F5233F8D5014}" showPageBreaks="1" showGridLines="0" zeroValues="0" printArea="1" view="pageBreakPreview" topLeftCell="A19">
      <selection activeCell="G20" sqref="G20"/>
      <pageMargins left="0.75" right="0.63" top="0.57999999999999996" bottom="0.6" header="0.34" footer="0.35"/>
      <pageSetup scale="98" orientation="portrait" r:id="rId20"/>
      <headerFooter alignWithMargins="0">
        <oddFooter>&amp;R&amp;"Book Antiqua,Bold"&amp;8 Page &amp;P of &amp;N</oddFooter>
      </headerFooter>
    </customSheetView>
    <customSheetView guid="{EC8792F6-94EB-40FE-A69E-3F2E55E190BC}" showPageBreaks="1" showGridLines="0" zeroValues="0" printArea="1" view="pageBreakPreview">
      <selection activeCell="G20" sqref="G20"/>
      <pageMargins left="0.75" right="0.63" top="0.57999999999999996" bottom="0.6" header="0.34" footer="0.35"/>
      <pageSetup scale="98" orientation="portrait" r:id="rId21"/>
      <headerFooter alignWithMargins="0">
        <oddFooter>&amp;R&amp;"Book Antiqua,Bold"&amp;8 Page &amp;P of &amp;N</oddFooter>
      </headerFooter>
    </customSheetView>
    <customSheetView guid="{89D1B684-1876-468F-8D99-45DA6BBF39C7}" showPageBreaks="1" showGridLines="0" zeroValues="0" printArea="1" view="pageBreakPreview" topLeftCell="A10">
      <selection activeCell="F18" sqref="F18"/>
      <pageMargins left="0.75" right="0.63" top="0.57999999999999996" bottom="0.6" header="0.34" footer="0.35"/>
      <pageSetup scale="98" orientation="portrait" r:id="rId22"/>
      <headerFooter alignWithMargins="0">
        <oddFooter>&amp;R&amp;"Book Antiqua,Bold"&amp;8 Page &amp;P of &amp;N</oddFooter>
      </headerFooter>
    </customSheetView>
    <customSheetView guid="{B4BE0CEE-465A-40B9-8268-D354BC993C36}" showPageBreaks="1" showGridLines="0" zeroValues="0" printArea="1" view="pageBreakPreview">
      <selection activeCell="F18" sqref="F18"/>
      <pageMargins left="0.75" right="0.63" top="0.57999999999999996" bottom="0.6" header="0.34" footer="0.35"/>
      <pageSetup scale="98" orientation="portrait" r:id="rId23"/>
      <headerFooter alignWithMargins="0">
        <oddFooter>&amp;R&amp;"Book Antiqua,Bold"&amp;8 Page &amp;P of &amp;N</oddFooter>
      </headerFooter>
    </customSheetView>
    <customSheetView guid="{13074202-7653-40A0-B9BF-16D1589728A2}" showPageBreaks="1" showGridLines="0" zeroValues="0" printArea="1" view="pageBreakPreview">
      <selection activeCell="F18" sqref="F18"/>
      <pageMargins left="0.75" right="0.63" top="0.57999999999999996" bottom="0.6" header="0.34" footer="0.35"/>
      <pageSetup scale="98" orientation="portrait" r:id="rId24"/>
      <headerFooter alignWithMargins="0">
        <oddFooter>&amp;R&amp;"Book Antiqua,Bold"&amp;8 Page &amp;P of &amp;N</oddFooter>
      </headerFooter>
    </customSheetView>
    <customSheetView guid="{4B244927-9C7A-42F5-AAF5-ADC353C736FE}" showPageBreaks="1" showGridLines="0" zeroValues="0" printArea="1" view="pageBreakPreview" topLeftCell="A13">
      <selection activeCell="F18" sqref="F18"/>
      <pageMargins left="0.75" right="0.63" top="0.57999999999999996" bottom="0.6" header="0.34" footer="0.35"/>
      <pageSetup scale="98" orientation="portrait" r:id="rId25"/>
      <headerFooter alignWithMargins="0">
        <oddFooter>&amp;R&amp;"Book Antiqua,Bold"&amp;8 Page &amp;P of &amp;N</oddFooter>
      </headerFooter>
    </customSheetView>
    <customSheetView guid="{073677CF-5E9E-429E-9C1F-055126F3C8DC}" showPageBreaks="1" showGridLines="0" zeroValues="0" printArea="1" view="pageBreakPreview">
      <selection activeCell="F18" sqref="F18"/>
      <pageMargins left="0.75" right="0.63" top="0.57999999999999996" bottom="0.6" header="0.34" footer="0.35"/>
      <pageSetup scale="94" orientation="portrait" r:id="rId26"/>
      <headerFooter alignWithMargins="0">
        <oddFooter>&amp;R&amp;"Book Antiqua,Bold"&amp;8 Page &amp;P of &amp;N</oddFooter>
      </headerFooter>
    </customSheetView>
    <customSheetView guid="{F80E5273-5F89-42D0-8059-39B4DAA26485}" showPageBreaks="1" showGridLines="0" zeroValues="0" printArea="1" view="pageBreakPreview" topLeftCell="A7">
      <selection activeCell="F18" sqref="F18"/>
      <pageMargins left="0.75" right="0.63" top="0.57999999999999996" bottom="0.6" header="0.34" footer="0.35"/>
      <pageSetup scale="94" orientation="portrait" r:id="rId27"/>
      <headerFooter alignWithMargins="0">
        <oddFooter>&amp;R&amp;"Book Antiqua,Bold"&amp;8 Page &amp;P of &amp;N</oddFooter>
      </headerFooter>
    </customSheetView>
    <customSheetView guid="{3A9A4658-0506-4EA2-8800-91A33CC724CB}" showPageBreaks="1" showGridLines="0" zeroValues="0" printArea="1" view="pageBreakPreview">
      <selection activeCell="F18" sqref="F18"/>
      <pageMargins left="0.75" right="0.63" top="0.57999999999999996" bottom="0.6" header="0.34" footer="0.35"/>
      <pageSetup scale="94" orientation="portrait" r:id="rId28"/>
      <headerFooter alignWithMargins="0">
        <oddFooter>&amp;R&amp;"Book Antiqua,Bold"&amp;8 Page &amp;P of &amp;N</oddFooter>
      </headerFooter>
    </customSheetView>
    <customSheetView guid="{3A7B3E6C-4805-42DC-AD4C-749B6F60AF6B}" showPageBreaks="1" showGridLines="0" zeroValues="0" printArea="1" view="pageBreakPreview">
      <selection activeCell="F22" sqref="F22"/>
      <pageMargins left="0.75" right="0.63" top="0.57999999999999996" bottom="0.6" header="0.34" footer="0.35"/>
      <pageSetup scale="65" orientation="portrait" r:id="rId29"/>
      <headerFooter alignWithMargins="0">
        <oddFooter>&amp;R&amp;"Book Antiqua,Bold"&amp;8 Page &amp;P of &amp;N</oddFooter>
      </headerFooter>
    </customSheetView>
  </customSheetViews>
  <mergeCells count="9">
    <mergeCell ref="A8:D8"/>
    <mergeCell ref="A18:E18"/>
    <mergeCell ref="B9:D9"/>
    <mergeCell ref="A3:E3"/>
    <mergeCell ref="A5:E5"/>
    <mergeCell ref="A17:E17"/>
    <mergeCell ref="B10:D10"/>
    <mergeCell ref="B11:D11"/>
    <mergeCell ref="B12:D12"/>
  </mergeCells>
  <phoneticPr fontId="6" type="noConversion"/>
  <pageMargins left="0.75" right="0.63" top="0.57999999999999996" bottom="0.6" header="0.34" footer="0.35"/>
  <pageSetup scale="65" orientation="portrait" r:id="rId30"/>
  <headerFooter alignWithMargins="0">
    <oddFooter>&amp;R&amp;"Book Antiqua,Bold"&amp;8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10"/>
  </sheetPr>
  <dimension ref="A1:AL40"/>
  <sheetViews>
    <sheetView showGridLines="0" showZeros="0" view="pageBreakPreview" topLeftCell="A4" zoomScaleSheetLayoutView="100" workbookViewId="0">
      <selection activeCell="C17" sqref="C17"/>
    </sheetView>
  </sheetViews>
  <sheetFormatPr defaultRowHeight="16.5"/>
  <cols>
    <col min="1" max="1" width="12.140625" style="32" customWidth="1"/>
    <col min="2" max="2" width="23.7109375" style="32" customWidth="1"/>
    <col min="3" max="3" width="26.42578125" style="32" customWidth="1"/>
    <col min="4" max="4" width="12.28515625" style="32" customWidth="1"/>
    <col min="5" max="5" width="26.7109375" style="32" customWidth="1"/>
    <col min="6" max="8" width="9.140625" style="203"/>
    <col min="9" max="38" width="9.140625" style="204"/>
    <col min="39" max="16384" width="9.140625" style="28"/>
  </cols>
  <sheetData>
    <row r="1" spans="1:38">
      <c r="A1" s="24" t="str">
        <f>'Attach 3(JV)'!A1</f>
        <v>Specification No. :CC/NT/S-SRVY/DOM/A02/24/02866</v>
      </c>
      <c r="B1" s="25"/>
      <c r="C1" s="25"/>
      <c r="D1" s="25"/>
      <c r="E1" s="44" t="str">
        <f>"Attachment-4(A) "&amp; 'Attach 3(JV)'!AT1</f>
        <v>Attachment-4(A) LS01</v>
      </c>
    </row>
    <row r="2" spans="1:38" ht="11.1" customHeight="1"/>
    <row r="3" spans="1:38" ht="90.75" customHeight="1">
      <c r="A3" s="454" t="str">
        <f>'Attach 3(JV)'!A3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54"/>
      <c r="C3" s="454"/>
      <c r="D3" s="454"/>
      <c r="E3" s="454"/>
      <c r="F3" s="205"/>
      <c r="G3" s="206"/>
      <c r="H3" s="205"/>
    </row>
    <row r="4" spans="1:38" ht="11.1" customHeight="1">
      <c r="A4" s="31"/>
      <c r="H4" s="207"/>
      <c r="I4" s="208"/>
    </row>
    <row r="5" spans="1:38" ht="20.100000000000001" customHeight="1">
      <c r="A5" s="455" t="s">
        <v>159</v>
      </c>
      <c r="B5" s="455"/>
      <c r="C5" s="455"/>
      <c r="D5" s="455"/>
      <c r="E5" s="455"/>
      <c r="F5" s="205"/>
      <c r="H5" s="207"/>
      <c r="I5" s="208"/>
    </row>
    <row r="6" spans="1:38" ht="11.1" customHeight="1">
      <c r="A6" s="35"/>
      <c r="H6" s="207"/>
      <c r="I6" s="208"/>
    </row>
    <row r="7" spans="1:38" ht="20.100000000000001" customHeight="1">
      <c r="A7" s="36" t="str">
        <f>'Attach 3(JV)'!A7</f>
        <v>Bidder’s Name and Address (Sole Bidder) :</v>
      </c>
      <c r="D7" s="16" t="str">
        <f>'Attach 3(JV)'!E7</f>
        <v>To:</v>
      </c>
      <c r="H7" s="207"/>
      <c r="I7" s="208"/>
    </row>
    <row r="8" spans="1:38" s="160" customFormat="1" ht="36" customHeight="1">
      <c r="A8" s="453" t="str">
        <f>'Attach 3(JV)'!A8</f>
        <v/>
      </c>
      <c r="B8" s="453"/>
      <c r="C8" s="453"/>
      <c r="D8" s="13" t="str">
        <f>'Attach 3(JV)'!E8</f>
        <v>Contract Services</v>
      </c>
      <c r="E8" s="35"/>
      <c r="F8" s="209"/>
      <c r="G8" s="209"/>
      <c r="H8" s="210"/>
      <c r="I8" s="211"/>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row>
    <row r="9" spans="1:38" ht="20.100000000000001" customHeight="1">
      <c r="A9" s="14" t="s">
        <v>153</v>
      </c>
      <c r="B9" s="457" t="str">
        <f>'Attach 3(JV)'!B9</f>
        <v/>
      </c>
      <c r="C9" s="457"/>
      <c r="D9" s="13" t="str">
        <f>'Attach 3(JV)'!E9</f>
        <v>Power Grid Corporation of India Ltd.,</v>
      </c>
      <c r="H9" s="207"/>
      <c r="I9" s="208"/>
    </row>
    <row r="10" spans="1:38" ht="20.100000000000001" customHeight="1">
      <c r="A10" s="14" t="s">
        <v>155</v>
      </c>
      <c r="B10" s="457" t="str">
        <f>'Attach 3(JV)'!B10</f>
        <v/>
      </c>
      <c r="C10" s="457"/>
      <c r="D10" s="13" t="str">
        <f>'Attach 3(JV)'!E10</f>
        <v>"Saudamini", Plot No. 2, Sector 29</v>
      </c>
      <c r="H10" s="207"/>
      <c r="I10" s="208"/>
    </row>
    <row r="11" spans="1:38" ht="20.100000000000001" customHeight="1">
      <c r="B11" s="457" t="str">
        <f>'Attach 3(JV)'!B11</f>
        <v/>
      </c>
      <c r="C11" s="457"/>
      <c r="D11" s="13" t="str">
        <f>'Attach 3(JV)'!E11</f>
        <v>Gurgaon (Haryana) - 122001</v>
      </c>
    </row>
    <row r="12" spans="1:38" ht="15" customHeight="1">
      <c r="A12" s="35"/>
      <c r="B12" s="457" t="str">
        <f>'Attach 3(JV)'!B12</f>
        <v/>
      </c>
      <c r="C12" s="457"/>
      <c r="D12" s="13"/>
    </row>
    <row r="13" spans="1:38" ht="20.100000000000001" customHeight="1">
      <c r="A13" s="32" t="s">
        <v>147</v>
      </c>
    </row>
    <row r="14" spans="1:38" ht="72" customHeight="1">
      <c r="A14" s="461" t="s">
        <v>160</v>
      </c>
      <c r="B14" s="461"/>
      <c r="C14" s="461"/>
      <c r="D14" s="461"/>
      <c r="E14" s="461"/>
    </row>
    <row r="15" spans="1:38" ht="20.100000000000001" customHeight="1">
      <c r="A15" s="139" t="s">
        <v>166</v>
      </c>
      <c r="B15" s="139" t="s">
        <v>167</v>
      </c>
      <c r="C15" s="139" t="s">
        <v>168</v>
      </c>
      <c r="D15" s="139" t="s">
        <v>149</v>
      </c>
      <c r="E15" s="139" t="s">
        <v>150</v>
      </c>
    </row>
    <row r="16" spans="1:38" ht="20.100000000000001" customHeight="1">
      <c r="A16" s="140">
        <v>1</v>
      </c>
      <c r="B16" s="393"/>
      <c r="C16" s="393"/>
      <c r="D16" s="393"/>
      <c r="E16" s="393"/>
    </row>
    <row r="17" spans="1:5" ht="78.75">
      <c r="A17" s="141">
        <v>2</v>
      </c>
      <c r="B17" s="394"/>
      <c r="C17" s="395" t="s">
        <v>596</v>
      </c>
      <c r="D17" s="394"/>
      <c r="E17" s="394"/>
    </row>
    <row r="18" spans="1:5" ht="20.100000000000001" customHeight="1">
      <c r="A18" s="141">
        <v>3</v>
      </c>
      <c r="B18" s="394"/>
      <c r="C18" s="394"/>
      <c r="D18" s="394"/>
      <c r="E18" s="394"/>
    </row>
    <row r="19" spans="1:5" ht="20.100000000000001" customHeight="1">
      <c r="A19" s="141">
        <v>4</v>
      </c>
      <c r="B19" s="394"/>
      <c r="C19" s="394"/>
      <c r="D19" s="394"/>
      <c r="E19" s="394"/>
    </row>
    <row r="20" spans="1:5" ht="19.5" customHeight="1">
      <c r="A20" s="142">
        <v>5</v>
      </c>
      <c r="B20" s="396"/>
      <c r="C20" s="396"/>
      <c r="D20" s="396"/>
      <c r="E20" s="396"/>
    </row>
    <row r="21" spans="1:5" ht="23.25" customHeight="1">
      <c r="A21" s="28"/>
      <c r="B21" s="28"/>
      <c r="C21" s="28"/>
      <c r="D21" s="28"/>
      <c r="E21" s="28"/>
    </row>
    <row r="22" spans="1:5" ht="62.25" customHeight="1">
      <c r="A22" s="461" t="s">
        <v>161</v>
      </c>
      <c r="B22" s="461"/>
      <c r="C22" s="461"/>
      <c r="D22" s="461"/>
      <c r="E22" s="461"/>
    </row>
    <row r="23" spans="1:5" ht="9" customHeight="1"/>
    <row r="24" spans="1:5" ht="9.75" customHeight="1">
      <c r="C24" s="40"/>
    </row>
    <row r="25" spans="1:5" ht="23.1" customHeight="1">
      <c r="A25" s="39" t="s">
        <v>133</v>
      </c>
      <c r="B25" s="71" t="str">
        <f>'Attach 3(JV)'!B24</f>
        <v/>
      </c>
      <c r="C25" s="40" t="s">
        <v>131</v>
      </c>
      <c r="D25" s="241" t="str">
        <f>'Attach 3(JV)'!E24</f>
        <v/>
      </c>
    </row>
    <row r="26" spans="1:5" ht="23.1" customHeight="1">
      <c r="A26" s="39" t="s">
        <v>134</v>
      </c>
      <c r="B26" s="241" t="str">
        <f>'Attach 3(JV)'!B25</f>
        <v/>
      </c>
      <c r="C26" s="40" t="s">
        <v>132</v>
      </c>
      <c r="D26" s="241" t="str">
        <f>'Attach 3(JV)'!E25</f>
        <v/>
      </c>
    </row>
    <row r="27" spans="1:5" ht="23.1" customHeight="1">
      <c r="C27" s="40"/>
      <c r="D27" s="40"/>
    </row>
    <row r="28" spans="1:5" ht="20.100000000000001" customHeight="1"/>
    <row r="29" spans="1:5" ht="20.100000000000001" customHeight="1">
      <c r="A29" s="41"/>
    </row>
    <row r="30" spans="1:5" ht="20.100000000000001" customHeight="1"/>
    <row r="31" spans="1:5" ht="20.100000000000001" customHeight="1"/>
    <row r="32" spans="1:5" ht="20.100000000000001" customHeight="1">
      <c r="A32" s="41"/>
    </row>
    <row r="33" spans="1:1" ht="20.100000000000001" customHeight="1"/>
    <row r="34" spans="1:1" ht="20.100000000000001" customHeight="1">
      <c r="A34" s="41"/>
    </row>
    <row r="35" spans="1:1" ht="20.100000000000001" customHeight="1"/>
    <row r="36" spans="1:1" ht="20.100000000000001" customHeight="1">
      <c r="A36" s="41"/>
    </row>
    <row r="37" spans="1:1" ht="20.100000000000001" customHeight="1"/>
    <row r="38" spans="1:1" ht="20.100000000000001" customHeight="1"/>
    <row r="39" spans="1:1" ht="20.100000000000001" customHeight="1"/>
    <row r="40" spans="1:1" ht="20.100000000000001" customHeight="1"/>
  </sheetData>
  <sheetProtection algorithmName="SHA-512" hashValue="NmRM+z9UD7/vjvbNyeiZlTLWLBPuvcAYWmN1dHKUTlZBKziskr4VTW2QY06hZEFYmewulF1DHLmHfBZFV8gJXg==" saltValue="5DMv+hVYYEAZDl27O94fmQ==" spinCount="100000" sheet="1" formatColumns="0" formatRows="0" selectLockedCells="1"/>
  <customSheetViews>
    <customSheetView guid="{F0B6C6E1-BBDB-4A75-A9F0-384CBB745CE4}" showPageBreaks="1" showGridLines="0" zeroValues="0" printArea="1" view="pageBreakPreview" topLeftCell="A4">
      <selection activeCell="C17" sqref="C17"/>
      <pageMargins left="0.75" right="0.63" top="0.57999999999999996" bottom="0.4" header="0.34" footer="0.2"/>
      <pageSetup orientation="portrait" r:id="rId1"/>
      <headerFooter alignWithMargins="0">
        <oddFooter>&amp;R&amp;"Book Antiqua,Bold"&amp;8 Page &amp;P of &amp;N</oddFooter>
      </headerFooter>
    </customSheetView>
    <customSheetView guid="{26C060F1-C19E-47DD-BF56-3C984BC287C6}" showPageBreaks="1" showGridLines="0" zeroValues="0" printArea="1" view="pageBreakPreview">
      <selection activeCell="E17" sqref="E17"/>
      <pageMargins left="0.75" right="0.63" top="0.57999999999999996" bottom="0.4" header="0.34" footer="0.2"/>
      <pageSetup orientation="portrait" r:id="rId2"/>
      <headerFooter alignWithMargins="0">
        <oddFooter>&amp;R&amp;"Book Antiqua,Bold"&amp;8 Page &amp;P of &amp;N</oddFooter>
      </headerFooter>
    </customSheetView>
    <customSheetView guid="{02C24E46-CB1A-4A64-AFE8-BC568DF970F3}" showPageBreaks="1" showGridLines="0" zeroValues="0" printArea="1" view="pageBreakPreview">
      <selection activeCell="E17" sqref="E17"/>
      <pageMargins left="0.75" right="0.63" top="0.57999999999999996" bottom="0.4" header="0.34" footer="0.2"/>
      <pageSetup orientation="portrait" r:id="rId3"/>
      <headerFooter alignWithMargins="0">
        <oddFooter>&amp;R&amp;"Book Antiqua,Bold"&amp;8 Page &amp;P of &amp;N</oddFooter>
      </headerFooter>
    </customSheetView>
    <customSheetView guid="{955D6481-897E-48CA-BB0D-D704C8664312}" showPageBreaks="1" showGridLines="0" zeroValues="0" printArea="1" view="pageBreakPreview">
      <selection activeCell="C19" sqref="C19"/>
      <pageMargins left="0.75" right="0.63" top="0.57999999999999996" bottom="0.4" header="0.34" footer="0.2"/>
      <pageSetup orientation="portrait" r:id="rId4"/>
      <headerFooter alignWithMargins="0">
        <oddFooter>&amp;R&amp;"Book Antiqua,Bold"&amp;8 Page &amp;P of &amp;N</oddFooter>
      </headerFooter>
    </customSheetView>
    <customSheetView guid="{FA33CAB9-FE45-4709-BC11-EBB8931FB6CB}" showPageBreaks="1" showGridLines="0" zeroValues="0" printArea="1" view="pageBreakPreview">
      <selection activeCell="C19" sqref="C19"/>
      <pageMargins left="0.75" right="0.63" top="0.57999999999999996" bottom="0.4" header="0.34" footer="0.2"/>
      <pageSetup orientation="portrait" r:id="rId5"/>
      <headerFooter alignWithMargins="0">
        <oddFooter>&amp;R&amp;"Book Antiqua,Bold"&amp;8 Page &amp;P of &amp;N</oddFooter>
      </headerFooter>
    </customSheetView>
    <customSheetView guid="{A966316B-6DBC-467B-B4AD-0F6D41569056}" showPageBreaks="1" showGridLines="0" zeroValues="0" printArea="1" view="pageBreakPreview" topLeftCell="A13">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0B94E550-FB49-4D0D-BCDB-8811C4A584DD}" showPageBreaks="1" showGridLines="0" zeroValues="0" printArea="1" view="pageBreakPreview" topLeftCell="A7">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101E340E-5624-46EF-AADB-2F62C21B5295}" showPageBreaks="1" showGridLines="0" zeroValues="0" printArea="1" view="pageBreakPreview" topLeftCell="A10">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A667ED77-8424-4D1C-8A46-14ECA26AEC7D}" showPageBreaks="1" showGridLines="0" zeroValues="0" printArea="1" view="pageBreakPreview">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7A122CCC-B984-47E9-88CF-89418CB24A21}" showGridLines="0" zeroValues="0" showRuler="0" topLeftCell="A16">
      <selection activeCell="E16" sqref="E16"/>
      <pageMargins left="0.75" right="0.63" top="0.57999999999999996" bottom="0.4" header="0.34" footer="0.2"/>
      <pageSetup orientation="portrait" r:id="rId10"/>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1"/>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2"/>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4"/>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DC28ED1E-3E35-4094-9C2B-5C0A1C1D459C}" showGridLines="0" zeroValues="0" topLeftCell="A13">
      <selection activeCell="E20" sqref="E20"/>
      <pageMargins left="0.75" right="0.63" top="0.57999999999999996" bottom="0.4" header="0.34" footer="0.2"/>
      <pageSetup orientation="portrait" r:id="rId16"/>
      <headerFooter alignWithMargins="0">
        <oddFooter>&amp;R&amp;"Book Antiqua,Bold"&amp;8 Page &amp;P of &amp;N</oddFooter>
      </headerFooter>
    </customSheetView>
    <customSheetView guid="{244B8F7F-C84C-4134-A8A5-723A75D45FC2}" showGridLines="0" zeroValues="0">
      <selection activeCell="E20" sqref="E20"/>
      <pageMargins left="0.75" right="0.63" top="0.57999999999999996" bottom="0.4" header="0.34" footer="0.2"/>
      <pageSetup orientation="portrait" r:id="rId17"/>
      <headerFooter alignWithMargins="0">
        <oddFooter>&amp;R&amp;"Book Antiqua,Bold"&amp;8 Page &amp;P of &amp;N</oddFooter>
      </headerFooter>
    </customSheetView>
    <customSheetView guid="{43BCBF1E-CDCF-4541-8D79-87EDCECBC1FD}" showGridLines="0" zeroValues="0">
      <selection activeCell="B16" sqref="B16"/>
      <pageMargins left="0.75" right="0.63" top="0.57999999999999996" bottom="0.4" header="0.34" footer="0.2"/>
      <pageSetup orientation="portrait" r:id="rId18"/>
      <headerFooter alignWithMargins="0">
        <oddFooter>&amp;R&amp;"Book Antiqua,Bold"&amp;8 Page &amp;P of &amp;N</oddFooter>
      </headerFooter>
    </customSheetView>
    <customSheetView guid="{B3AA1F62-F1E5-4DDF-B9C9-D54D9BFF6A2A}" showPageBreaks="1" showGridLines="0" zeroValues="0" printArea="1" view="pageBreakPreview">
      <selection activeCell="B16" sqref="B16"/>
      <pageMargins left="0.75" right="0.63" top="0.57999999999999996" bottom="0.4" header="0.34" footer="0.2"/>
      <pageSetup orientation="portrait" r:id="rId19"/>
      <headerFooter alignWithMargins="0">
        <oddFooter>&amp;R&amp;"Book Antiqua,Bold"&amp;8 Page &amp;P of &amp;N</oddFooter>
      </headerFooter>
    </customSheetView>
    <customSheetView guid="{9E565B0E-8A1D-4C38-9278-F5233F8D5014}" showPageBreaks="1" showGridLines="0" zeroValues="0" printArea="1" view="pageBreakPreview" topLeftCell="A22">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EC8792F6-94EB-40FE-A69E-3F2E55E190BC}" showPageBreaks="1" showGridLines="0" zeroValues="0" printArea="1" view="pageBreakPreview" topLeftCell="A10">
      <selection activeCell="B16" sqref="B16"/>
      <pageMargins left="0.75" right="0.63" top="0.57999999999999996" bottom="0.4" header="0.34" footer="0.2"/>
      <pageSetup orientation="portrait" r:id="rId21"/>
      <headerFooter alignWithMargins="0">
        <oddFooter>&amp;R&amp;"Book Antiqua,Bold"&amp;8 Page &amp;P of &amp;N</oddFooter>
      </headerFooter>
    </customSheetView>
    <customSheetView guid="{89D1B684-1876-468F-8D99-45DA6BBF39C7}" showPageBreaks="1" showGridLines="0" zeroValues="0" printArea="1" view="pageBreakPreview" topLeftCell="A10">
      <selection activeCell="B16" sqref="B16"/>
      <pageMargins left="0.75" right="0.63" top="0.57999999999999996" bottom="0.4" header="0.34" footer="0.2"/>
      <pageSetup orientation="portrait" r:id="rId22"/>
      <headerFooter alignWithMargins="0">
        <oddFooter>&amp;R&amp;"Book Antiqua,Bold"&amp;8 Page &amp;P of &amp;N</oddFooter>
      </headerFooter>
    </customSheetView>
    <customSheetView guid="{B4BE0CEE-465A-40B9-8268-D354BC993C36}" showPageBreaks="1" showGridLines="0" zeroValues="0" printArea="1" view="pageBreakPreview" topLeftCell="A13">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13074202-7653-40A0-B9BF-16D1589728A2}" showPageBreaks="1" showGridLines="0" zeroValues="0" printArea="1" view="pageBreakPreview">
      <selection activeCell="C19" sqref="C19"/>
      <pageMargins left="0.75" right="0.63" top="0.57999999999999996" bottom="0.4" header="0.34" footer="0.2"/>
      <pageSetup orientation="portrait" r:id="rId24"/>
      <headerFooter alignWithMargins="0">
        <oddFooter>&amp;R&amp;"Book Antiqua,Bold"&amp;8 Page &amp;P of &amp;N</oddFooter>
      </headerFooter>
    </customSheetView>
    <customSheetView guid="{4B244927-9C7A-42F5-AAF5-ADC353C736FE}" showPageBreaks="1" showGridLines="0" zeroValues="0" printArea="1" view="pageBreakPreview">
      <selection activeCell="C19" sqref="C19"/>
      <pageMargins left="0.75" right="0.63" top="0.57999999999999996" bottom="0.4" header="0.34" footer="0.2"/>
      <pageSetup orientation="portrait" r:id="rId25"/>
      <headerFooter alignWithMargins="0">
        <oddFooter>&amp;R&amp;"Book Antiqua,Bold"&amp;8 Page &amp;P of &amp;N</oddFooter>
      </headerFooter>
    </customSheetView>
    <customSheetView guid="{073677CF-5E9E-429E-9C1F-055126F3C8DC}" showPageBreaks="1" showGridLines="0" zeroValues="0" printArea="1" view="pageBreakPreview">
      <selection activeCell="C19" sqref="C19"/>
      <pageMargins left="0.75" right="0.63" top="0.57999999999999996" bottom="0.4" header="0.34" footer="0.2"/>
      <pageSetup orientation="portrait" r:id="rId26"/>
      <headerFooter alignWithMargins="0">
        <oddFooter>&amp;R&amp;"Book Antiqua,Bold"&amp;8 Page &amp;P of &amp;N</oddFooter>
      </headerFooter>
    </customSheetView>
    <customSheetView guid="{F80E5273-5F89-42D0-8059-39B4DAA26485}" showPageBreaks="1" showGridLines="0" zeroValues="0" printArea="1" view="pageBreakPreview">
      <selection activeCell="E17" sqref="E17"/>
      <pageMargins left="0.75" right="0.63" top="0.57999999999999996" bottom="0.4" header="0.34" footer="0.2"/>
      <pageSetup orientation="portrait" r:id="rId27"/>
      <headerFooter alignWithMargins="0">
        <oddFooter>&amp;R&amp;"Book Antiqua,Bold"&amp;8 Page &amp;P of &amp;N</oddFooter>
      </headerFooter>
    </customSheetView>
    <customSheetView guid="{3A9A4658-0506-4EA2-8800-91A33CC724CB}" showPageBreaks="1" showGridLines="0" zeroValues="0" printArea="1" view="pageBreakPreview">
      <selection activeCell="E17" sqref="E17"/>
      <pageMargins left="0.75" right="0.63" top="0.57999999999999996" bottom="0.4" header="0.34" footer="0.2"/>
      <pageSetup orientation="portrait" r:id="rId28"/>
      <headerFooter alignWithMargins="0">
        <oddFooter>&amp;R&amp;"Book Antiqua,Bold"&amp;8 Page &amp;P of &amp;N</oddFooter>
      </headerFooter>
    </customSheetView>
    <customSheetView guid="{3A7B3E6C-4805-42DC-AD4C-749B6F60AF6B}" showPageBreaks="1" showGridLines="0" zeroValues="0" printArea="1" view="pageBreakPreview">
      <selection activeCell="E17" sqref="E17"/>
      <pageMargins left="0.75" right="0.63" top="0.57999999999999996" bottom="0.4" header="0.34" footer="0.2"/>
      <pageSetup orientation="portrait" r:id="rId29"/>
      <headerFooter alignWithMargins="0">
        <oddFooter>&amp;R&amp;"Book Antiqua,Bold"&amp;8 Page &amp;P of &amp;N</oddFooter>
      </headerFooter>
    </customSheetView>
  </customSheetViews>
  <mergeCells count="9">
    <mergeCell ref="A3:E3"/>
    <mergeCell ref="A5:E5"/>
    <mergeCell ref="A14:E14"/>
    <mergeCell ref="A8:C8"/>
    <mergeCell ref="A22:E22"/>
    <mergeCell ref="B9:C9"/>
    <mergeCell ref="B10:C10"/>
    <mergeCell ref="B11:C11"/>
    <mergeCell ref="B12:C12"/>
  </mergeCells>
  <phoneticPr fontId="6" type="noConversion"/>
  <pageMargins left="0.75" right="0.63" top="0.57999999999999996" bottom="0.4" header="0.34" footer="0.2"/>
  <pageSetup orientation="portrait" r:id="rId30"/>
  <headerFooter alignWithMargins="0">
    <oddFooter>&amp;R&amp;"Book Antiqua,Bold"&amp;8 Page &amp;P of &amp;N</oddFooter>
  </headerFooter>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15"/>
  </sheetPr>
  <dimension ref="A1:I35"/>
  <sheetViews>
    <sheetView showGridLines="0" view="pageBreakPreview" zoomScaleSheetLayoutView="100" workbookViewId="0">
      <selection activeCell="A15" sqref="A15:E15"/>
    </sheetView>
  </sheetViews>
  <sheetFormatPr defaultRowHeight="16.5"/>
  <cols>
    <col min="1" max="1" width="12.140625" style="32" customWidth="1"/>
    <col min="2" max="2" width="20.5703125" style="32" customWidth="1"/>
    <col min="3" max="3" width="11.42578125" style="32" customWidth="1"/>
    <col min="4" max="4" width="19.28515625" style="32" customWidth="1"/>
    <col min="5" max="5" width="39.28515625" style="32" customWidth="1"/>
    <col min="6" max="8" width="9.140625" style="27"/>
    <col min="9" max="16384" width="9.140625" style="28"/>
  </cols>
  <sheetData>
    <row r="1" spans="1:9">
      <c r="A1" s="24" t="str">
        <f>'Attach 3(JV)'!A1</f>
        <v>Specification No. :CC/NT/S-SRVY/DOM/A02/24/02866</v>
      </c>
      <c r="B1" s="25"/>
      <c r="C1" s="25"/>
      <c r="D1" s="25"/>
      <c r="E1" s="26" t="str">
        <f>"Attachment-4(B) "&amp; 'Attach 3(JV)'!AT1</f>
        <v>Attachment-4(B) LS01</v>
      </c>
    </row>
    <row r="2" spans="1:9" ht="6.75" customHeight="1"/>
    <row r="3" spans="1:9" ht="84.75" customHeight="1">
      <c r="A3" s="454" t="str">
        <f>'Attach 3(JV)'!A3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54"/>
      <c r="C3" s="454"/>
      <c r="D3" s="454"/>
      <c r="E3" s="454"/>
      <c r="F3" s="29"/>
      <c r="G3" s="30"/>
      <c r="H3" s="29"/>
    </row>
    <row r="4" spans="1:9" ht="12.75" customHeight="1">
      <c r="A4" s="31"/>
      <c r="H4" s="33"/>
      <c r="I4" s="12"/>
    </row>
    <row r="5" spans="1:9" ht="20.100000000000001" customHeight="1">
      <c r="A5" s="464" t="s">
        <v>159</v>
      </c>
      <c r="B5" s="464"/>
      <c r="C5" s="464"/>
      <c r="D5" s="464"/>
      <c r="E5" s="464"/>
      <c r="F5" s="34"/>
      <c r="H5" s="33"/>
      <c r="I5" s="12"/>
    </row>
    <row r="6" spans="1:9" ht="20.100000000000001" customHeight="1">
      <c r="A6" s="35"/>
      <c r="H6" s="33"/>
      <c r="I6" s="12"/>
    </row>
    <row r="7" spans="1:9" ht="20.100000000000001" customHeight="1">
      <c r="A7" s="36" t="str">
        <f>'Attach 3(JV)'!A7</f>
        <v>Bidder’s Name and Address (Sole Bidder) :</v>
      </c>
      <c r="E7" s="16" t="str">
        <f>'Attach 3(JV)'!E7</f>
        <v>To:</v>
      </c>
      <c r="H7" s="33"/>
      <c r="I7" s="12"/>
    </row>
    <row r="8" spans="1:9" ht="23.25" customHeight="1">
      <c r="A8" s="453" t="str">
        <f>'Attach 3(JV)'!A8</f>
        <v/>
      </c>
      <c r="B8" s="453"/>
      <c r="C8" s="453"/>
      <c r="D8" s="453"/>
      <c r="E8" s="13" t="str">
        <f>'Attach 3(JV)'!E8</f>
        <v>Contract Services</v>
      </c>
      <c r="H8" s="33"/>
      <c r="I8" s="12"/>
    </row>
    <row r="9" spans="1:9" ht="20.100000000000001" customHeight="1">
      <c r="A9" s="14" t="s">
        <v>153</v>
      </c>
      <c r="B9" s="457" t="str">
        <f>'Attach 3(JV)'!B9</f>
        <v/>
      </c>
      <c r="C9" s="457"/>
      <c r="D9" s="457"/>
      <c r="E9" s="13" t="str">
        <f>'Attach 3(JV)'!E9</f>
        <v>Power Grid Corporation of India Ltd.,</v>
      </c>
      <c r="H9" s="33"/>
      <c r="I9" s="12"/>
    </row>
    <row r="10" spans="1:9" ht="20.100000000000001" customHeight="1">
      <c r="A10" s="14" t="s">
        <v>155</v>
      </c>
      <c r="B10" s="457" t="str">
        <f>'Attach 3(JV)'!B10</f>
        <v/>
      </c>
      <c r="C10" s="457"/>
      <c r="D10" s="457"/>
      <c r="E10" s="13" t="str">
        <f>'Attach 3(JV)'!E10</f>
        <v>"Saudamini", Plot No. 2, Sector 29</v>
      </c>
      <c r="H10" s="33"/>
      <c r="I10" s="12"/>
    </row>
    <row r="11" spans="1:9" ht="12" customHeight="1">
      <c r="B11" s="457" t="str">
        <f>'Attach 3(JV)'!B11</f>
        <v/>
      </c>
      <c r="C11" s="457"/>
      <c r="D11" s="457"/>
      <c r="E11" s="13" t="str">
        <f>'Attach 3(JV)'!E11</f>
        <v>Gurgaon (Haryana) - 122001</v>
      </c>
    </row>
    <row r="12" spans="1:9" ht="20.100000000000001" customHeight="1">
      <c r="A12" s="35"/>
      <c r="B12" s="457" t="str">
        <f>'Attach 3(JV)'!B12</f>
        <v/>
      </c>
      <c r="C12" s="457"/>
      <c r="D12" s="457"/>
      <c r="E12" s="13"/>
    </row>
    <row r="13" spans="1:9" ht="20.100000000000001" customHeight="1">
      <c r="A13" s="32" t="s">
        <v>147</v>
      </c>
    </row>
    <row r="14" spans="1:9" ht="20.100000000000001" customHeight="1">
      <c r="A14" s="35"/>
    </row>
    <row r="15" spans="1:9" ht="87.75" customHeight="1">
      <c r="A15" s="461" t="s">
        <v>169</v>
      </c>
      <c r="B15" s="461"/>
      <c r="C15" s="461"/>
      <c r="D15" s="461"/>
      <c r="E15" s="461"/>
    </row>
    <row r="16" spans="1:9" ht="30" customHeight="1">
      <c r="A16" s="88" t="s">
        <v>162</v>
      </c>
      <c r="B16" s="463"/>
      <c r="C16" s="463"/>
      <c r="D16" s="463"/>
      <c r="E16" s="463"/>
    </row>
    <row r="17" spans="1:5" ht="30" customHeight="1">
      <c r="A17" s="88" t="s">
        <v>163</v>
      </c>
      <c r="B17" s="462" t="s">
        <v>596</v>
      </c>
      <c r="C17" s="462"/>
      <c r="D17" s="462"/>
      <c r="E17" s="462"/>
    </row>
    <row r="18" spans="1:5" ht="30" customHeight="1">
      <c r="A18" s="88" t="s">
        <v>164</v>
      </c>
      <c r="B18" s="463"/>
      <c r="C18" s="463"/>
      <c r="D18" s="463"/>
      <c r="E18" s="463"/>
    </row>
    <row r="19" spans="1:5" ht="30" customHeight="1">
      <c r="A19" s="45" t="s">
        <v>165</v>
      </c>
      <c r="B19" s="463"/>
      <c r="C19" s="463"/>
      <c r="D19" s="463"/>
      <c r="E19" s="463"/>
    </row>
    <row r="20" spans="1:5" ht="30" customHeight="1">
      <c r="A20" s="45" t="s">
        <v>418</v>
      </c>
      <c r="B20" s="463"/>
      <c r="C20" s="463"/>
      <c r="D20" s="463"/>
      <c r="E20" s="463"/>
    </row>
    <row r="21" spans="1:5" ht="30" customHeight="1">
      <c r="A21" s="45" t="s">
        <v>421</v>
      </c>
      <c r="B21" s="463"/>
      <c r="C21" s="463"/>
      <c r="D21" s="463"/>
      <c r="E21" s="463"/>
    </row>
    <row r="22" spans="1:5" ht="16.5" customHeight="1">
      <c r="A22" s="128"/>
    </row>
    <row r="23" spans="1:5" ht="11.25" customHeight="1">
      <c r="D23" s="40"/>
    </row>
    <row r="24" spans="1:5" ht="27.95" customHeight="1">
      <c r="A24" s="39" t="s">
        <v>133</v>
      </c>
      <c r="B24" s="71" t="str">
        <f>'Attach 3(JV)'!B24</f>
        <v/>
      </c>
      <c r="D24" s="40" t="s">
        <v>131</v>
      </c>
      <c r="E24" s="241" t="str">
        <f>'Attach 3(JV)'!E24</f>
        <v/>
      </c>
    </row>
    <row r="25" spans="1:5" ht="27.95" customHeight="1">
      <c r="A25" s="39" t="s">
        <v>134</v>
      </c>
      <c r="B25" s="241" t="str">
        <f>'Attach 3(JV)'!B25</f>
        <v/>
      </c>
      <c r="D25" s="40" t="s">
        <v>132</v>
      </c>
      <c r="E25" s="241" t="str">
        <f>'Attach 3(JV)'!E25</f>
        <v/>
      </c>
    </row>
    <row r="26" spans="1:5" ht="12" customHeight="1">
      <c r="D26" s="40"/>
    </row>
    <row r="27" spans="1:5" ht="33" customHeight="1"/>
    <row r="28" spans="1:5" ht="33" customHeight="1">
      <c r="A28" s="41"/>
    </row>
    <row r="29" spans="1:5" ht="20.100000000000001" customHeight="1"/>
    <row r="30" spans="1:5" ht="20.100000000000001" customHeight="1"/>
    <row r="31" spans="1:5" ht="20.100000000000001" customHeight="1">
      <c r="A31" s="41"/>
    </row>
    <row r="32" spans="1:5" ht="20.100000000000001" customHeight="1"/>
    <row r="33" spans="1:1" ht="20.100000000000001" customHeight="1">
      <c r="A33" s="41"/>
    </row>
    <row r="34" spans="1:1" ht="20.100000000000001" customHeight="1"/>
    <row r="35" spans="1:1">
      <c r="A35" s="41"/>
    </row>
  </sheetData>
  <sheetProtection algorithmName="SHA-512" hashValue="PPte4mF6R0z+QRMsrF8qIIcEH3U+TEf+tA5zqNG2RLV2NQzXSYwCPKSDw5G4O9reQw2Qv1QP3szX1YtyyB6lHQ==" saltValue="2+S1zm2RX11cvwnBR8JwOg==" spinCount="100000" sheet="1" formatColumns="0" formatRows="0" selectLockedCells="1"/>
  <customSheetViews>
    <customSheetView guid="{F0B6C6E1-BBDB-4A75-A9F0-384CBB745CE4}" showPageBreaks="1" showGridLines="0" printArea="1" view="pageBreakPreview">
      <selection activeCell="A15" sqref="A15:E15"/>
      <pageMargins left="0.75" right="0.63" top="0.57999999999999996" bottom="0.6" header="0.34" footer="0.35"/>
      <pageSetup scale="97" orientation="portrait" r:id="rId1"/>
      <headerFooter alignWithMargins="0">
        <oddFooter>&amp;R&amp;"Book Antiqua,Bold"&amp;8 Page &amp;P of &amp;N</oddFooter>
      </headerFooter>
    </customSheetView>
    <customSheetView guid="{26C060F1-C19E-47DD-BF56-3C984BC287C6}" showPageBreaks="1" showGridLines="0" printArea="1" view="pageBreakPreview">
      <selection activeCell="B16" sqref="B16:E16"/>
      <pageMargins left="0.75" right="0.63" top="0.57999999999999996" bottom="0.6" header="0.34" footer="0.35"/>
      <pageSetup scale="97" orientation="portrait" r:id="rId2"/>
      <headerFooter alignWithMargins="0">
        <oddFooter>&amp;R&amp;"Book Antiqua,Bold"&amp;8 Page &amp;P of &amp;N</oddFooter>
      </headerFooter>
    </customSheetView>
    <customSheetView guid="{02C24E46-CB1A-4A64-AFE8-BC568DF970F3}" showPageBreaks="1" showGridLines="0" printArea="1" view="pageBreakPreview">
      <selection activeCell="B16" sqref="B16:E16"/>
      <pageMargins left="0.75" right="0.63" top="0.57999999999999996" bottom="0.6" header="0.34" footer="0.35"/>
      <pageSetup scale="97" orientation="portrait" r:id="rId3"/>
      <headerFooter alignWithMargins="0">
        <oddFooter>&amp;R&amp;"Book Antiqua,Bold"&amp;8 Page &amp;P of &amp;N</oddFooter>
      </headerFooter>
    </customSheetView>
    <customSheetView guid="{955D6481-897E-48CA-BB0D-D704C8664312}" showPageBreaks="1" showGridLines="0" printArea="1" view="pageBreakPreview">
      <selection activeCell="B16" sqref="B16:E16"/>
      <pageMargins left="0.75" right="0.63" top="0.57999999999999996" bottom="0.6" header="0.34" footer="0.35"/>
      <pageSetup scale="97" orientation="portrait" r:id="rId4"/>
      <headerFooter alignWithMargins="0">
        <oddFooter>&amp;R&amp;"Book Antiqua,Bold"&amp;8 Page &amp;P of &amp;N</oddFooter>
      </headerFooter>
    </customSheetView>
    <customSheetView guid="{FA33CAB9-FE45-4709-BC11-EBB8931FB6CB}" showPageBreaks="1" showGridLines="0" printArea="1" view="pageBreakPreview">
      <selection activeCell="B16" sqref="B16:E16"/>
      <pageMargins left="0.75" right="0.63" top="0.57999999999999996" bottom="0.6" header="0.34" footer="0.35"/>
      <pageSetup scale="97" orientation="portrait" r:id="rId5"/>
      <headerFooter alignWithMargins="0">
        <oddFooter>&amp;R&amp;"Book Antiqua,Bold"&amp;8 Page &amp;P of &amp;N</oddFooter>
      </headerFooter>
    </customSheetView>
    <customSheetView guid="{A966316B-6DBC-467B-B4AD-0F6D41569056}" showPageBreaks="1" showGridLines="0" printArea="1" view="pageBreakPreview">
      <selection activeCell="B16" sqref="B16:E16"/>
      <pageMargins left="0.75" right="0.63" top="0.57999999999999996" bottom="0.6" header="0.34" footer="0.35"/>
      <pageSetup scale="97" orientation="portrait" r:id="rId6"/>
      <headerFooter alignWithMargins="0">
        <oddFooter>&amp;R&amp;"Book Antiqua,Bold"&amp;8 Page &amp;P of &amp;N</oddFooter>
      </headerFooter>
    </customSheetView>
    <customSheetView guid="{0B94E550-FB49-4D0D-BCDB-8811C4A584DD}" showPageBreaks="1" showGridLines="0" printArea="1" view="pageBreakPreview" topLeftCell="A7">
      <selection activeCell="B16" sqref="B16:E16"/>
      <pageMargins left="0.75" right="0.63" top="0.57999999999999996" bottom="0.6" header="0.34" footer="0.35"/>
      <pageSetup scale="97" orientation="portrait" r:id="rId7"/>
      <headerFooter alignWithMargins="0">
        <oddFooter>&amp;R&amp;"Book Antiqua,Bold"&amp;8 Page &amp;P of &amp;N</oddFooter>
      </headerFooter>
    </customSheetView>
    <customSheetView guid="{101E340E-5624-46EF-AADB-2F62C21B5295}" showPageBreaks="1" showGridLines="0" printArea="1" view="pageBreakPreview">
      <selection activeCell="B16" sqref="B16:E16"/>
      <pageMargins left="0.75" right="0.63" top="0.57999999999999996" bottom="0.6" header="0.34" footer="0.35"/>
      <pageSetup scale="97" orientation="portrait" r:id="rId8"/>
      <headerFooter alignWithMargins="0">
        <oddFooter>&amp;R&amp;"Book Antiqua,Bold"&amp;8 Page &amp;P of &amp;N</oddFooter>
      </headerFooter>
    </customSheetView>
    <customSheetView guid="{A667ED77-8424-4D1C-8A46-14ECA26AEC7D}" showPageBreaks="1" showGridLines="0" printArea="1" view="pageBreakPreview">
      <selection activeCell="B16" sqref="B16:E16"/>
      <pageMargins left="0.75" right="0.63" top="0.57999999999999996" bottom="0.6" header="0.34" footer="0.35"/>
      <pageSetup orientation="portrait" r:id="rId9"/>
      <headerFooter alignWithMargins="0">
        <oddFooter>&amp;R&amp;"Book Antiqua,Bold"&amp;8 Page &amp;P of &amp;N</oddFooter>
      </headerFooter>
    </customSheetView>
    <customSheetView guid="{7A122CCC-B984-47E9-88CF-89418CB24A21}" showGridLines="0" showRuler="0">
      <selection activeCell="B20" sqref="B20:E20"/>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4"/>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DC28ED1E-3E35-4094-9C2B-5C0A1C1D459C}" showGridLines="0">
      <selection activeCell="B21" sqref="B21:E21"/>
      <pageMargins left="0.75" right="0.63" top="0.57999999999999996" bottom="0.6" header="0.34" footer="0.35"/>
      <pageSetup orientation="portrait" r:id="rId16"/>
      <headerFooter alignWithMargins="0">
        <oddFooter>&amp;R&amp;"Book Antiqua,Bold"&amp;8 Page &amp;P of &amp;N</oddFooter>
      </headerFooter>
    </customSheetView>
    <customSheetView guid="{244B8F7F-C84C-4134-A8A5-723A75D45FC2}" showGridLines="0">
      <selection activeCell="B21" sqref="B21:E21"/>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B16" sqref="B16:E16"/>
      <pageMargins left="0.75" right="0.63" top="0.57999999999999996" bottom="0.6" header="0.34" footer="0.35"/>
      <pageSetup orientation="portrait" r:id="rId18"/>
      <headerFooter alignWithMargins="0">
        <oddFooter>&amp;R&amp;"Book Antiqua,Bold"&amp;8 Page &amp;P of &amp;N</oddFooter>
      </headerFooter>
    </customSheetView>
    <customSheetView guid="{B3AA1F62-F1E5-4DDF-B9C9-D54D9BFF6A2A}" showPageBreaks="1" showGridLines="0" printArea="1" view="pageBreakPreview">
      <selection activeCell="B16" sqref="B16:E16"/>
      <pageMargins left="0.75" right="0.63" top="0.57999999999999996" bottom="0.6" header="0.34" footer="0.35"/>
      <pageSetup orientation="portrait" r:id="rId19"/>
      <headerFooter alignWithMargins="0">
        <oddFooter>&amp;R&amp;"Book Antiqua,Bold"&amp;8 Page &amp;P of &amp;N</oddFooter>
      </headerFooter>
    </customSheetView>
    <customSheetView guid="{9E565B0E-8A1D-4C38-9278-F5233F8D5014}" showPageBreaks="1" showGridLines="0" printArea="1" view="pageBreakPreview" topLeftCell="A16">
      <selection activeCell="B16" sqref="B16:E16"/>
      <pageMargins left="0.75" right="0.63" top="0.57999999999999996" bottom="0.6" header="0.34" footer="0.35"/>
      <pageSetup scale="97" orientation="portrait" r:id="rId20"/>
      <headerFooter alignWithMargins="0">
        <oddFooter>&amp;R&amp;"Book Antiqua,Bold"&amp;8 Page &amp;P of &amp;N</oddFooter>
      </headerFooter>
    </customSheetView>
    <customSheetView guid="{EC8792F6-94EB-40FE-A69E-3F2E55E190BC}" showPageBreaks="1" showGridLines="0" printArea="1" view="pageBreakPreview" topLeftCell="A10">
      <selection activeCell="B16" sqref="B16:E16"/>
      <pageMargins left="0.75" right="0.63" top="0.57999999999999996" bottom="0.6" header="0.34" footer="0.35"/>
      <pageSetup scale="97" orientation="portrait" r:id="rId21"/>
      <headerFooter alignWithMargins="0">
        <oddFooter>&amp;R&amp;"Book Antiqua,Bold"&amp;8 Page &amp;P of &amp;N</oddFooter>
      </headerFooter>
    </customSheetView>
    <customSheetView guid="{89D1B684-1876-468F-8D99-45DA6BBF39C7}" showPageBreaks="1" showGridLines="0" printArea="1" view="pageBreakPreview" topLeftCell="A10">
      <selection activeCell="B16" sqref="B16:E16"/>
      <pageMargins left="0.75" right="0.63" top="0.57999999999999996" bottom="0.6" header="0.34" footer="0.35"/>
      <pageSetup scale="97" orientation="portrait" r:id="rId22"/>
      <headerFooter alignWithMargins="0">
        <oddFooter>&amp;R&amp;"Book Antiqua,Bold"&amp;8 Page &amp;P of &amp;N</oddFooter>
      </headerFooter>
    </customSheetView>
    <customSheetView guid="{B4BE0CEE-465A-40B9-8268-D354BC993C36}" showPageBreaks="1" showGridLines="0" printArea="1" view="pageBreakPreview">
      <selection activeCell="B16" sqref="B16:E16"/>
      <pageMargins left="0.75" right="0.63" top="0.57999999999999996" bottom="0.6" header="0.34" footer="0.35"/>
      <pageSetup scale="97" orientation="portrait" r:id="rId23"/>
      <headerFooter alignWithMargins="0">
        <oddFooter>&amp;R&amp;"Book Antiqua,Bold"&amp;8 Page &amp;P of &amp;N</oddFooter>
      </headerFooter>
    </customSheetView>
    <customSheetView guid="{13074202-7653-40A0-B9BF-16D1589728A2}" showPageBreaks="1" showGridLines="0" printArea="1" view="pageBreakPreview">
      <selection activeCell="B16" sqref="B16:E16"/>
      <pageMargins left="0.75" right="0.63" top="0.57999999999999996" bottom="0.6" header="0.34" footer="0.35"/>
      <pageSetup scale="97" orientation="portrait" r:id="rId24"/>
      <headerFooter alignWithMargins="0">
        <oddFooter>&amp;R&amp;"Book Antiqua,Bold"&amp;8 Page &amp;P of &amp;N</oddFooter>
      </headerFooter>
    </customSheetView>
    <customSheetView guid="{4B244927-9C7A-42F5-AAF5-ADC353C736FE}" showPageBreaks="1" showGridLines="0" printArea="1" view="pageBreakPreview">
      <selection activeCell="B16" sqref="B16:E16"/>
      <pageMargins left="0.75" right="0.63" top="0.57999999999999996" bottom="0.6" header="0.34" footer="0.35"/>
      <pageSetup scale="97" orientation="portrait" r:id="rId25"/>
      <headerFooter alignWithMargins="0">
        <oddFooter>&amp;R&amp;"Book Antiqua,Bold"&amp;8 Page &amp;P of &amp;N</oddFooter>
      </headerFooter>
    </customSheetView>
    <customSheetView guid="{073677CF-5E9E-429E-9C1F-055126F3C8DC}" showPageBreaks="1" showGridLines="0" printArea="1" view="pageBreakPreview">
      <selection activeCell="B16" sqref="B16:E16"/>
      <pageMargins left="0.75" right="0.63" top="0.57999999999999996" bottom="0.6" header="0.34" footer="0.35"/>
      <pageSetup scale="97" orientation="portrait" r:id="rId26"/>
      <headerFooter alignWithMargins="0">
        <oddFooter>&amp;R&amp;"Book Antiqua,Bold"&amp;8 Page &amp;P of &amp;N</oddFooter>
      </headerFooter>
    </customSheetView>
    <customSheetView guid="{F80E5273-5F89-42D0-8059-39B4DAA26485}" showPageBreaks="1" showGridLines="0" printArea="1" view="pageBreakPreview">
      <selection activeCell="B16" sqref="B16:E16"/>
      <pageMargins left="0.75" right="0.63" top="0.57999999999999996" bottom="0.6" header="0.34" footer="0.35"/>
      <pageSetup scale="97" orientation="portrait" r:id="rId27"/>
      <headerFooter alignWithMargins="0">
        <oddFooter>&amp;R&amp;"Book Antiqua,Bold"&amp;8 Page &amp;P of &amp;N</oddFooter>
      </headerFooter>
    </customSheetView>
    <customSheetView guid="{3A9A4658-0506-4EA2-8800-91A33CC724CB}" showPageBreaks="1" showGridLines="0" printArea="1" view="pageBreakPreview">
      <selection activeCell="B16" sqref="B16:E16"/>
      <pageMargins left="0.75" right="0.63" top="0.57999999999999996" bottom="0.6" header="0.34" footer="0.35"/>
      <pageSetup scale="97" orientation="portrait" r:id="rId28"/>
      <headerFooter alignWithMargins="0">
        <oddFooter>&amp;R&amp;"Book Antiqua,Bold"&amp;8 Page &amp;P of &amp;N</oddFooter>
      </headerFooter>
    </customSheetView>
    <customSheetView guid="{3A7B3E6C-4805-42DC-AD4C-749B6F60AF6B}" showPageBreaks="1" showGridLines="0" printArea="1" view="pageBreakPreview">
      <selection activeCell="B16" sqref="B16:E16"/>
      <pageMargins left="0.75" right="0.63" top="0.57999999999999996" bottom="0.6" header="0.34" footer="0.35"/>
      <pageSetup scale="97" orientation="portrait" r:id="rId29"/>
      <headerFooter alignWithMargins="0">
        <oddFooter>&amp;R&amp;"Book Antiqua,Bold"&amp;8 Page &amp;P of &amp;N</oddFooter>
      </headerFooter>
    </customSheetView>
  </customSheetViews>
  <mergeCells count="14">
    <mergeCell ref="B20:E20"/>
    <mergeCell ref="B21:E21"/>
    <mergeCell ref="A15:E15"/>
    <mergeCell ref="B16:E16"/>
    <mergeCell ref="B19:E19"/>
    <mergeCell ref="A8:D8"/>
    <mergeCell ref="B17:E17"/>
    <mergeCell ref="B18:E18"/>
    <mergeCell ref="B9:D9"/>
    <mergeCell ref="A3:E3"/>
    <mergeCell ref="A5:E5"/>
    <mergeCell ref="B10:D10"/>
    <mergeCell ref="B11:D11"/>
    <mergeCell ref="B12:D12"/>
  </mergeCells>
  <phoneticPr fontId="6" type="noConversion"/>
  <pageMargins left="0.75" right="0.63" top="0.57999999999999996" bottom="0.6" header="0.34" footer="0.35"/>
  <pageSetup scale="97" orientation="portrait" r:id="rId30"/>
  <headerFooter alignWithMargins="0">
    <oddFooter>&amp;R&amp;"Book Antiqua,Bold"&amp;8 Page &amp;P of &amp;N</oddFooter>
  </headerFooter>
  <drawing r:id="rId3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11"/>
  </sheetPr>
  <dimension ref="A1:I110"/>
  <sheetViews>
    <sheetView showGridLines="0" view="pageBreakPreview" topLeftCell="A12" zoomScale="110" zoomScaleSheetLayoutView="110" workbookViewId="0">
      <selection activeCell="B17" sqref="B17"/>
    </sheetView>
  </sheetViews>
  <sheetFormatPr defaultRowHeight="16.5"/>
  <cols>
    <col min="1" max="1" width="12.140625" style="32" customWidth="1"/>
    <col min="2" max="2" width="30.7109375" style="32" customWidth="1"/>
    <col min="3" max="3" width="20.42578125" style="32" customWidth="1"/>
    <col min="4" max="4" width="18.85546875" style="32" customWidth="1"/>
    <col min="5" max="5" width="20" style="32" customWidth="1"/>
    <col min="6" max="7" width="9.140625" style="27"/>
    <col min="8" max="8" width="9.140625" style="27" hidden="1" customWidth="1"/>
    <col min="9" max="16384" width="9.140625" style="28"/>
  </cols>
  <sheetData>
    <row r="1" spans="1:9">
      <c r="A1" s="24" t="str">
        <f>'Attach 3(JV)'!A1</f>
        <v>Specification No. :CC/NT/S-SRVY/DOM/A02/24/02866</v>
      </c>
      <c r="B1" s="25"/>
      <c r="C1" s="25"/>
      <c r="D1" s="25"/>
      <c r="E1" s="26" t="str">
        <f>"Attachment-5 " &amp; 'Attach 3(JV)'!AT1</f>
        <v>Attachment-5 LS01</v>
      </c>
    </row>
    <row r="2" spans="1:9" ht="8.1" customHeight="1"/>
    <row r="3" spans="1:9" ht="81" customHeight="1">
      <c r="A3" s="454" t="str">
        <f>'Attach 3(JV)'!A3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54"/>
      <c r="C3" s="454"/>
      <c r="D3" s="454"/>
      <c r="E3" s="454"/>
      <c r="F3" s="29"/>
      <c r="G3" s="30"/>
      <c r="H3" s="29"/>
    </row>
    <row r="4" spans="1:9" ht="7.5" hidden="1" customHeight="1">
      <c r="A4" s="31"/>
      <c r="H4" s="33"/>
      <c r="I4" s="12"/>
    </row>
    <row r="5" spans="1:9" ht="20.100000000000001" customHeight="1">
      <c r="A5" s="455" t="s">
        <v>170</v>
      </c>
      <c r="B5" s="455"/>
      <c r="C5" s="455"/>
      <c r="D5" s="455"/>
      <c r="E5" s="455"/>
      <c r="F5" s="34"/>
      <c r="H5" s="33"/>
      <c r="I5" s="12"/>
    </row>
    <row r="6" spans="1:9" ht="8.1" customHeight="1">
      <c r="A6" s="35"/>
      <c r="H6" s="33"/>
      <c r="I6" s="12"/>
    </row>
    <row r="7" spans="1:9" ht="20.100000000000001" customHeight="1">
      <c r="A7" s="36" t="str">
        <f>'Attach 3(JV)'!A7</f>
        <v>Bidder’s Name and Address (Sole Bidder) :</v>
      </c>
      <c r="B7" s="35"/>
      <c r="C7" s="35"/>
      <c r="D7" s="16" t="str">
        <f>'Attach 3(JV)'!E7</f>
        <v>To:</v>
      </c>
      <c r="H7" s="33"/>
      <c r="I7" s="12"/>
    </row>
    <row r="8" spans="1:9" ht="36" customHeight="1">
      <c r="A8" s="453" t="str">
        <f>'Attach 3(JV)'!A8</f>
        <v/>
      </c>
      <c r="B8" s="453"/>
      <c r="C8" s="453"/>
      <c r="D8" s="13" t="str">
        <f>'Attach 3(JV)'!E8</f>
        <v>Contract Services</v>
      </c>
      <c r="H8" s="33"/>
      <c r="I8" s="12"/>
    </row>
    <row r="9" spans="1:9" ht="20.100000000000001" customHeight="1">
      <c r="A9" s="14" t="s">
        <v>153</v>
      </c>
      <c r="B9" s="457" t="str">
        <f>'Attach 3(JV)'!B9</f>
        <v/>
      </c>
      <c r="C9" s="457"/>
      <c r="D9" s="13" t="str">
        <f>'Attach 3(JV)'!E9</f>
        <v>Power Grid Corporation of India Ltd.,</v>
      </c>
      <c r="H9" s="33"/>
      <c r="I9" s="12"/>
    </row>
    <row r="10" spans="1:9" ht="20.100000000000001" customHeight="1">
      <c r="A10" s="14" t="s">
        <v>155</v>
      </c>
      <c r="B10" s="457" t="str">
        <f>'Attach 3(JV)'!B10</f>
        <v/>
      </c>
      <c r="C10" s="457"/>
      <c r="D10" s="13" t="str">
        <f>'Attach 3(JV)'!E10</f>
        <v>"Saudamini", Plot No. 2, Sector 29</v>
      </c>
      <c r="H10" s="33"/>
      <c r="I10" s="12"/>
    </row>
    <row r="11" spans="1:9" ht="20.100000000000001" customHeight="1">
      <c r="B11" s="457" t="str">
        <f>'Attach 3(JV)'!B11</f>
        <v/>
      </c>
      <c r="C11" s="457"/>
      <c r="D11" s="13" t="str">
        <f>'Attach 3(JV)'!E11</f>
        <v>Gurgaon (Haryana) - 122001</v>
      </c>
    </row>
    <row r="12" spans="1:9" ht="17.25" customHeight="1">
      <c r="A12" s="35"/>
      <c r="B12" s="457" t="str">
        <f>'Attach 3(JV)'!B12</f>
        <v/>
      </c>
      <c r="C12" s="457"/>
      <c r="D12" s="13"/>
    </row>
    <row r="13" spans="1:9" ht="20.100000000000001" customHeight="1">
      <c r="A13" s="32" t="s">
        <v>147</v>
      </c>
    </row>
    <row r="14" spans="1:9" ht="51" customHeight="1">
      <c r="A14" s="456" t="s">
        <v>507</v>
      </c>
      <c r="B14" s="456"/>
      <c r="C14" s="456"/>
      <c r="D14" s="456"/>
      <c r="E14" s="456"/>
      <c r="F14" s="37"/>
      <c r="G14" s="37"/>
      <c r="H14" s="37"/>
    </row>
    <row r="15" spans="1:9" ht="32.1" customHeight="1">
      <c r="A15" s="466" t="s">
        <v>151</v>
      </c>
      <c r="B15" s="466" t="s">
        <v>168</v>
      </c>
      <c r="C15" s="466" t="s">
        <v>171</v>
      </c>
      <c r="D15" s="468" t="s">
        <v>172</v>
      </c>
      <c r="E15" s="469"/>
      <c r="F15" s="37"/>
      <c r="G15" s="37"/>
      <c r="H15" s="37"/>
    </row>
    <row r="16" spans="1:9" ht="19.5" customHeight="1">
      <c r="A16" s="467"/>
      <c r="B16" s="467"/>
      <c r="C16" s="467"/>
      <c r="D16" s="48" t="s">
        <v>173</v>
      </c>
      <c r="E16" s="48" t="s">
        <v>174</v>
      </c>
      <c r="F16" s="37"/>
      <c r="G16" s="37"/>
      <c r="H16" s="37"/>
    </row>
    <row r="17" spans="1:8" ht="21.95" customHeight="1">
      <c r="A17" s="122">
        <v>1</v>
      </c>
      <c r="B17" s="253"/>
      <c r="C17" s="253"/>
      <c r="D17" s="253"/>
      <c r="E17" s="253"/>
      <c r="F17" s="37"/>
      <c r="G17" s="37"/>
      <c r="H17" s="37"/>
    </row>
    <row r="18" spans="1:8" ht="21.95" customHeight="1">
      <c r="A18" s="123">
        <v>2</v>
      </c>
      <c r="B18" s="253"/>
      <c r="C18" s="253"/>
      <c r="D18" s="253"/>
      <c r="E18" s="253"/>
      <c r="F18" s="37"/>
      <c r="G18" s="37"/>
      <c r="H18" s="37"/>
    </row>
    <row r="19" spans="1:8" ht="21.95" customHeight="1">
      <c r="A19" s="123">
        <v>3</v>
      </c>
      <c r="B19" s="253"/>
      <c r="C19" s="253"/>
      <c r="D19" s="253"/>
      <c r="E19" s="253"/>
      <c r="F19" s="37"/>
      <c r="G19" s="37"/>
      <c r="H19" s="37"/>
    </row>
    <row r="20" spans="1:8" ht="21.95" customHeight="1">
      <c r="A20" s="123">
        <v>4</v>
      </c>
      <c r="B20" s="253"/>
      <c r="C20" s="253"/>
      <c r="D20" s="253"/>
      <c r="E20" s="253"/>
      <c r="F20" s="190"/>
      <c r="G20" s="190"/>
      <c r="H20" s="192" t="b">
        <v>0</v>
      </c>
    </row>
    <row r="21" spans="1:8" ht="21.95" customHeight="1">
      <c r="A21" s="124">
        <v>5</v>
      </c>
      <c r="B21" s="253"/>
      <c r="C21" s="253"/>
      <c r="D21" s="253"/>
      <c r="E21" s="253"/>
      <c r="F21" s="190"/>
      <c r="G21" s="190"/>
      <c r="H21" s="191"/>
    </row>
    <row r="22" spans="1:8">
      <c r="A22" s="188"/>
      <c r="B22" s="189"/>
      <c r="C22" s="189"/>
      <c r="D22" s="189"/>
      <c r="E22" s="189"/>
      <c r="F22" s="181"/>
      <c r="G22" s="181"/>
      <c r="H22" s="182"/>
    </row>
    <row r="23" spans="1:8" ht="9" customHeight="1">
      <c r="A23" s="100"/>
      <c r="B23" s="105"/>
      <c r="C23" s="105"/>
      <c r="D23" s="105"/>
      <c r="E23" s="105"/>
      <c r="F23" s="181"/>
      <c r="G23" s="181"/>
      <c r="H23" s="182"/>
    </row>
    <row r="24" spans="1:8" ht="38.25" hidden="1" customHeight="1">
      <c r="A24" s="478" t="s">
        <v>82</v>
      </c>
      <c r="B24" s="479"/>
      <c r="C24" s="479"/>
      <c r="D24" s="479"/>
      <c r="E24" s="479"/>
      <c r="F24" s="181"/>
      <c r="G24" s="181"/>
      <c r="H24" s="182"/>
    </row>
    <row r="25" spans="1:8" ht="54.75" hidden="1" customHeight="1">
      <c r="A25" s="477" t="s">
        <v>423</v>
      </c>
      <c r="B25" s="477"/>
      <c r="C25" s="477"/>
      <c r="D25" s="477"/>
      <c r="E25" s="477"/>
      <c r="F25" s="181"/>
      <c r="G25" s="181"/>
      <c r="H25" s="182"/>
    </row>
    <row r="26" spans="1:8" ht="32.1" hidden="1" customHeight="1">
      <c r="A26" s="466" t="s">
        <v>151</v>
      </c>
      <c r="B26" s="466" t="s">
        <v>168</v>
      </c>
      <c r="C26" s="466" t="s">
        <v>446</v>
      </c>
      <c r="D26" s="468" t="s">
        <v>447</v>
      </c>
      <c r="E26" s="469"/>
      <c r="F26" s="37"/>
      <c r="G26" s="37"/>
      <c r="H26" s="37"/>
    </row>
    <row r="27" spans="1:8" ht="22.5" hidden="1" customHeight="1">
      <c r="A27" s="467"/>
      <c r="B27" s="467"/>
      <c r="C27" s="467"/>
      <c r="D27" s="48" t="s">
        <v>448</v>
      </c>
      <c r="E27" s="48" t="s">
        <v>449</v>
      </c>
      <c r="F27" s="37"/>
      <c r="G27" s="37"/>
      <c r="H27" s="37"/>
    </row>
    <row r="28" spans="1:8" ht="21.95" hidden="1" customHeight="1">
      <c r="A28" s="180">
        <v>1</v>
      </c>
      <c r="B28" s="252"/>
      <c r="C28" s="252"/>
      <c r="D28" s="252"/>
      <c r="E28" s="252"/>
      <c r="F28" s="37"/>
      <c r="G28" s="37"/>
      <c r="H28" s="37"/>
    </row>
    <row r="29" spans="1:8" ht="21.95" hidden="1" customHeight="1">
      <c r="A29" s="180">
        <v>2</v>
      </c>
      <c r="B29" s="252"/>
      <c r="C29" s="252"/>
      <c r="D29" s="252"/>
      <c r="E29" s="252"/>
    </row>
    <row r="30" spans="1:8" ht="21.95" hidden="1" customHeight="1">
      <c r="A30" s="124">
        <v>3</v>
      </c>
      <c r="B30" s="252"/>
      <c r="C30" s="252"/>
      <c r="D30" s="252"/>
      <c r="E30" s="252"/>
    </row>
    <row r="31" spans="1:8" ht="3.75" customHeight="1">
      <c r="A31" s="162"/>
      <c r="B31" s="162"/>
      <c r="C31" s="162"/>
      <c r="D31" s="162"/>
      <c r="E31" s="162"/>
      <c r="F31" s="37"/>
      <c r="G31" s="37"/>
      <c r="H31" s="37"/>
    </row>
    <row r="32" spans="1:8" ht="11.25" customHeight="1">
      <c r="C32" s="40"/>
      <c r="F32" s="37"/>
      <c r="G32" s="37"/>
      <c r="H32" s="37"/>
    </row>
    <row r="33" spans="1:5" ht="15.95" customHeight="1">
      <c r="A33" s="39" t="s">
        <v>133</v>
      </c>
      <c r="B33" s="71" t="str">
        <f>'Attach 3(JV)'!B24</f>
        <v/>
      </c>
      <c r="C33" s="40" t="s">
        <v>131</v>
      </c>
      <c r="D33" s="241" t="str">
        <f>'Attach 3(JV)'!E24</f>
        <v/>
      </c>
    </row>
    <row r="34" spans="1:5" ht="15.95" customHeight="1">
      <c r="A34" s="39" t="s">
        <v>134</v>
      </c>
      <c r="B34" s="241" t="str">
        <f>'Attach 3(JV)'!B25</f>
        <v/>
      </c>
      <c r="C34" s="40" t="s">
        <v>132</v>
      </c>
      <c r="D34" s="241" t="str">
        <f>'Attach 3(JV)'!E25</f>
        <v/>
      </c>
    </row>
    <row r="35" spans="1:5" ht="15.95" customHeight="1">
      <c r="A35" s="28"/>
      <c r="B35" s="28"/>
      <c r="C35" s="40"/>
      <c r="D35" s="28"/>
      <c r="E35" s="28"/>
    </row>
    <row r="36" spans="1:5" ht="20.100000000000001" customHeight="1">
      <c r="A36" s="24" t="str">
        <f>A1</f>
        <v>Specification No. :CC/NT/S-SRVY/DOM/A02/24/02866</v>
      </c>
      <c r="B36" s="25"/>
      <c r="C36" s="25"/>
      <c r="D36" s="25"/>
      <c r="E36" s="44" t="str">
        <f>"Annexure I to " &amp;E1</f>
        <v>Annexure I to Attachment-5 LS01</v>
      </c>
    </row>
    <row r="37" spans="1:5" ht="18" customHeight="1">
      <c r="A37" s="41"/>
    </row>
    <row r="38" spans="1:5" ht="18" customHeight="1">
      <c r="A38" s="465" t="s">
        <v>170</v>
      </c>
      <c r="B38" s="465"/>
      <c r="C38" s="465"/>
      <c r="D38" s="465"/>
      <c r="E38" s="465"/>
    </row>
    <row r="39" spans="1:5" ht="18" customHeight="1"/>
    <row r="40" spans="1:5" ht="42" customHeight="1">
      <c r="A40" s="470" t="s">
        <v>151</v>
      </c>
      <c r="B40" s="472" t="s">
        <v>168</v>
      </c>
      <c r="C40" s="472" t="s">
        <v>171</v>
      </c>
      <c r="D40" s="468" t="s">
        <v>172</v>
      </c>
      <c r="E40" s="469"/>
    </row>
    <row r="41" spans="1:5" ht="23.25" customHeight="1">
      <c r="A41" s="471"/>
      <c r="B41" s="476"/>
      <c r="C41" s="476"/>
      <c r="D41" s="48" t="s">
        <v>173</v>
      </c>
      <c r="E41" s="48" t="s">
        <v>174</v>
      </c>
    </row>
    <row r="42" spans="1:5" ht="18" customHeight="1">
      <c r="A42" s="163"/>
      <c r="B42" s="163"/>
      <c r="C42" s="163"/>
      <c r="D42" s="163"/>
      <c r="E42" s="163"/>
    </row>
    <row r="43" spans="1:5" ht="18" customHeight="1">
      <c r="A43" s="163"/>
      <c r="B43" s="163"/>
      <c r="C43" s="163"/>
      <c r="D43" s="163"/>
      <c r="E43" s="163"/>
    </row>
    <row r="44" spans="1:5" ht="18" customHeight="1">
      <c r="A44" s="163"/>
      <c r="B44" s="163"/>
      <c r="C44" s="163"/>
      <c r="D44" s="163"/>
      <c r="E44" s="163"/>
    </row>
    <row r="45" spans="1:5" ht="18" customHeight="1">
      <c r="A45" s="163"/>
      <c r="B45" s="163"/>
      <c r="C45" s="163"/>
      <c r="D45" s="163"/>
      <c r="E45" s="163"/>
    </row>
    <row r="46" spans="1:5" ht="18" customHeight="1">
      <c r="A46" s="163"/>
      <c r="B46" s="163"/>
      <c r="C46" s="163"/>
      <c r="D46" s="163"/>
      <c r="E46" s="163"/>
    </row>
    <row r="47" spans="1:5" ht="18" customHeight="1">
      <c r="A47" s="163"/>
      <c r="B47" s="163"/>
      <c r="C47" s="163"/>
      <c r="D47" s="163"/>
      <c r="E47" s="163"/>
    </row>
    <row r="48" spans="1:5" ht="18" customHeight="1">
      <c r="A48" s="163"/>
      <c r="B48" s="163"/>
      <c r="C48" s="163"/>
      <c r="D48" s="163"/>
      <c r="E48" s="163"/>
    </row>
    <row r="49" spans="1:5" ht="18" customHeight="1">
      <c r="A49" s="163"/>
      <c r="B49" s="163"/>
      <c r="C49" s="163"/>
      <c r="D49" s="163"/>
      <c r="E49" s="163"/>
    </row>
    <row r="50" spans="1:5" ht="18" customHeight="1">
      <c r="A50" s="163"/>
      <c r="B50" s="163"/>
      <c r="C50" s="163"/>
      <c r="D50" s="163"/>
      <c r="E50" s="163"/>
    </row>
    <row r="51" spans="1:5" ht="18" customHeight="1">
      <c r="A51" s="163"/>
      <c r="B51" s="163"/>
      <c r="C51" s="163"/>
      <c r="D51" s="163"/>
      <c r="E51" s="163"/>
    </row>
    <row r="52" spans="1:5" ht="18" customHeight="1">
      <c r="A52" s="163"/>
      <c r="B52" s="163"/>
      <c r="C52" s="163"/>
      <c r="D52" s="163"/>
      <c r="E52" s="163"/>
    </row>
    <row r="53" spans="1:5" ht="18" customHeight="1">
      <c r="A53" s="163"/>
      <c r="B53" s="163"/>
      <c r="C53" s="163"/>
      <c r="D53" s="163"/>
      <c r="E53" s="163"/>
    </row>
    <row r="54" spans="1:5" ht="18" customHeight="1">
      <c r="A54" s="163"/>
      <c r="B54" s="163"/>
      <c r="C54" s="163"/>
      <c r="D54" s="163"/>
      <c r="E54" s="163"/>
    </row>
    <row r="55" spans="1:5" ht="18" customHeight="1">
      <c r="A55" s="163"/>
      <c r="B55" s="163"/>
      <c r="C55" s="163"/>
      <c r="D55" s="163"/>
      <c r="E55" s="163"/>
    </row>
    <row r="56" spans="1:5" ht="18" customHeight="1">
      <c r="A56" s="163"/>
      <c r="B56" s="163"/>
      <c r="C56" s="163"/>
      <c r="D56" s="163"/>
      <c r="E56" s="163"/>
    </row>
    <row r="57" spans="1:5" ht="18" customHeight="1">
      <c r="A57" s="163"/>
      <c r="B57" s="163"/>
      <c r="C57" s="163"/>
      <c r="D57" s="163"/>
      <c r="E57" s="163"/>
    </row>
    <row r="58" spans="1:5" ht="18" customHeight="1">
      <c r="A58" s="163"/>
      <c r="B58" s="163"/>
      <c r="C58" s="163"/>
      <c r="D58" s="163"/>
      <c r="E58" s="163"/>
    </row>
    <row r="59" spans="1:5" ht="18" customHeight="1">
      <c r="A59" s="163"/>
      <c r="B59" s="163"/>
      <c r="C59" s="163"/>
      <c r="D59" s="163"/>
      <c r="E59" s="163"/>
    </row>
    <row r="60" spans="1:5" ht="18" customHeight="1">
      <c r="A60" s="163"/>
      <c r="B60" s="163"/>
      <c r="C60" s="163"/>
      <c r="D60" s="163"/>
      <c r="E60" s="163"/>
    </row>
    <row r="61" spans="1:5" ht="18" customHeight="1">
      <c r="A61" s="163"/>
      <c r="B61" s="163"/>
      <c r="C61" s="163"/>
      <c r="D61" s="163"/>
      <c r="E61" s="163"/>
    </row>
    <row r="62" spans="1:5" ht="18" customHeight="1">
      <c r="A62" s="163"/>
      <c r="B62" s="163"/>
      <c r="C62" s="163"/>
      <c r="D62" s="163"/>
      <c r="E62" s="163"/>
    </row>
    <row r="63" spans="1:5" ht="18" customHeight="1">
      <c r="A63" s="163"/>
      <c r="B63" s="163"/>
      <c r="C63" s="163"/>
      <c r="D63" s="163"/>
      <c r="E63" s="163"/>
    </row>
    <row r="64" spans="1:5" ht="18" customHeight="1">
      <c r="A64" s="163"/>
      <c r="B64" s="163"/>
      <c r="C64" s="163"/>
      <c r="D64" s="163"/>
      <c r="E64" s="163"/>
    </row>
    <row r="65" spans="1:5" ht="18" customHeight="1">
      <c r="A65" s="163"/>
      <c r="B65" s="163"/>
      <c r="C65" s="163"/>
      <c r="D65" s="163"/>
      <c r="E65" s="163"/>
    </row>
    <row r="66" spans="1:5" ht="18" customHeight="1">
      <c r="A66" s="163"/>
      <c r="B66" s="163"/>
      <c r="C66" s="163"/>
      <c r="D66" s="163"/>
      <c r="E66" s="163"/>
    </row>
    <row r="67" spans="1:5" ht="18" customHeight="1">
      <c r="A67" s="164"/>
      <c r="B67" s="164"/>
      <c r="C67" s="164"/>
      <c r="D67" s="164"/>
      <c r="E67" s="164"/>
    </row>
    <row r="68" spans="1:5" ht="18" customHeight="1"/>
    <row r="69" spans="1:5" ht="24" customHeight="1">
      <c r="C69" s="40"/>
    </row>
    <row r="70" spans="1:5" ht="24" customHeight="1">
      <c r="A70" s="39" t="s">
        <v>133</v>
      </c>
      <c r="B70" s="71" t="str">
        <f>B33</f>
        <v/>
      </c>
      <c r="C70" s="40" t="s">
        <v>131</v>
      </c>
      <c r="D70" s="241" t="str">
        <f>D33</f>
        <v/>
      </c>
    </row>
    <row r="71" spans="1:5" ht="24" customHeight="1">
      <c r="A71" s="39" t="s">
        <v>134</v>
      </c>
      <c r="B71" s="246" t="str">
        <f>B34</f>
        <v/>
      </c>
      <c r="C71" s="40" t="s">
        <v>132</v>
      </c>
      <c r="D71" s="241" t="str">
        <f>D34</f>
        <v/>
      </c>
    </row>
    <row r="72" spans="1:5" ht="24" customHeight="1">
      <c r="A72" s="39"/>
      <c r="B72" s="71"/>
      <c r="C72" s="40"/>
      <c r="D72" s="42"/>
    </row>
    <row r="73" spans="1:5" ht="20.100000000000001" customHeight="1">
      <c r="A73" s="24" t="str">
        <f>A1</f>
        <v>Specification No. :CC/NT/S-SRVY/DOM/A02/24/02866</v>
      </c>
      <c r="B73" s="25"/>
      <c r="C73" s="25"/>
      <c r="D73" s="25"/>
      <c r="E73" s="44" t="str">
        <f>E36</f>
        <v>Annexure I to Attachment-5 LS01</v>
      </c>
    </row>
    <row r="74" spans="1:5" ht="18" customHeight="1">
      <c r="A74" s="41"/>
    </row>
    <row r="75" spans="1:5" ht="18" customHeight="1">
      <c r="A75" s="465" t="s">
        <v>170</v>
      </c>
      <c r="B75" s="465"/>
      <c r="C75" s="465"/>
      <c r="D75" s="465"/>
      <c r="E75" s="465"/>
    </row>
    <row r="76" spans="1:5" ht="18" customHeight="1"/>
    <row r="77" spans="1:5" ht="37.5" customHeight="1">
      <c r="A77" s="470" t="s">
        <v>151</v>
      </c>
      <c r="B77" s="472" t="s">
        <v>168</v>
      </c>
      <c r="C77" s="472" t="s">
        <v>172</v>
      </c>
      <c r="D77" s="474" t="s">
        <v>172</v>
      </c>
      <c r="E77" s="475"/>
    </row>
    <row r="78" spans="1:5" ht="24" customHeight="1">
      <c r="A78" s="471"/>
      <c r="B78" s="473"/>
      <c r="C78" s="473"/>
      <c r="D78" s="50" t="s">
        <v>173</v>
      </c>
      <c r="E78" s="50" t="s">
        <v>174</v>
      </c>
    </row>
    <row r="79" spans="1:5" ht="18" customHeight="1">
      <c r="A79" s="163"/>
      <c r="B79" s="163"/>
      <c r="C79" s="163"/>
      <c r="D79" s="163"/>
      <c r="E79" s="163"/>
    </row>
    <row r="80" spans="1:5" ht="18" customHeight="1">
      <c r="A80" s="163"/>
      <c r="B80" s="163"/>
      <c r="C80" s="163"/>
      <c r="D80" s="163"/>
      <c r="E80" s="163"/>
    </row>
    <row r="81" spans="1:5" ht="18" customHeight="1">
      <c r="A81" s="163"/>
      <c r="B81" s="163"/>
      <c r="C81" s="163"/>
      <c r="D81" s="163"/>
      <c r="E81" s="163"/>
    </row>
    <row r="82" spans="1:5" ht="18" customHeight="1">
      <c r="A82" s="163"/>
      <c r="B82" s="163"/>
      <c r="C82" s="163"/>
      <c r="D82" s="163"/>
      <c r="E82" s="163"/>
    </row>
    <row r="83" spans="1:5" ht="18" customHeight="1">
      <c r="A83" s="163"/>
      <c r="B83" s="163"/>
      <c r="C83" s="163"/>
      <c r="D83" s="163"/>
      <c r="E83" s="163"/>
    </row>
    <row r="84" spans="1:5" ht="18" customHeight="1">
      <c r="A84" s="163"/>
      <c r="B84" s="163"/>
      <c r="C84" s="163"/>
      <c r="D84" s="163"/>
      <c r="E84" s="163"/>
    </row>
    <row r="85" spans="1:5" ht="18" customHeight="1">
      <c r="A85" s="163"/>
      <c r="B85" s="163"/>
      <c r="C85" s="163"/>
      <c r="D85" s="163"/>
      <c r="E85" s="163"/>
    </row>
    <row r="86" spans="1:5" ht="18" customHeight="1">
      <c r="A86" s="163"/>
      <c r="B86" s="163"/>
      <c r="C86" s="163"/>
      <c r="D86" s="163"/>
      <c r="E86" s="163"/>
    </row>
    <row r="87" spans="1:5" ht="18" customHeight="1">
      <c r="A87" s="163"/>
      <c r="B87" s="163"/>
      <c r="C87" s="163"/>
      <c r="D87" s="163"/>
      <c r="E87" s="163"/>
    </row>
    <row r="88" spans="1:5" ht="18" customHeight="1">
      <c r="A88" s="163"/>
      <c r="B88" s="163"/>
      <c r="C88" s="163"/>
      <c r="D88" s="163"/>
      <c r="E88" s="163"/>
    </row>
    <row r="89" spans="1:5" ht="18" customHeight="1">
      <c r="A89" s="163"/>
      <c r="B89" s="163"/>
      <c r="C89" s="163"/>
      <c r="D89" s="163"/>
      <c r="E89" s="163"/>
    </row>
    <row r="90" spans="1:5" ht="18" customHeight="1">
      <c r="A90" s="163"/>
      <c r="B90" s="163"/>
      <c r="C90" s="163"/>
      <c r="D90" s="163"/>
      <c r="E90" s="163"/>
    </row>
    <row r="91" spans="1:5" ht="18" customHeight="1">
      <c r="A91" s="163"/>
      <c r="B91" s="163"/>
      <c r="C91" s="163"/>
      <c r="D91" s="163"/>
      <c r="E91" s="163"/>
    </row>
    <row r="92" spans="1:5" ht="18" customHeight="1">
      <c r="A92" s="163"/>
      <c r="B92" s="163"/>
      <c r="C92" s="163"/>
      <c r="D92" s="163"/>
      <c r="E92" s="163"/>
    </row>
    <row r="93" spans="1:5" ht="18" customHeight="1">
      <c r="A93" s="163"/>
      <c r="B93" s="163"/>
      <c r="C93" s="163"/>
      <c r="D93" s="163"/>
      <c r="E93" s="163"/>
    </row>
    <row r="94" spans="1:5" ht="18" customHeight="1">
      <c r="A94" s="163"/>
      <c r="B94" s="163"/>
      <c r="C94" s="163"/>
      <c r="D94" s="163"/>
      <c r="E94" s="163"/>
    </row>
    <row r="95" spans="1:5" ht="18" customHeight="1">
      <c r="A95" s="163"/>
      <c r="B95" s="163"/>
      <c r="C95" s="163"/>
      <c r="D95" s="163"/>
      <c r="E95" s="163"/>
    </row>
    <row r="96" spans="1:5" ht="18" customHeight="1">
      <c r="A96" s="163"/>
      <c r="B96" s="163"/>
      <c r="C96" s="163"/>
      <c r="D96" s="163"/>
      <c r="E96" s="163"/>
    </row>
    <row r="97" spans="1:5" ht="18" customHeight="1">
      <c r="A97" s="163"/>
      <c r="B97" s="163"/>
      <c r="C97" s="163"/>
      <c r="D97" s="163"/>
      <c r="E97" s="163"/>
    </row>
    <row r="98" spans="1:5" ht="18" customHeight="1">
      <c r="A98" s="163"/>
      <c r="B98" s="163"/>
      <c r="C98" s="163"/>
      <c r="D98" s="163"/>
      <c r="E98" s="163"/>
    </row>
    <row r="99" spans="1:5" ht="18" customHeight="1">
      <c r="A99" s="163"/>
      <c r="B99" s="163"/>
      <c r="C99" s="163"/>
      <c r="D99" s="163"/>
      <c r="E99" s="163"/>
    </row>
    <row r="100" spans="1:5" ht="18" customHeight="1">
      <c r="A100" s="163"/>
      <c r="B100" s="163"/>
      <c r="C100" s="163"/>
      <c r="D100" s="163"/>
      <c r="E100" s="163"/>
    </row>
    <row r="101" spans="1:5" ht="18" customHeight="1">
      <c r="A101" s="163"/>
      <c r="B101" s="163"/>
      <c r="C101" s="163"/>
      <c r="D101" s="163"/>
      <c r="E101" s="163"/>
    </row>
    <row r="102" spans="1:5" ht="18" customHeight="1">
      <c r="A102" s="163"/>
      <c r="B102" s="163"/>
      <c r="C102" s="163"/>
      <c r="D102" s="163"/>
      <c r="E102" s="163"/>
    </row>
    <row r="103" spans="1:5" ht="18" customHeight="1">
      <c r="A103" s="163"/>
      <c r="B103" s="163"/>
      <c r="C103" s="163"/>
      <c r="D103" s="163"/>
      <c r="E103" s="163"/>
    </row>
    <row r="104" spans="1:5" ht="18" customHeight="1">
      <c r="A104" s="164"/>
      <c r="B104" s="164"/>
      <c r="C104" s="164"/>
      <c r="D104" s="164"/>
      <c r="E104" s="164"/>
    </row>
    <row r="105" spans="1:5" ht="18" customHeight="1"/>
    <row r="106" spans="1:5" ht="24" customHeight="1">
      <c r="C106" s="40"/>
    </row>
    <row r="107" spans="1:5" ht="24" customHeight="1">
      <c r="A107" s="39" t="s">
        <v>133</v>
      </c>
      <c r="B107" s="71" t="str">
        <f>B70</f>
        <v/>
      </c>
      <c r="C107" s="40" t="s">
        <v>131</v>
      </c>
      <c r="D107" s="241" t="str">
        <f>D70</f>
        <v/>
      </c>
    </row>
    <row r="108" spans="1:5" ht="24" customHeight="1">
      <c r="A108" s="39" t="s">
        <v>134</v>
      </c>
      <c r="B108" s="246" t="str">
        <f>B71</f>
        <v/>
      </c>
      <c r="C108" s="40" t="s">
        <v>132</v>
      </c>
      <c r="D108" s="241" t="str">
        <f>D71</f>
        <v/>
      </c>
    </row>
    <row r="109" spans="1:5" ht="24" customHeight="1">
      <c r="A109" s="28"/>
      <c r="B109" s="28"/>
      <c r="C109" s="40"/>
      <c r="D109" s="28"/>
      <c r="E109" s="28"/>
    </row>
    <row r="110" spans="1:5" ht="33" customHeight="1">
      <c r="D110" s="40"/>
    </row>
  </sheetData>
  <sheetProtection algorithmName="SHA-512" hashValue="AbX4jxC713V6pcBr9myjn4GDdHpZrcdmVOdmEbOmL6DIS5ZZ76Dmw/letUe03BZcGzQp4xpOVSnyjBlmOe+tXA==" saltValue="lRqZdrBaiwVojO+vkK/f3g==" spinCount="100000" sheet="1" formatColumns="0" formatRows="0" selectLockedCells="1"/>
  <customSheetViews>
    <customSheetView guid="{F0B6C6E1-BBDB-4A75-A9F0-384CBB745CE4}" scale="110" showPageBreaks="1" showGridLines="0" printArea="1" hiddenRows="1" hiddenColumns="1" view="pageBreakPreview" topLeftCell="A12">
      <selection activeCell="B17" sqref="B17"/>
      <rowBreaks count="1" manualBreakCount="1">
        <brk id="72" max="4" man="1"/>
      </rowBreaks>
      <pageMargins left="0.75" right="0.46" top="0.4" bottom="0.47" header="0.26" footer="0.28999999999999998"/>
      <pageSetup scale="96" orientation="portrait" r:id="rId1"/>
      <headerFooter alignWithMargins="0">
        <oddFooter>&amp;R&amp;"Book Antiqua,Bold"&amp;8 Page &amp;P of &amp;N</oddFooter>
      </headerFooter>
    </customSheetView>
    <customSheetView guid="{26C060F1-C19E-47DD-BF56-3C984BC287C6}" scale="110"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6" orientation="portrait" r:id="rId2"/>
      <headerFooter alignWithMargins="0">
        <oddFooter>&amp;R&amp;"Book Antiqua,Bold"&amp;8 Page &amp;P of &amp;N</oddFooter>
      </headerFooter>
    </customSheetView>
    <customSheetView guid="{02C24E46-CB1A-4A64-AFE8-BC568DF970F3}" scale="110"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6" orientation="portrait" r:id="rId3"/>
      <headerFooter alignWithMargins="0">
        <oddFooter>&amp;R&amp;"Book Antiqua,Bold"&amp;8 Page &amp;P of &amp;N</oddFooter>
      </headerFooter>
    </customSheetView>
    <customSheetView guid="{955D6481-897E-48CA-BB0D-D704C8664312}" scale="110"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6" orientation="portrait" r:id="rId4"/>
      <headerFooter alignWithMargins="0">
        <oddFooter>&amp;R&amp;"Book Antiqua,Bold"&amp;8 Page &amp;P of &amp;N</oddFooter>
      </headerFooter>
    </customSheetView>
    <customSheetView guid="{FA33CAB9-FE45-4709-BC11-EBB8931FB6CB}" scale="110"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6" orientation="portrait" r:id="rId5"/>
      <headerFooter alignWithMargins="0">
        <oddFooter>&amp;R&amp;"Book Antiqua,Bold"&amp;8 Page &amp;P of &amp;N</oddFooter>
      </headerFooter>
    </customSheetView>
    <customSheetView guid="{A966316B-6DBC-467B-B4AD-0F6D41569056}" scale="110" showPageBreaks="1" showGridLines="0" printArea="1" hiddenRows="1" hiddenColumns="1" view="pageBreakPreview" topLeftCell="A14">
      <selection activeCell="B17" sqref="B17"/>
      <rowBreaks count="1" manualBreakCount="1">
        <brk id="72" max="4" man="1"/>
      </rowBreaks>
      <pageMargins left="0.75" right="0.46" top="0.4" bottom="0.47" header="0.26" footer="0.28999999999999998"/>
      <pageSetup scale="96" orientation="portrait" r:id="rId6"/>
      <headerFooter alignWithMargins="0">
        <oddFooter>&amp;R&amp;"Book Antiqua,Bold"&amp;8 Page &amp;P of &amp;N</oddFooter>
      </headerFooter>
    </customSheetView>
    <customSheetView guid="{0B94E550-FB49-4D0D-BCDB-8811C4A584DD}" scale="145"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6" orientation="portrait" r:id="rId7"/>
      <headerFooter alignWithMargins="0">
        <oddFooter>&amp;R&amp;"Book Antiqua,Bold"&amp;8 Page &amp;P of &amp;N</oddFooter>
      </headerFooter>
    </customSheetView>
    <customSheetView guid="{101E340E-5624-46EF-AADB-2F62C21B5295}" scale="90"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6" orientation="portrait" r:id="rId8"/>
      <headerFooter alignWithMargins="0">
        <oddFooter>&amp;R&amp;"Book Antiqua,Bold"&amp;8 Page &amp;P of &amp;N</oddFooter>
      </headerFooter>
    </customSheetView>
    <customSheetView guid="{A667ED77-8424-4D1C-8A46-14ECA26AEC7D}" showPageBreaks="1" showGridLines="0" printArea="1" hiddenRows="1" hiddenColumns="1" view="pageBreakPreview" topLeftCell="A8">
      <selection activeCell="B18" sqref="B18"/>
      <rowBreaks count="1" manualBreakCount="1">
        <brk id="72" max="4" man="1"/>
      </rowBreaks>
      <pageMargins left="0.75" right="0.46" top="0.4" bottom="0.47" header="0.26" footer="0.28999999999999998"/>
      <pageSetup orientation="portrait" r:id="rId9"/>
      <headerFooter alignWithMargins="0">
        <oddFooter>&amp;R&amp;"Book Antiqua,Bold"&amp;8 Page &amp;P of &amp;N</oddFooter>
      </headerFooter>
    </customSheetView>
    <customSheetView guid="{7A122CCC-B984-47E9-88CF-89418CB24A21}" showGridLines="0" hiddenRows="1" hiddenColumns="1" showRuler="0" topLeftCell="A29">
      <selection activeCell="B45" sqref="B45"/>
      <rowBreaks count="1" manualBreakCount="1">
        <brk id="72" max="4" man="1"/>
      </rowBreaks>
      <pageMargins left="0.75" right="0.46" top="0.4" bottom="0.47" header="0.26" footer="0.28999999999999998"/>
      <pageSetup orientation="portrait" r:id="rId10"/>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4"/>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DC28ED1E-3E35-4094-9C2B-5C0A1C1D459C}" showPageBreaks="1" showGridLines="0" printArea="1" hiddenRows="1" hiddenColumns="1" topLeftCell="A23">
      <selection activeCell="E44" sqref="E44"/>
      <rowBreaks count="1" manualBreakCount="1">
        <brk id="72"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244B8F7F-C84C-4134-A8A5-723A75D45FC2}" showGridLines="0" hiddenRows="1" hiddenColumns="1">
      <selection activeCell="E44" sqref="E44"/>
      <rowBreaks count="1" manualBreakCount="1">
        <brk id="72"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43BCBF1E-CDCF-4541-8D79-87EDCECBC1FD}" showGridLines="0" hiddenRows="1" hiddenColumns="1">
      <selection activeCell="B17" sqref="B17"/>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B3AA1F62-F1E5-4DDF-B9C9-D54D9BFF6A2A}" showPageBreaks="1" showGridLines="0" printArea="1" hiddenRows="1" hiddenColumns="1" view="pageBreakPreview" topLeftCell="A8">
      <selection activeCell="B18" sqref="B18"/>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9E565B0E-8A1D-4C38-9278-F5233F8D5014}" showPageBreaks="1" showGridLines="0" printArea="1" hiddenRows="1" hiddenColumns="1" view="pageBreakPreview" topLeftCell="A20">
      <selection activeCell="B18" sqref="B18"/>
      <rowBreaks count="1" manualBreakCount="1">
        <brk id="72" max="4" man="1"/>
      </rowBreaks>
      <pageMargins left="0.75" right="0.46" top="0.4" bottom="0.47" header="0.26" footer="0.28999999999999998"/>
      <pageSetup scale="96" orientation="portrait" r:id="rId20"/>
      <headerFooter alignWithMargins="0">
        <oddFooter>&amp;R&amp;"Book Antiqua,Bold"&amp;8 Page &amp;P of &amp;N</oddFooter>
      </headerFooter>
    </customSheetView>
    <customSheetView guid="{EC8792F6-94EB-40FE-A69E-3F2E55E190BC}" showPageBreaks="1" showGridLines="0" printArea="1" hiddenRows="1" hiddenColumns="1" view="pageBreakPreview" topLeftCell="A2">
      <selection activeCell="B18" sqref="B18"/>
      <rowBreaks count="1" manualBreakCount="1">
        <brk id="72" max="4" man="1"/>
      </rowBreaks>
      <pageMargins left="0.75" right="0.46" top="0.4" bottom="0.47" header="0.26" footer="0.28999999999999998"/>
      <pageSetup scale="96" orientation="portrait" r:id="rId21"/>
      <headerFooter alignWithMargins="0">
        <oddFooter>&amp;R&amp;"Book Antiqua,Bold"&amp;8 Page &amp;P of &amp;N</oddFooter>
      </headerFooter>
    </customSheetView>
    <customSheetView guid="{89D1B684-1876-468F-8D99-45DA6BBF39C7}" scale="145"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6" orientation="portrait" r:id="rId22"/>
      <headerFooter alignWithMargins="0">
        <oddFooter>&amp;R&amp;"Book Antiqua,Bold"&amp;8 Page &amp;P of &amp;N</oddFooter>
      </headerFooter>
    </customSheetView>
    <customSheetView guid="{B4BE0CEE-465A-40B9-8268-D354BC993C36}" scale="110"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6" orientation="portrait" r:id="rId23"/>
      <headerFooter alignWithMargins="0">
        <oddFooter>&amp;R&amp;"Book Antiqua,Bold"&amp;8 Page &amp;P of &amp;N</oddFooter>
      </headerFooter>
    </customSheetView>
    <customSheetView guid="{13074202-7653-40A0-B9BF-16D1589728A2}" scale="110"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6" orientation="portrait" r:id="rId24"/>
      <headerFooter alignWithMargins="0">
        <oddFooter>&amp;R&amp;"Book Antiqua,Bold"&amp;8 Page &amp;P of &amp;N</oddFooter>
      </headerFooter>
    </customSheetView>
    <customSheetView guid="{4B244927-9C7A-42F5-AAF5-ADC353C736FE}" scale="110"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6" orientation="portrait" r:id="rId25"/>
      <headerFooter alignWithMargins="0">
        <oddFooter>&amp;R&amp;"Book Antiqua,Bold"&amp;8 Page &amp;P of &amp;N</oddFooter>
      </headerFooter>
    </customSheetView>
    <customSheetView guid="{073677CF-5E9E-429E-9C1F-055126F3C8DC}" scale="110"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6" orientation="portrait" r:id="rId26"/>
      <headerFooter alignWithMargins="0">
        <oddFooter>&amp;R&amp;"Book Antiqua,Bold"&amp;8 Page &amp;P of &amp;N</oddFooter>
      </headerFooter>
    </customSheetView>
    <customSheetView guid="{F80E5273-5F89-42D0-8059-39B4DAA26485}" scale="110"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6" orientation="portrait" r:id="rId27"/>
      <headerFooter alignWithMargins="0">
        <oddFooter>&amp;R&amp;"Book Antiqua,Bold"&amp;8 Page &amp;P of &amp;N</oddFooter>
      </headerFooter>
    </customSheetView>
    <customSheetView guid="{3A9A4658-0506-4EA2-8800-91A33CC724CB}" scale="110"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6" orientation="portrait" r:id="rId28"/>
      <headerFooter alignWithMargins="0">
        <oddFooter>&amp;R&amp;"Book Antiqua,Bold"&amp;8 Page &amp;P of &amp;N</oddFooter>
      </headerFooter>
    </customSheetView>
    <customSheetView guid="{3A7B3E6C-4805-42DC-AD4C-749B6F60AF6B}" scale="110"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6" orientation="portrait" r:id="rId29"/>
      <headerFooter alignWithMargins="0">
        <oddFooter>&amp;R&amp;"Book Antiqua,Bold"&amp;8 Page &amp;P of &amp;N</oddFooter>
      </headerFooter>
    </customSheetView>
  </customSheetViews>
  <mergeCells count="28">
    <mergeCell ref="A3:E3"/>
    <mergeCell ref="A5:E5"/>
    <mergeCell ref="B9:C9"/>
    <mergeCell ref="B10:C10"/>
    <mergeCell ref="A8:C8"/>
    <mergeCell ref="D15:E15"/>
    <mergeCell ref="A15:A16"/>
    <mergeCell ref="A25:E25"/>
    <mergeCell ref="A24:E24"/>
    <mergeCell ref="B11:C11"/>
    <mergeCell ref="B12:C12"/>
    <mergeCell ref="A14:E14"/>
    <mergeCell ref="C15:C16"/>
    <mergeCell ref="B15:B16"/>
    <mergeCell ref="A77:A78"/>
    <mergeCell ref="B77:B78"/>
    <mergeCell ref="C77:C78"/>
    <mergeCell ref="D40:E40"/>
    <mergeCell ref="D77:E77"/>
    <mergeCell ref="A75:E75"/>
    <mergeCell ref="A40:A41"/>
    <mergeCell ref="B40:B41"/>
    <mergeCell ref="C40:C41"/>
    <mergeCell ref="A38:E38"/>
    <mergeCell ref="A26:A27"/>
    <mergeCell ref="B26:B27"/>
    <mergeCell ref="C26:C27"/>
    <mergeCell ref="D26:E26"/>
  </mergeCells>
  <phoneticPr fontId="6" type="noConversion"/>
  <conditionalFormatting sqref="A110:E110">
    <cfRule type="expression" dxfId="24" priority="2" stopIfTrue="1">
      <formula>$H$20="No"</formula>
    </cfRule>
  </conditionalFormatting>
  <conditionalFormatting sqref="A42:C76 A38:C39 E38:E39 C67:E67 A80:C109 D42:E109 D38">
    <cfRule type="expression" dxfId="23" priority="3" stopIfTrue="1">
      <formula>$H$20=FALSE</formula>
    </cfRule>
  </conditionalFormatting>
  <conditionalFormatting sqref="D40:E41">
    <cfRule type="expression" dxfId="22" priority="1" stopIfTrue="1">
      <formula>$H$20=FALSE</formula>
    </cfRule>
  </conditionalFormatting>
  <conditionalFormatting sqref="D39 A40:C41 A36:E37">
    <cfRule type="expression" dxfId="21" priority="7" stopIfTrue="1">
      <formula>$H$20=FALSE</formula>
    </cfRule>
  </conditionalFormatting>
  <conditionalFormatting sqref="A77:C79">
    <cfRule type="expression" dxfId="20" priority="8" stopIfTrue="1">
      <formula>$H$20=FALSE</formula>
    </cfRule>
  </conditionalFormatting>
  <pageMargins left="0.75" right="0.46" top="0.4" bottom="0.47" header="0.26" footer="0.28999999999999998"/>
  <pageSetup scale="96" orientation="portrait" r:id="rId30"/>
  <headerFooter alignWithMargins="0">
    <oddFooter>&amp;R&amp;"Book Antiqua,Bold"&amp;8 Page &amp;P of &amp;N</oddFooter>
  </headerFooter>
  <rowBreaks count="1" manualBreakCount="1">
    <brk id="72" max="4" man="1"/>
  </rowBreaks>
  <drawing r:id="rId31"/>
  <legacyDrawing r:id="rId32"/>
  <mc:AlternateContent xmlns:mc="http://schemas.openxmlformats.org/markup-compatibility/2006">
    <mc:Choice Requires="x14">
      <controls>
        <mc:AlternateContent xmlns:mc="http://schemas.openxmlformats.org/markup-compatibility/2006">
          <mc:Choice Requires="x14">
            <control shapeId="9235" r:id="rId33"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tabColor indexed="10"/>
  </sheetPr>
  <dimension ref="A1:AL41"/>
  <sheetViews>
    <sheetView showGridLines="0" showZeros="0" view="pageBreakPreview" zoomScale="85" zoomScaleSheetLayoutView="85" workbookViewId="0">
      <selection activeCell="D19" sqref="D19"/>
    </sheetView>
  </sheetViews>
  <sheetFormatPr defaultRowHeight="16.5"/>
  <cols>
    <col min="1" max="1" width="12.140625" style="32" customWidth="1"/>
    <col min="2" max="2" width="23.7109375" style="32" customWidth="1"/>
    <col min="3" max="3" width="26.42578125" style="32" customWidth="1"/>
    <col min="4" max="4" width="18.7109375" style="32" customWidth="1"/>
    <col min="5" max="5" width="19.140625" style="32" customWidth="1"/>
    <col min="6" max="8" width="9.140625" style="203"/>
    <col min="9" max="38" width="9.140625" style="204"/>
    <col min="39" max="16384" width="9.140625" style="28"/>
  </cols>
  <sheetData>
    <row r="1" spans="1:38">
      <c r="A1" s="24" t="str">
        <f>'Attach 3(JV)'!A1</f>
        <v>Specification No. :CC/NT/S-SRVY/DOM/A02/24/02866</v>
      </c>
      <c r="B1" s="25"/>
      <c r="C1" s="25"/>
      <c r="D1" s="25"/>
      <c r="E1" s="44" t="str">
        <f>"Attachment-5(A) "&amp; 'Attach 3(JV)'!AT1</f>
        <v>Attachment-5(A) LS01</v>
      </c>
    </row>
    <row r="2" spans="1:38" ht="11.1" customHeight="1"/>
    <row r="3" spans="1:38" ht="83.25" customHeight="1">
      <c r="A3" s="454" t="str">
        <f>'Attach 3(JV)'!A3</f>
        <v>Aerial LiDAR survey Package LS01 of a) ±350 kV HVDC Pang to Bharatgarh TL (part of ±350 kV HVDC Pang to Kaithal) b) 220 kV S/C Pang- Phyang line (on D/C Towers) associated with Transmission system for evacuation of RE power from renewable energy parks in Leh (5 GW Leh-Kaithal transmission corridor).</v>
      </c>
      <c r="B3" s="454"/>
      <c r="C3" s="454"/>
      <c r="D3" s="454"/>
      <c r="E3" s="454"/>
      <c r="F3" s="205"/>
      <c r="G3" s="206"/>
      <c r="H3" s="205"/>
    </row>
    <row r="4" spans="1:38" ht="11.1" customHeight="1">
      <c r="A4" s="31"/>
      <c r="H4" s="207"/>
      <c r="I4" s="208"/>
    </row>
    <row r="5" spans="1:38" ht="20.100000000000001" customHeight="1">
      <c r="A5" s="455" t="s">
        <v>498</v>
      </c>
      <c r="B5" s="455"/>
      <c r="C5" s="455"/>
      <c r="D5" s="455"/>
      <c r="E5" s="455"/>
      <c r="F5" s="205"/>
      <c r="H5" s="207"/>
      <c r="I5" s="208"/>
    </row>
    <row r="6" spans="1:38" ht="11.1" customHeight="1">
      <c r="A6" s="35"/>
      <c r="H6" s="207"/>
      <c r="I6" s="208"/>
    </row>
    <row r="7" spans="1:38" ht="20.100000000000001" customHeight="1">
      <c r="A7" s="36" t="str">
        <f>'Attach 3(JV)'!A7</f>
        <v>Bidder’s Name and Address (Sole Bidder) :</v>
      </c>
      <c r="D7" s="16" t="str">
        <f>'Attach 3(JV)'!E7</f>
        <v>To:</v>
      </c>
      <c r="H7" s="207"/>
      <c r="I7" s="208"/>
    </row>
    <row r="8" spans="1:38" s="160" customFormat="1" ht="36" customHeight="1">
      <c r="A8" s="453" t="str">
        <f>'Attach 3(JV)'!A8</f>
        <v/>
      </c>
      <c r="B8" s="453"/>
      <c r="C8" s="453"/>
      <c r="D8" s="13" t="str">
        <f>'Attach 3(JV)'!E8</f>
        <v>Contract Services</v>
      </c>
      <c r="E8" s="35"/>
      <c r="F8" s="209"/>
      <c r="G8" s="209"/>
      <c r="H8" s="210"/>
      <c r="I8" s="211"/>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row>
    <row r="9" spans="1:38" ht="20.100000000000001" customHeight="1">
      <c r="A9" s="14" t="s">
        <v>153</v>
      </c>
      <c r="B9" s="457" t="str">
        <f>'Attach 3(JV)'!B9</f>
        <v/>
      </c>
      <c r="C9" s="457"/>
      <c r="D9" s="13" t="str">
        <f>'Attach 3(JV)'!E9</f>
        <v>Power Grid Corporation of India Ltd.,</v>
      </c>
      <c r="H9" s="207"/>
      <c r="I9" s="208"/>
    </row>
    <row r="10" spans="1:38" ht="20.100000000000001" customHeight="1">
      <c r="A10" s="14" t="s">
        <v>155</v>
      </c>
      <c r="B10" s="457" t="str">
        <f>'Attach 3(JV)'!B10</f>
        <v/>
      </c>
      <c r="C10" s="457"/>
      <c r="D10" s="13" t="str">
        <f>'Attach 3(JV)'!E10</f>
        <v>"Saudamini", Plot No. 2, Sector 29</v>
      </c>
      <c r="H10" s="207"/>
      <c r="I10" s="208"/>
    </row>
    <row r="11" spans="1:38" ht="20.100000000000001" customHeight="1">
      <c r="B11" s="457" t="str">
        <f>'Attach 3(JV)'!B11</f>
        <v/>
      </c>
      <c r="C11" s="457"/>
      <c r="D11" s="13" t="str">
        <f>'Attach 3(JV)'!E11</f>
        <v>Gurgaon (Haryana) - 122001</v>
      </c>
    </row>
    <row r="12" spans="1:38" ht="15" customHeight="1">
      <c r="A12" s="35"/>
      <c r="B12" s="457" t="str">
        <f>'Attach 3(JV)'!B12</f>
        <v/>
      </c>
      <c r="C12" s="457"/>
      <c r="D12" s="13"/>
    </row>
    <row r="13" spans="1:38" ht="20.100000000000001" customHeight="1">
      <c r="A13" s="32" t="s">
        <v>147</v>
      </c>
    </row>
    <row r="14" spans="1:38" ht="72" customHeight="1">
      <c r="A14" s="461" t="s">
        <v>499</v>
      </c>
      <c r="B14" s="461"/>
      <c r="C14" s="461"/>
      <c r="D14" s="461"/>
      <c r="E14" s="461"/>
    </row>
    <row r="15" spans="1:38" ht="33" customHeight="1">
      <c r="A15" s="480" t="s">
        <v>166</v>
      </c>
      <c r="B15" s="472" t="s">
        <v>168</v>
      </c>
      <c r="C15" s="472" t="s">
        <v>171</v>
      </c>
      <c r="D15" s="474" t="s">
        <v>500</v>
      </c>
      <c r="E15" s="482"/>
    </row>
    <row r="16" spans="1:38" ht="35.25" customHeight="1">
      <c r="A16" s="481"/>
      <c r="B16" s="476"/>
      <c r="C16" s="476"/>
      <c r="D16" s="50" t="s">
        <v>501</v>
      </c>
      <c r="E16" s="50" t="s">
        <v>502</v>
      </c>
    </row>
    <row r="17" spans="1:5" ht="20.100000000000001" customHeight="1">
      <c r="A17" s="140">
        <v>1</v>
      </c>
      <c r="B17" s="243"/>
      <c r="C17" s="243"/>
      <c r="D17" s="243"/>
      <c r="E17" s="243"/>
    </row>
    <row r="18" spans="1:5" ht="20.100000000000001" customHeight="1">
      <c r="A18" s="141">
        <v>2</v>
      </c>
      <c r="B18" s="244"/>
      <c r="C18" s="244"/>
      <c r="D18" s="244"/>
      <c r="E18" s="244"/>
    </row>
    <row r="19" spans="1:5" ht="20.100000000000001" customHeight="1">
      <c r="A19" s="141">
        <v>3</v>
      </c>
      <c r="B19" s="244"/>
      <c r="C19" s="244"/>
      <c r="D19" s="244"/>
      <c r="E19" s="244"/>
    </row>
    <row r="20" spans="1:5" ht="20.100000000000001" customHeight="1">
      <c r="A20" s="141">
        <v>4</v>
      </c>
      <c r="B20" s="244"/>
      <c r="C20" s="244"/>
      <c r="D20" s="244"/>
      <c r="E20" s="244"/>
    </row>
    <row r="21" spans="1:5" ht="19.5" customHeight="1">
      <c r="A21" s="142">
        <v>5</v>
      </c>
      <c r="B21" s="245"/>
      <c r="C21" s="245"/>
      <c r="D21" s="245"/>
      <c r="E21" s="245"/>
    </row>
    <row r="22" spans="1:5" ht="13.5" customHeight="1">
      <c r="A22" s="28"/>
      <c r="B22" s="28"/>
      <c r="C22" s="28"/>
      <c r="D22" s="28"/>
      <c r="E22" s="28"/>
    </row>
    <row r="23" spans="1:5" ht="93.75" customHeight="1">
      <c r="A23" s="461" t="s">
        <v>503</v>
      </c>
      <c r="B23" s="461"/>
      <c r="C23" s="461"/>
      <c r="D23" s="461"/>
      <c r="E23" s="461"/>
    </row>
    <row r="24" spans="1:5" ht="15.95" customHeight="1"/>
    <row r="25" spans="1:5" ht="3.75" customHeight="1">
      <c r="C25" s="40"/>
    </row>
    <row r="26" spans="1:5" ht="23.1" customHeight="1">
      <c r="A26" s="39" t="s">
        <v>133</v>
      </c>
      <c r="B26" s="71" t="str">
        <f>'Attach 3(JV)'!B24</f>
        <v/>
      </c>
      <c r="C26" s="40" t="s">
        <v>131</v>
      </c>
      <c r="D26" s="241" t="str">
        <f>'Attach 3(JV)'!E24</f>
        <v/>
      </c>
    </row>
    <row r="27" spans="1:5" ht="23.1" customHeight="1">
      <c r="A27" s="39" t="s">
        <v>134</v>
      </c>
      <c r="B27" s="241" t="str">
        <f>'Attach 3(JV)'!B25</f>
        <v/>
      </c>
      <c r="C27" s="40" t="s">
        <v>132</v>
      </c>
      <c r="D27" s="241" t="str">
        <f>'Attach 3(JV)'!E25</f>
        <v/>
      </c>
    </row>
    <row r="28" spans="1:5" ht="23.1" customHeight="1">
      <c r="C28" s="40"/>
      <c r="D28" s="40"/>
    </row>
    <row r="29" spans="1:5" ht="20.100000000000001" customHeight="1"/>
    <row r="30" spans="1:5" ht="20.100000000000001" customHeight="1">
      <c r="A30" s="41"/>
    </row>
    <row r="31" spans="1:5" ht="20.100000000000001" customHeight="1"/>
    <row r="32" spans="1:5" ht="20.100000000000001" customHeight="1"/>
    <row r="33" spans="1:38" ht="20.100000000000001" customHeight="1">
      <c r="A33" s="41"/>
    </row>
    <row r="34" spans="1:38" s="32" customFormat="1" ht="20.100000000000001" customHeight="1">
      <c r="F34" s="203"/>
      <c r="G34" s="203"/>
      <c r="H34" s="203"/>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row>
    <row r="35" spans="1:38" s="32" customFormat="1" ht="20.100000000000001" customHeight="1">
      <c r="A35" s="41"/>
      <c r="F35" s="203"/>
      <c r="G35" s="203"/>
      <c r="H35" s="203"/>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4"/>
      <c r="AI35" s="204"/>
      <c r="AJ35" s="204"/>
      <c r="AK35" s="204"/>
      <c r="AL35" s="204"/>
    </row>
    <row r="36" spans="1:38" s="32" customFormat="1" ht="20.100000000000001" customHeight="1">
      <c r="F36" s="203"/>
      <c r="G36" s="203"/>
      <c r="H36" s="203"/>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4"/>
      <c r="AI36" s="204"/>
      <c r="AJ36" s="204"/>
      <c r="AK36" s="204"/>
      <c r="AL36" s="204"/>
    </row>
    <row r="37" spans="1:38" s="32" customFormat="1" ht="20.100000000000001" customHeight="1">
      <c r="A37" s="41"/>
      <c r="F37" s="203"/>
      <c r="G37" s="203"/>
      <c r="H37" s="203"/>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4"/>
      <c r="AI37" s="204"/>
      <c r="AJ37" s="204"/>
      <c r="AK37" s="204"/>
      <c r="AL37" s="204"/>
    </row>
    <row r="38" spans="1:38" s="32" customFormat="1" ht="20.100000000000001" customHeight="1">
      <c r="F38" s="203"/>
      <c r="G38" s="203"/>
      <c r="H38" s="203"/>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row>
    <row r="39" spans="1:38" s="32" customFormat="1" ht="20.100000000000001" customHeight="1">
      <c r="F39" s="203"/>
      <c r="G39" s="203"/>
      <c r="H39" s="203"/>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4"/>
      <c r="AI39" s="204"/>
      <c r="AJ39" s="204"/>
      <c r="AK39" s="204"/>
      <c r="AL39" s="204"/>
    </row>
    <row r="40" spans="1:38" s="32" customFormat="1" ht="20.100000000000001" customHeight="1">
      <c r="F40" s="203"/>
      <c r="G40" s="203"/>
      <c r="H40" s="203"/>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row>
    <row r="41" spans="1:38" s="32" customFormat="1" ht="20.100000000000001" customHeight="1">
      <c r="F41" s="203"/>
      <c r="G41" s="203"/>
      <c r="H41" s="203"/>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4"/>
      <c r="AI41" s="204"/>
      <c r="AJ41" s="204"/>
      <c r="AK41" s="204"/>
      <c r="AL41" s="204"/>
    </row>
  </sheetData>
  <sheetProtection algorithmName="SHA-512" hashValue="4azKI1noGKNEPYuNl6ncqftz0ZsbecCY670yFWDCb7pas7rVrfXKV0IaCvsYEHm+cHKxXg/ae07LOhHnUefYKQ==" saltValue="h8qc8SaiGlx7zmbzCg39Ow==" spinCount="100000" sheet="1" formatColumns="0" formatRows="0" selectLockedCells="1"/>
  <customSheetViews>
    <customSheetView guid="{F0B6C6E1-BBDB-4A75-A9F0-384CBB745CE4}" scale="85" showPageBreaks="1" showGridLines="0" zeroValues="0" printArea="1" view="pageBreakPreview">
      <selection activeCell="D19" sqref="D19"/>
      <pageMargins left="0.75" right="0.63" top="0.57999999999999996" bottom="0.4" header="0.34" footer="0.2"/>
      <pageSetup orientation="portrait" r:id="rId1"/>
      <headerFooter alignWithMargins="0">
        <oddFooter>&amp;R&amp;"Book Antiqua,Bold"&amp;8 Page &amp;P of &amp;N</oddFooter>
      </headerFooter>
    </customSheetView>
    <customSheetView guid="{26C060F1-C19E-47DD-BF56-3C984BC287C6}" showPageBreaks="1" showGridLines="0" zeroValues="0" printArea="1" view="pageBreakPreview">
      <selection activeCell="C20" sqref="C20"/>
      <pageMargins left="0.75" right="0.63" top="0.57999999999999996" bottom="0.4" header="0.34" footer="0.2"/>
      <pageSetup orientation="portrait" r:id="rId2"/>
      <headerFooter alignWithMargins="0">
        <oddFooter>&amp;R&amp;"Book Antiqua,Bold"&amp;8 Page &amp;P of &amp;N</oddFooter>
      </headerFooter>
    </customSheetView>
    <customSheetView guid="{02C24E46-CB1A-4A64-AFE8-BC568DF970F3}" showPageBreaks="1" showGridLines="0" zeroValues="0" printArea="1" view="pageBreakPreview">
      <selection activeCell="C20" sqref="C20"/>
      <pageMargins left="0.75" right="0.63" top="0.57999999999999996" bottom="0.4" header="0.34" footer="0.2"/>
      <pageSetup orientation="portrait" r:id="rId3"/>
      <headerFooter alignWithMargins="0">
        <oddFooter>&amp;R&amp;"Book Antiqua,Bold"&amp;8 Page &amp;P of &amp;N</oddFooter>
      </headerFooter>
    </customSheetView>
    <customSheetView guid="{955D6481-897E-48CA-BB0D-D704C8664312}" showPageBreaks="1" showGridLines="0" zeroValues="0" printArea="1" view="pageBreakPreview" topLeftCell="A7">
      <selection activeCell="C20" sqref="C20"/>
      <pageMargins left="0.75" right="0.63" top="0.57999999999999996" bottom="0.4" header="0.34" footer="0.2"/>
      <pageSetup orientation="portrait" r:id="rId4"/>
      <headerFooter alignWithMargins="0">
        <oddFooter>&amp;R&amp;"Book Antiqua,Bold"&amp;8 Page &amp;P of &amp;N</oddFooter>
      </headerFooter>
    </customSheetView>
    <customSheetView guid="{FA33CAB9-FE45-4709-BC11-EBB8931FB6CB}" showPageBreaks="1" showGridLines="0" zeroValues="0" printArea="1" view="pageBreakPreview">
      <selection activeCell="C20" sqref="C20"/>
      <pageMargins left="0.75" right="0.63" top="0.57999999999999996" bottom="0.4" header="0.34" footer="0.2"/>
      <pageSetup orientation="portrait" r:id="rId5"/>
      <headerFooter alignWithMargins="0">
        <oddFooter>&amp;R&amp;"Book Antiqua,Bold"&amp;8 Page &amp;P of &amp;N</oddFooter>
      </headerFooter>
    </customSheetView>
    <customSheetView guid="{A966316B-6DBC-467B-B4AD-0F6D41569056}" showPageBreaks="1" showGridLines="0" zeroValues="0" printArea="1" view="pageBreakPreview" topLeftCell="A16">
      <selection activeCell="B17" sqref="B17"/>
      <pageMargins left="0.75" right="0.63" top="0.57999999999999996" bottom="0.4" header="0.34" footer="0.2"/>
      <pageSetup orientation="portrait" r:id="rId6"/>
      <headerFooter alignWithMargins="0">
        <oddFooter>&amp;R&amp;"Book Antiqua,Bold"&amp;8 Page &amp;P of &amp;N</oddFooter>
      </headerFooter>
    </customSheetView>
    <customSheetView guid="{0B94E550-FB49-4D0D-BCDB-8811C4A584DD}" showPageBreaks="1" showGridLines="0" zeroValues="0" printArea="1" view="pageBreakPreview" topLeftCell="A4">
      <selection activeCell="B17" sqref="B17"/>
      <pageMargins left="0.75" right="0.63" top="0.57999999999999996" bottom="0.4" header="0.34" footer="0.2"/>
      <pageSetup orientation="portrait" r:id="rId7"/>
      <headerFooter alignWithMargins="0">
        <oddFooter>&amp;R&amp;"Book Antiqua,Bold"&amp;8 Page &amp;P of &amp;N</oddFooter>
      </headerFooter>
    </customSheetView>
    <customSheetView guid="{101E340E-5624-46EF-AADB-2F62C21B5295}" showPageBreaks="1" showGridLines="0" zeroValues="0" printArea="1" view="pageBreakPreview" topLeftCell="A3">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EC8792F6-94EB-40FE-A69E-3F2E55E190BC}" showPageBreaks="1" showGridLines="0" zeroValues="0" printArea="1" view="pageBreakPreview" topLeftCell="A4">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89D1B684-1876-468F-8D99-45DA6BBF39C7}" showPageBreaks="1" showGridLines="0" zeroValues="0" printArea="1" view="pageBreakPreview" topLeftCell="A16">
      <selection activeCell="B17" sqref="B17"/>
      <pageMargins left="0.75" right="0.63" top="0.57999999999999996" bottom="0.4" header="0.34" footer="0.2"/>
      <pageSetup orientation="portrait" r:id="rId10"/>
      <headerFooter alignWithMargins="0">
        <oddFooter>&amp;R&amp;"Book Antiqua,Bold"&amp;8 Page &amp;P of &amp;N</oddFooter>
      </headerFooter>
    </customSheetView>
    <customSheetView guid="{B4BE0CEE-465A-40B9-8268-D354BC993C36}" showPageBreaks="1" showGridLines="0" zeroValues="0" printArea="1" view="pageBreakPreview" topLeftCell="A10">
      <selection activeCell="B17" sqref="B17"/>
      <pageMargins left="0.75" right="0.63" top="0.57999999999999996" bottom="0.4" header="0.34" footer="0.2"/>
      <pageSetup orientation="portrait" r:id="rId11"/>
      <headerFooter alignWithMargins="0">
        <oddFooter>&amp;R&amp;"Book Antiqua,Bold"&amp;8 Page &amp;P of &amp;N</oddFooter>
      </headerFooter>
    </customSheetView>
    <customSheetView guid="{13074202-7653-40A0-B9BF-16D1589728A2}" showPageBreaks="1" showGridLines="0" zeroValues="0" printArea="1" view="pageBreakPreview">
      <selection activeCell="C20" sqref="C20"/>
      <pageMargins left="0.75" right="0.63" top="0.57999999999999996" bottom="0.4" header="0.34" footer="0.2"/>
      <pageSetup orientation="portrait" r:id="rId12"/>
      <headerFooter alignWithMargins="0">
        <oddFooter>&amp;R&amp;"Book Antiqua,Bold"&amp;8 Page &amp;P of &amp;N</oddFooter>
      </headerFooter>
    </customSheetView>
    <customSheetView guid="{4B244927-9C7A-42F5-AAF5-ADC353C736FE}" showPageBreaks="1" showGridLines="0" zeroValues="0" printArea="1" view="pageBreakPreview" topLeftCell="A10">
      <selection activeCell="C20" sqref="C20"/>
      <pageMargins left="0.75" right="0.63" top="0.57999999999999996" bottom="0.4" header="0.34" footer="0.2"/>
      <pageSetup orientation="portrait" r:id="rId13"/>
      <headerFooter alignWithMargins="0">
        <oddFooter>&amp;R&amp;"Book Antiqua,Bold"&amp;8 Page &amp;P of &amp;N</oddFooter>
      </headerFooter>
    </customSheetView>
    <customSheetView guid="{073677CF-5E9E-429E-9C1F-055126F3C8DC}" showPageBreaks="1" showGridLines="0" zeroValues="0" printArea="1" view="pageBreakPreview" topLeftCell="A7">
      <selection activeCell="C20" sqref="C20"/>
      <pageMargins left="0.75" right="0.63" top="0.57999999999999996" bottom="0.4" header="0.34" footer="0.2"/>
      <pageSetup orientation="portrait" r:id="rId14"/>
      <headerFooter alignWithMargins="0">
        <oddFooter>&amp;R&amp;"Book Antiqua,Bold"&amp;8 Page &amp;P of &amp;N</oddFooter>
      </headerFooter>
    </customSheetView>
    <customSheetView guid="{F80E5273-5F89-42D0-8059-39B4DAA26485}" showPageBreaks="1" showGridLines="0" zeroValues="0" printArea="1" view="pageBreakPreview" topLeftCell="A7">
      <selection activeCell="C20" sqref="C20"/>
      <pageMargins left="0.75" right="0.63" top="0.57999999999999996" bottom="0.4" header="0.34" footer="0.2"/>
      <pageSetup orientation="portrait" r:id="rId15"/>
      <headerFooter alignWithMargins="0">
        <oddFooter>&amp;R&amp;"Book Antiqua,Bold"&amp;8 Page &amp;P of &amp;N</oddFooter>
      </headerFooter>
    </customSheetView>
    <customSheetView guid="{3A9A4658-0506-4EA2-8800-91A33CC724CB}" showPageBreaks="1" showGridLines="0" zeroValues="0" printArea="1" view="pageBreakPreview">
      <selection activeCell="C20" sqref="C20"/>
      <pageMargins left="0.75" right="0.63" top="0.57999999999999996" bottom="0.4" header="0.34" footer="0.2"/>
      <pageSetup orientation="portrait" r:id="rId16"/>
      <headerFooter alignWithMargins="0">
        <oddFooter>&amp;R&amp;"Book Antiqua,Bold"&amp;8 Page &amp;P of &amp;N</oddFooter>
      </headerFooter>
    </customSheetView>
    <customSheetView guid="{3A7B3E6C-4805-42DC-AD4C-749B6F60AF6B}" showPageBreaks="1" showGridLines="0" zeroValues="0" printArea="1" view="pageBreakPreview">
      <selection activeCell="C20" sqref="C20"/>
      <pageMargins left="0.75" right="0.63" top="0.57999999999999996" bottom="0.4" header="0.34" footer="0.2"/>
      <pageSetup orientation="portrait" r:id="rId17"/>
      <headerFooter alignWithMargins="0">
        <oddFooter>&amp;R&amp;"Book Antiqua,Bold"&amp;8 Page &amp;P of &amp;N</oddFooter>
      </headerFooter>
    </customSheetView>
  </customSheetViews>
  <mergeCells count="13">
    <mergeCell ref="B11:C11"/>
    <mergeCell ref="B12:C12"/>
    <mergeCell ref="A14:E14"/>
    <mergeCell ref="A23:E23"/>
    <mergeCell ref="A15:A16"/>
    <mergeCell ref="B15:B16"/>
    <mergeCell ref="C15:C16"/>
    <mergeCell ref="D15:E15"/>
    <mergeCell ref="A3:E3"/>
    <mergeCell ref="A5:E5"/>
    <mergeCell ref="A8:C8"/>
    <mergeCell ref="B9:C9"/>
    <mergeCell ref="B10:C10"/>
  </mergeCells>
  <pageMargins left="0.75" right="0.63" top="0.57999999999999996" bottom="0.4" header="0.34" footer="0.2"/>
  <pageSetup orientation="portrait" r:id="rId18"/>
  <headerFooter alignWithMargins="0">
    <oddFooter>&amp;R&amp;"Book Antiqua,Bold"&amp;8 Page &amp;P of &amp;N</oddFooter>
  </headerFooter>
  <drawing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24</vt:i4>
      </vt:variant>
    </vt:vector>
  </HeadingPairs>
  <TitlesOfParts>
    <vt:vector size="50" baseType="lpstr">
      <vt:lpstr>Basic</vt:lpstr>
      <vt:lpstr>Cover</vt:lpstr>
      <vt:lpstr>Names of Bidder</vt:lpstr>
      <vt:lpstr>Attach 3(JV)</vt:lpstr>
      <vt:lpstr>Attach 4</vt:lpstr>
      <vt:lpstr>Attach 4 (A)</vt:lpstr>
      <vt:lpstr>Attach 4 (B)</vt:lpstr>
      <vt:lpstr>Attach 5</vt:lpstr>
      <vt:lpstr>Attach 5 (A)</vt:lpstr>
      <vt:lpstr>Attach 6</vt:lpstr>
      <vt:lpstr>Attach 7</vt:lpstr>
      <vt:lpstr>Attach 9</vt:lpstr>
      <vt:lpstr>Attach 10</vt:lpstr>
      <vt:lpstr>Attach 11</vt:lpstr>
      <vt:lpstr>Attach 12</vt:lpstr>
      <vt:lpstr>Attach 13</vt:lpstr>
      <vt:lpstr>Attach 14</vt:lpstr>
      <vt:lpstr>Attach 14-IP</vt:lpstr>
      <vt:lpstr>Attach 15 </vt:lpstr>
      <vt:lpstr>Attach 16</vt:lpstr>
      <vt:lpstr>Attach 17</vt:lpstr>
      <vt:lpstr>Attach 18</vt:lpstr>
      <vt:lpstr>Attach 19</vt:lpstr>
      <vt:lpstr>Bid Form 1st Envelope </vt:lpstr>
      <vt:lpstr>N to W</vt:lpstr>
      <vt:lpstr>Sheet1</vt:lpstr>
      <vt:lpstr>'Attach 10'!Print_Area</vt:lpstr>
      <vt:lpstr>'Attach 11'!Print_Area</vt:lpstr>
      <vt:lpstr>'Attach 12'!Print_Area</vt:lpstr>
      <vt:lpstr>'Attach 13'!Print_Area</vt:lpstr>
      <vt:lpstr>'Attach 14'!Print_Area</vt:lpstr>
      <vt:lpstr>'Attach 14-IP'!Print_Area</vt:lpstr>
      <vt:lpstr>'Attach 15 '!Print_Area</vt:lpstr>
      <vt:lpstr>'Attach 16'!Print_Area</vt:lpstr>
      <vt:lpstr>'Attach 17'!Print_Area</vt:lpstr>
      <vt:lpstr>'Attach 18'!Print_Area</vt:lpstr>
      <vt:lpstr>'Attach 19'!Print_Area</vt:lpstr>
      <vt:lpstr>'Attach 3(JV)'!Print_Area</vt:lpstr>
      <vt:lpstr>'Attach 4'!Print_Area</vt:lpstr>
      <vt:lpstr>'Attach 4 (A)'!Print_Area</vt:lpstr>
      <vt:lpstr>'Attach 4 (B)'!Print_Area</vt:lpstr>
      <vt:lpstr>'Attach 5'!Print_Area</vt:lpstr>
      <vt:lpstr>'Attach 5 (A)'!Print_Area</vt:lpstr>
      <vt:lpstr>'Attach 6'!Print_Area</vt:lpstr>
      <vt:lpstr>'Attach 7'!Print_Area</vt:lpstr>
      <vt:lpstr>'Attach 9'!Print_Area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Ankit Vaishnav {अंकित वैष्णव}</cp:lastModifiedBy>
  <cp:lastPrinted>2023-03-04T08:40:24Z</cp:lastPrinted>
  <dcterms:created xsi:type="dcterms:W3CDTF">2010-09-27T08:09:01Z</dcterms:created>
  <dcterms:modified xsi:type="dcterms:W3CDTF">2024-02-23T13:19:44Z</dcterms:modified>
</cp:coreProperties>
</file>