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1.xml" ContentType="application/vnd.ms-excel.controlproperties+xml"/>
  <Override PartName="/xl/drawings/drawing11.xml" ContentType="application/vnd.openxmlformats-officedocument.drawing+xml"/>
  <Override PartName="/xl/ctrlProps/ctrlProp12.xml" ContentType="application/vnd.ms-excel.controlproperties+xml"/>
  <Override PartName="/xl/drawings/drawing12.xml" ContentType="application/vnd.openxmlformats-officedocument.drawing+xml"/>
  <Override PartName="/xl/ctrlProps/ctrlProp13.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updateLinks="never" codeName="ThisWorkbook" defaultThemeVersion="124226"/>
  <mc:AlternateContent xmlns:mc="http://schemas.openxmlformats.org/markup-compatibility/2006">
    <mc:Choice Requires="x15">
      <x15ac:absPath xmlns:x15ac="http://schemas.microsoft.com/office/spreadsheetml/2010/11/ac" url="D:\!RHQ-C&amp;M!\4905-01 AIS Bay Extension SS 02\Bid documents issued\Volume-III\"/>
    </mc:Choice>
  </mc:AlternateContent>
  <xr:revisionPtr revIDLastSave="0" documentId="13_ncr:1_{881FE094-B62B-4D42-9806-BB2F36128EEA}" xr6:coauthVersionLast="47" xr6:coauthVersionMax="47" xr10:uidLastSave="{00000000-0000-0000-0000-000000000000}"/>
  <bookViews>
    <workbookView xWindow="-120" yWindow="-120" windowWidth="29040" windowHeight="15720" tabRatio="982" firstSheet="1" activeTab="18" xr2:uid="{00000000-000D-0000-FFFF-FFFF00000000}"/>
  </bookViews>
  <sheets>
    <sheet name="Basic" sheetId="1" state="hidden" r:id="rId1"/>
    <sheet name="Cover" sheetId="2" r:id="rId2"/>
    <sheet name="Names of Bidder" sheetId="3" r:id="rId3"/>
    <sheet name="Bid Form 1st Envelope " sheetId="27" r:id="rId4"/>
    <sheet name="Attach 1 " sheetId="30" r:id="rId5"/>
    <sheet name="Attach 3(JV)" sheetId="4" r:id="rId6"/>
    <sheet name="Attach (QR)" sheetId="5" state="hidden" r:id="rId7"/>
    <sheet name="Attach-3 (QR)" sheetId="6" r:id="rId8"/>
    <sheet name="Attach 4" sheetId="7" r:id="rId9"/>
    <sheet name="Attach 4 (A)" sheetId="8" r:id="rId10"/>
    <sheet name="Attach 4 (B)" sheetId="9" r:id="rId11"/>
    <sheet name="Attach 5" sheetId="10" r:id="rId12"/>
    <sheet name="Attach 5A" sheetId="11" r:id="rId13"/>
    <sheet name="Attach 6" sheetId="12" r:id="rId14"/>
    <sheet name="Attach 7" sheetId="13" r:id="rId15"/>
    <sheet name="Attach 9" sheetId="14" r:id="rId16"/>
    <sheet name="Attach 10" sheetId="15" r:id="rId17"/>
    <sheet name="Attach 11" sheetId="16" r:id="rId18"/>
    <sheet name="Attach 12" sheetId="17" r:id="rId19"/>
    <sheet name="Attach 13" sheetId="18" r:id="rId20"/>
    <sheet name="Attach 14" sheetId="19" r:id="rId21"/>
    <sheet name="Attach 15" sheetId="21" r:id="rId22"/>
    <sheet name="Attach 16" sheetId="22" r:id="rId23"/>
    <sheet name="Attach 17" sheetId="23" r:id="rId24"/>
    <sheet name="Attach 18 Safety" sheetId="24" state="hidden" r:id="rId25"/>
    <sheet name="Attach 18 SP" sheetId="25" state="hidden" r:id="rId26"/>
    <sheet name="Attach 18" sheetId="26" r:id="rId27"/>
    <sheet name="N to W" sheetId="28" state="hidden" r:id="rId28"/>
    <sheet name="Sheet1" sheetId="29" state="hidden"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A" localSheetId="4">#REF!</definedName>
    <definedName name="\A" localSheetId="18">#REF!</definedName>
    <definedName name="\A" localSheetId="23">#REF!</definedName>
    <definedName name="\A" localSheetId="24">#REF!</definedName>
    <definedName name="\A" localSheetId="12">#REF!</definedName>
    <definedName name="\A" localSheetId="7">#REF!</definedName>
    <definedName name="\A" localSheetId="2">#REF!</definedName>
    <definedName name="\A">#REF!</definedName>
    <definedName name="\aa" localSheetId="18">#REF!</definedName>
    <definedName name="\aa" localSheetId="25">#REF!</definedName>
    <definedName name="\aa" localSheetId="12">#REF!</definedName>
    <definedName name="\aa" localSheetId="2">#REF!</definedName>
    <definedName name="\aa">#REF!</definedName>
    <definedName name="\B" localSheetId="18">#REF!</definedName>
    <definedName name="\B" localSheetId="23">#REF!</definedName>
    <definedName name="\B" localSheetId="24">#REF!</definedName>
    <definedName name="\B" localSheetId="12">#REF!</definedName>
    <definedName name="\B" localSheetId="7">#REF!</definedName>
    <definedName name="\B" localSheetId="2">#REF!</definedName>
    <definedName name="\B">#REF!</definedName>
    <definedName name="\C" localSheetId="18">#REF!</definedName>
    <definedName name="\C" localSheetId="23">#REF!</definedName>
    <definedName name="\C" localSheetId="24">#REF!</definedName>
    <definedName name="\C" localSheetId="12">#REF!</definedName>
    <definedName name="\C" localSheetId="7">#REF!</definedName>
    <definedName name="\C" localSheetId="2">#REF!</definedName>
    <definedName name="\C">#REF!</definedName>
    <definedName name="\M" localSheetId="18">#REF!</definedName>
    <definedName name="\M" localSheetId="24">#REF!</definedName>
    <definedName name="\M" localSheetId="12">#REF!</definedName>
    <definedName name="\M" localSheetId="7">#REF!</definedName>
    <definedName name="\M" localSheetId="2">#REF!</definedName>
    <definedName name="\M">#REF!</definedName>
    <definedName name="\N" localSheetId="18">#REF!</definedName>
    <definedName name="\N" localSheetId="24">#REF!</definedName>
    <definedName name="\N" localSheetId="12">#REF!</definedName>
    <definedName name="\N" localSheetId="7">#REF!</definedName>
    <definedName name="\N" localSheetId="2">#REF!</definedName>
    <definedName name="\N">#REF!</definedName>
    <definedName name="\P" localSheetId="18">#REF!</definedName>
    <definedName name="\P" localSheetId="24">#REF!</definedName>
    <definedName name="\P" localSheetId="12">#REF!</definedName>
    <definedName name="\P" localSheetId="7">#REF!</definedName>
    <definedName name="\P" localSheetId="2">#REF!</definedName>
    <definedName name="\P">#REF!</definedName>
    <definedName name="\R" localSheetId="18">#REF!</definedName>
    <definedName name="\R" localSheetId="24">#REF!</definedName>
    <definedName name="\R" localSheetId="12">#REF!</definedName>
    <definedName name="\R" localSheetId="7">#REF!</definedName>
    <definedName name="\R" localSheetId="2">#REF!</definedName>
    <definedName name="\R">#REF!</definedName>
    <definedName name="\U" localSheetId="18">#REF!</definedName>
    <definedName name="\U" localSheetId="24">#REF!</definedName>
    <definedName name="\U" localSheetId="12">#REF!</definedName>
    <definedName name="\U" localSheetId="7">#REF!</definedName>
    <definedName name="\U" localSheetId="2">#REF!</definedName>
    <definedName name="\U">#REF!</definedName>
    <definedName name="\V" localSheetId="18">#REF!</definedName>
    <definedName name="\V" localSheetId="24">#REF!</definedName>
    <definedName name="\V" localSheetId="12">#REF!</definedName>
    <definedName name="\V" localSheetId="7">#REF!</definedName>
    <definedName name="\V" localSheetId="2">#REF!</definedName>
    <definedName name="\V">#REF!</definedName>
    <definedName name="\x" localSheetId="18">#REF!</definedName>
    <definedName name="\x" localSheetId="25">#REF!</definedName>
    <definedName name="\x" localSheetId="12">#REF!</definedName>
    <definedName name="\x" localSheetId="2">#REF!</definedName>
    <definedName name="\x">#REF!</definedName>
    <definedName name="_xlnm._FilterDatabase" localSheetId="2" hidden="1">'Names of Bidder'!$B$6:$G$11</definedName>
    <definedName name="ab" localSheetId="18">#REF!</definedName>
    <definedName name="ab" localSheetId="24">#REF!</definedName>
    <definedName name="ab" localSheetId="12">#REF!</definedName>
    <definedName name="ab" localSheetId="7">#REF!</definedName>
    <definedName name="ab" localSheetId="2">#REF!</definedName>
    <definedName name="ab">#REF!</definedName>
    <definedName name="abc" localSheetId="2">#REF!</definedName>
    <definedName name="abc">#REF!</definedName>
    <definedName name="biddername" localSheetId="18">#REF!</definedName>
    <definedName name="biddername" localSheetId="25">#REF!</definedName>
    <definedName name="biddername" localSheetId="12">#REF!</definedName>
    <definedName name="biddername" localSheetId="2">#REF!</definedName>
    <definedName name="biddername">#REF!</definedName>
    <definedName name="BL2A" localSheetId="4">#REF!</definedName>
    <definedName name="BL2A" localSheetId="18">'[1]Attach-3 (QR)'!#REF!</definedName>
    <definedName name="BL2A" localSheetId="12">'[2]Attach-3 (QR)'!#REF!</definedName>
    <definedName name="BL2A" localSheetId="7">'Attach-3 (QR)'!$J$214</definedName>
    <definedName name="BL2A">#REF!</definedName>
    <definedName name="BL2A2" localSheetId="4">#REF!</definedName>
    <definedName name="BL2A2" localSheetId="18">'[1]Attach-3 (QR)'!#REF!</definedName>
    <definedName name="BL2A2" localSheetId="25">'[3]Attach-3 (QR)'!#REF!</definedName>
    <definedName name="BL2A2" localSheetId="12">'[4]Attach-3 (QR)'!#REF!</definedName>
    <definedName name="BL2A2" localSheetId="7">'Attach-3 (QR)'!#REF!</definedName>
    <definedName name="BL2A2" localSheetId="2">'[5]Attach-3 (QR)'!#REF!</definedName>
    <definedName name="BL2A2">#REF!</definedName>
    <definedName name="BL2AA" localSheetId="4">#REF!</definedName>
    <definedName name="BL2AA" localSheetId="18">'[1]Attach-3 (QR)'!#REF!</definedName>
    <definedName name="BL2AA" localSheetId="12">'[2]Attach-3 (QR)'!#REF!</definedName>
    <definedName name="BL2AA" localSheetId="7">'Attach-3 (QR)'!$J$214</definedName>
    <definedName name="BL2AA">#REF!</definedName>
    <definedName name="BL2AAA" localSheetId="4">#REF!</definedName>
    <definedName name="BL2AAA" localSheetId="18">'[1]Attach-3 (QR)'!#REF!</definedName>
    <definedName name="BL2AAA" localSheetId="23">'[6]Attach QR'!$J$785</definedName>
    <definedName name="BL2AAA" localSheetId="25">'[3]Attach-3 (QR)'!#REF!</definedName>
    <definedName name="BL2AAA" localSheetId="12">'[4]Attach-3 (QR)'!#REF!</definedName>
    <definedName name="BL2AAA" localSheetId="7">'Attach-3 (QR)'!#REF!</definedName>
    <definedName name="BL2AAA" localSheetId="2">'[5]Attach-3 (QR)'!#REF!</definedName>
    <definedName name="BL2AAA">#REF!</definedName>
    <definedName name="BL2B" localSheetId="4">#REF!</definedName>
    <definedName name="BL2B" localSheetId="18">'[1]Attach-3 (QR)'!#REF!</definedName>
    <definedName name="BL2B" localSheetId="12">'[2]Attach-3 (QR)'!#REF!</definedName>
    <definedName name="BL2B" localSheetId="7">'Attach-3 (QR)'!$K$214</definedName>
    <definedName name="BL2B">#REF!</definedName>
    <definedName name="BL2BB" localSheetId="4">#REF!</definedName>
    <definedName name="BL2BB" localSheetId="18">'[1]Attach-3 (QR)'!#REF!</definedName>
    <definedName name="BL2BB" localSheetId="25">'[3]Attach-3 (QR)'!#REF!</definedName>
    <definedName name="BL2BB" localSheetId="12">'[4]Attach-3 (QR)'!#REF!</definedName>
    <definedName name="BL2BB" localSheetId="7">'Attach-3 (QR)'!#REF!</definedName>
    <definedName name="BL2BB" localSheetId="2">'[5]Attach-3 (QR)'!#REF!</definedName>
    <definedName name="BL2BB">#REF!</definedName>
    <definedName name="BL2BBB" localSheetId="4">#REF!</definedName>
    <definedName name="BL2BBB" localSheetId="18">'[1]Attach-3 (QR)'!#REF!</definedName>
    <definedName name="BL2BBB" localSheetId="23">'[6]Attach QR'!$K$785</definedName>
    <definedName name="BL2BBB" localSheetId="25">'[3]Attach-3 (QR)'!#REF!</definedName>
    <definedName name="BL2BBB" localSheetId="12">'[4]Attach-3 (QR)'!#REF!</definedName>
    <definedName name="BL2BBB" localSheetId="7">'Attach-3 (QR)'!#REF!</definedName>
    <definedName name="BL2BBB" localSheetId="2">'[5]Attach-3 (QR)'!#REF!</definedName>
    <definedName name="BL2BBB">#REF!</definedName>
    <definedName name="BL2C" localSheetId="4">#REF!</definedName>
    <definedName name="BL2C" localSheetId="18">'[1]Attach-3 (QR)'!#REF!</definedName>
    <definedName name="BL2C" localSheetId="12">'[2]Attach-3 (QR)'!#REF!</definedName>
    <definedName name="BL2C" localSheetId="7">'Attach-3 (QR)'!$L$214</definedName>
    <definedName name="BL2C">#REF!</definedName>
    <definedName name="BL2CC" localSheetId="4">#REF!</definedName>
    <definedName name="BL2CC" localSheetId="18">'[1]Attach-3 (QR)'!#REF!</definedName>
    <definedName name="BL2CC" localSheetId="25">'[3]Attach-3 (QR)'!#REF!</definedName>
    <definedName name="BL2CC" localSheetId="12">'[4]Attach-3 (QR)'!#REF!</definedName>
    <definedName name="BL2CC" localSheetId="7">'Attach-3 (QR)'!#REF!</definedName>
    <definedName name="BL2CC" localSheetId="2">'[5]Attach-3 (QR)'!#REF!</definedName>
    <definedName name="BL2CC">#REF!</definedName>
    <definedName name="BL2CCC" localSheetId="4">#REF!</definedName>
    <definedName name="BL2CCC" localSheetId="18">'[1]Attach-3 (QR)'!#REF!</definedName>
    <definedName name="BL2CCC" localSheetId="23">'[6]Attach QR'!$L$785</definedName>
    <definedName name="BL2CCC" localSheetId="25">'[3]Attach-3 (QR)'!#REF!</definedName>
    <definedName name="BL2CCC" localSheetId="12">'[4]Attach-3 (QR)'!#REF!</definedName>
    <definedName name="BL2CCC" localSheetId="7">'Attach-3 (QR)'!#REF!</definedName>
    <definedName name="BL2CCC" localSheetId="2">'[5]Attach-3 (QR)'!#REF!</definedName>
    <definedName name="BL2CCC">#REF!</definedName>
    <definedName name="BL3A" localSheetId="4">#REF!</definedName>
    <definedName name="BL3A" localSheetId="18">'[1]Attach-3 (QR)'!#REF!</definedName>
    <definedName name="BL3A" localSheetId="12">'[2]Attach-3 (QR)'!#REF!</definedName>
    <definedName name="BL3A" localSheetId="7">'Attach-3 (QR)'!$J$215</definedName>
    <definedName name="BL3A">#REF!</definedName>
    <definedName name="BL3AA" localSheetId="4">#REF!</definedName>
    <definedName name="BL3AA" localSheetId="18">'[1]Attach-3 (QR)'!#REF!</definedName>
    <definedName name="BL3AA" localSheetId="25">'[3]Attach-3 (QR)'!#REF!</definedName>
    <definedName name="BL3AA" localSheetId="12">'[4]Attach-3 (QR)'!#REF!</definedName>
    <definedName name="BL3AA" localSheetId="7">'Attach-3 (QR)'!#REF!</definedName>
    <definedName name="BL3AA" localSheetId="2">'[5]Attach-3 (QR)'!#REF!</definedName>
    <definedName name="BL3AA">#REF!</definedName>
    <definedName name="BL3AAA" localSheetId="4">#REF!</definedName>
    <definedName name="BL3AAA" localSheetId="18">'[1]Attach-3 (QR)'!#REF!</definedName>
    <definedName name="BL3AAA" localSheetId="23">'[6]Attach QR'!$J$788</definedName>
    <definedName name="BL3AAA" localSheetId="25">'[3]Attach-3 (QR)'!#REF!</definedName>
    <definedName name="BL3AAA" localSheetId="12">'[4]Attach-3 (QR)'!#REF!</definedName>
    <definedName name="BL3AAA" localSheetId="7">'Attach-3 (QR)'!#REF!</definedName>
    <definedName name="BL3AAA" localSheetId="2">'[5]Attach-3 (QR)'!#REF!</definedName>
    <definedName name="BL3AAA">#REF!</definedName>
    <definedName name="BL3B" localSheetId="4">#REF!</definedName>
    <definedName name="BL3B" localSheetId="18">'[1]Attach-3 (QR)'!#REF!</definedName>
    <definedName name="BL3B" localSheetId="12">'[2]Attach-3 (QR)'!#REF!</definedName>
    <definedName name="BL3B" localSheetId="7">'Attach-3 (QR)'!$K$215</definedName>
    <definedName name="BL3B">#REF!</definedName>
    <definedName name="BL3BB" localSheetId="4">#REF!</definedName>
    <definedName name="BL3BB" localSheetId="18">'[1]Attach-3 (QR)'!#REF!</definedName>
    <definedName name="BL3BB" localSheetId="25">'[3]Attach-3 (QR)'!#REF!</definedName>
    <definedName name="BL3BB" localSheetId="12">'[4]Attach-3 (QR)'!#REF!</definedName>
    <definedName name="BL3BB" localSheetId="7">'Attach-3 (QR)'!#REF!</definedName>
    <definedName name="BL3BB" localSheetId="2">'[5]Attach-3 (QR)'!#REF!</definedName>
    <definedName name="BL3BB">#REF!</definedName>
    <definedName name="BL3BBB" localSheetId="4">#REF!</definedName>
    <definedName name="BL3BBB" localSheetId="18">'[1]Attach-3 (QR)'!#REF!</definedName>
    <definedName name="BL3BBB" localSheetId="23">'[6]Attach QR'!$K$788</definedName>
    <definedName name="BL3BBB" localSheetId="25">'[3]Attach-3 (QR)'!#REF!</definedName>
    <definedName name="BL3BBB" localSheetId="12">'[4]Attach-3 (QR)'!#REF!</definedName>
    <definedName name="BL3BBB" localSheetId="7">'Attach-3 (QR)'!#REF!</definedName>
    <definedName name="BL3BBB" localSheetId="2">'[5]Attach-3 (QR)'!#REF!</definedName>
    <definedName name="BL3BBB">#REF!</definedName>
    <definedName name="BL3C" localSheetId="4">#REF!</definedName>
    <definedName name="BL3C" localSheetId="18">'[1]Attach-3 (QR)'!#REF!</definedName>
    <definedName name="BL3C" localSheetId="12">'[2]Attach-3 (QR)'!#REF!</definedName>
    <definedName name="BL3C" localSheetId="7">'Attach-3 (QR)'!$L$215</definedName>
    <definedName name="BL3C">#REF!</definedName>
    <definedName name="BL3CC" localSheetId="4">#REF!</definedName>
    <definedName name="BL3CC" localSheetId="18">'[1]Attach-3 (QR)'!#REF!</definedName>
    <definedName name="BL3CC" localSheetId="25">'[3]Attach-3 (QR)'!#REF!</definedName>
    <definedName name="BL3CC" localSheetId="12">'[4]Attach-3 (QR)'!#REF!</definedName>
    <definedName name="BL3CC" localSheetId="7">'Attach-3 (QR)'!#REF!</definedName>
    <definedName name="BL3CC" localSheetId="2">'[5]Attach-3 (QR)'!#REF!</definedName>
    <definedName name="BL3CC">#REF!</definedName>
    <definedName name="BL3CCC" localSheetId="4">#REF!</definedName>
    <definedName name="BL3CCC" localSheetId="18">'[1]Attach-3 (QR)'!#REF!</definedName>
    <definedName name="BL3CCC" localSheetId="23">'[6]Attach QR'!$L$788</definedName>
    <definedName name="BL3CCC" localSheetId="25">'[3]Attach-3 (QR)'!#REF!</definedName>
    <definedName name="BL3CCC" localSheetId="12">'[4]Attach-3 (QR)'!#REF!</definedName>
    <definedName name="BL3CCC" localSheetId="7">'Attach-3 (QR)'!#REF!</definedName>
    <definedName name="BL3CCC" localSheetId="2">'[5]Attach-3 (QR)'!#REF!</definedName>
    <definedName name="BL3CCC">#REF!</definedName>
    <definedName name="BL4A" localSheetId="4">#REF!</definedName>
    <definedName name="BL4A" localSheetId="18">'[1]Attach-3 (QR)'!#REF!</definedName>
    <definedName name="BL4A" localSheetId="12">'[2]Attach-3 (QR)'!#REF!</definedName>
    <definedName name="BL4A" localSheetId="7">'Attach-3 (QR)'!$J$216</definedName>
    <definedName name="BL4A">#REF!</definedName>
    <definedName name="BL4AA" localSheetId="4">#REF!</definedName>
    <definedName name="BL4AA" localSheetId="18">'[1]Attach-3 (QR)'!#REF!</definedName>
    <definedName name="BL4AA" localSheetId="25">'[3]Attach-3 (QR)'!#REF!</definedName>
    <definedName name="BL4AA" localSheetId="12">'[4]Attach-3 (QR)'!#REF!</definedName>
    <definedName name="BL4AA" localSheetId="7">'Attach-3 (QR)'!#REF!</definedName>
    <definedName name="BL4AA" localSheetId="2">'[5]Attach-3 (QR)'!#REF!</definedName>
    <definedName name="BL4AA">#REF!</definedName>
    <definedName name="BL4AAA" localSheetId="4">#REF!</definedName>
    <definedName name="BL4AAA" localSheetId="18">'[1]Attach-3 (QR)'!#REF!</definedName>
    <definedName name="BL4AAA" localSheetId="23">'[6]Attach QR'!$J$791</definedName>
    <definedName name="BL4AAA" localSheetId="25">'[3]Attach-3 (QR)'!#REF!</definedName>
    <definedName name="BL4AAA" localSheetId="12">'[4]Attach-3 (QR)'!#REF!</definedName>
    <definedName name="BL4AAA" localSheetId="7">'Attach-3 (QR)'!#REF!</definedName>
    <definedName name="BL4AAA" localSheetId="2">'[5]Attach-3 (QR)'!#REF!</definedName>
    <definedName name="BL4AAA">#REF!</definedName>
    <definedName name="BL4B" localSheetId="4">#REF!</definedName>
    <definedName name="BL4B" localSheetId="18">'[1]Attach-3 (QR)'!#REF!</definedName>
    <definedName name="BL4B" localSheetId="12">'[2]Attach-3 (QR)'!#REF!</definedName>
    <definedName name="BL4B" localSheetId="7">'Attach-3 (QR)'!$K$216</definedName>
    <definedName name="BL4B">#REF!</definedName>
    <definedName name="BL4BB" localSheetId="4">#REF!</definedName>
    <definedName name="BL4BB" localSheetId="18">'[1]Attach-3 (QR)'!#REF!</definedName>
    <definedName name="BL4BB" localSheetId="25">'[3]Attach-3 (QR)'!#REF!</definedName>
    <definedName name="BL4BB" localSheetId="12">'[4]Attach-3 (QR)'!#REF!</definedName>
    <definedName name="BL4BB" localSheetId="7">'Attach-3 (QR)'!#REF!</definedName>
    <definedName name="BL4BB" localSheetId="2">'[5]Attach-3 (QR)'!#REF!</definedName>
    <definedName name="BL4BB">#REF!</definedName>
    <definedName name="BL4BBB" localSheetId="4">#REF!</definedName>
    <definedName name="BL4BBB" localSheetId="18">'[1]Attach-3 (QR)'!#REF!</definedName>
    <definedName name="BL4BBB" localSheetId="23">'[6]Attach QR'!$K$791</definedName>
    <definedName name="BL4BBB" localSheetId="25">'[3]Attach-3 (QR)'!#REF!</definedName>
    <definedName name="BL4BBB" localSheetId="12">'[4]Attach-3 (QR)'!#REF!</definedName>
    <definedName name="BL4BBB" localSheetId="7">'Attach-3 (QR)'!#REF!</definedName>
    <definedName name="BL4BBB" localSheetId="2">'[5]Attach-3 (QR)'!#REF!</definedName>
    <definedName name="BL4BBB">#REF!</definedName>
    <definedName name="BL4C" localSheetId="4">#REF!</definedName>
    <definedName name="BL4C" localSheetId="18">'[1]Attach-3 (QR)'!#REF!</definedName>
    <definedName name="BL4C" localSheetId="12">'[2]Attach-3 (QR)'!#REF!</definedName>
    <definedName name="BL4C" localSheetId="7">'Attach-3 (QR)'!$L$216</definedName>
    <definedName name="BL4C">#REF!</definedName>
    <definedName name="BL4CC" localSheetId="4">#REF!</definedName>
    <definedName name="BL4CC" localSheetId="18">'[1]Attach-3 (QR)'!#REF!</definedName>
    <definedName name="BL4CC" localSheetId="25">'[3]Attach-3 (QR)'!#REF!</definedName>
    <definedName name="BL4CC" localSheetId="12">'[4]Attach-3 (QR)'!#REF!</definedName>
    <definedName name="BL4CC" localSheetId="7">'Attach-3 (QR)'!#REF!</definedName>
    <definedName name="BL4CC" localSheetId="2">'[5]Attach-3 (QR)'!#REF!</definedName>
    <definedName name="BL4CC">#REF!</definedName>
    <definedName name="BL4CCC" localSheetId="4">#REF!</definedName>
    <definedName name="BL4CCC" localSheetId="18">'[1]Attach-3 (QR)'!#REF!</definedName>
    <definedName name="BL4CCC" localSheetId="23">'[6]Attach QR'!$L$791</definedName>
    <definedName name="BL4CCC" localSheetId="25">'[3]Attach-3 (QR)'!#REF!</definedName>
    <definedName name="BL4CCC" localSheetId="12">'[4]Attach-3 (QR)'!#REF!</definedName>
    <definedName name="BL4CCC" localSheetId="7">'Attach-3 (QR)'!#REF!</definedName>
    <definedName name="BL4CCC" localSheetId="2">'[5]Attach-3 (QR)'!#REF!</definedName>
    <definedName name="BL4CCC">#REF!</definedName>
    <definedName name="BL5A" localSheetId="4">#REF!</definedName>
    <definedName name="BL5A" localSheetId="18">'[1]Attach-3 (QR)'!#REF!</definedName>
    <definedName name="BL5A" localSheetId="12">'[2]Attach-3 (QR)'!#REF!</definedName>
    <definedName name="BL5A" localSheetId="7">'Attach-3 (QR)'!$J$217</definedName>
    <definedName name="BL5A">#REF!</definedName>
    <definedName name="BL5AA" localSheetId="4">#REF!</definedName>
    <definedName name="BL5AA" localSheetId="18">'[1]Attach-3 (QR)'!#REF!</definedName>
    <definedName name="BL5AA" localSheetId="25">'[3]Attach-3 (QR)'!#REF!</definedName>
    <definedName name="BL5AA" localSheetId="12">'[4]Attach-3 (QR)'!#REF!</definedName>
    <definedName name="BL5AA" localSheetId="7">'Attach-3 (QR)'!#REF!</definedName>
    <definedName name="BL5AA" localSheetId="2">'[5]Attach-3 (QR)'!#REF!</definedName>
    <definedName name="BL5AA">#REF!</definedName>
    <definedName name="BL5AAA" localSheetId="4">#REF!</definedName>
    <definedName name="BL5AAA" localSheetId="18">'[1]Attach-3 (QR)'!#REF!</definedName>
    <definedName name="BL5AAA" localSheetId="23">'[6]Attach QR'!$J$794</definedName>
    <definedName name="BL5AAA" localSheetId="25">'[3]Attach-3 (QR)'!#REF!</definedName>
    <definedName name="BL5AAA" localSheetId="12">'[4]Attach-3 (QR)'!#REF!</definedName>
    <definedName name="BL5AAA" localSheetId="7">'Attach-3 (QR)'!#REF!</definedName>
    <definedName name="BL5AAA" localSheetId="2">'[5]Attach-3 (QR)'!#REF!</definedName>
    <definedName name="BL5AAA">#REF!</definedName>
    <definedName name="BL5B" localSheetId="4">#REF!</definedName>
    <definedName name="BL5B" localSheetId="18">'[1]Attach-3 (QR)'!#REF!</definedName>
    <definedName name="BL5B" localSheetId="12">'[2]Attach-3 (QR)'!#REF!</definedName>
    <definedName name="BL5B" localSheetId="7">'Attach-3 (QR)'!$K$217</definedName>
    <definedName name="BL5B">#REF!</definedName>
    <definedName name="BL5BB" localSheetId="4">#REF!</definedName>
    <definedName name="BL5BB" localSheetId="18">'[1]Attach-3 (QR)'!#REF!</definedName>
    <definedName name="BL5BB" localSheetId="25">'[3]Attach-3 (QR)'!#REF!</definedName>
    <definedName name="BL5BB" localSheetId="12">'[4]Attach-3 (QR)'!#REF!</definedName>
    <definedName name="BL5BB" localSheetId="7">'Attach-3 (QR)'!#REF!</definedName>
    <definedName name="BL5BB" localSheetId="2">'[5]Attach-3 (QR)'!#REF!</definedName>
    <definedName name="BL5BB">#REF!</definedName>
    <definedName name="BL5BBB" localSheetId="4">#REF!</definedName>
    <definedName name="BL5BBB" localSheetId="18">'[1]Attach-3 (QR)'!#REF!</definedName>
    <definedName name="BL5BBB" localSheetId="23">'[6]Attach QR'!$K$794</definedName>
    <definedName name="BL5BBB" localSheetId="25">'[3]Attach-3 (QR)'!#REF!</definedName>
    <definedName name="BL5BBB" localSheetId="12">'[4]Attach-3 (QR)'!#REF!</definedName>
    <definedName name="BL5BBB" localSheetId="7">'Attach-3 (QR)'!#REF!</definedName>
    <definedName name="BL5BBB" localSheetId="2">'[5]Attach-3 (QR)'!#REF!</definedName>
    <definedName name="BL5BBB">#REF!</definedName>
    <definedName name="BL5C" localSheetId="4">#REF!</definedName>
    <definedName name="BL5C" localSheetId="18">'[1]Attach-3 (QR)'!#REF!</definedName>
    <definedName name="BL5C" localSheetId="12">'[2]Attach-3 (QR)'!#REF!</definedName>
    <definedName name="BL5C" localSheetId="7">'Attach-3 (QR)'!$L$217</definedName>
    <definedName name="BL5C">#REF!</definedName>
    <definedName name="BL5CC" localSheetId="4">#REF!</definedName>
    <definedName name="BL5CC" localSheetId="18">'[1]Attach-3 (QR)'!#REF!</definedName>
    <definedName name="BL5CC" localSheetId="25">'[3]Attach-3 (QR)'!#REF!</definedName>
    <definedName name="BL5CC" localSheetId="12">'[4]Attach-3 (QR)'!#REF!</definedName>
    <definedName name="BL5CC" localSheetId="7">'Attach-3 (QR)'!#REF!</definedName>
    <definedName name="BL5CC" localSheetId="2">'[5]Attach-3 (QR)'!#REF!</definedName>
    <definedName name="BL5CC">#REF!</definedName>
    <definedName name="BL5CCC" localSheetId="4">#REF!</definedName>
    <definedName name="BL5CCC" localSheetId="18">'[1]Attach-3 (QR)'!#REF!</definedName>
    <definedName name="BL5CCC" localSheetId="23">'[6]Attach QR'!$L$794</definedName>
    <definedName name="BL5CCC" localSheetId="25">'[3]Attach-3 (QR)'!#REF!</definedName>
    <definedName name="BL5CCC" localSheetId="12">'[4]Attach-3 (QR)'!#REF!</definedName>
    <definedName name="BL5CCC" localSheetId="7">'Attach-3 (QR)'!#REF!</definedName>
    <definedName name="BL5CCC" localSheetId="2">'[5]Attach-3 (QR)'!#REF!</definedName>
    <definedName name="BL5CCC">#REF!</definedName>
    <definedName name="CAPA1" localSheetId="4">#REF!</definedName>
    <definedName name="CAPA1" localSheetId="18">'[1]Attach-3 (QR)'!#REF!</definedName>
    <definedName name="CAPA1" localSheetId="25">'[3]Attach-3 (QR)'!#REF!</definedName>
    <definedName name="CAPA1" localSheetId="12">'[4]Attach-3 (QR)'!#REF!</definedName>
    <definedName name="CAPA1" localSheetId="7">'Attach-3 (QR)'!#REF!</definedName>
    <definedName name="CAPA1" localSheetId="2">'[5]Attach-3 (QR)'!#REF!</definedName>
    <definedName name="CAPA1">#REF!</definedName>
    <definedName name="CAPA11" localSheetId="4">#REF!</definedName>
    <definedName name="CAPA11" localSheetId="18">'[1]Attach-3 (QR)'!#REF!</definedName>
    <definedName name="CAPA11" localSheetId="25">'[3]Attach-3 (QR)'!#REF!</definedName>
    <definedName name="CAPA11" localSheetId="12">'[4]Attach-3 (QR)'!#REF!</definedName>
    <definedName name="CAPA11" localSheetId="7">'Attach-3 (QR)'!#REF!</definedName>
    <definedName name="CAPA11" localSheetId="2">'[5]Attach-3 (QR)'!#REF!</definedName>
    <definedName name="CAPA11">#REF!</definedName>
    <definedName name="CAPA111" localSheetId="4">#REF!</definedName>
    <definedName name="CAPA111" localSheetId="18">'[1]Attach-3 (QR)'!#REF!</definedName>
    <definedName name="CAPA111" localSheetId="23">'[6]Attach QR'!$F$505</definedName>
    <definedName name="CAPA111" localSheetId="25">'[3]Attach-3 (QR)'!#REF!</definedName>
    <definedName name="CAPA111" localSheetId="12">'[4]Attach-3 (QR)'!#REF!</definedName>
    <definedName name="CAPA111" localSheetId="7">'Attach-3 (QR)'!#REF!</definedName>
    <definedName name="CAPA111" localSheetId="2">'[5]Attach-3 (QR)'!#REF!</definedName>
    <definedName name="CAPA111">#REF!</definedName>
    <definedName name="CAPA2" localSheetId="4">#REF!</definedName>
    <definedName name="CAPA2" localSheetId="18">'[1]Attach-3 (QR)'!#REF!</definedName>
    <definedName name="CAPA2" localSheetId="25">'[3]Attach-3 (QR)'!#REF!</definedName>
    <definedName name="CAPA2" localSheetId="12">'[4]Attach-3 (QR)'!#REF!</definedName>
    <definedName name="CAPA2" localSheetId="7">'Attach-3 (QR)'!#REF!</definedName>
    <definedName name="CAPA2" localSheetId="2">'[5]Attach-3 (QR)'!#REF!</definedName>
    <definedName name="CAPA2">#REF!</definedName>
    <definedName name="CAPA22" localSheetId="4">#REF!</definedName>
    <definedName name="CAPA22" localSheetId="18">'[1]Attach-3 (QR)'!#REF!</definedName>
    <definedName name="CAPA22" localSheetId="25">'[3]Attach-3 (QR)'!#REF!</definedName>
    <definedName name="CAPA22" localSheetId="12">'[4]Attach-3 (QR)'!#REF!</definedName>
    <definedName name="CAPA22" localSheetId="7">'Attach-3 (QR)'!#REF!</definedName>
    <definedName name="CAPA22" localSheetId="2">'[5]Attach-3 (QR)'!#REF!</definedName>
    <definedName name="CAPA22">#REF!</definedName>
    <definedName name="CAPA222" localSheetId="4">#REF!</definedName>
    <definedName name="CAPA222" localSheetId="18">'[1]Attach-3 (QR)'!#REF!</definedName>
    <definedName name="CAPA222" localSheetId="23">'[6]Attach QR'!$I$505</definedName>
    <definedName name="CAPA222" localSheetId="25">'[3]Attach-3 (QR)'!#REF!</definedName>
    <definedName name="CAPA222" localSheetId="12">'[4]Attach-3 (QR)'!#REF!</definedName>
    <definedName name="CAPA222" localSheetId="7">'Attach-3 (QR)'!#REF!</definedName>
    <definedName name="CAPA222" localSheetId="2">'[5]Attach-3 (QR)'!#REF!</definedName>
    <definedName name="CAPA222">#REF!</definedName>
    <definedName name="CAPA3" localSheetId="4">#REF!</definedName>
    <definedName name="CAPA3" localSheetId="18">'[1]Attach-3 (QR)'!#REF!</definedName>
    <definedName name="CAPA3" localSheetId="25">'[3]Attach-3 (QR)'!#REF!</definedName>
    <definedName name="CAPA3" localSheetId="12">'[4]Attach-3 (QR)'!#REF!</definedName>
    <definedName name="CAPA3" localSheetId="7">'Attach-3 (QR)'!#REF!</definedName>
    <definedName name="CAPA3" localSheetId="2">'[5]Attach-3 (QR)'!#REF!</definedName>
    <definedName name="CAPA3">#REF!</definedName>
    <definedName name="CAPA33" localSheetId="4">#REF!</definedName>
    <definedName name="CAPA33" localSheetId="18">'[1]Attach-3 (QR)'!#REF!</definedName>
    <definedName name="CAPA33" localSheetId="25">'[3]Attach-3 (QR)'!#REF!</definedName>
    <definedName name="CAPA33" localSheetId="12">'[4]Attach-3 (QR)'!#REF!</definedName>
    <definedName name="CAPA33" localSheetId="7">'Attach-3 (QR)'!#REF!</definedName>
    <definedName name="CAPA33" localSheetId="2">'[5]Attach-3 (QR)'!#REF!</definedName>
    <definedName name="CAPA33">#REF!</definedName>
    <definedName name="CAPA333" localSheetId="4">#REF!</definedName>
    <definedName name="CAPA333" localSheetId="18">'[1]Attach-3 (QR)'!#REF!</definedName>
    <definedName name="CAPA333" localSheetId="23">'[6]Attach QR'!$G$651</definedName>
    <definedName name="CAPA333" localSheetId="25">'[3]Attach-3 (QR)'!#REF!</definedName>
    <definedName name="CAPA333" localSheetId="12">'[4]Attach-3 (QR)'!#REF!</definedName>
    <definedName name="CAPA333" localSheetId="7">'Attach-3 (QR)'!#REF!</definedName>
    <definedName name="CAPA333" localSheetId="2">'[5]Attach-3 (QR)'!#REF!</definedName>
    <definedName name="CAPA333">#REF!</definedName>
    <definedName name="CAPA4" localSheetId="4">#REF!</definedName>
    <definedName name="CAPA4" localSheetId="18">'[1]Attach-3 (QR)'!#REF!</definedName>
    <definedName name="CAPA4" localSheetId="25">'[3]Attach-3 (QR)'!#REF!</definedName>
    <definedName name="CAPA4" localSheetId="12">'[4]Attach-3 (QR)'!#REF!</definedName>
    <definedName name="CAPA4" localSheetId="7">'Attach-3 (QR)'!#REF!</definedName>
    <definedName name="CAPA4" localSheetId="2">'[5]Attach-3 (QR)'!#REF!</definedName>
    <definedName name="CAPA4">#REF!</definedName>
    <definedName name="CAPA44" localSheetId="4">#REF!</definedName>
    <definedName name="CAPA44" localSheetId="18">'[1]Attach-3 (QR)'!#REF!</definedName>
    <definedName name="CAPA44" localSheetId="25">'[3]Attach-3 (QR)'!#REF!</definedName>
    <definedName name="CAPA44" localSheetId="12">'[4]Attach-3 (QR)'!#REF!</definedName>
    <definedName name="CAPA44" localSheetId="7">'Attach-3 (QR)'!#REF!</definedName>
    <definedName name="CAPA44" localSheetId="2">'[5]Attach-3 (QR)'!#REF!</definedName>
    <definedName name="CAPA44">#REF!</definedName>
    <definedName name="CAPA444" localSheetId="4">#REF!</definedName>
    <definedName name="CAPA444" localSheetId="18">'[1]Attach-3 (QR)'!#REF!</definedName>
    <definedName name="CAPA444" localSheetId="23">'[6]Attach QR'!$I$651</definedName>
    <definedName name="CAPA444" localSheetId="25">'[3]Attach-3 (QR)'!#REF!</definedName>
    <definedName name="CAPA444" localSheetId="12">'[4]Attach-3 (QR)'!#REF!</definedName>
    <definedName name="CAPA444" localSheetId="7">'Attach-3 (QR)'!#REF!</definedName>
    <definedName name="CAPA444" localSheetId="2">'[5]Attach-3 (QR)'!#REF!</definedName>
    <definedName name="CAPA444">#REF!</definedName>
    <definedName name="CAPA7" localSheetId="4">#REF!</definedName>
    <definedName name="CAPA7" localSheetId="18">'[1]Attach-3 (QR)'!#REF!</definedName>
    <definedName name="CAPA7" localSheetId="25">'[3]Attach-3 (QR)'!#REF!</definedName>
    <definedName name="CAPA7" localSheetId="12">'[4]Attach-3 (QR)'!#REF!</definedName>
    <definedName name="CAPA7" localSheetId="7">'Attach-3 (QR)'!#REF!</definedName>
    <definedName name="CAPA7" localSheetId="2">'[5]Attach-3 (QR)'!#REF!</definedName>
    <definedName name="CAPA7">#REF!</definedName>
    <definedName name="CAPA77" localSheetId="4">#REF!</definedName>
    <definedName name="CAPA77" localSheetId="18">'[1]Attach-3 (QR)'!#REF!</definedName>
    <definedName name="CAPA77" localSheetId="25">'[3]Attach-3 (QR)'!#REF!</definedName>
    <definedName name="CAPA77" localSheetId="12">'[4]Attach-3 (QR)'!#REF!</definedName>
    <definedName name="CAPA77" localSheetId="7">'Attach-3 (QR)'!#REF!</definedName>
    <definedName name="CAPA77" localSheetId="2">'[5]Attach-3 (QR)'!#REF!</definedName>
    <definedName name="CAPA77">#REF!</definedName>
    <definedName name="CAPA777" localSheetId="4">#REF!</definedName>
    <definedName name="CAPA777" localSheetId="18">'[1]Attach-3 (QR)'!#REF!</definedName>
    <definedName name="CAPA777" localSheetId="23">'[6]Attach QR'!$D$505</definedName>
    <definedName name="CAPA777" localSheetId="25">'[3]Attach-3 (QR)'!#REF!</definedName>
    <definedName name="CAPA777" localSheetId="12">'[4]Attach-3 (QR)'!#REF!</definedName>
    <definedName name="CAPA777" localSheetId="7">'Attach-3 (QR)'!#REF!</definedName>
    <definedName name="CAPA777" localSheetId="2">'[5]Attach-3 (QR)'!#REF!</definedName>
    <definedName name="CAPA777">#REF!</definedName>
    <definedName name="COO" localSheetId="4">'[7]Sch-1a'!#REF!</definedName>
    <definedName name="COO" localSheetId="18">'[8]Sch-1a'!#REF!</definedName>
    <definedName name="COO" localSheetId="12">'[9]Sch-1a'!#REF!</definedName>
    <definedName name="COO" localSheetId="15">'[9]Sch-1a'!#REF!</definedName>
    <definedName name="COO" localSheetId="7">'[8]Sch-1a'!#REF!</definedName>
    <definedName name="COO" localSheetId="2">'[9]Sch-1a'!#REF!</definedName>
    <definedName name="COO">'[9]Sch-1a'!#REF!</definedName>
    <definedName name="date" localSheetId="4">#REF!</definedName>
    <definedName name="date" localSheetId="18">#REF!</definedName>
    <definedName name="date" localSheetId="25">#REF!</definedName>
    <definedName name="date" localSheetId="12">#REF!</definedName>
    <definedName name="date" localSheetId="2">#REF!</definedName>
    <definedName name="date">#REF!</definedName>
    <definedName name="iii" localSheetId="4">#REF!</definedName>
    <definedName name="iii" localSheetId="18">#REF!</definedName>
    <definedName name="iii" localSheetId="25">#REF!</definedName>
    <definedName name="iii" localSheetId="12">#REF!</definedName>
    <definedName name="iii" localSheetId="2">#REF!</definedName>
    <definedName name="iii">#REF!</definedName>
    <definedName name="LA" localSheetId="4">'[10]Attach 12'!#REF!</definedName>
    <definedName name="LA">#REF!</definedName>
    <definedName name="logo1">"Picture 7"</definedName>
    <definedName name="MANU1" localSheetId="4">#REF!</definedName>
    <definedName name="MANU1" localSheetId="18">'[1]Attach-3 (QR)'!#REF!</definedName>
    <definedName name="MANU1" localSheetId="25">'[3]Attach-3 (QR)'!#REF!</definedName>
    <definedName name="MANU1" localSheetId="12">'[4]Attach-3 (QR)'!#REF!</definedName>
    <definedName name="MANU1" localSheetId="7">'Attach-3 (QR)'!#REF!</definedName>
    <definedName name="MANU1" localSheetId="2">'[5]Attach-3 (QR)'!#REF!</definedName>
    <definedName name="MANU1">#REF!</definedName>
    <definedName name="MANU11" localSheetId="4">#REF!</definedName>
    <definedName name="MANU11" localSheetId="18">'[1]Attach-3 (QR)'!#REF!</definedName>
    <definedName name="MANU11" localSheetId="25">'[3]Attach-3 (QR)'!#REF!</definedName>
    <definedName name="MANU11" localSheetId="12">'[4]Attach-3 (QR)'!#REF!</definedName>
    <definedName name="MANU11" localSheetId="7">'Attach-3 (QR)'!#REF!</definedName>
    <definedName name="MANU11" localSheetId="2">'[5]Attach-3 (QR)'!#REF!</definedName>
    <definedName name="MANU11">#REF!</definedName>
    <definedName name="MANU111" localSheetId="4">#REF!</definedName>
    <definedName name="MANU111" localSheetId="18">'[1]Attach-3 (QR)'!#REF!</definedName>
    <definedName name="MANU111" localSheetId="23">'[6]Attach QR'!$H$350</definedName>
    <definedName name="MANU111" localSheetId="25">'[3]Attach-3 (QR)'!#REF!</definedName>
    <definedName name="MANU111" localSheetId="12">'[4]Attach-3 (QR)'!#REF!</definedName>
    <definedName name="MANU111" localSheetId="7">'Attach-3 (QR)'!#REF!</definedName>
    <definedName name="MANU111" localSheetId="2">'[5]Attach-3 (QR)'!#REF!</definedName>
    <definedName name="MANU111">#REF!</definedName>
    <definedName name="MANU2" localSheetId="4">#REF!</definedName>
    <definedName name="MANU2" localSheetId="18">'[1]Attach-3 (QR)'!#REF!</definedName>
    <definedName name="MANU2" localSheetId="25">'[3]Attach-3 (QR)'!#REF!</definedName>
    <definedName name="MANU2" localSheetId="12">'[4]Attach-3 (QR)'!#REF!</definedName>
    <definedName name="MANU2" localSheetId="7">'Attach-3 (QR)'!#REF!</definedName>
    <definedName name="MANU2" localSheetId="2">'[5]Attach-3 (QR)'!#REF!</definedName>
    <definedName name="MANU2">#REF!</definedName>
    <definedName name="MANU22" localSheetId="4">#REF!</definedName>
    <definedName name="MANU22" localSheetId="18">'[1]Attach-3 (QR)'!#REF!</definedName>
    <definedName name="MANU22" localSheetId="25">'[3]Attach-3 (QR)'!#REF!</definedName>
    <definedName name="MANU22" localSheetId="12">'[4]Attach-3 (QR)'!#REF!</definedName>
    <definedName name="MANU22" localSheetId="7">'Attach-3 (QR)'!#REF!</definedName>
    <definedName name="MANU22" localSheetId="2">'[5]Attach-3 (QR)'!#REF!</definedName>
    <definedName name="MANU22">#REF!</definedName>
    <definedName name="MANU222" localSheetId="4">#REF!</definedName>
    <definedName name="MANU222" localSheetId="18">'[1]Attach-3 (QR)'!#REF!</definedName>
    <definedName name="MANU222" localSheetId="23">'[6]Attach QR'!$H$419</definedName>
    <definedName name="MANU222" localSheetId="25">'[3]Attach-3 (QR)'!#REF!</definedName>
    <definedName name="MANU222" localSheetId="12">'[4]Attach-3 (QR)'!#REF!</definedName>
    <definedName name="MANU222" localSheetId="7">'Attach-3 (QR)'!#REF!</definedName>
    <definedName name="MANU222" localSheetId="2">'[5]Attach-3 (QR)'!#REF!</definedName>
    <definedName name="MANU222">#REF!</definedName>
    <definedName name="MANU3" localSheetId="4">#REF!</definedName>
    <definedName name="MANU3" localSheetId="18">'[1]Attach-3 (QR)'!#REF!</definedName>
    <definedName name="MANU3" localSheetId="25">'[3]Attach-3 (QR)'!#REF!</definedName>
    <definedName name="MANU3" localSheetId="12">'[4]Attach-3 (QR)'!#REF!</definedName>
    <definedName name="MANU3" localSheetId="7">'Attach-3 (QR)'!#REF!</definedName>
    <definedName name="MANU3" localSheetId="2">'[5]Attach-3 (QR)'!#REF!</definedName>
    <definedName name="MANU3">#REF!</definedName>
    <definedName name="MANU33" localSheetId="4">#REF!</definedName>
    <definedName name="MANU33" localSheetId="18">'[1]Attach-3 (QR)'!#REF!</definedName>
    <definedName name="MANU33" localSheetId="25">'[3]Attach-3 (QR)'!#REF!</definedName>
    <definedName name="MANU33" localSheetId="12">'[4]Attach-3 (QR)'!#REF!</definedName>
    <definedName name="MANU33" localSheetId="7">'Attach-3 (QR)'!#REF!</definedName>
    <definedName name="MANU33" localSheetId="2">'[5]Attach-3 (QR)'!#REF!</definedName>
    <definedName name="MANU33">#REF!</definedName>
    <definedName name="MANU333" localSheetId="4">#REF!</definedName>
    <definedName name="MANU333" localSheetId="18">'[1]Attach-3 (QR)'!#REF!</definedName>
    <definedName name="MANU333" localSheetId="23">'[6]Attach QR'!$G$560</definedName>
    <definedName name="MANU333" localSheetId="25">'[3]Attach-3 (QR)'!#REF!</definedName>
    <definedName name="MANU333" localSheetId="12">'[4]Attach-3 (QR)'!#REF!</definedName>
    <definedName name="MANU333" localSheetId="7">'Attach-3 (QR)'!#REF!</definedName>
    <definedName name="MANU333" localSheetId="2">'[5]Attach-3 (QR)'!#REF!</definedName>
    <definedName name="MANU333">#REF!</definedName>
    <definedName name="MANU4" localSheetId="4">#REF!</definedName>
    <definedName name="MANU4" localSheetId="18">'[1]Attach-3 (QR)'!#REF!</definedName>
    <definedName name="MANU4" localSheetId="25">'[3]Attach-3 (QR)'!#REF!</definedName>
    <definedName name="MANU4" localSheetId="12">'[4]Attach-3 (QR)'!#REF!</definedName>
    <definedName name="MANU4" localSheetId="7">'Attach-3 (QR)'!#REF!</definedName>
    <definedName name="MANU4" localSheetId="2">'[5]Attach-3 (QR)'!#REF!</definedName>
    <definedName name="MANU4">#REF!</definedName>
    <definedName name="MANU44" localSheetId="4">#REF!</definedName>
    <definedName name="MANU44" localSheetId="18">'[1]Attach-3 (QR)'!#REF!</definedName>
    <definedName name="MANU44" localSheetId="25">'[3]Attach-3 (QR)'!#REF!</definedName>
    <definedName name="MANU44" localSheetId="12">'[4]Attach-3 (QR)'!#REF!</definedName>
    <definedName name="MANU44" localSheetId="7">'Attach-3 (QR)'!#REF!</definedName>
    <definedName name="MANU44" localSheetId="2">'[5]Attach-3 (QR)'!#REF!</definedName>
    <definedName name="MANU44">#REF!</definedName>
    <definedName name="MANU444" localSheetId="4">#REF!</definedName>
    <definedName name="MANU444" localSheetId="18">'[1]Attach-3 (QR)'!#REF!</definedName>
    <definedName name="MANU444" localSheetId="23">'[6]Attach QR'!$I$560</definedName>
    <definedName name="MANU444" localSheetId="25">'[3]Attach-3 (QR)'!#REF!</definedName>
    <definedName name="MANU444" localSheetId="12">'[4]Attach-3 (QR)'!#REF!</definedName>
    <definedName name="MANU444" localSheetId="7">'Attach-3 (QR)'!#REF!</definedName>
    <definedName name="MANU444" localSheetId="2">'[5]Attach-3 (QR)'!#REF!</definedName>
    <definedName name="MANU444">#REF!</definedName>
    <definedName name="MANU5" localSheetId="4">#REF!</definedName>
    <definedName name="MANU5" localSheetId="18">'[1]Attach-3 (QR)'!#REF!</definedName>
    <definedName name="MANU5" localSheetId="25">'[3]Attach-3 (QR)'!#REF!</definedName>
    <definedName name="MANU5" localSheetId="12">'[4]Attach-3 (QR)'!#REF!</definedName>
    <definedName name="MANU5" localSheetId="7">'Attach-3 (QR)'!#REF!</definedName>
    <definedName name="MANU5" localSheetId="2">'[5]Attach-3 (QR)'!#REF!</definedName>
    <definedName name="MANU5">#REF!</definedName>
    <definedName name="MANU55" localSheetId="4">#REF!</definedName>
    <definedName name="MANU55" localSheetId="18">'[1]Attach-3 (QR)'!#REF!</definedName>
    <definedName name="MANU55" localSheetId="25">'[3]Attach-3 (QR)'!#REF!</definedName>
    <definedName name="MANU55" localSheetId="12">'[4]Attach-3 (QR)'!#REF!</definedName>
    <definedName name="MANU55" localSheetId="7">'Attach-3 (QR)'!#REF!</definedName>
    <definedName name="MANU55" localSheetId="2">'[5]Attach-3 (QR)'!#REF!</definedName>
    <definedName name="MANU55">#REF!</definedName>
    <definedName name="MANU555" localSheetId="4">#REF!</definedName>
    <definedName name="MANU555" localSheetId="18">'[1]Attach-3 (QR)'!#REF!</definedName>
    <definedName name="MANU555" localSheetId="23">'[6]Attach QR'!$E$560</definedName>
    <definedName name="MANU555" localSheetId="25">'[3]Attach-3 (QR)'!#REF!</definedName>
    <definedName name="MANU555" localSheetId="12">'[4]Attach-3 (QR)'!#REF!</definedName>
    <definedName name="MANU555" localSheetId="7">'Attach-3 (QR)'!#REF!</definedName>
    <definedName name="MANU555" localSheetId="2">'[5]Attach-3 (QR)'!#REF!</definedName>
    <definedName name="MANU555">#REF!</definedName>
    <definedName name="PATH1" localSheetId="4">#REF!</definedName>
    <definedName name="PATH1" localSheetId="18">'[1]Attach-3 (QR)'!#REF!</definedName>
    <definedName name="PATH1" localSheetId="25">'[3]Attach-3 (QR)'!#REF!</definedName>
    <definedName name="PATH1" localSheetId="12">'[4]Attach-3 (QR)'!#REF!</definedName>
    <definedName name="PATH1" localSheetId="7">'Attach-3 (QR)'!#REF!</definedName>
    <definedName name="PATH1" localSheetId="2">'[5]Attach-3 (QR)'!#REF!</definedName>
    <definedName name="PATH1">#REF!</definedName>
    <definedName name="PATH11" localSheetId="4">#REF!</definedName>
    <definedName name="PATH11" localSheetId="18">'[1]Attach-3 (QR)'!#REF!</definedName>
    <definedName name="PATH11" localSheetId="25">'[3]Attach-3 (QR)'!#REF!</definedName>
    <definedName name="PATH11" localSheetId="12">'[4]Attach-3 (QR)'!#REF!</definedName>
    <definedName name="PATH11" localSheetId="7">'Attach-3 (QR)'!#REF!</definedName>
    <definedName name="PATH11" localSheetId="2">'[5]Attach-3 (QR)'!#REF!</definedName>
    <definedName name="PATH11">#REF!</definedName>
    <definedName name="PATH111" localSheetId="4">#REF!</definedName>
    <definedName name="PATH111" localSheetId="18">'[1]Attach-3 (QR)'!#REF!</definedName>
    <definedName name="PATH111" localSheetId="23">'[6]Attach QR'!$G$170</definedName>
    <definedName name="PATH111" localSheetId="25">'[3]Attach-3 (QR)'!#REF!</definedName>
    <definedName name="PATH111" localSheetId="12">'[4]Attach-3 (QR)'!#REF!</definedName>
    <definedName name="PATH111" localSheetId="7">'Attach-3 (QR)'!#REF!</definedName>
    <definedName name="PATH111" localSheetId="2">'[5]Attach-3 (QR)'!#REF!</definedName>
    <definedName name="PATH111">#REF!</definedName>
    <definedName name="PATH2" localSheetId="4">#REF!</definedName>
    <definedName name="PATH2" localSheetId="18">'[1]Attach-3 (QR)'!#REF!</definedName>
    <definedName name="PATH2" localSheetId="25">'[3]Attach-3 (QR)'!#REF!</definedName>
    <definedName name="PATH2" localSheetId="12">'[4]Attach-3 (QR)'!#REF!</definedName>
    <definedName name="PATH2" localSheetId="7">'Attach-3 (QR)'!#REF!</definedName>
    <definedName name="PATH2" localSheetId="2">'[5]Attach-3 (QR)'!#REF!</definedName>
    <definedName name="PATH2">#REF!</definedName>
    <definedName name="PATH22" localSheetId="4">#REF!</definedName>
    <definedName name="PATH22" localSheetId="18">'[1]Attach-3 (QR)'!#REF!</definedName>
    <definedName name="PATH22" localSheetId="25">'[3]Attach-3 (QR)'!#REF!</definedName>
    <definedName name="PATH22" localSheetId="12">'[4]Attach-3 (QR)'!#REF!</definedName>
    <definedName name="PATH22" localSheetId="7">'Attach-3 (QR)'!#REF!</definedName>
    <definedName name="PATH22" localSheetId="2">'[5]Attach-3 (QR)'!#REF!</definedName>
    <definedName name="PATH22">#REF!</definedName>
    <definedName name="PATH222" localSheetId="4">#REF!</definedName>
    <definedName name="PATH222" localSheetId="18">'[1]Attach-3 (QR)'!#REF!</definedName>
    <definedName name="PATH222" localSheetId="23">'[6]Attach QR'!$I$170</definedName>
    <definedName name="PATH222" localSheetId="25">'[3]Attach-3 (QR)'!#REF!</definedName>
    <definedName name="PATH222" localSheetId="12">'[4]Attach-3 (QR)'!#REF!</definedName>
    <definedName name="PATH222" localSheetId="7">'Attach-3 (QR)'!#REF!</definedName>
    <definedName name="PATH222" localSheetId="2">'[5]Attach-3 (QR)'!#REF!</definedName>
    <definedName name="PATH222">#REF!</definedName>
    <definedName name="PATH3" localSheetId="4">#REF!</definedName>
    <definedName name="PATH3" localSheetId="18">'[1]Attach-3 (QR)'!#REF!</definedName>
    <definedName name="PATH3" localSheetId="25">'[3]Attach-3 (QR)'!#REF!</definedName>
    <definedName name="PATH3" localSheetId="12">'[4]Attach-3 (QR)'!#REF!</definedName>
    <definedName name="PATH3" localSheetId="7">'Attach-3 (QR)'!#REF!</definedName>
    <definedName name="PATH3" localSheetId="2">'[5]Attach-3 (QR)'!#REF!</definedName>
    <definedName name="PATH3">#REF!</definedName>
    <definedName name="PATH33" localSheetId="4">#REF!</definedName>
    <definedName name="PATH33" localSheetId="18">'[1]Attach-3 (QR)'!#REF!</definedName>
    <definedName name="PATH33" localSheetId="25">'[3]Attach-3 (QR)'!#REF!</definedName>
    <definedName name="PATH33" localSheetId="12">'[4]Attach-3 (QR)'!#REF!</definedName>
    <definedName name="PATH33" localSheetId="7">'Attach-3 (QR)'!#REF!</definedName>
    <definedName name="PATH33" localSheetId="2">'[5]Attach-3 (QR)'!#REF!</definedName>
    <definedName name="PATH33">#REF!</definedName>
    <definedName name="PATH333" localSheetId="4">#REF!</definedName>
    <definedName name="PATH333" localSheetId="18">'[1]Attach-3 (QR)'!#REF!</definedName>
    <definedName name="PATH333" localSheetId="23">'[6]Attach QR'!$G$246</definedName>
    <definedName name="PATH333" localSheetId="25">'[3]Attach-3 (QR)'!#REF!</definedName>
    <definedName name="PATH333" localSheetId="12">'[4]Attach-3 (QR)'!#REF!</definedName>
    <definedName name="PATH333" localSheetId="7">'Attach-3 (QR)'!#REF!</definedName>
    <definedName name="PATH333" localSheetId="2">'[5]Attach-3 (QR)'!#REF!</definedName>
    <definedName name="PATH333">#REF!</definedName>
    <definedName name="PATH4" localSheetId="4">#REF!</definedName>
    <definedName name="PATH4" localSheetId="18">'[1]Attach-3 (QR)'!#REF!</definedName>
    <definedName name="PATH4" localSheetId="25">'[3]Attach-3 (QR)'!#REF!</definedName>
    <definedName name="PATH4" localSheetId="12">'[4]Attach-3 (QR)'!#REF!</definedName>
    <definedName name="PATH4" localSheetId="7">'Attach-3 (QR)'!#REF!</definedName>
    <definedName name="PATH4" localSheetId="2">'[5]Attach-3 (QR)'!#REF!</definedName>
    <definedName name="PATH4">#REF!</definedName>
    <definedName name="PATH44" localSheetId="4">#REF!</definedName>
    <definedName name="PATH44" localSheetId="18">'[1]Attach-3 (QR)'!#REF!</definedName>
    <definedName name="PATH44" localSheetId="25">'[3]Attach-3 (QR)'!#REF!</definedName>
    <definedName name="PATH44" localSheetId="12">'[4]Attach-3 (QR)'!#REF!</definedName>
    <definedName name="PATH44" localSheetId="7">'Attach-3 (QR)'!#REF!</definedName>
    <definedName name="PATH44" localSheetId="2">'[5]Attach-3 (QR)'!#REF!</definedName>
    <definedName name="PATH44">#REF!</definedName>
    <definedName name="PATH444" localSheetId="4">#REF!</definedName>
    <definedName name="PATH444" localSheetId="18">'[1]Attach-3 (QR)'!#REF!</definedName>
    <definedName name="PATH444" localSheetId="23">'[6]Attach QR'!$I$246</definedName>
    <definedName name="PATH444" localSheetId="25">'[3]Attach-3 (QR)'!#REF!</definedName>
    <definedName name="PATH444" localSheetId="12">'[4]Attach-3 (QR)'!#REF!</definedName>
    <definedName name="PATH444" localSheetId="7">'Attach-3 (QR)'!#REF!</definedName>
    <definedName name="PATH444" localSheetId="2">'[5]Attach-3 (QR)'!#REF!</definedName>
    <definedName name="PATH444">#REF!</definedName>
    <definedName name="PATH5" localSheetId="4">#REF!</definedName>
    <definedName name="PATH5" localSheetId="18">'[1]Attach-3 (QR)'!#REF!</definedName>
    <definedName name="PATH5" localSheetId="25">'[3]Attach-3 (QR)'!#REF!</definedName>
    <definedName name="PATH5" localSheetId="12">'[4]Attach-3 (QR)'!#REF!</definedName>
    <definedName name="PATH5" localSheetId="7">'Attach-3 (QR)'!#REF!</definedName>
    <definedName name="PATH5" localSheetId="2">'[5]Attach-3 (QR)'!#REF!</definedName>
    <definedName name="PATH5">#REF!</definedName>
    <definedName name="PATH55" localSheetId="4">#REF!</definedName>
    <definedName name="PATH55" localSheetId="18">'[1]Attach-3 (QR)'!#REF!</definedName>
    <definedName name="PATH55" localSheetId="25">'[3]Attach-3 (QR)'!#REF!</definedName>
    <definedName name="PATH55" localSheetId="12">'[4]Attach-3 (QR)'!#REF!</definedName>
    <definedName name="PATH55" localSheetId="7">'Attach-3 (QR)'!#REF!</definedName>
    <definedName name="PATH55" localSheetId="2">'[5]Attach-3 (QR)'!#REF!</definedName>
    <definedName name="PATH55">#REF!</definedName>
    <definedName name="PATH555" localSheetId="4">#REF!</definedName>
    <definedName name="PATH555" localSheetId="18">'[1]Attach-3 (QR)'!#REF!</definedName>
    <definedName name="PATH555" localSheetId="25">'[3]Attach-3 (QR)'!#REF!</definedName>
    <definedName name="PATH555" localSheetId="12">'[4]Attach-3 (QR)'!#REF!</definedName>
    <definedName name="PATH555" localSheetId="7">'Attach-3 (QR)'!#REF!</definedName>
    <definedName name="PATH555" localSheetId="2">'[5]Attach-3 (QR)'!#REF!</definedName>
    <definedName name="PATH555">#REF!</definedName>
    <definedName name="PATHAR1" localSheetId="4">#REF!</definedName>
    <definedName name="PATHAR1" localSheetId="18">'[1]Attach-3 (QR)'!#REF!</definedName>
    <definedName name="PATHAR1" localSheetId="12">'[2]Attach-3 (QR)'!#REF!</definedName>
    <definedName name="PATHAR1" localSheetId="7">'Attach-3 (QR)'!$AO$170</definedName>
    <definedName name="PATHAR1">#REF!</definedName>
    <definedName name="PATHAR2" localSheetId="4">#REF!</definedName>
    <definedName name="PATHAR2" localSheetId="18">'[1]Attach-3 (QR)'!#REF!</definedName>
    <definedName name="PATHAR2" localSheetId="12">'[2]Attach-3 (QR)'!#REF!</definedName>
    <definedName name="PATHAR2" localSheetId="7">'Attach-3 (QR)'!$AO$171</definedName>
    <definedName name="PATHAR2">#REF!</definedName>
    <definedName name="PATHAR3" localSheetId="4">#REF!</definedName>
    <definedName name="PATHAR3" localSheetId="18">'[1]Attach-3 (QR)'!#REF!</definedName>
    <definedName name="PATHAR3" localSheetId="23">'[6]Attach QR'!$AO$750</definedName>
    <definedName name="PATHAR3" localSheetId="12">'[2]Attach-3 (QR)'!#REF!</definedName>
    <definedName name="PATHAR3" localSheetId="7">'Attach-3 (QR)'!$AO$172</definedName>
    <definedName name="PATHAR3">#REF!</definedName>
    <definedName name="PATHJV1" localSheetId="4">#REF!</definedName>
    <definedName name="PATHJV1" localSheetId="18">'[1]Attach-3 (QR)'!#REF!</definedName>
    <definedName name="PATHJV1" localSheetId="25">'[3]Attach-3 (QR)'!#REF!</definedName>
    <definedName name="PATHJV1" localSheetId="12">'[4]Attach-3 (QR)'!#REF!</definedName>
    <definedName name="PATHJV1" localSheetId="7">'Attach-3 (QR)'!#REF!</definedName>
    <definedName name="PATHJV1" localSheetId="2">'[5]Attach-3 (QR)'!#REF!</definedName>
    <definedName name="PATHJV1">#REF!</definedName>
    <definedName name="PATHJV11" localSheetId="4">#REF!</definedName>
    <definedName name="PATHJV11" localSheetId="18">'[1]Attach-3 (QR)'!#REF!</definedName>
    <definedName name="PATHJV11" localSheetId="25">'[3]Attach-3 (QR)'!#REF!</definedName>
    <definedName name="PATHJV11" localSheetId="12">'[4]Attach-3 (QR)'!#REF!</definedName>
    <definedName name="PATHJV11" localSheetId="7">'Attach-3 (QR)'!#REF!</definedName>
    <definedName name="PATHJV11" localSheetId="2">'[5]Attach-3 (QR)'!#REF!</definedName>
    <definedName name="PATHJV11">#REF!</definedName>
    <definedName name="PATHJV111" localSheetId="4">#REF!</definedName>
    <definedName name="PATHJV111" localSheetId="18">'[1]Attach-3 (QR)'!#REF!</definedName>
    <definedName name="PATHJV111" localSheetId="25">'[3]Attach-3 (QR)'!#REF!</definedName>
    <definedName name="PATHJV111" localSheetId="12">'[4]Attach-3 (QR)'!#REF!</definedName>
    <definedName name="PATHJV111" localSheetId="7">'Attach-3 (QR)'!#REF!</definedName>
    <definedName name="PATHJV111" localSheetId="2">'[5]Attach-3 (QR)'!#REF!</definedName>
    <definedName name="PATHJV111">#REF!</definedName>
    <definedName name="PATHJV2" localSheetId="4">#REF!</definedName>
    <definedName name="PATHJV2" localSheetId="18">'[1]Attach-3 (QR)'!#REF!</definedName>
    <definedName name="PATHJV2" localSheetId="25">'[3]Attach-3 (QR)'!#REF!</definedName>
    <definedName name="PATHJV2" localSheetId="12">'[4]Attach-3 (QR)'!#REF!</definedName>
    <definedName name="PATHJV2" localSheetId="7">'Attach-3 (QR)'!#REF!</definedName>
    <definedName name="PATHJV2" localSheetId="2">'[5]Attach-3 (QR)'!#REF!</definedName>
    <definedName name="PATHJV2">#REF!</definedName>
    <definedName name="PATHJV22" localSheetId="4">#REF!</definedName>
    <definedName name="PATHJV22" localSheetId="18">'[1]Attach-3 (QR)'!#REF!</definedName>
    <definedName name="PATHJV22" localSheetId="25">'[3]Attach-3 (QR)'!#REF!</definedName>
    <definedName name="PATHJV22" localSheetId="12">'[4]Attach-3 (QR)'!#REF!</definedName>
    <definedName name="PATHJV22" localSheetId="7">'Attach-3 (QR)'!#REF!</definedName>
    <definedName name="PATHJV22" localSheetId="2">'[5]Attach-3 (QR)'!#REF!</definedName>
    <definedName name="PATHJV22">#REF!</definedName>
    <definedName name="PATHJV222" localSheetId="4">#REF!</definedName>
    <definedName name="PATHJV222" localSheetId="18">'[1]Attach-3 (QR)'!#REF!</definedName>
    <definedName name="PATHJV222" localSheetId="25">'[3]Attach-3 (QR)'!#REF!</definedName>
    <definedName name="PATHJV222" localSheetId="12">'[4]Attach-3 (QR)'!#REF!</definedName>
    <definedName name="PATHJV222" localSheetId="7">'Attach-3 (QR)'!#REF!</definedName>
    <definedName name="PATHJV222" localSheetId="2">'[5]Attach-3 (QR)'!#REF!</definedName>
    <definedName name="PATHJV222">#REF!</definedName>
    <definedName name="PATHJV3" localSheetId="4">#REF!</definedName>
    <definedName name="PATHJV3" localSheetId="18">'[1]Attach-3 (QR)'!#REF!</definedName>
    <definedName name="PATHJV3" localSheetId="23">'[6]Attach QR'!$I$61</definedName>
    <definedName name="PATHJV3" localSheetId="25">'[3]Attach-3 (QR)'!#REF!</definedName>
    <definedName name="PATHJV3" localSheetId="12">'[4]Attach-3 (QR)'!#REF!</definedName>
    <definedName name="PATHJV3" localSheetId="7">'Attach-3 (QR)'!#REF!</definedName>
    <definedName name="PATHJV3" localSheetId="2">'[5]Attach-3 (QR)'!#REF!</definedName>
    <definedName name="PATHJV3">#REF!</definedName>
    <definedName name="PATHJV33" localSheetId="4">#REF!</definedName>
    <definedName name="PATHJV33" localSheetId="18">'[1]Attach-3 (QR)'!#REF!</definedName>
    <definedName name="PATHJV33" localSheetId="23">'[6]Attach QR'!$G$61</definedName>
    <definedName name="PATHJV33" localSheetId="25">'[3]Attach-3 (QR)'!#REF!</definedName>
    <definedName name="PATHJV33" localSheetId="12">'[4]Attach-3 (QR)'!#REF!</definedName>
    <definedName name="PATHJV33" localSheetId="7">'Attach-3 (QR)'!#REF!</definedName>
    <definedName name="PATHJV33" localSheetId="2">'[5]Attach-3 (QR)'!#REF!</definedName>
    <definedName name="PATHJV33">#REF!</definedName>
    <definedName name="PATHJV333" localSheetId="4">#REF!</definedName>
    <definedName name="PATHJV333" localSheetId="18">'[1]Attach-3 (QR)'!#REF!</definedName>
    <definedName name="PATHJV333" localSheetId="23">'[6]Attach QR'!$E$61</definedName>
    <definedName name="PATHJV333" localSheetId="25">'[3]Attach-3 (QR)'!#REF!</definedName>
    <definedName name="PATHJV333" localSheetId="12">'[4]Attach-3 (QR)'!#REF!</definedName>
    <definedName name="PATHJV333" localSheetId="7">'Attach-3 (QR)'!#REF!</definedName>
    <definedName name="PATHJV333" localSheetId="2">'[5]Attach-3 (QR)'!#REF!</definedName>
    <definedName name="PATHJV333">#REF!</definedName>
    <definedName name="PATHJVPR1" localSheetId="4">#REF!</definedName>
    <definedName name="PATHJVPR1" localSheetId="18">'[1]Attach-3 (QR)'!#REF!</definedName>
    <definedName name="PATHJVPR1" localSheetId="12">'[2]Attach-3 (QR)'!#REF!</definedName>
    <definedName name="PATHJVPR1" localSheetId="7">'Attach-3 (QR)'!$K$213</definedName>
    <definedName name="PATHJVPR1">#REF!</definedName>
    <definedName name="PATHJVPR11" localSheetId="4">#REF!</definedName>
    <definedName name="PATHJVPR11" localSheetId="18">'[1]Attach-3 (QR)'!#REF!</definedName>
    <definedName name="PATHJVPR11" localSheetId="25">'[3]Attach-3 (QR)'!#REF!</definedName>
    <definedName name="PATHJVPR11" localSheetId="12">'[4]Attach-3 (QR)'!#REF!</definedName>
    <definedName name="PATHJVPR11" localSheetId="7">'Attach-3 (QR)'!#REF!</definedName>
    <definedName name="PATHJVPR11" localSheetId="2">'[5]Attach-3 (QR)'!#REF!</definedName>
    <definedName name="PATHJVPR11">#REF!</definedName>
    <definedName name="PATHJVPR111" localSheetId="4">#REF!</definedName>
    <definedName name="PATHJVPR111" localSheetId="18">'[1]Attach-3 (QR)'!#REF!</definedName>
    <definedName name="PATHJVPR111" localSheetId="23">'[6]Attach QR'!$K$782</definedName>
    <definedName name="PATHJVPR111" localSheetId="25">'[3]Attach-3 (QR)'!#REF!</definedName>
    <definedName name="PATHJVPR111" localSheetId="12">'[4]Attach-3 (QR)'!#REF!</definedName>
    <definedName name="PATHJVPR111" localSheetId="7">'Attach-3 (QR)'!#REF!</definedName>
    <definedName name="PATHJVPR111" localSheetId="2">'[5]Attach-3 (QR)'!#REF!</definedName>
    <definedName name="PATHJVPR111">#REF!</definedName>
    <definedName name="PATHJVPR2" localSheetId="4">#REF!</definedName>
    <definedName name="PATHJVPR2" localSheetId="18">'[1]Attach-3 (QR)'!#REF!</definedName>
    <definedName name="PATHJVPR2" localSheetId="12">'[2]Attach-3 (QR)'!#REF!</definedName>
    <definedName name="PATHJVPR2" localSheetId="7">'Attach-3 (QR)'!$L$213</definedName>
    <definedName name="PATHJVPR2">#REF!</definedName>
    <definedName name="PATHJVPR22" localSheetId="4">#REF!</definedName>
    <definedName name="PATHJVPR22" localSheetId="18">'[1]Attach-3 (QR)'!#REF!</definedName>
    <definedName name="PATHJVPR22" localSheetId="25">'[3]Attach-3 (QR)'!#REF!</definedName>
    <definedName name="PATHJVPR22" localSheetId="12">'[4]Attach-3 (QR)'!#REF!</definedName>
    <definedName name="PATHJVPR22" localSheetId="7">'Attach-3 (QR)'!#REF!</definedName>
    <definedName name="PATHJVPR22" localSheetId="2">'[5]Attach-3 (QR)'!#REF!</definedName>
    <definedName name="PATHJVPR22">#REF!</definedName>
    <definedName name="PATHJVPR222" localSheetId="4">#REF!</definedName>
    <definedName name="PATHJVPR222" localSheetId="18">'[1]Attach-3 (QR)'!#REF!</definedName>
    <definedName name="PATHJVPR222" localSheetId="23">'[6]Attach QR'!$L$782</definedName>
    <definedName name="PATHJVPR222" localSheetId="25">'[3]Attach-3 (QR)'!#REF!</definedName>
    <definedName name="PATHJVPR222" localSheetId="12">'[4]Attach-3 (QR)'!#REF!</definedName>
    <definedName name="PATHJVPR222" localSheetId="7">'Attach-3 (QR)'!#REF!</definedName>
    <definedName name="PATHJVPR222" localSheetId="2">'[5]Attach-3 (QR)'!#REF!</definedName>
    <definedName name="PATHJVPR222">#REF!</definedName>
    <definedName name="PATHLA1" localSheetId="4">#REF!</definedName>
    <definedName name="PATHLA1" localSheetId="18">'[1]Attach-3 (QR)'!#REF!</definedName>
    <definedName name="PATHLA1" localSheetId="25">'[3]Attach-3 (QR)'!#REF!</definedName>
    <definedName name="PATHLA1" localSheetId="12">'[4]Attach-3 (QR)'!#REF!</definedName>
    <definedName name="PATHLA1" localSheetId="7">'Attach-3 (QR)'!#REF!</definedName>
    <definedName name="PATHLA1" localSheetId="2">'[5]Attach-3 (QR)'!#REF!</definedName>
    <definedName name="PATHLA1">#REF!</definedName>
    <definedName name="PATHLA2" localSheetId="4">#REF!</definedName>
    <definedName name="PATHLA2" localSheetId="18">'[1]Attach-3 (QR)'!#REF!</definedName>
    <definedName name="PATHLA2" localSheetId="25">'[3]Attach-3 (QR)'!#REF!</definedName>
    <definedName name="PATHLA2" localSheetId="12">'[4]Attach-3 (QR)'!#REF!</definedName>
    <definedName name="PATHLA2" localSheetId="7">'Attach-3 (QR)'!#REF!</definedName>
    <definedName name="PATHLA2" localSheetId="2">'[5]Attach-3 (QR)'!#REF!</definedName>
    <definedName name="PATHLA2">#REF!</definedName>
    <definedName name="PATHLA3" localSheetId="4">#REF!</definedName>
    <definedName name="PATHLA3" localSheetId="18">'[1]Attach-3 (QR)'!#REF!</definedName>
    <definedName name="PATHLA3" localSheetId="23">'[6]Attach QR'!$D$651</definedName>
    <definedName name="PATHLA3" localSheetId="25">'[3]Attach-3 (QR)'!#REF!</definedName>
    <definedName name="PATHLA3" localSheetId="12">'[4]Attach-3 (QR)'!#REF!</definedName>
    <definedName name="PATHLA3" localSheetId="7">'Attach-3 (QR)'!#REF!</definedName>
    <definedName name="PATHLA3" localSheetId="2">'[5]Attach-3 (QR)'!#REF!</definedName>
    <definedName name="PATHLA3">#REF!</definedName>
    <definedName name="PATHLP1" localSheetId="4">#REF!</definedName>
    <definedName name="PATHLP1" localSheetId="18">'[1]Attach-3 (QR)'!#REF!</definedName>
    <definedName name="PATHLP1" localSheetId="12">'[2]Attach-3 (QR)'!#REF!</definedName>
    <definedName name="PATHLP1" localSheetId="7">'Attach-3 (QR)'!$J$213</definedName>
    <definedName name="PATHLP1">#REF!</definedName>
    <definedName name="PATHLP2" localSheetId="4">#REF!</definedName>
    <definedName name="PATHLP2" localSheetId="18">'[1]Attach-3 (QR)'!#REF!</definedName>
    <definedName name="PATHLP2" localSheetId="25">'[3]Attach-3 (QR)'!#REF!</definedName>
    <definedName name="PATHLP2" localSheetId="12">'[4]Attach-3 (QR)'!#REF!</definedName>
    <definedName name="PATHLP2" localSheetId="7">'Attach-3 (QR)'!#REF!</definedName>
    <definedName name="PATHLP2" localSheetId="2">'[5]Attach-3 (QR)'!#REF!</definedName>
    <definedName name="PATHLP2">#REF!</definedName>
    <definedName name="PATHLP3" localSheetId="4">#REF!</definedName>
    <definedName name="PATHLP3" localSheetId="18">'[1]Attach-3 (QR)'!#REF!</definedName>
    <definedName name="PATHLP3" localSheetId="23">'[6]Attach QR'!$J$782</definedName>
    <definedName name="PATHLP3" localSheetId="25">'[3]Attach-3 (QR)'!#REF!</definedName>
    <definedName name="PATHLP3" localSheetId="12">'[4]Attach-3 (QR)'!#REF!</definedName>
    <definedName name="PATHLP3" localSheetId="7">'Attach-3 (QR)'!#REF!</definedName>
    <definedName name="PATHLP3" localSheetId="2">'[5]Attach-3 (QR)'!#REF!</definedName>
    <definedName name="PATHLP3">#REF!</definedName>
    <definedName name="PATHPR1" localSheetId="4">#REF!</definedName>
    <definedName name="PATHPR1" localSheetId="18">'[1]Attach-3 (QR)'!#REF!</definedName>
    <definedName name="PATHPR1" localSheetId="12">'[2]Attach-3 (QR)'!#REF!</definedName>
    <definedName name="PATHPR1" localSheetId="7">'Attach-3 (QR)'!$K$213</definedName>
    <definedName name="PATHPR1">#REF!</definedName>
    <definedName name="PATHPR2" localSheetId="4">#REF!</definedName>
    <definedName name="PATHPR2" localSheetId="18">'[1]Attach-3 (QR)'!#REF!</definedName>
    <definedName name="PATHPR2" localSheetId="25">'[3]Attach-3 (QR)'!#REF!</definedName>
    <definedName name="PATHPR2" localSheetId="12">'[4]Attach-3 (QR)'!#REF!</definedName>
    <definedName name="PATHPR2" localSheetId="7">'Attach-3 (QR)'!#REF!</definedName>
    <definedName name="PATHPR2" localSheetId="2">'[5]Attach-3 (QR)'!#REF!</definedName>
    <definedName name="PATHPR2">#REF!</definedName>
    <definedName name="_xlnm.Print_Area" localSheetId="6">'Attach (QR)'!$A$1:$E$28</definedName>
    <definedName name="_xlnm.Print_Area" localSheetId="4">'Attach 1 '!$A$1:$I$169</definedName>
    <definedName name="_xlnm.Print_Area" localSheetId="16">'Attach 10'!$A$1:$F$18</definedName>
    <definedName name="_xlnm.Print_Area" localSheetId="17">'Attach 11'!$A$1:$E$29</definedName>
    <definedName name="_xlnm.Print_Area" localSheetId="18">'Attach 12'!$A$1:$F$19</definedName>
    <definedName name="_xlnm.Print_Area" localSheetId="19">'Attach 13'!$A$1:$E$27</definedName>
    <definedName name="_xlnm.Print_Area" localSheetId="20">'Attach 14'!$A$1:$E$29</definedName>
    <definedName name="_xlnm.Print_Area" localSheetId="21">'Attach 15'!$A$1:$E$92</definedName>
    <definedName name="_xlnm.Print_Area" localSheetId="22">'Attach 16'!$A$1:$L$90</definedName>
    <definedName name="_xlnm.Print_Area" localSheetId="23">'Attach 17'!$A$1:$E$33</definedName>
    <definedName name="_xlnm.Print_Area" localSheetId="26">'Attach 18'!$A$1:$E$31</definedName>
    <definedName name="_xlnm.Print_Area" localSheetId="24">'Attach 18 Safety'!$A$1:$E$24</definedName>
    <definedName name="_xlnm.Print_Area" localSheetId="25">'Attach 18 SP'!$A$7:$I$157</definedName>
    <definedName name="_xlnm.Print_Area" localSheetId="5">'Attach 3(JV)'!$A$1:$E$28</definedName>
    <definedName name="_xlnm.Print_Area" localSheetId="8">'Attach 4'!$A$1:$G$25</definedName>
    <definedName name="_xlnm.Print_Area" localSheetId="9">'Attach 4 (A)'!$A$1:$E$27</definedName>
    <definedName name="_xlnm.Print_Area" localSheetId="10">'Attach 4 (B)'!$A$1:$E$26</definedName>
    <definedName name="_xlnm.Print_Area" localSheetId="11">'Attach 5'!$A$1:$E$110</definedName>
    <definedName name="_xlnm.Print_Area" localSheetId="12">'Attach 5A'!$A$1:$E$73</definedName>
    <definedName name="_xlnm.Print_Area" localSheetId="13">'Attach 6'!$A$1:$E$28</definedName>
    <definedName name="_xlnm.Print_Area" localSheetId="14">'Attach 7'!$A$1:$E$18</definedName>
    <definedName name="_xlnm.Print_Area" localSheetId="15">'Attach 9'!$A$1:$H$31</definedName>
    <definedName name="_xlnm.Print_Area" localSheetId="7">'Attach-3 (QR)'!$A$1:$I$223</definedName>
    <definedName name="_xlnm.Print_Area" localSheetId="3">'Bid Form 1st Envelope '!$A$1:$F$119</definedName>
    <definedName name="_xlnm.Print_Area" localSheetId="1">Cover!$A$1:$F$19</definedName>
    <definedName name="_xlnm.Print_Area" localSheetId="2">'Names of Bidder'!$B$1:$G$29</definedName>
    <definedName name="_xlnm.Print_Titles" localSheetId="15">'Attach 9'!$17:$17</definedName>
    <definedName name="printedname" localSheetId="4">#REF!</definedName>
    <definedName name="printedname" localSheetId="18">#REF!</definedName>
    <definedName name="printedname" localSheetId="25">#REF!</definedName>
    <definedName name="printedname" localSheetId="12">#REF!</definedName>
    <definedName name="printedname" localSheetId="2">#REF!</definedName>
    <definedName name="printedname">#REF!</definedName>
    <definedName name="qw" localSheetId="2">#REF!</definedName>
    <definedName name="qw">#REF!</definedName>
    <definedName name="rao" localSheetId="2">#REF!</definedName>
    <definedName name="rao">#REF!</definedName>
    <definedName name="_xlnm.Recorder" localSheetId="18">#REF!</definedName>
    <definedName name="_xlnm.Recorder" localSheetId="23">#REF!</definedName>
    <definedName name="_xlnm.Recorder" localSheetId="24">#REF!</definedName>
    <definedName name="_xlnm.Recorder" localSheetId="12">#REF!</definedName>
    <definedName name="_xlnm.Recorder" localSheetId="7">#REF!</definedName>
    <definedName name="_xlnm.Recorder" localSheetId="2">#REF!</definedName>
    <definedName name="_xlnm.Recorder">#REF!</definedName>
    <definedName name="sss" localSheetId="18">'[11]Attach-3 (QR)'!#REF!</definedName>
    <definedName name="sss" localSheetId="15">'[11]Attach-3 (QR)'!#REF!</definedName>
    <definedName name="sss" localSheetId="2">'[11]Attach-3 (QR)'!#REF!</definedName>
    <definedName name="sss">'[11]Attach-3 (QR)'!#REF!</definedName>
    <definedName name="TEST" localSheetId="18">#REF!</definedName>
    <definedName name="TEST" localSheetId="23">#REF!</definedName>
    <definedName name="TEST" localSheetId="24">#REF!</definedName>
    <definedName name="TEST" localSheetId="12">#REF!</definedName>
    <definedName name="TEST" localSheetId="7">#REF!</definedName>
    <definedName name="TEST" localSheetId="2">#REF!</definedName>
    <definedName name="TEST">#REF!</definedName>
    <definedName name="TO" localSheetId="4">'[10]Attach 12'!#REF!</definedName>
    <definedName name="TO">#REF!</definedName>
    <definedName name="ttt" localSheetId="4">#REF!</definedName>
    <definedName name="ttt" localSheetId="18">#REF!</definedName>
    <definedName name="ttt" localSheetId="25">#REF!</definedName>
    <definedName name="ttt" localSheetId="12">#REF!</definedName>
    <definedName name="ttt" localSheetId="2">#REF!</definedName>
    <definedName name="ttt">#REF!</definedName>
    <definedName name="typeofbidder" localSheetId="4">#REF!</definedName>
    <definedName name="typeofbidder" localSheetId="18">#REF!</definedName>
    <definedName name="typeofbidder" localSheetId="25">#REF!</definedName>
    <definedName name="typeofbidder" localSheetId="12">#REF!</definedName>
    <definedName name="typeofbidder" localSheetId="2">#REF!</definedName>
    <definedName name="typeofbidder">#REF!</definedName>
    <definedName name="uuu" localSheetId="4">#REF!</definedName>
    <definedName name="uuu" localSheetId="18">#REF!</definedName>
    <definedName name="uuu" localSheetId="25">#REF!</definedName>
    <definedName name="uuu" localSheetId="12">#REF!</definedName>
    <definedName name="uuu" localSheetId="2">#REF!</definedName>
    <definedName name="uuu">#REF!</definedName>
    <definedName name="yyy" localSheetId="18">#REF!</definedName>
    <definedName name="yyy" localSheetId="25">#REF!</definedName>
    <definedName name="yyy" localSheetId="12">#REF!</definedName>
    <definedName name="yyy" localSheetId="2">#REF!</definedName>
    <definedName name="yyy">#REF!</definedName>
    <definedName name="Z_01ACF2E1_8E61_4459_ABC1_B6C183DEED61_.wvu.PrintArea" localSheetId="2" hidden="1">'Names of Bidder'!$B$1:$E$27</definedName>
    <definedName name="Z_05855B4F_D61E_4C97_B759_B2F96767F6F8_.wvu.Cols" localSheetId="21" hidden="1">'Attach 15'!$H:$H</definedName>
    <definedName name="Z_05855B4F_D61E_4C97_B759_B2F96767F6F8_.wvu.Cols" localSheetId="25" hidden="1">'Attach 18 SP'!$J:$P</definedName>
    <definedName name="Z_05855B4F_D61E_4C97_B759_B2F96767F6F8_.wvu.Cols" localSheetId="5" hidden="1">'Attach 3(JV)'!$G:$H</definedName>
    <definedName name="Z_05855B4F_D61E_4C97_B759_B2F96767F6F8_.wvu.Cols" localSheetId="8" hidden="1">'Attach 4'!$H:$O</definedName>
    <definedName name="Z_05855B4F_D61E_4C97_B759_B2F96767F6F8_.wvu.Cols" localSheetId="11" hidden="1">'Attach 5'!$H:$H</definedName>
    <definedName name="Z_05855B4F_D61E_4C97_B759_B2F96767F6F8_.wvu.Cols" localSheetId="12" hidden="1">'Attach 5A'!$H:$H</definedName>
    <definedName name="Z_05855B4F_D61E_4C97_B759_B2F96767F6F8_.wvu.Cols" localSheetId="13" hidden="1">'Attach 6'!$H:$H</definedName>
    <definedName name="Z_05855B4F_D61E_4C97_B759_B2F96767F6F8_.wvu.Cols" localSheetId="3"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Bidder'!$B$6:$G$11</definedName>
    <definedName name="Z_05855B4F_D61E_4C97_B759_B2F96767F6F8_.wvu.PrintArea" localSheetId="6" hidden="1">'Attach (QR)'!$A$1:$E$28</definedName>
    <definedName name="Z_05855B4F_D61E_4C97_B759_B2F96767F6F8_.wvu.PrintArea" localSheetId="16" hidden="1">'Attach 10'!$A$1:$F$18</definedName>
    <definedName name="Z_05855B4F_D61E_4C97_B759_B2F96767F6F8_.wvu.PrintArea" localSheetId="17" hidden="1">'Attach 11'!$A$1:$E$29</definedName>
    <definedName name="Z_05855B4F_D61E_4C97_B759_B2F96767F6F8_.wvu.PrintArea" localSheetId="19" hidden="1">'Attach 13'!$A$1:$E$27</definedName>
    <definedName name="Z_05855B4F_D61E_4C97_B759_B2F96767F6F8_.wvu.PrintArea" localSheetId="20" hidden="1">'Attach 14'!$A$1:$E$29</definedName>
    <definedName name="Z_05855B4F_D61E_4C97_B759_B2F96767F6F8_.wvu.PrintArea" localSheetId="21" hidden="1">'Attach 15'!$A$1:$E$92</definedName>
    <definedName name="Z_05855B4F_D61E_4C97_B759_B2F96767F6F8_.wvu.PrintArea" localSheetId="22" hidden="1">'Attach 16'!$A$1:$L$90</definedName>
    <definedName name="Z_05855B4F_D61E_4C97_B759_B2F96767F6F8_.wvu.PrintArea" localSheetId="23" hidden="1">'Attach 17'!$A$1:$E$33</definedName>
    <definedName name="Z_05855B4F_D61E_4C97_B759_B2F96767F6F8_.wvu.PrintArea" localSheetId="26" hidden="1">'Attach 18'!$A$1:$E$31</definedName>
    <definedName name="Z_05855B4F_D61E_4C97_B759_B2F96767F6F8_.wvu.PrintArea" localSheetId="24" hidden="1">'Attach 18 Safety'!$A$1:$E$24</definedName>
    <definedName name="Z_05855B4F_D61E_4C97_B759_B2F96767F6F8_.wvu.PrintArea" localSheetId="25" hidden="1">'Attach 18 SP'!$A$7:$I$157</definedName>
    <definedName name="Z_05855B4F_D61E_4C97_B759_B2F96767F6F8_.wvu.PrintArea" localSheetId="5" hidden="1">'Attach 3(JV)'!$A$1:$E$28</definedName>
    <definedName name="Z_05855B4F_D61E_4C97_B759_B2F96767F6F8_.wvu.PrintArea" localSheetId="8" hidden="1">'Attach 4'!$A$1:$G$25</definedName>
    <definedName name="Z_05855B4F_D61E_4C97_B759_B2F96767F6F8_.wvu.PrintArea" localSheetId="9" hidden="1">'Attach 4 (A)'!$A$1:$E$27</definedName>
    <definedName name="Z_05855B4F_D61E_4C97_B759_B2F96767F6F8_.wvu.PrintArea" localSheetId="10" hidden="1">'Attach 4 (B)'!$A$1:$E$26</definedName>
    <definedName name="Z_05855B4F_D61E_4C97_B759_B2F96767F6F8_.wvu.PrintArea" localSheetId="11" hidden="1">'Attach 5'!$A$1:$E$34</definedName>
    <definedName name="Z_05855B4F_D61E_4C97_B759_B2F96767F6F8_.wvu.PrintArea" localSheetId="12" hidden="1">'Attach 5A'!$A$1:$E$73</definedName>
    <definedName name="Z_05855B4F_D61E_4C97_B759_B2F96767F6F8_.wvu.PrintArea" localSheetId="13" hidden="1">'Attach 6'!$A$1:$E$28</definedName>
    <definedName name="Z_05855B4F_D61E_4C97_B759_B2F96767F6F8_.wvu.PrintArea" localSheetId="14" hidden="1">'Attach 7'!$A$1:$E$18</definedName>
    <definedName name="Z_05855B4F_D61E_4C97_B759_B2F96767F6F8_.wvu.PrintArea" localSheetId="15" hidden="1">'Attach 9'!$A$1:$H$31</definedName>
    <definedName name="Z_05855B4F_D61E_4C97_B759_B2F96767F6F8_.wvu.PrintArea" localSheetId="3" hidden="1">'Bid Form 1st Envelope '!$A$1:$F$119</definedName>
    <definedName name="Z_05855B4F_D61E_4C97_B759_B2F96767F6F8_.wvu.PrintArea" localSheetId="1" hidden="1">Cover!$A$1:$F$19</definedName>
    <definedName name="Z_05855B4F_D61E_4C97_B759_B2F96767F6F8_.wvu.PrintArea" localSheetId="2" hidden="1">'Names of Bidder'!$B$1:$G$30</definedName>
    <definedName name="Z_05855B4F_D61E_4C97_B759_B2F96767F6F8_.wvu.PrintTitles" localSheetId="15" hidden="1">'Attach 9'!$17:$17</definedName>
    <definedName name="Z_05855B4F_D61E_4C97_B759_B2F96767F6F8_.wvu.Rows" localSheetId="21" hidden="1">'Attach 15'!$16:$16</definedName>
    <definedName name="Z_05855B4F_D61E_4C97_B759_B2F96767F6F8_.wvu.Rows" localSheetId="23" hidden="1">'Attach 17'!$26:$26,'Attach 17'!$32:$209</definedName>
    <definedName name="Z_05855B4F_D61E_4C97_B759_B2F96767F6F8_.wvu.Rows" localSheetId="26" hidden="1">'Attach 18'!$13:$13,'Attach 18'!$20:$28</definedName>
    <definedName name="Z_05855B4F_D61E_4C97_B759_B2F96767F6F8_.wvu.Rows" localSheetId="25" hidden="1">'Attach 18 SP'!$149:$153</definedName>
    <definedName name="Z_05855B4F_D61E_4C97_B759_B2F96767F6F8_.wvu.Rows" localSheetId="11" hidden="1">'Attach 5'!$4:$4</definedName>
    <definedName name="Z_05855B4F_D61E_4C97_B759_B2F96767F6F8_.wvu.Rows" localSheetId="12" hidden="1">'Attach 5A'!$25:$30</definedName>
    <definedName name="Z_05855B4F_D61E_4C97_B759_B2F96767F6F8_.wvu.Rows" localSheetId="3" hidden="1">'Bid Form 1st Envelope '!$26:$27,'Bid Form 1st Envelope '!$102:$102,'Bid Form 1st Envelope '!$105:$106</definedName>
    <definedName name="Z_0664780A_E8AC_4BA6_9C3B_53B9085473D3_.wvu.Cols" localSheetId="25" hidden="1">'Attach 18 SP'!$J:$P</definedName>
    <definedName name="Z_0664780A_E8AC_4BA6_9C3B_53B9085473D3_.wvu.PrintArea" localSheetId="25" hidden="1">'Attach 18 SP'!$A$8:$I$157</definedName>
    <definedName name="Z_0664780A_E8AC_4BA6_9C3B_53B9085473D3_.wvu.Rows" localSheetId="25" hidden="1">'Attach 18 SP'!#REF!,'Attach 18 SP'!#REF!,'Attach 18 SP'!#REF!,'Attach 18 SP'!#REF!,'Attach 18 SP'!#REF!,'Attach 18 SP'!$149:$153</definedName>
    <definedName name="Z_091A6405_72DB_46E0_B81A_EC53A5C58396_.wvu.Cols" localSheetId="2" hidden="1">'Names of Bidder'!$L:$L</definedName>
    <definedName name="Z_091A6405_72DB_46E0_B81A_EC53A5C58396_.wvu.PrintArea" localSheetId="2" hidden="1">'Names of Bidder'!$B$1:$E$27</definedName>
    <definedName name="Z_0D490C87_B003_4943_9825_ACE0B8E7CC06_.wvu.PrintArea" localSheetId="4" hidden="1">'Attach 1 '!$A$1:$I$169</definedName>
    <definedName name="Z_10C5F276_B641_4058_B015_CD9DBF21498B_.wvu.Cols" localSheetId="18" hidden="1">'Attach 12'!$G:$G,'Attach 12'!$I:$I</definedName>
    <definedName name="Z_10C5F276_B641_4058_B015_CD9DBF21498B_.wvu.Cols" localSheetId="7" hidden="1">'Attach-3 (QR)'!$N:$P</definedName>
    <definedName name="Z_10C5F276_B641_4058_B015_CD9DBF21498B_.wvu.PrintArea" localSheetId="18" hidden="1">'Attach 12'!$A$1:$F$15</definedName>
    <definedName name="Z_10C5F276_B641_4058_B015_CD9DBF21498B_.wvu.PrintArea" localSheetId="7" hidden="1">'Attach-3 (QR)'!$A$1:$I$223</definedName>
    <definedName name="Z_10C5F276_B641_4058_B015_CD9DBF21498B_.wvu.Rows" localSheetId="18" hidden="1">'Attach 12'!#REF!,'Attach 12'!#REF!,'Attach 12'!#REF!,'Attach 12'!#REF!,'Attach 12'!#REF!,'Attach 12'!#REF!,'Attach 12'!#REF!,'Attach 12'!#REF!,'Attach 12'!#REF!,'Attach 12'!#REF!,'Attach 12'!$16:$103</definedName>
    <definedName name="Z_10C5F276_B641_4058_B015_CD9DBF21498B_.wvu.Rows" localSheetId="7" hidden="1">'Attach-3 (QR)'!#REF!,'Attach-3 (QR)'!#REF!,'Attach-3 (QR)'!#REF!,'Attach-3 (QR)'!#REF!,'Attach-3 (QR)'!#REF!,'Attach-3 (QR)'!#REF!,'Attach-3 (QR)'!$109:$109,'Attach-3 (QR)'!#REF!,'Attach-3 (QR)'!$125:$164,'Attach-3 (QR)'!#REF!,'Attach-3 (QR)'!$180:$201</definedName>
    <definedName name="Z_13A93EBF_985A_49FD_9FE0_DC75D238EC8C_.wvu.PrintArea" localSheetId="4" hidden="1">'Attach 1 '!$A$1:$I$169</definedName>
    <definedName name="Z_14C32814_5A59_4863_9FB1_822FBB75D7D1_.wvu.PrintArea" localSheetId="4" hidden="1">'Attach 1 '!$A$1:$I$169</definedName>
    <definedName name="Z_14D7F02E_BCCA_4517_ABC7_537FF4AEB67A_.wvu.PrintArea" localSheetId="2" hidden="1">'Names of Bidder'!$B$1:$E$27</definedName>
    <definedName name="Z_1586E746_E770_4DE8_8EE8_42BC4CF5206B_.wvu.Cols" localSheetId="7" hidden="1">'Attach-3 (QR)'!$L:$N</definedName>
    <definedName name="Z_1586E746_E770_4DE8_8EE8_42BC4CF5206B_.wvu.PrintArea" localSheetId="7" hidden="1">'Attach-3 (QR)'!$A$1:$I$223</definedName>
    <definedName name="Z_15A19D23_A9FD_4FC1_B7B0_F2D16BDFC729_.wvu.Cols" localSheetId="21" hidden="1">'Attach 15'!$H:$H</definedName>
    <definedName name="Z_15A19D23_A9FD_4FC1_B7B0_F2D16BDFC729_.wvu.Cols" localSheetId="11" hidden="1">'Attach 5'!$H:$H</definedName>
    <definedName name="Z_15A19D23_A9FD_4FC1_B7B0_F2D16BDFC729_.wvu.Cols" localSheetId="13" hidden="1">'Attach 6'!$H:$H</definedName>
    <definedName name="Z_15A19D23_A9FD_4FC1_B7B0_F2D16BDFC729_.wvu.PrintArea" localSheetId="6" hidden="1">'Attach (QR)'!$A$1:$E$28</definedName>
    <definedName name="Z_15A19D23_A9FD_4FC1_B7B0_F2D16BDFC729_.wvu.PrintArea" localSheetId="16" hidden="1">'Attach 10'!$A$1:$E$18</definedName>
    <definedName name="Z_15A19D23_A9FD_4FC1_B7B0_F2D16BDFC729_.wvu.PrintArea" localSheetId="17" hidden="1">'Attach 11'!$A$1:$E$29</definedName>
    <definedName name="Z_15A19D23_A9FD_4FC1_B7B0_F2D16BDFC729_.wvu.PrintArea" localSheetId="19" hidden="1">'Attach 13'!$A$1:$E$27</definedName>
    <definedName name="Z_15A19D23_A9FD_4FC1_B7B0_F2D16BDFC729_.wvu.PrintArea" localSheetId="20" hidden="1">'Attach 14'!$A$1:$E$29</definedName>
    <definedName name="Z_15A19D23_A9FD_4FC1_B7B0_F2D16BDFC729_.wvu.PrintArea" localSheetId="21" hidden="1">'Attach 15'!$A$1:$E$92</definedName>
    <definedName name="Z_15A19D23_A9FD_4FC1_B7B0_F2D16BDFC729_.wvu.PrintArea" localSheetId="22" hidden="1">'Attach 16'!$A$1:$L$90</definedName>
    <definedName name="Z_15A19D23_A9FD_4FC1_B7B0_F2D16BDFC729_.wvu.PrintArea" localSheetId="23" hidden="1">'Attach 17'!$A$1:$E$33</definedName>
    <definedName name="Z_15A19D23_A9FD_4FC1_B7B0_F2D16BDFC729_.wvu.PrintArea" localSheetId="26" hidden="1">'Attach 18'!$A$1:$E$31</definedName>
    <definedName name="Z_15A19D23_A9FD_4FC1_B7B0_F2D16BDFC729_.wvu.PrintArea" localSheetId="24" hidden="1">'Attach 18 Safety'!$A$1:$E$24</definedName>
    <definedName name="Z_15A19D23_A9FD_4FC1_B7B0_F2D16BDFC729_.wvu.PrintArea" localSheetId="5" hidden="1">'Attach 3(JV)'!$A$1:$E$28</definedName>
    <definedName name="Z_15A19D23_A9FD_4FC1_B7B0_F2D16BDFC729_.wvu.PrintArea" localSheetId="8" hidden="1">'Attach 4'!$A$1:$G$25</definedName>
    <definedName name="Z_15A19D23_A9FD_4FC1_B7B0_F2D16BDFC729_.wvu.PrintArea" localSheetId="9" hidden="1">'Attach 4 (A)'!$A$1:$E$27</definedName>
    <definedName name="Z_15A19D23_A9FD_4FC1_B7B0_F2D16BDFC729_.wvu.PrintArea" localSheetId="10" hidden="1">'Attach 4 (B)'!$A$1:$E$26</definedName>
    <definedName name="Z_15A19D23_A9FD_4FC1_B7B0_F2D16BDFC729_.wvu.PrintArea" localSheetId="11" hidden="1">'Attach 5'!$A$1:$E$34</definedName>
    <definedName name="Z_15A19D23_A9FD_4FC1_B7B0_F2D16BDFC729_.wvu.PrintArea" localSheetId="13" hidden="1">'Attach 6'!$A$1:$E$28</definedName>
    <definedName name="Z_15A19D23_A9FD_4FC1_B7B0_F2D16BDFC729_.wvu.PrintArea" localSheetId="14" hidden="1">'Attach 7'!$A$1:$E$18</definedName>
    <definedName name="Z_15A19D23_A9FD_4FC1_B7B0_F2D16BDFC729_.wvu.PrintArea" localSheetId="15" hidden="1">'Attach 9'!$A$1:$H$32</definedName>
    <definedName name="Z_15A19D23_A9FD_4FC1_B7B0_F2D16BDFC729_.wvu.PrintArea" localSheetId="3" hidden="1">'Bid Form 1st Envelope '!$A$1:$F$119</definedName>
    <definedName name="Z_15A19D23_A9FD_4FC1_B7B0_F2D16BDFC729_.wvu.PrintTitles" localSheetId="15" hidden="1">'Attach 9'!$17:$17</definedName>
    <definedName name="Z_15A19D23_A9FD_4FC1_B7B0_F2D16BDFC729_.wvu.Rows" localSheetId="21" hidden="1">'Attach 15'!$16:$16</definedName>
    <definedName name="Z_15A19D23_A9FD_4FC1_B7B0_F2D16BDFC729_.wvu.Rows" localSheetId="23" hidden="1">'Attach 17'!$26:$26,'Attach 17'!$32:$209</definedName>
    <definedName name="Z_15A19D23_A9FD_4FC1_B7B0_F2D16BDFC729_.wvu.Rows" localSheetId="26" hidden="1">'Attach 18'!$13:$13,'Attach 18'!$20:$28</definedName>
    <definedName name="Z_15A19D23_A9FD_4FC1_B7B0_F2D16BDFC729_.wvu.Rows" localSheetId="11" hidden="1">'Attach 5'!$4:$4</definedName>
    <definedName name="Z_1C70608C_646A_4043_A222_6253B5006A93_.wvu.Cols" localSheetId="18" hidden="1">'Attach 12'!$I:$J</definedName>
    <definedName name="Z_1C70608C_646A_4043_A222_6253B5006A93_.wvu.Cols" localSheetId="12" hidden="1">'Attach 5A'!$H:$H</definedName>
    <definedName name="Z_1C70608C_646A_4043_A222_6253B5006A93_.wvu.PrintArea" localSheetId="18" hidden="1">'Attach 12'!$B$1:$G$15</definedName>
    <definedName name="Z_1C70608C_646A_4043_A222_6253B5006A93_.wvu.PrintArea" localSheetId="25" hidden="1">'Attach 18 SP'!$A$8:$I$170</definedName>
    <definedName name="Z_1C70608C_646A_4043_A222_6253B5006A93_.wvu.PrintArea" localSheetId="12" hidden="1">'Attach 5A'!$A$1:$E$73</definedName>
    <definedName name="Z_1C70608C_646A_4043_A222_6253B5006A93_.wvu.PrintTitles" localSheetId="18" hidden="1">'Attach 12'!#REF!</definedName>
    <definedName name="Z_1C70608C_646A_4043_A222_6253B5006A93_.wvu.Rows" localSheetId="18" hidden="1">'Attach 12'!#REF!</definedName>
    <definedName name="Z_1C70608C_646A_4043_A222_6253B5006A93_.wvu.Rows" localSheetId="25" hidden="1">'Attach 18 SP'!$41:$41</definedName>
    <definedName name="Z_1C70608C_646A_4043_A222_6253B5006A93_.wvu.Rows" localSheetId="12" hidden="1">'Attach 5A'!$25:$30</definedName>
    <definedName name="Z_1E2D7167_D6B7_4690_9A83_BF768C4223A4_.wvu.PrintArea" localSheetId="4" hidden="1">'Attach 1 '!$A$1:$I$169</definedName>
    <definedName name="Z_1F125E51_1799_42D0_B41E_DC039BB17D59_.wvu.PrintArea" localSheetId="4" hidden="1">'Attach 1 '!$A$1:$I$169</definedName>
    <definedName name="Z_1FD9ACA5_802E_4240_ABEA_3FAA854014ED_.wvu.Cols" localSheetId="7" hidden="1">'Attach-3 (QR)'!$J:$L</definedName>
    <definedName name="Z_1FD9ACA5_802E_4240_ABEA_3FAA854014ED_.wvu.PrintArea" localSheetId="23" hidden="1">'Attach 17'!$A$1:$E$33</definedName>
    <definedName name="Z_1FD9ACA5_802E_4240_ABEA_3FAA854014ED_.wvu.PrintArea" localSheetId="7" hidden="1">'Attach-3 (QR)'!$A$1:$I$223</definedName>
    <definedName name="Z_1FD9ACA5_802E_4240_ABEA_3FAA854014ED_.wvu.Rows" localSheetId="23" hidden="1">'Attach 17'!$26:$26,'Attach 17'!$32:$209</definedName>
    <definedName name="Z_1FD9ACA5_802E_4240_ABEA_3FAA854014ED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20A53A97_D2BD_4E7F_8ABC_E5DF94CF88E8_.wvu.Cols" localSheetId="7" hidden="1">'Attach-3 (QR)'!$N:$P</definedName>
    <definedName name="Z_20A53A97_D2BD_4E7F_8ABC_E5DF94CF88E8_.wvu.PrintArea" localSheetId="7" hidden="1">'Attach-3 (QR)'!$A$1:$I$223</definedName>
    <definedName name="Z_20A53A97_D2BD_4E7F_8ABC_E5DF94CF88E8_.wvu.Rows" localSheetId="7" hidden="1">'Attach-3 (QR)'!#REF!,'Attach-3 (QR)'!#REF!,'Attach-3 (QR)'!#REF!,'Attach-3 (QR)'!#REF!,'Attach-3 (QR)'!$133:$163,'Attach-3 (QR)'!#REF!</definedName>
    <definedName name="Z_20D926F7_8B81_49E9_8147_6E74B4884E5B_.wvu.Cols" localSheetId="2" hidden="1">'Names of Bidder'!$H:$N</definedName>
    <definedName name="Z_20D926F7_8B81_49E9_8147_6E74B4884E5B_.wvu.FilterData" localSheetId="2" hidden="1">'Names of Bidder'!$B$6:$G$11</definedName>
    <definedName name="Z_20D926F7_8B81_49E9_8147_6E74B4884E5B_.wvu.PrintArea" localSheetId="2" hidden="1">'Names of Bidder'!$B$1:$G$30</definedName>
    <definedName name="Z_237D8718_39ED_4FFE_B3B2_D1192F8D2E87_.wvu.Cols" localSheetId="18" hidden="1">'Attach 12'!$I:$J</definedName>
    <definedName name="Z_237D8718_39ED_4FFE_B3B2_D1192F8D2E87_.wvu.Cols" localSheetId="12" hidden="1">'Attach 5A'!$H:$H</definedName>
    <definedName name="Z_237D8718_39ED_4FFE_B3B2_D1192F8D2E87_.wvu.PrintArea" localSheetId="18" hidden="1">'Attach 12'!$B$1:$G$15</definedName>
    <definedName name="Z_237D8718_39ED_4FFE_B3B2_D1192F8D2E87_.wvu.PrintArea" localSheetId="25" hidden="1">'Attach 18 SP'!$A$8:$I$170</definedName>
    <definedName name="Z_237D8718_39ED_4FFE_B3B2_D1192F8D2E87_.wvu.PrintArea" localSheetId="12" hidden="1">'Attach 5A'!$A$1:$E$73</definedName>
    <definedName name="Z_237D8718_39ED_4FFE_B3B2_D1192F8D2E87_.wvu.PrintTitles" localSheetId="18" hidden="1">'Attach 12'!#REF!</definedName>
    <definedName name="Z_237D8718_39ED_4FFE_B3B2_D1192F8D2E87_.wvu.Rows" localSheetId="25" hidden="1">'Attach 18 SP'!$41:$41</definedName>
    <definedName name="Z_237D8718_39ED_4FFE_B3B2_D1192F8D2E87_.wvu.Rows" localSheetId="12" hidden="1">'Attach 5A'!$25:$30</definedName>
    <definedName name="Z_240327DD_375F_45D4_BA52_89AFD79FE6A1_.wvu.Cols" localSheetId="21" hidden="1">'Attach 15'!$H:$H</definedName>
    <definedName name="Z_240327DD_375F_45D4_BA52_89AFD79FE6A1_.wvu.Cols" localSheetId="11" hidden="1">'Attach 5'!$H:$H</definedName>
    <definedName name="Z_240327DD_375F_45D4_BA52_89AFD79FE6A1_.wvu.Cols" localSheetId="13" hidden="1">'Attach 6'!$H:$H</definedName>
    <definedName name="Z_240327DD_375F_45D4_BA52_89AFD79FE6A1_.wvu.PrintArea" localSheetId="6" hidden="1">'Attach (QR)'!$A$1:$E$28</definedName>
    <definedName name="Z_240327DD_375F_45D4_BA52_89AFD79FE6A1_.wvu.PrintArea" localSheetId="4" hidden="1">'Attach 1 '!$A$1:$I$169</definedName>
    <definedName name="Z_240327DD_375F_45D4_BA52_89AFD79FE6A1_.wvu.PrintArea" localSheetId="16" hidden="1">'Attach 10'!$A$1:$E$18</definedName>
    <definedName name="Z_240327DD_375F_45D4_BA52_89AFD79FE6A1_.wvu.PrintArea" localSheetId="17" hidden="1">'Attach 11'!$A$1:$E$29</definedName>
    <definedName name="Z_240327DD_375F_45D4_BA52_89AFD79FE6A1_.wvu.PrintArea" localSheetId="19" hidden="1">'Attach 13'!$A$1:$E$29</definedName>
    <definedName name="Z_240327DD_375F_45D4_BA52_89AFD79FE6A1_.wvu.PrintArea" localSheetId="20" hidden="1">'Attach 14'!$A$1:$E$29</definedName>
    <definedName name="Z_240327DD_375F_45D4_BA52_89AFD79FE6A1_.wvu.PrintArea" localSheetId="21" hidden="1">'Attach 15'!$A$1:$E$92</definedName>
    <definedName name="Z_240327DD_375F_45D4_BA52_89AFD79FE6A1_.wvu.PrintArea" localSheetId="22" hidden="1">'Attach 16'!$A$1:$L$90</definedName>
    <definedName name="Z_240327DD_375F_45D4_BA52_89AFD79FE6A1_.wvu.PrintArea" localSheetId="23" hidden="1">'Attach 17'!$A$1:$E$33</definedName>
    <definedName name="Z_240327DD_375F_45D4_BA52_89AFD79FE6A1_.wvu.PrintArea" localSheetId="26" hidden="1">'Attach 18'!$A$1:$E$31</definedName>
    <definedName name="Z_240327DD_375F_45D4_BA52_89AFD79FE6A1_.wvu.PrintArea" localSheetId="24" hidden="1">'Attach 18 Safety'!$A$1:$E$24</definedName>
    <definedName name="Z_240327DD_375F_45D4_BA52_89AFD79FE6A1_.wvu.PrintArea" localSheetId="5" hidden="1">'Attach 3(JV)'!$A$1:$E$28</definedName>
    <definedName name="Z_240327DD_375F_45D4_BA52_89AFD79FE6A1_.wvu.PrintArea" localSheetId="8" hidden="1">'Attach 4'!$A$1:$E$25</definedName>
    <definedName name="Z_240327DD_375F_45D4_BA52_89AFD79FE6A1_.wvu.PrintArea" localSheetId="9" hidden="1">'Attach 4 (A)'!$A$1:$E$27</definedName>
    <definedName name="Z_240327DD_375F_45D4_BA52_89AFD79FE6A1_.wvu.PrintArea" localSheetId="10" hidden="1">'Attach 4 (B)'!$A$1:$E$26</definedName>
    <definedName name="Z_240327DD_375F_45D4_BA52_89AFD79FE6A1_.wvu.PrintArea" localSheetId="11" hidden="1">'Attach 5'!$A$1:$E$34</definedName>
    <definedName name="Z_240327DD_375F_45D4_BA52_89AFD79FE6A1_.wvu.PrintArea" localSheetId="13" hidden="1">'Attach 6'!$A$1:$E$28</definedName>
    <definedName name="Z_240327DD_375F_45D4_BA52_89AFD79FE6A1_.wvu.PrintArea" localSheetId="14" hidden="1">'Attach 7'!$A$1:$E$18</definedName>
    <definedName name="Z_240327DD_375F_45D4_BA52_89AFD79FE6A1_.wvu.PrintArea" localSheetId="15" hidden="1">'Attach 9'!$A$1:$H$32</definedName>
    <definedName name="Z_240327DD_375F_45D4_BA52_89AFD79FE6A1_.wvu.PrintArea" localSheetId="3" hidden="1">'Bid Form 1st Envelope '!$A$1:$F$119</definedName>
    <definedName name="Z_240327DD_375F_45D4_BA52_89AFD79FE6A1_.wvu.PrintTitles" localSheetId="15" hidden="1">'Attach 9'!$17:$17</definedName>
    <definedName name="Z_240327DD_375F_45D4_BA52_89AFD79FE6A1_.wvu.Rows" localSheetId="21" hidden="1">'Attach 15'!$16:$16</definedName>
    <definedName name="Z_240327DD_375F_45D4_BA52_89AFD79FE6A1_.wvu.Rows" localSheetId="23" hidden="1">'Attach 17'!$26:$26,'Attach 17'!$32:$209</definedName>
    <definedName name="Z_240327DD_375F_45D4_BA52_89AFD79FE6A1_.wvu.Rows" localSheetId="26" hidden="1">'Attach 18'!$13:$13,'Attach 18'!$20:$28</definedName>
    <definedName name="Z_240327DD_375F_45D4_BA52_89AFD79FE6A1_.wvu.Rows" localSheetId="11" hidden="1">'Attach 5'!$4:$4</definedName>
    <definedName name="Z_2648A02A_7B8C_446F_A14E_7410EA5360FE_.wvu.Cols" localSheetId="25" hidden="1">'Attach 18 SP'!$J:$P</definedName>
    <definedName name="Z_2648A02A_7B8C_446F_A14E_7410EA5360FE_.wvu.Cols" localSheetId="2" hidden="1">'Names of Bidder'!$L:$L</definedName>
    <definedName name="Z_2648A02A_7B8C_446F_A14E_7410EA5360FE_.wvu.PrintArea" localSheetId="25" hidden="1">'Attach 18 SP'!$A$8:$I$157</definedName>
    <definedName name="Z_2648A02A_7B8C_446F_A14E_7410EA5360FE_.wvu.PrintArea" localSheetId="2" hidden="1">'Names of Bidder'!$B$1:$G$30</definedName>
    <definedName name="Z_265106DA_0305_46BE_8A98_0935A189448A_.wvu.Cols" localSheetId="18" hidden="1">'Attach 12'!$G:$I</definedName>
    <definedName name="Z_265106DA_0305_46BE_8A98_0935A189448A_.wvu.Cols" localSheetId="7" hidden="1">'Attach-3 (QR)'!$M:$Q</definedName>
    <definedName name="Z_265106DA_0305_46BE_8A98_0935A189448A_.wvu.PrintArea" localSheetId="18" hidden="1">'Attach 12'!$A$1:$F$19</definedName>
    <definedName name="Z_265106DA_0305_46BE_8A98_0935A189448A_.wvu.PrintArea" localSheetId="7" hidden="1">'Attach-3 (QR)'!$A$1:$I$223</definedName>
    <definedName name="Z_265106DA_0305_46BE_8A98_0935A189448A_.wvu.Rows" localSheetId="18" hidden="1">'Attach 12'!#REF!</definedName>
    <definedName name="Z_265106DA_0305_46BE_8A98_0935A189448A_.wvu.Rows" localSheetId="7" hidden="1">'Attach-3 (QR)'!#REF!,'Attach-3 (QR)'!#REF!,'Attach-3 (QR)'!#REF!,'Attach-3 (QR)'!#REF!,'Attach-3 (QR)'!#REF!,'Attach-3 (QR)'!#REF!,'Attach-3 (QR)'!#REF!,'Attach-3 (QR)'!#REF!,'Attach-3 (QR)'!#REF!,'Attach-3 (QR)'!#REF!,'Attach-3 (QR)'!$109:$109,'Attach-3 (QR)'!#REF!,'Attach-3 (QR)'!#REF!,'Attach-3 (QR)'!#REF!,'Attach-3 (QR)'!#REF!,'Attach-3 (QR)'!#REF!,'Attach-3 (QR)'!#REF!,'Attach-3 (QR)'!$124:$164,'Attach-3 (QR)'!#REF!,'Attach-3 (QR)'!#REF!,'Attach-3 (QR)'!$180:$201</definedName>
    <definedName name="Z_26C9F440_2701_423F_9FDB_7DFF079DC7F8_.wvu.Cols" localSheetId="18" hidden="1">'Attach 12'!$G:$I</definedName>
    <definedName name="Z_26C9F440_2701_423F_9FDB_7DFF079DC7F8_.wvu.Cols" localSheetId="7" hidden="1">'Attach-3 (QR)'!$M:$Q</definedName>
    <definedName name="Z_26C9F440_2701_423F_9FDB_7DFF079DC7F8_.wvu.PrintArea" localSheetId="18" hidden="1">'Attach 12'!$A$1:$F$19</definedName>
    <definedName name="Z_26C9F440_2701_423F_9FDB_7DFF079DC7F8_.wvu.PrintArea" localSheetId="7" hidden="1">'Attach-3 (QR)'!$A$1:$I$223</definedName>
    <definedName name="Z_26C9F440_2701_423F_9FDB_7DFF079DC7F8_.wvu.Rows" localSheetId="18" hidden="1">'Attach 12'!#REF!</definedName>
    <definedName name="Z_26C9F440_2701_423F_9FDB_7DFF079DC7F8_.wvu.Rows" localSheetId="7" hidden="1">'Attach-3 (QR)'!#REF!,'Attach-3 (QR)'!#REF!,'Attach-3 (QR)'!#REF!,'Attach-3 (QR)'!#REF!,'Attach-3 (QR)'!#REF!,'Attach-3 (QR)'!#REF!,'Attach-3 (QR)'!#REF!,'Attach-3 (QR)'!#REF!,'Attach-3 (QR)'!#REF!,'Attach-3 (QR)'!#REF!,'Attach-3 (QR)'!$109:$109,'Attach-3 (QR)'!#REF!,'Attach-3 (QR)'!#REF!,'Attach-3 (QR)'!#REF!,'Attach-3 (QR)'!#REF!,'Attach-3 (QR)'!#REF!,'Attach-3 (QR)'!#REF!,'Attach-3 (QR)'!$124:$164,'Attach-3 (QR)'!#REF!,'Attach-3 (QR)'!#REF!,'Attach-3 (QR)'!$180:$201</definedName>
    <definedName name="Z_27A45B7A_04F2_4516_B80B_5ED0825D4ED3_.wvu.Cols" localSheetId="2" hidden="1">'Names of Bidder'!$L:$L</definedName>
    <definedName name="Z_27A45B7A_04F2_4516_B80B_5ED0825D4ED3_.wvu.PrintArea" localSheetId="2" hidden="1">'Names of Bidder'!$B$1:$E$27</definedName>
    <definedName name="Z_280EA05C_4582_4B0F_895F_5C9134A73222_.wvu.Cols" localSheetId="7" hidden="1">'Attach-3 (QR)'!$N:$P</definedName>
    <definedName name="Z_280EA05C_4582_4B0F_895F_5C9134A73222_.wvu.PrintArea" localSheetId="7" hidden="1">'Attach-3 (QR)'!$A$1:$I$223</definedName>
    <definedName name="Z_280EA05C_4582_4B0F_895F_5C9134A73222_.wvu.Rows" localSheetId="7" hidden="1">'Attach-3 (QR)'!#REF!,'Attach-3 (QR)'!#REF!,'Attach-3 (QR)'!#REF!,'Attach-3 (QR)'!#REF!,'Attach-3 (QR)'!$133:$163,'Attach-3 (QR)'!#REF!</definedName>
    <definedName name="Z_28358ADF_83C9_480A_8EF5_E9DA8FAE77A0_.wvu.Cols" localSheetId="25" hidden="1">'Attach 18 SP'!$J:$P</definedName>
    <definedName name="Z_28358ADF_83C9_480A_8EF5_E9DA8FAE77A0_.wvu.PrintArea" localSheetId="25" hidden="1">'Attach 18 SP'!$A$8:$I$157</definedName>
    <definedName name="Z_28358ADF_83C9_480A_8EF5_E9DA8FAE77A0_.wvu.Rows" localSheetId="25" hidden="1">'Attach 18 SP'!#REF!,'Attach 18 SP'!#REF!,'Attach 18 SP'!#REF!,'Attach 18 SP'!#REF!,'Attach 18 SP'!#REF!,'Attach 18 SP'!$149:$153</definedName>
    <definedName name="Z_2A2FB930_C663_4A04_A0CA_73AD259C762E_.wvu.Cols" localSheetId="12" hidden="1">'Attach 5A'!$H:$H</definedName>
    <definedName name="Z_2A2FB930_C663_4A04_A0CA_73AD259C762E_.wvu.PrintArea" localSheetId="12" hidden="1">'Attach 5A'!$A$1:$E$73</definedName>
    <definedName name="Z_2A2FB930_C663_4A04_A0CA_73AD259C762E_.wvu.Rows" localSheetId="12" hidden="1">'Attach 5A'!$25:$30</definedName>
    <definedName name="Z_308F00E9_5A71_4486_BCFD_DF8513C1906D_.wvu.Cols" localSheetId="18" hidden="1">'Attach 12'!$I:$I</definedName>
    <definedName name="Z_308F00E9_5A71_4486_BCFD_DF8513C1906D_.wvu.Cols" localSheetId="7" hidden="1">'Attach-3 (QR)'!$N:$P</definedName>
    <definedName name="Z_308F00E9_5A71_4486_BCFD_DF8513C1906D_.wvu.PrintArea" localSheetId="18" hidden="1">'Attach 12'!$A$1:$F$15</definedName>
    <definedName name="Z_308F00E9_5A71_4486_BCFD_DF8513C1906D_.wvu.PrintArea" localSheetId="7" hidden="1">'Attach-3 (QR)'!$A$1:$I$223</definedName>
    <definedName name="Z_308F00E9_5A71_4486_BCFD_DF8513C1906D_.wvu.Rows" localSheetId="18" hidden="1">'Attach 12'!#REF!,'Attach 12'!#REF!,'Attach 12'!#REF!,'Attach 12'!#REF!,'Attach 12'!#REF!,'Attach 12'!#REF!,'Attach 12'!#REF!,'Attach 12'!#REF!,'Attach 12'!#REF!,'Attach 12'!$16:$103</definedName>
    <definedName name="Z_308F00E9_5A71_4486_BCFD_DF8513C1906D_.wvu.Rows" localSheetId="7" hidden="1">'Attach-3 (QR)'!#REF!,'Attach-3 (QR)'!#REF!,'Attach-3 (QR)'!#REF!,'Attach-3 (QR)'!#REF!,'Attach-3 (QR)'!#REF!,'Attach-3 (QR)'!$109:$109,'Attach-3 (QR)'!#REF!,'Attach-3 (QR)'!$133:$163,'Attach-3 (QR)'!#REF!</definedName>
    <definedName name="Z_30E57F47_2338_458C_930A_44F048960490_.wvu.Cols" localSheetId="18" hidden="1">'Attach 12'!$G:$G,'Attach 12'!$I:$I</definedName>
    <definedName name="Z_30E57F47_2338_458C_930A_44F048960490_.wvu.Cols" localSheetId="7" hidden="1">'Attach-3 (QR)'!$N:$P</definedName>
    <definedName name="Z_30E57F47_2338_458C_930A_44F048960490_.wvu.PrintArea" localSheetId="18" hidden="1">'Attach 12'!$A$1:$F$15</definedName>
    <definedName name="Z_30E57F47_2338_458C_930A_44F048960490_.wvu.PrintArea" localSheetId="7" hidden="1">'Attach-3 (QR)'!$A$1:$I$223</definedName>
    <definedName name="Z_30E57F47_2338_458C_930A_44F048960490_.wvu.Rows" localSheetId="18" hidden="1">'Attach 12'!#REF!,'Attach 12'!#REF!,'Attach 12'!#REF!,'Attach 12'!#REF!,'Attach 12'!#REF!,'Attach 12'!#REF!,'Attach 12'!#REF!,'Attach 12'!#REF!,'Attach 12'!#REF!,'Attach 12'!#REF!,'Attach 12'!#REF!,'Attach 12'!#REF!,'Attach 12'!#REF!,'Attach 12'!$16:$103</definedName>
    <definedName name="Z_30E57F47_2338_458C_930A_44F048960490_.wvu.Rows" localSheetId="7" hidden="1">'Attach-3 (QR)'!#REF!,'Attach-3 (QR)'!#REF!,'Attach-3 (QR)'!#REF!,'Attach-3 (QR)'!#REF!,'Attach-3 (QR)'!#REF!,'Attach-3 (QR)'!#REF!,'Attach-3 (QR)'!#REF!,'Attach-3 (QR)'!$109:$109,'Attach-3 (QR)'!#REF!,'Attach-3 (QR)'!$125:$164,'Attach-3 (QR)'!#REF!,'Attach-3 (QR)'!$180:$201</definedName>
    <definedName name="Z_310C668A_8F32_46E5_8798_717B86834286_.wvu.Cols" localSheetId="18" hidden="1">'Attach 12'!$I:$I</definedName>
    <definedName name="Z_310C668A_8F32_46E5_8798_717B86834286_.wvu.PrintArea" localSheetId="18" hidden="1">'Attach 12'!$A$1:$F$15</definedName>
    <definedName name="Z_310C668A_8F32_46E5_8798_717B86834286_.wvu.Rows" localSheetId="18" hidden="1">'Attach 12'!#REF!,'Attach 12'!#REF!,'Attach 12'!#REF!,'Attach 12'!#REF!,'Attach 12'!$16:$103</definedName>
    <definedName name="Z_3365131F_6BE7_432A_859B_F41B794BB9E6_.wvu.Cols" localSheetId="18" hidden="1">'Attach 12'!$I:$I</definedName>
    <definedName name="Z_3365131F_6BE7_432A_859B_F41B794BB9E6_.wvu.Cols" localSheetId="7" hidden="1">'Attach-3 (QR)'!$N:$P</definedName>
    <definedName name="Z_3365131F_6BE7_432A_859B_F41B794BB9E6_.wvu.PrintArea" localSheetId="18" hidden="1">'Attach 12'!$A$1:$F$15</definedName>
    <definedName name="Z_3365131F_6BE7_432A_859B_F41B794BB9E6_.wvu.PrintArea" localSheetId="7" hidden="1">'Attach-3 (QR)'!$A$1:$I$223</definedName>
    <definedName name="Z_3365131F_6BE7_432A_859B_F41B794BB9E6_.wvu.Rows" localSheetId="18" hidden="1">'Attach 12'!#REF!,'Attach 12'!#REF!,'Attach 12'!#REF!,'Attach 12'!#REF!,'Attach 12'!#REF!,'Attach 12'!#REF!,'Attach 12'!#REF!,'Attach 12'!$16:$103</definedName>
    <definedName name="Z_3365131F_6BE7_432A_859B_F41B794BB9E6_.wvu.Rows" localSheetId="7" hidden="1">'Attach-3 (QR)'!#REF!,'Attach-3 (QR)'!#REF!,'Attach-3 (QR)'!#REF!,'Attach-3 (QR)'!#REF!,'Attach-3 (QR)'!#REF!,'Attach-3 (QR)'!$109:$109,'Attach-3 (QR)'!#REF!,'Attach-3 (QR)'!$125:$164,'Attach-3 (QR)'!#REF!,'Attach-3 (QR)'!$180:$201</definedName>
    <definedName name="Z_340562B9_6CEE_4962_8D7D_CA1C6778F52C_.wvu.Cols" localSheetId="21" hidden="1">'Attach 15'!$H:$H</definedName>
    <definedName name="Z_340562B9_6CEE_4962_8D7D_CA1C6778F52C_.wvu.Cols" localSheetId="11" hidden="1">'Attach 5'!$H:$H</definedName>
    <definedName name="Z_340562B9_6CEE_4962_8D7D_CA1C6778F52C_.wvu.Cols" localSheetId="13" hidden="1">'Attach 6'!$H:$H</definedName>
    <definedName name="Z_340562B9_6CEE_4962_8D7D_CA1C6778F52C_.wvu.PrintArea" localSheetId="6" hidden="1">'Attach (QR)'!$A$1:$E$28</definedName>
    <definedName name="Z_340562B9_6CEE_4962_8D7D_CA1C6778F52C_.wvu.PrintArea" localSheetId="16" hidden="1">'Attach 10'!$A$1:$E$18</definedName>
    <definedName name="Z_340562B9_6CEE_4962_8D7D_CA1C6778F52C_.wvu.PrintArea" localSheetId="17" hidden="1">'Attach 11'!$A$1:$E$29</definedName>
    <definedName name="Z_340562B9_6CEE_4962_8D7D_CA1C6778F52C_.wvu.PrintArea" localSheetId="19" hidden="1">'Attach 13'!$A$1:$E$27</definedName>
    <definedName name="Z_340562B9_6CEE_4962_8D7D_CA1C6778F52C_.wvu.PrintArea" localSheetId="20" hidden="1">'Attach 14'!$A$1:$E$29</definedName>
    <definedName name="Z_340562B9_6CEE_4962_8D7D_CA1C6778F52C_.wvu.PrintArea" localSheetId="21" hidden="1">'Attach 15'!$A$1:$E$92</definedName>
    <definedName name="Z_340562B9_6CEE_4962_8D7D_CA1C6778F52C_.wvu.PrintArea" localSheetId="22" hidden="1">'Attach 16'!$A$1:$L$90</definedName>
    <definedName name="Z_340562B9_6CEE_4962_8D7D_CA1C6778F52C_.wvu.PrintArea" localSheetId="23" hidden="1">'Attach 17'!$A$1:$E$33</definedName>
    <definedName name="Z_340562B9_6CEE_4962_8D7D_CA1C6778F52C_.wvu.PrintArea" localSheetId="26" hidden="1">'Attach 18'!$A$1:$E$31</definedName>
    <definedName name="Z_340562B9_6CEE_4962_8D7D_CA1C6778F52C_.wvu.PrintArea" localSheetId="24" hidden="1">'Attach 18 Safety'!$A$1:$E$24</definedName>
    <definedName name="Z_340562B9_6CEE_4962_8D7D_CA1C6778F52C_.wvu.PrintArea" localSheetId="5" hidden="1">'Attach 3(JV)'!$A$1:$E$28</definedName>
    <definedName name="Z_340562B9_6CEE_4962_8D7D_CA1C6778F52C_.wvu.PrintArea" localSheetId="8" hidden="1">'Attach 4'!$A$1:$G$25</definedName>
    <definedName name="Z_340562B9_6CEE_4962_8D7D_CA1C6778F52C_.wvu.PrintArea" localSheetId="9" hidden="1">'Attach 4 (A)'!$A$1:$E$27</definedName>
    <definedName name="Z_340562B9_6CEE_4962_8D7D_CA1C6778F52C_.wvu.PrintArea" localSheetId="10" hidden="1">'Attach 4 (B)'!$A$1:$E$26</definedName>
    <definedName name="Z_340562B9_6CEE_4962_8D7D_CA1C6778F52C_.wvu.PrintArea" localSheetId="11" hidden="1">'Attach 5'!$A$1:$E$34</definedName>
    <definedName name="Z_340562B9_6CEE_4962_8D7D_CA1C6778F52C_.wvu.PrintArea" localSheetId="13" hidden="1">'Attach 6'!$A$1:$E$28</definedName>
    <definedName name="Z_340562B9_6CEE_4962_8D7D_CA1C6778F52C_.wvu.PrintArea" localSheetId="14" hidden="1">'Attach 7'!$A$1:$E$18</definedName>
    <definedName name="Z_340562B9_6CEE_4962_8D7D_CA1C6778F52C_.wvu.PrintArea" localSheetId="15" hidden="1">'Attach 9'!$A$1:$H$32</definedName>
    <definedName name="Z_340562B9_6CEE_4962_8D7D_CA1C6778F52C_.wvu.PrintArea" localSheetId="3" hidden="1">'Bid Form 1st Envelope '!$A$1:$F$119</definedName>
    <definedName name="Z_340562B9_6CEE_4962_8D7D_CA1C6778F52C_.wvu.PrintTitles" localSheetId="15" hidden="1">'Attach 9'!$17:$17</definedName>
    <definedName name="Z_340562B9_6CEE_4962_8D7D_CA1C6778F52C_.wvu.Rows" localSheetId="21" hidden="1">'Attach 15'!$16:$16</definedName>
    <definedName name="Z_340562B9_6CEE_4962_8D7D_CA1C6778F52C_.wvu.Rows" localSheetId="23" hidden="1">'Attach 17'!$26:$26,'Attach 17'!$32:$209</definedName>
    <definedName name="Z_340562B9_6CEE_4962_8D7D_CA1C6778F52C_.wvu.Rows" localSheetId="26" hidden="1">'Attach 18'!$13:$13,'Attach 18'!$20:$28</definedName>
    <definedName name="Z_340562B9_6CEE_4962_8D7D_CA1C6778F52C_.wvu.Rows" localSheetId="11" hidden="1">'Attach 5'!$4:$4</definedName>
    <definedName name="Z_347D9A5E_5167_4CD7_A121_BEAF211F64E4_.wvu.Cols" localSheetId="21" hidden="1">'Attach 15'!$H:$H,'Attach 15'!$J:$J</definedName>
    <definedName name="Z_347D9A5E_5167_4CD7_A121_BEAF211F64E4_.wvu.Cols" localSheetId="25" hidden="1">'Attach 18 SP'!$J:$P</definedName>
    <definedName name="Z_347D9A5E_5167_4CD7_A121_BEAF211F64E4_.wvu.Cols" localSheetId="5" hidden="1">'Attach 3(JV)'!$G:$H</definedName>
    <definedName name="Z_347D9A5E_5167_4CD7_A121_BEAF211F64E4_.wvu.Cols" localSheetId="8" hidden="1">'Attach 4'!$H:$O</definedName>
    <definedName name="Z_347D9A5E_5167_4CD7_A121_BEAF211F64E4_.wvu.Cols" localSheetId="11" hidden="1">'Attach 5'!$H:$H</definedName>
    <definedName name="Z_347D9A5E_5167_4CD7_A121_BEAF211F64E4_.wvu.Cols" localSheetId="12" hidden="1">'Attach 5A'!$G:$H</definedName>
    <definedName name="Z_347D9A5E_5167_4CD7_A121_BEAF211F64E4_.wvu.Cols" localSheetId="13" hidden="1">'Attach 6'!$H:$H</definedName>
    <definedName name="Z_347D9A5E_5167_4CD7_A121_BEAF211F64E4_.wvu.Cols" localSheetId="3" hidden="1">'Bid Form 1st Envelope '!$L:$L,'Bid Form 1st Envelope '!$AA:$AI</definedName>
    <definedName name="Z_347D9A5E_5167_4CD7_A121_BEAF211F64E4_.wvu.Cols" localSheetId="2" hidden="1">'Names of Bidder'!$H:$AC</definedName>
    <definedName name="Z_347D9A5E_5167_4CD7_A121_BEAF211F64E4_.wvu.FilterData" localSheetId="2" hidden="1">'Names of Bidder'!$B$6:$G$11</definedName>
    <definedName name="Z_347D9A5E_5167_4CD7_A121_BEAF211F64E4_.wvu.PrintArea" localSheetId="6" hidden="1">'Attach (QR)'!$A$1:$E$28</definedName>
    <definedName name="Z_347D9A5E_5167_4CD7_A121_BEAF211F64E4_.wvu.PrintArea" localSheetId="16" hidden="1">'Attach 10'!$A$1:$F$18</definedName>
    <definedName name="Z_347D9A5E_5167_4CD7_A121_BEAF211F64E4_.wvu.PrintArea" localSheetId="17" hidden="1">'Attach 11'!$A$1:$E$29</definedName>
    <definedName name="Z_347D9A5E_5167_4CD7_A121_BEAF211F64E4_.wvu.PrintArea" localSheetId="19" hidden="1">'Attach 13'!$A$1:$E$27</definedName>
    <definedName name="Z_347D9A5E_5167_4CD7_A121_BEAF211F64E4_.wvu.PrintArea" localSheetId="20" hidden="1">'Attach 14'!$A$1:$E$29</definedName>
    <definedName name="Z_347D9A5E_5167_4CD7_A121_BEAF211F64E4_.wvu.PrintArea" localSheetId="21" hidden="1">'Attach 15'!$A$1:$E$92</definedName>
    <definedName name="Z_347D9A5E_5167_4CD7_A121_BEAF211F64E4_.wvu.PrintArea" localSheetId="22" hidden="1">'Attach 16'!$A$1:$L$90</definedName>
    <definedName name="Z_347D9A5E_5167_4CD7_A121_BEAF211F64E4_.wvu.PrintArea" localSheetId="23" hidden="1">'Attach 17'!$A$1:$E$33</definedName>
    <definedName name="Z_347D9A5E_5167_4CD7_A121_BEAF211F64E4_.wvu.PrintArea" localSheetId="26" hidden="1">'Attach 18'!$A$1:$E$31</definedName>
    <definedName name="Z_347D9A5E_5167_4CD7_A121_BEAF211F64E4_.wvu.PrintArea" localSheetId="24" hidden="1">'Attach 18 Safety'!$A$1:$E$24</definedName>
    <definedName name="Z_347D9A5E_5167_4CD7_A121_BEAF211F64E4_.wvu.PrintArea" localSheetId="25" hidden="1">'Attach 18 SP'!$A$7:$I$157</definedName>
    <definedName name="Z_347D9A5E_5167_4CD7_A121_BEAF211F64E4_.wvu.PrintArea" localSheetId="5" hidden="1">'Attach 3(JV)'!$A$1:$E$28</definedName>
    <definedName name="Z_347D9A5E_5167_4CD7_A121_BEAF211F64E4_.wvu.PrintArea" localSheetId="8" hidden="1">'Attach 4'!$A$1:$G$25</definedName>
    <definedName name="Z_347D9A5E_5167_4CD7_A121_BEAF211F64E4_.wvu.PrintArea" localSheetId="9" hidden="1">'Attach 4 (A)'!$A$1:$E$27</definedName>
    <definedName name="Z_347D9A5E_5167_4CD7_A121_BEAF211F64E4_.wvu.PrintArea" localSheetId="10" hidden="1">'Attach 4 (B)'!$A$1:$E$26</definedName>
    <definedName name="Z_347D9A5E_5167_4CD7_A121_BEAF211F64E4_.wvu.PrintArea" localSheetId="11" hidden="1">'Attach 5'!$A$1:$E$110</definedName>
    <definedName name="Z_347D9A5E_5167_4CD7_A121_BEAF211F64E4_.wvu.PrintArea" localSheetId="12" hidden="1">'Attach 5A'!$A$1:$E$73</definedName>
    <definedName name="Z_347D9A5E_5167_4CD7_A121_BEAF211F64E4_.wvu.PrintArea" localSheetId="13" hidden="1">'Attach 6'!$A$1:$E$28</definedName>
    <definedName name="Z_347D9A5E_5167_4CD7_A121_BEAF211F64E4_.wvu.PrintArea" localSheetId="14" hidden="1">'Attach 7'!$A$1:$E$18</definedName>
    <definedName name="Z_347D9A5E_5167_4CD7_A121_BEAF211F64E4_.wvu.PrintArea" localSheetId="15" hidden="1">'Attach 9'!$A$1:$H$31</definedName>
    <definedName name="Z_347D9A5E_5167_4CD7_A121_BEAF211F64E4_.wvu.PrintArea" localSheetId="3" hidden="1">'Bid Form 1st Envelope '!$A$1:$J$119</definedName>
    <definedName name="Z_347D9A5E_5167_4CD7_A121_BEAF211F64E4_.wvu.PrintArea" localSheetId="1" hidden="1">Cover!$A$1:$F$19</definedName>
    <definedName name="Z_347D9A5E_5167_4CD7_A121_BEAF211F64E4_.wvu.PrintArea" localSheetId="2" hidden="1">'Names of Bidder'!$B$1:$G$30</definedName>
    <definedName name="Z_347D9A5E_5167_4CD7_A121_BEAF211F64E4_.wvu.PrintTitles" localSheetId="15" hidden="1">'Attach 9'!$17:$17</definedName>
    <definedName name="Z_347D9A5E_5167_4CD7_A121_BEAF211F64E4_.wvu.Rows" localSheetId="21" hidden="1">'Attach 15'!$16:$16</definedName>
    <definedName name="Z_347D9A5E_5167_4CD7_A121_BEAF211F64E4_.wvu.Rows" localSheetId="23" hidden="1">'Attach 17'!$26:$26,'Attach 17'!$32:$209</definedName>
    <definedName name="Z_347D9A5E_5167_4CD7_A121_BEAF211F64E4_.wvu.Rows" localSheetId="26" hidden="1">'Attach 18'!$13:$13,'Attach 18'!$20:$28</definedName>
    <definedName name="Z_347D9A5E_5167_4CD7_A121_BEAF211F64E4_.wvu.Rows" localSheetId="25" hidden="1">'Attach 18 SP'!$149:$153</definedName>
    <definedName name="Z_347D9A5E_5167_4CD7_A121_BEAF211F64E4_.wvu.Rows" localSheetId="11" hidden="1">'Attach 5'!$4:$4</definedName>
    <definedName name="Z_347D9A5E_5167_4CD7_A121_BEAF211F64E4_.wvu.Rows" localSheetId="12" hidden="1">'Attach 5A'!$25:$30</definedName>
    <definedName name="Z_347D9A5E_5167_4CD7_A121_BEAF211F64E4_.wvu.Rows" localSheetId="3" hidden="1">'Bid Form 1st Envelope '!$26:$27,'Bid Form 1st Envelope '!$102:$102,'Bid Form 1st Envelope '!$105:$106</definedName>
    <definedName name="Z_38BECF6E_1A53_4F98_87B9_44F2C5F77E08_.wvu.Cols" localSheetId="21" hidden="1">'Attach 15'!$H:$H</definedName>
    <definedName name="Z_38BECF6E_1A53_4F98_87B9_44F2C5F77E08_.wvu.Cols" localSheetId="11" hidden="1">'Attach 5'!$H:$H</definedName>
    <definedName name="Z_38BECF6E_1A53_4F98_87B9_44F2C5F77E08_.wvu.Cols" localSheetId="13" hidden="1">'Attach 6'!$H:$H</definedName>
    <definedName name="Z_38BECF6E_1A53_4F98_87B9_44F2C5F77E08_.wvu.PrintArea" localSheetId="6" hidden="1">'Attach (QR)'!$A$1:$E$28</definedName>
    <definedName name="Z_38BECF6E_1A53_4F98_87B9_44F2C5F77E08_.wvu.PrintArea" localSheetId="16" hidden="1">'Attach 10'!$A$1:$E$18</definedName>
    <definedName name="Z_38BECF6E_1A53_4F98_87B9_44F2C5F77E08_.wvu.PrintArea" localSheetId="17" hidden="1">'Attach 11'!$A$1:$E$29</definedName>
    <definedName name="Z_38BECF6E_1A53_4F98_87B9_44F2C5F77E08_.wvu.PrintArea" localSheetId="19" hidden="1">'Attach 13'!$A$1:$E$27</definedName>
    <definedName name="Z_38BECF6E_1A53_4F98_87B9_44F2C5F77E08_.wvu.PrintArea" localSheetId="20" hidden="1">'Attach 14'!$A$1:$E$29</definedName>
    <definedName name="Z_38BECF6E_1A53_4F98_87B9_44F2C5F77E08_.wvu.PrintArea" localSheetId="21" hidden="1">'Attach 15'!$A$1:$E$92</definedName>
    <definedName name="Z_38BECF6E_1A53_4F98_87B9_44F2C5F77E08_.wvu.PrintArea" localSheetId="22" hidden="1">'Attach 16'!$A$1:$L$90</definedName>
    <definedName name="Z_38BECF6E_1A53_4F98_87B9_44F2C5F77E08_.wvu.PrintArea" localSheetId="23" hidden="1">'Attach 17'!$A$1:$E$33</definedName>
    <definedName name="Z_38BECF6E_1A53_4F98_87B9_44F2C5F77E08_.wvu.PrintArea" localSheetId="26" hidden="1">'Attach 18'!$A$1:$E$31</definedName>
    <definedName name="Z_38BECF6E_1A53_4F98_87B9_44F2C5F77E08_.wvu.PrintArea" localSheetId="24" hidden="1">'Attach 18 Safety'!$A$1:$E$24</definedName>
    <definedName name="Z_38BECF6E_1A53_4F98_87B9_44F2C5F77E08_.wvu.PrintArea" localSheetId="5" hidden="1">'Attach 3(JV)'!$A$1:$E$28</definedName>
    <definedName name="Z_38BECF6E_1A53_4F98_87B9_44F2C5F77E08_.wvu.PrintArea" localSheetId="8" hidden="1">'Attach 4'!$A$1:$G$25</definedName>
    <definedName name="Z_38BECF6E_1A53_4F98_87B9_44F2C5F77E08_.wvu.PrintArea" localSheetId="9" hidden="1">'Attach 4 (A)'!$A$1:$E$27</definedName>
    <definedName name="Z_38BECF6E_1A53_4F98_87B9_44F2C5F77E08_.wvu.PrintArea" localSheetId="10" hidden="1">'Attach 4 (B)'!$A$1:$E$26</definedName>
    <definedName name="Z_38BECF6E_1A53_4F98_87B9_44F2C5F77E08_.wvu.PrintArea" localSheetId="11" hidden="1">'Attach 5'!$A$1:$E$34</definedName>
    <definedName name="Z_38BECF6E_1A53_4F98_87B9_44F2C5F77E08_.wvu.PrintArea" localSheetId="13" hidden="1">'Attach 6'!$A$1:$E$28</definedName>
    <definedName name="Z_38BECF6E_1A53_4F98_87B9_44F2C5F77E08_.wvu.PrintArea" localSheetId="14" hidden="1">'Attach 7'!$A$1:$E$18</definedName>
    <definedName name="Z_38BECF6E_1A53_4F98_87B9_44F2C5F77E08_.wvu.PrintArea" localSheetId="15" hidden="1">'Attach 9'!$A$1:$H$32</definedName>
    <definedName name="Z_38BECF6E_1A53_4F98_87B9_44F2C5F77E08_.wvu.PrintArea" localSheetId="3" hidden="1">'Bid Form 1st Envelope '!$A$1:$F$119</definedName>
    <definedName name="Z_38BECF6E_1A53_4F98_87B9_44F2C5F77E08_.wvu.PrintTitles" localSheetId="15" hidden="1">'Attach 9'!$17:$17</definedName>
    <definedName name="Z_38BECF6E_1A53_4F98_87B9_44F2C5F77E08_.wvu.Rows" localSheetId="21" hidden="1">'Attach 15'!$16:$16</definedName>
    <definedName name="Z_38BECF6E_1A53_4F98_87B9_44F2C5F77E08_.wvu.Rows" localSheetId="23" hidden="1">'Attach 17'!$26:$26,'Attach 17'!$32:$209</definedName>
    <definedName name="Z_38BECF6E_1A53_4F98_87B9_44F2C5F77E08_.wvu.Rows" localSheetId="26" hidden="1">'Attach 18'!$13:$13,'Attach 18'!$20:$28</definedName>
    <definedName name="Z_38BECF6E_1A53_4F98_87B9_44F2C5F77E08_.wvu.Rows" localSheetId="11" hidden="1">'Attach 5'!$4:$4</definedName>
    <definedName name="Z_3A8B001E_D355_4E44_9D62_9B33EB722C43_.wvu.PrintArea" localSheetId="4" hidden="1">'Attach 1 '!$A$1:$I$169</definedName>
    <definedName name="Z_3AF5D368_0F40_4903_B06B_A4E8DE0BBD2F_.wvu.Cols" localSheetId="2" hidden="1">'Names of Bidder'!$L:$L</definedName>
    <definedName name="Z_3AF5D368_0F40_4903_B06B_A4E8DE0BBD2F_.wvu.PrintArea" localSheetId="2" hidden="1">'Names of Bidder'!$B$1:$E$27</definedName>
    <definedName name="Z_3D533733_6F8B_4F06_9F95_49767175CF75_.wvu.Cols" localSheetId="7" hidden="1">'Attach-3 (QR)'!$M:$Q</definedName>
    <definedName name="Z_3D533733_6F8B_4F06_9F95_49767175CF75_.wvu.PrintArea" localSheetId="7" hidden="1">'Attach-3 (QR)'!$A$1:$I$223</definedName>
    <definedName name="Z_3D533733_6F8B_4F06_9F95_49767175CF75_.wvu.Rows" localSheetId="7" hidden="1">'Attach-3 (QR)'!#REF!,'Attach-3 (QR)'!#REF!,'Attach-3 (QR)'!#REF!,'Attach-3 (QR)'!#REF!,'Attach-3 (QR)'!#REF!,'Attach-3 (QR)'!#REF!,'Attach-3 (QR)'!#REF!,'Attach-3 (QR)'!#REF!,'Attach-3 (QR)'!#REF!,'Attach-3 (QR)'!#REF!,'Attach-3 (QR)'!$109:$109,'Attach-3 (QR)'!#REF!,'Attach-3 (QR)'!#REF!,'Attach-3 (QR)'!#REF!,'Attach-3 (QR)'!#REF!,'Attach-3 (QR)'!#REF!,'Attach-3 (QR)'!#REF!,'Attach-3 (QR)'!$124:$164,'Attach-3 (QR)'!#REF!,'Attach-3 (QR)'!#REF!,'Attach-3 (QR)'!$180:$201</definedName>
    <definedName name="Z_42E95D05_5FE4_4BDE_99D8_8A5175191762_.wvu.Cols" localSheetId="18" hidden="1">'Attach 12'!$G:$G,'Attach 12'!$I:$I</definedName>
    <definedName name="Z_42E95D05_5FE4_4BDE_99D8_8A5175191762_.wvu.Cols" localSheetId="7" hidden="1">'Attach-3 (QR)'!$N:$P</definedName>
    <definedName name="Z_42E95D05_5FE4_4BDE_99D8_8A5175191762_.wvu.PrintArea" localSheetId="18" hidden="1">'Attach 12'!$A$1:$F$15</definedName>
    <definedName name="Z_42E95D05_5FE4_4BDE_99D8_8A5175191762_.wvu.PrintArea" localSheetId="7" hidden="1">'Attach-3 (QR)'!$A$1:$I$223</definedName>
    <definedName name="Z_42E95D05_5FE4_4BDE_99D8_8A5175191762_.wvu.Rows" localSheetId="18" hidden="1">'Attach 12'!#REF!,'Attach 12'!#REF!,'Attach 12'!#REF!,'Attach 12'!$16:$103</definedName>
    <definedName name="Z_42E95D05_5FE4_4BDE_99D8_8A5175191762_.wvu.Rows" localSheetId="7" hidden="1">'Attach-3 (QR)'!#REF!,'Attach-3 (QR)'!#REF!,'Attach-3 (QR)'!#REF!,'Attach-3 (QR)'!#REF!,'Attach-3 (QR)'!#REF!,'Attach-3 (QR)'!#REF!,'Attach-3 (QR)'!$109:$109,'Attach-3 (QR)'!#REF!,'Attach-3 (QR)'!$125:$164,'Attach-3 (QR)'!#REF!,'Attach-3 (QR)'!#REF!,'Attach-3 (QR)'!$180:$201</definedName>
    <definedName name="Z_43BCBF1E_CDCF_4541_8D79_87EDCECBC1FD_.wvu.Cols" localSheetId="21" hidden="1">'Attach 15'!$H:$H</definedName>
    <definedName name="Z_43BCBF1E_CDCF_4541_8D79_87EDCECBC1FD_.wvu.Cols" localSheetId="11" hidden="1">'Attach 5'!$H:$H</definedName>
    <definedName name="Z_43BCBF1E_CDCF_4541_8D79_87EDCECBC1FD_.wvu.Cols" localSheetId="13" hidden="1">'Attach 6'!$H:$H</definedName>
    <definedName name="Z_43BCBF1E_CDCF_4541_8D79_87EDCECBC1FD_.wvu.PrintArea" localSheetId="6" hidden="1">'Attach (QR)'!$A$1:$E$28</definedName>
    <definedName name="Z_43BCBF1E_CDCF_4541_8D79_87EDCECBC1FD_.wvu.PrintArea" localSheetId="16" hidden="1">'Attach 10'!$A$1:$E$18</definedName>
    <definedName name="Z_43BCBF1E_CDCF_4541_8D79_87EDCECBC1FD_.wvu.PrintArea" localSheetId="17" hidden="1">'Attach 11'!$A$1:$E$29</definedName>
    <definedName name="Z_43BCBF1E_CDCF_4541_8D79_87EDCECBC1FD_.wvu.PrintArea" localSheetId="19" hidden="1">'Attach 13'!$A$1:$E$29</definedName>
    <definedName name="Z_43BCBF1E_CDCF_4541_8D79_87EDCECBC1FD_.wvu.PrintArea" localSheetId="20" hidden="1">'Attach 14'!$A$1:$E$29</definedName>
    <definedName name="Z_43BCBF1E_CDCF_4541_8D79_87EDCECBC1FD_.wvu.PrintArea" localSheetId="21" hidden="1">'Attach 15'!$A$1:$E$93</definedName>
    <definedName name="Z_43BCBF1E_CDCF_4541_8D79_87EDCECBC1FD_.wvu.PrintArea" localSheetId="22" hidden="1">'Attach 16'!$A$1:$L$90</definedName>
    <definedName name="Z_43BCBF1E_CDCF_4541_8D79_87EDCECBC1FD_.wvu.PrintArea" localSheetId="26" hidden="1">'Attach 18'!$A$1:$E$35</definedName>
    <definedName name="Z_43BCBF1E_CDCF_4541_8D79_87EDCECBC1FD_.wvu.PrintArea" localSheetId="24" hidden="1">'Attach 18 Safety'!$A$1:$E$24</definedName>
    <definedName name="Z_43BCBF1E_CDCF_4541_8D79_87EDCECBC1FD_.wvu.PrintArea" localSheetId="5" hidden="1">'Attach 3(JV)'!$A$1:$E$28</definedName>
    <definedName name="Z_43BCBF1E_CDCF_4541_8D79_87EDCECBC1FD_.wvu.PrintArea" localSheetId="8" hidden="1">'Attach 4'!$A$1:$E$25</definedName>
    <definedName name="Z_43BCBF1E_CDCF_4541_8D79_87EDCECBC1FD_.wvu.PrintArea" localSheetId="9" hidden="1">'Attach 4 (A)'!$A$1:$E$27</definedName>
    <definedName name="Z_43BCBF1E_CDCF_4541_8D79_87EDCECBC1FD_.wvu.PrintArea" localSheetId="10" hidden="1">'Attach 4 (B)'!$A$1:$E$26</definedName>
    <definedName name="Z_43BCBF1E_CDCF_4541_8D79_87EDCECBC1FD_.wvu.PrintArea" localSheetId="11" hidden="1">'Attach 5'!$A$1:$E$109</definedName>
    <definedName name="Z_43BCBF1E_CDCF_4541_8D79_87EDCECBC1FD_.wvu.PrintArea" localSheetId="13" hidden="1">'Attach 6'!$A$1:$E$51</definedName>
    <definedName name="Z_43BCBF1E_CDCF_4541_8D79_87EDCECBC1FD_.wvu.PrintArea" localSheetId="14" hidden="1">'Attach 7'!$A$1:$E$18</definedName>
    <definedName name="Z_43BCBF1E_CDCF_4541_8D79_87EDCECBC1FD_.wvu.PrintArea" localSheetId="15" hidden="1">'Attach 9'!$A$1:$H$38</definedName>
    <definedName name="Z_43BCBF1E_CDCF_4541_8D79_87EDCECBC1FD_.wvu.PrintArea" localSheetId="3" hidden="1">'Bid Form 1st Envelope '!$A$1:$F$119</definedName>
    <definedName name="Z_43BCBF1E_CDCF_4541_8D79_87EDCECBC1FD_.wvu.PrintTitles" localSheetId="15" hidden="1">'Attach 9'!$17:$17</definedName>
    <definedName name="Z_43BCBF1E_CDCF_4541_8D79_87EDCECBC1FD_.wvu.Rows" localSheetId="21" hidden="1">'Attach 15'!$13:$14,'Attach 15'!$16:$16</definedName>
    <definedName name="Z_44C1C443_3199_4288_884A_D16AF7B2CD69_.wvu.PrintArea" localSheetId="4" hidden="1">'Attach 1 '!$A$1:$I$169</definedName>
    <definedName name="Z_477F7E43_D393_45BA_B99B_D838E4629B5D_.wvu.Cols" localSheetId="21" hidden="1">'Attach 15'!$H:$H</definedName>
    <definedName name="Z_477F7E43_D393_45BA_B99B_D838E4629B5D_.wvu.Cols" localSheetId="11" hidden="1">'Attach 5'!$H:$H</definedName>
    <definedName name="Z_477F7E43_D393_45BA_B99B_D838E4629B5D_.wvu.Cols" localSheetId="13" hidden="1">'Attach 6'!$H:$H</definedName>
    <definedName name="Z_477F7E43_D393_45BA_B99B_D838E4629B5D_.wvu.PrintArea" localSheetId="6" hidden="1">'Attach (QR)'!$A$1:$E$28</definedName>
    <definedName name="Z_477F7E43_D393_45BA_B99B_D838E4629B5D_.wvu.PrintArea" localSheetId="16" hidden="1">'Attach 10'!$A$1:$E$18</definedName>
    <definedName name="Z_477F7E43_D393_45BA_B99B_D838E4629B5D_.wvu.PrintArea" localSheetId="17" hidden="1">'Attach 11'!$A$1:$E$29</definedName>
    <definedName name="Z_477F7E43_D393_45BA_B99B_D838E4629B5D_.wvu.PrintArea" localSheetId="19" hidden="1">'Attach 13'!$A$1:$E$27</definedName>
    <definedName name="Z_477F7E43_D393_45BA_B99B_D838E4629B5D_.wvu.PrintArea" localSheetId="20" hidden="1">'Attach 14'!$A$1:$E$29</definedName>
    <definedName name="Z_477F7E43_D393_45BA_B99B_D838E4629B5D_.wvu.PrintArea" localSheetId="21" hidden="1">'Attach 15'!$A$1:$E$92</definedName>
    <definedName name="Z_477F7E43_D393_45BA_B99B_D838E4629B5D_.wvu.PrintArea" localSheetId="22" hidden="1">'Attach 16'!$A$1:$L$90</definedName>
    <definedName name="Z_477F7E43_D393_45BA_B99B_D838E4629B5D_.wvu.PrintArea" localSheetId="23" hidden="1">'Attach 17'!$A$1:$E$33</definedName>
    <definedName name="Z_477F7E43_D393_45BA_B99B_D838E4629B5D_.wvu.PrintArea" localSheetId="26" hidden="1">'Attach 18'!$A$1:$E$31</definedName>
    <definedName name="Z_477F7E43_D393_45BA_B99B_D838E4629B5D_.wvu.PrintArea" localSheetId="24" hidden="1">'Attach 18 Safety'!$A$1:$E$24</definedName>
    <definedName name="Z_477F7E43_D393_45BA_B99B_D838E4629B5D_.wvu.PrintArea" localSheetId="5" hidden="1">'Attach 3(JV)'!$A$1:$E$28</definedName>
    <definedName name="Z_477F7E43_D393_45BA_B99B_D838E4629B5D_.wvu.PrintArea" localSheetId="8" hidden="1">'Attach 4'!$A$1:$G$25</definedName>
    <definedName name="Z_477F7E43_D393_45BA_B99B_D838E4629B5D_.wvu.PrintArea" localSheetId="9" hidden="1">'Attach 4 (A)'!$A$1:$E$27</definedName>
    <definedName name="Z_477F7E43_D393_45BA_B99B_D838E4629B5D_.wvu.PrintArea" localSheetId="10" hidden="1">'Attach 4 (B)'!$A$1:$E$26</definedName>
    <definedName name="Z_477F7E43_D393_45BA_B99B_D838E4629B5D_.wvu.PrintArea" localSheetId="11" hidden="1">'Attach 5'!$A$1:$E$34</definedName>
    <definedName name="Z_477F7E43_D393_45BA_B99B_D838E4629B5D_.wvu.PrintArea" localSheetId="13" hidden="1">'Attach 6'!$A$1:$E$28</definedName>
    <definedName name="Z_477F7E43_D393_45BA_B99B_D838E4629B5D_.wvu.PrintArea" localSheetId="14" hidden="1">'Attach 7'!$A$1:$E$18</definedName>
    <definedName name="Z_477F7E43_D393_45BA_B99B_D838E4629B5D_.wvu.PrintArea" localSheetId="15" hidden="1">'Attach 9'!$A$1:$H$32</definedName>
    <definedName name="Z_477F7E43_D393_45BA_B99B_D838E4629B5D_.wvu.PrintArea" localSheetId="3" hidden="1">'Bid Form 1st Envelope '!$A$1:$F$119</definedName>
    <definedName name="Z_477F7E43_D393_45BA_B99B_D838E4629B5D_.wvu.PrintTitles" localSheetId="15" hidden="1">'Attach 9'!$17:$17</definedName>
    <definedName name="Z_477F7E43_D393_45BA_B99B_D838E4629B5D_.wvu.Rows" localSheetId="21" hidden="1">'Attach 15'!$16:$16</definedName>
    <definedName name="Z_477F7E43_D393_45BA_B99B_D838E4629B5D_.wvu.Rows" localSheetId="23" hidden="1">'Attach 17'!$26:$26,'Attach 17'!$32:$209</definedName>
    <definedName name="Z_477F7E43_D393_45BA_B99B_D838E4629B5D_.wvu.Rows" localSheetId="26" hidden="1">'Attach 18'!$13:$13,'Attach 18'!$20:$28</definedName>
    <definedName name="Z_477F7E43_D393_45BA_B99B_D838E4629B5D_.wvu.Rows" localSheetId="11" hidden="1">'Attach 5'!$4:$4</definedName>
    <definedName name="Z_47D52ECC_373D_4A7A_838F_7112A4A0A94F_.wvu.Cols" localSheetId="21" hidden="1">'Attach 15'!$H:$H,'Attach 15'!$J:$J</definedName>
    <definedName name="Z_47D52ECC_373D_4A7A_838F_7112A4A0A94F_.wvu.Cols" localSheetId="25" hidden="1">'Attach 18 SP'!$J:$P</definedName>
    <definedName name="Z_47D52ECC_373D_4A7A_838F_7112A4A0A94F_.wvu.Cols" localSheetId="5" hidden="1">'Attach 3(JV)'!$G:$H</definedName>
    <definedName name="Z_47D52ECC_373D_4A7A_838F_7112A4A0A94F_.wvu.Cols" localSheetId="8" hidden="1">'Attach 4'!$H:$O</definedName>
    <definedName name="Z_47D52ECC_373D_4A7A_838F_7112A4A0A94F_.wvu.Cols" localSheetId="11" hidden="1">'Attach 5'!$H:$H</definedName>
    <definedName name="Z_47D52ECC_373D_4A7A_838F_7112A4A0A94F_.wvu.Cols" localSheetId="12" hidden="1">'Attach 5A'!$G:$H</definedName>
    <definedName name="Z_47D52ECC_373D_4A7A_838F_7112A4A0A94F_.wvu.Cols" localSheetId="13" hidden="1">'Attach 6'!$H:$H</definedName>
    <definedName name="Z_47D52ECC_373D_4A7A_838F_7112A4A0A94F_.wvu.Cols" localSheetId="3" hidden="1">'Bid Form 1st Envelope '!$L:$L,'Bid Form 1st Envelope '!$AA:$AI</definedName>
    <definedName name="Z_47D52ECC_373D_4A7A_838F_7112A4A0A94F_.wvu.Cols" localSheetId="2" hidden="1">'Names of Bidder'!$H:$AC</definedName>
    <definedName name="Z_47D52ECC_373D_4A7A_838F_7112A4A0A94F_.wvu.FilterData" localSheetId="2" hidden="1">'Names of Bidder'!$B$6:$G$11</definedName>
    <definedName name="Z_47D52ECC_373D_4A7A_838F_7112A4A0A94F_.wvu.PrintArea" localSheetId="6" hidden="1">'Attach (QR)'!$A$1:$E$28</definedName>
    <definedName name="Z_47D52ECC_373D_4A7A_838F_7112A4A0A94F_.wvu.PrintArea" localSheetId="16" hidden="1">'Attach 10'!$A$1:$F$18</definedName>
    <definedName name="Z_47D52ECC_373D_4A7A_838F_7112A4A0A94F_.wvu.PrintArea" localSheetId="17" hidden="1">'Attach 11'!$A$1:$E$29</definedName>
    <definedName name="Z_47D52ECC_373D_4A7A_838F_7112A4A0A94F_.wvu.PrintArea" localSheetId="19" hidden="1">'Attach 13'!$A$1:$E$27</definedName>
    <definedName name="Z_47D52ECC_373D_4A7A_838F_7112A4A0A94F_.wvu.PrintArea" localSheetId="20" hidden="1">'Attach 14'!$A$1:$E$29</definedName>
    <definedName name="Z_47D52ECC_373D_4A7A_838F_7112A4A0A94F_.wvu.PrintArea" localSheetId="21" hidden="1">'Attach 15'!$A$1:$E$92</definedName>
    <definedName name="Z_47D52ECC_373D_4A7A_838F_7112A4A0A94F_.wvu.PrintArea" localSheetId="22" hidden="1">'Attach 16'!$A$1:$L$90</definedName>
    <definedName name="Z_47D52ECC_373D_4A7A_838F_7112A4A0A94F_.wvu.PrintArea" localSheetId="23" hidden="1">'Attach 17'!$A$1:$E$33</definedName>
    <definedName name="Z_47D52ECC_373D_4A7A_838F_7112A4A0A94F_.wvu.PrintArea" localSheetId="26" hidden="1">'Attach 18'!$A$1:$E$31</definedName>
    <definedName name="Z_47D52ECC_373D_4A7A_838F_7112A4A0A94F_.wvu.PrintArea" localSheetId="24" hidden="1">'Attach 18 Safety'!$A$1:$E$24</definedName>
    <definedName name="Z_47D52ECC_373D_4A7A_838F_7112A4A0A94F_.wvu.PrintArea" localSheetId="25" hidden="1">'Attach 18 SP'!$A$7:$I$157</definedName>
    <definedName name="Z_47D52ECC_373D_4A7A_838F_7112A4A0A94F_.wvu.PrintArea" localSheetId="5" hidden="1">'Attach 3(JV)'!$A$1:$E$28</definedName>
    <definedName name="Z_47D52ECC_373D_4A7A_838F_7112A4A0A94F_.wvu.PrintArea" localSheetId="8" hidden="1">'Attach 4'!$A$1:$G$25</definedName>
    <definedName name="Z_47D52ECC_373D_4A7A_838F_7112A4A0A94F_.wvu.PrintArea" localSheetId="9" hidden="1">'Attach 4 (A)'!$A$1:$E$27</definedName>
    <definedName name="Z_47D52ECC_373D_4A7A_838F_7112A4A0A94F_.wvu.PrintArea" localSheetId="10" hidden="1">'Attach 4 (B)'!$A$1:$E$26</definedName>
    <definedName name="Z_47D52ECC_373D_4A7A_838F_7112A4A0A94F_.wvu.PrintArea" localSheetId="11" hidden="1">'Attach 5'!$A$1:$E$110</definedName>
    <definedName name="Z_47D52ECC_373D_4A7A_838F_7112A4A0A94F_.wvu.PrintArea" localSheetId="12" hidden="1">'Attach 5A'!$A$1:$E$73</definedName>
    <definedName name="Z_47D52ECC_373D_4A7A_838F_7112A4A0A94F_.wvu.PrintArea" localSheetId="13" hidden="1">'Attach 6'!$A$1:$E$28</definedName>
    <definedName name="Z_47D52ECC_373D_4A7A_838F_7112A4A0A94F_.wvu.PrintArea" localSheetId="14" hidden="1">'Attach 7'!$A$1:$E$18</definedName>
    <definedName name="Z_47D52ECC_373D_4A7A_838F_7112A4A0A94F_.wvu.PrintArea" localSheetId="15" hidden="1">'Attach 9'!$A$1:$H$31</definedName>
    <definedName name="Z_47D52ECC_373D_4A7A_838F_7112A4A0A94F_.wvu.PrintArea" localSheetId="3" hidden="1">'Bid Form 1st Envelope '!$A$1:$J$119</definedName>
    <definedName name="Z_47D52ECC_373D_4A7A_838F_7112A4A0A94F_.wvu.PrintArea" localSheetId="1" hidden="1">Cover!$A$1:$F$19</definedName>
    <definedName name="Z_47D52ECC_373D_4A7A_838F_7112A4A0A94F_.wvu.PrintArea" localSheetId="2" hidden="1">'Names of Bidder'!$B$1:$G$30</definedName>
    <definedName name="Z_47D52ECC_373D_4A7A_838F_7112A4A0A94F_.wvu.PrintTitles" localSheetId="15" hidden="1">'Attach 9'!$17:$17</definedName>
    <definedName name="Z_47D52ECC_373D_4A7A_838F_7112A4A0A94F_.wvu.Rows" localSheetId="21" hidden="1">'Attach 15'!$16:$16</definedName>
    <definedName name="Z_47D52ECC_373D_4A7A_838F_7112A4A0A94F_.wvu.Rows" localSheetId="23" hidden="1">'Attach 17'!$26:$26,'Attach 17'!$32:$209</definedName>
    <definedName name="Z_47D52ECC_373D_4A7A_838F_7112A4A0A94F_.wvu.Rows" localSheetId="26" hidden="1">'Attach 18'!$13:$13,'Attach 18'!$20:$28</definedName>
    <definedName name="Z_47D52ECC_373D_4A7A_838F_7112A4A0A94F_.wvu.Rows" localSheetId="25" hidden="1">'Attach 18 SP'!$149:$153</definedName>
    <definedName name="Z_47D52ECC_373D_4A7A_838F_7112A4A0A94F_.wvu.Rows" localSheetId="11" hidden="1">'Attach 5'!$4:$4</definedName>
    <definedName name="Z_47D52ECC_373D_4A7A_838F_7112A4A0A94F_.wvu.Rows" localSheetId="12" hidden="1">'Attach 5A'!$25:$30</definedName>
    <definedName name="Z_47D52ECC_373D_4A7A_838F_7112A4A0A94F_.wvu.Rows" localSheetId="3" hidden="1">'Bid Form 1st Envelope '!$26:$27,'Bid Form 1st Envelope '!$102:$102,'Bid Form 1st Envelope '!$105:$106</definedName>
    <definedName name="Z_494F6778_23FE_4AAC_B37D_6C7543FC13B9_.wvu.Cols" localSheetId="21" hidden="1">'Attach 15'!$H:$H</definedName>
    <definedName name="Z_494F6778_23FE_4AAC_B37D_6C7543FC13B9_.wvu.Cols" localSheetId="11" hidden="1">'Attach 5'!$H:$H</definedName>
    <definedName name="Z_494F6778_23FE_4AAC_B37D_6C7543FC13B9_.wvu.Cols" localSheetId="13" hidden="1">'Attach 6'!$H:$H</definedName>
    <definedName name="Z_494F6778_23FE_4AAC_B37D_6C7543FC13B9_.wvu.Cols" localSheetId="7" hidden="1">'Attach-3 (QR)'!$J:$L</definedName>
    <definedName name="Z_494F6778_23FE_4AAC_B37D_6C7543FC13B9_.wvu.PrintArea" localSheetId="6" hidden="1">'Attach (QR)'!$A$1:$E$28</definedName>
    <definedName name="Z_494F6778_23FE_4AAC_B37D_6C7543FC13B9_.wvu.PrintArea" localSheetId="4" hidden="1">'Attach 1 '!$A$1:$I$169</definedName>
    <definedName name="Z_494F6778_23FE_4AAC_B37D_6C7543FC13B9_.wvu.PrintArea" localSheetId="16" hidden="1">'Attach 10'!$A$1:$E$18</definedName>
    <definedName name="Z_494F6778_23FE_4AAC_B37D_6C7543FC13B9_.wvu.PrintArea" localSheetId="17" hidden="1">'Attach 11'!$A$1:$E$29</definedName>
    <definedName name="Z_494F6778_23FE_4AAC_B37D_6C7543FC13B9_.wvu.PrintArea" localSheetId="19" hidden="1">'Attach 13'!$A$1:$E$29</definedName>
    <definedName name="Z_494F6778_23FE_4AAC_B37D_6C7543FC13B9_.wvu.PrintArea" localSheetId="20" hidden="1">'Attach 14'!$A$1:$E$29</definedName>
    <definedName name="Z_494F6778_23FE_4AAC_B37D_6C7543FC13B9_.wvu.PrintArea" localSheetId="21" hidden="1">'Attach 15'!$A$1:$E$92</definedName>
    <definedName name="Z_494F6778_23FE_4AAC_B37D_6C7543FC13B9_.wvu.PrintArea" localSheetId="22" hidden="1">'Attach 16'!$A$1:$L$90</definedName>
    <definedName name="Z_494F6778_23FE_4AAC_B37D_6C7543FC13B9_.wvu.PrintArea" localSheetId="26" hidden="1">'Attach 18'!$A$1:$E$35</definedName>
    <definedName name="Z_494F6778_23FE_4AAC_B37D_6C7543FC13B9_.wvu.PrintArea" localSheetId="24" hidden="1">'Attach 18 Safety'!$A$1:$E$24</definedName>
    <definedName name="Z_494F6778_23FE_4AAC_B37D_6C7543FC13B9_.wvu.PrintArea" localSheetId="5" hidden="1">'Attach 3(JV)'!$A$1:$E$28</definedName>
    <definedName name="Z_494F6778_23FE_4AAC_B37D_6C7543FC13B9_.wvu.PrintArea" localSheetId="8" hidden="1">'Attach 4'!$A$1:$E$25</definedName>
    <definedName name="Z_494F6778_23FE_4AAC_B37D_6C7543FC13B9_.wvu.PrintArea" localSheetId="9" hidden="1">'Attach 4 (A)'!$A$1:$E$27</definedName>
    <definedName name="Z_494F6778_23FE_4AAC_B37D_6C7543FC13B9_.wvu.PrintArea" localSheetId="10" hidden="1">'Attach 4 (B)'!$A$1:$E$26</definedName>
    <definedName name="Z_494F6778_23FE_4AAC_B37D_6C7543FC13B9_.wvu.PrintArea" localSheetId="11" hidden="1">'Attach 5'!$A$1:$E$109</definedName>
    <definedName name="Z_494F6778_23FE_4AAC_B37D_6C7543FC13B9_.wvu.PrintArea" localSheetId="13" hidden="1">'Attach 6'!$A$1:$E$51</definedName>
    <definedName name="Z_494F6778_23FE_4AAC_B37D_6C7543FC13B9_.wvu.PrintArea" localSheetId="14" hidden="1">'Attach 7'!$A$1:$E$18</definedName>
    <definedName name="Z_494F6778_23FE_4AAC_B37D_6C7543FC13B9_.wvu.PrintArea" localSheetId="15" hidden="1">'Attach 9'!$A$1:$H$38</definedName>
    <definedName name="Z_494F6778_23FE_4AAC_B37D_6C7543FC13B9_.wvu.PrintArea" localSheetId="7" hidden="1">'Attach-3 (QR)'!$A$1:$I$223</definedName>
    <definedName name="Z_494F6778_23FE_4AAC_B37D_6C7543FC13B9_.wvu.PrintArea" localSheetId="3" hidden="1">'Bid Form 1st Envelope '!$A$1:$F$119</definedName>
    <definedName name="Z_494F6778_23FE_4AAC_B37D_6C7543FC13B9_.wvu.PrintTitles" localSheetId="15" hidden="1">'Attach 9'!$17:$17</definedName>
    <definedName name="Z_494F6778_23FE_4AAC_B37D_6C7543FC13B9_.wvu.Rows" localSheetId="21" hidden="1">'Attach 15'!$16:$16</definedName>
    <definedName name="Z_494F6778_23FE_4AAC_B37D_6C7543FC13B9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A248946_722A_4651_AEA1_DE3476F52461_.wvu.Cols" localSheetId="12" hidden="1">'Attach 5A'!$H:$H</definedName>
    <definedName name="Z_4A248946_722A_4651_AEA1_DE3476F52461_.wvu.PrintArea" localSheetId="12" hidden="1">'Attach 5A'!$A$1:$E$73</definedName>
    <definedName name="Z_4A248946_722A_4651_AEA1_DE3476F52461_.wvu.Rows" localSheetId="12" hidden="1">'Attach 5A'!$25:$30</definedName>
    <definedName name="Z_4F65FF32_EC61_4022_A399_2986D7B6B8B3_.wvu.PrintArea" localSheetId="2" hidden="1">'Names of Bidder'!$B$1:$E$27</definedName>
    <definedName name="Z_4FC0AD0E_817E_4CA2_8399_B627A39139DF_.wvu.Cols" localSheetId="25" hidden="1">'Attach 18 SP'!$J:$P</definedName>
    <definedName name="Z_4FC0AD0E_817E_4CA2_8399_B627A39139DF_.wvu.PrintArea" localSheetId="25" hidden="1">'Attach 18 SP'!$A$8:$I$157</definedName>
    <definedName name="Z_564AA8DD_E850_4E6F_BA1D_8F79D1361145_.wvu.Cols" localSheetId="18" hidden="1">'Attach 12'!$I:$I</definedName>
    <definedName name="Z_564AA8DD_E850_4E6F_BA1D_8F79D1361145_.wvu.Cols" localSheetId="7" hidden="1">'Attach-3 (QR)'!$N:$P</definedName>
    <definedName name="Z_564AA8DD_E850_4E6F_BA1D_8F79D1361145_.wvu.PrintArea" localSheetId="18" hidden="1">'Attach 12'!$A$1:$F$15</definedName>
    <definedName name="Z_564AA8DD_E850_4E6F_BA1D_8F79D1361145_.wvu.PrintArea" localSheetId="7" hidden="1">'Attach-3 (QR)'!$A$1:$I$223</definedName>
    <definedName name="Z_564AA8DD_E850_4E6F_BA1D_8F79D1361145_.wvu.Rows" localSheetId="18" hidden="1">'Attach 12'!#REF!,'Attach 12'!#REF!,'Attach 12'!#REF!,'Attach 12'!#REF!,'Attach 12'!#REF!,'Attach 12'!#REF!,'Attach 12'!#REF!,'Attach 12'!$16:$103</definedName>
    <definedName name="Z_564AA8DD_E850_4E6F_BA1D_8F79D1361145_.wvu.Rows" localSheetId="7" hidden="1">'Attach-3 (QR)'!#REF!,'Attach-3 (QR)'!#REF!,'Attach-3 (QR)'!#REF!,'Attach-3 (QR)'!#REF!,'Attach-3 (QR)'!#REF!,'Attach-3 (QR)'!$109:$109,'Attach-3 (QR)'!#REF!,'Attach-3 (QR)'!$125:$164,'Attach-3 (QR)'!#REF!,'Attach-3 (QR)'!$180:$201</definedName>
    <definedName name="Z_57A1126F_C815_44AF_BD70_07C9EB2E1554_.wvu.Cols" localSheetId="12" hidden="1">'Attach 5A'!$H:$H</definedName>
    <definedName name="Z_57A1126F_C815_44AF_BD70_07C9EB2E1554_.wvu.PrintArea" localSheetId="12" hidden="1">'Attach 5A'!$A$1:$E$73</definedName>
    <definedName name="Z_57A1126F_C815_44AF_BD70_07C9EB2E1554_.wvu.Rows" localSheetId="12" hidden="1">'Attach 5A'!$25:$30</definedName>
    <definedName name="Z_57EC2AB3_459C_475C_AFE6_EBB6882FA67E_.wvu.Cols" localSheetId="18" hidden="1">'Attach 12'!$H:$I</definedName>
    <definedName name="Z_57EC2AB3_459C_475C_AFE6_EBB6882FA67E_.wvu.Cols" localSheetId="7" hidden="1">'Attach-3 (QR)'!$J:$J,'Attach-3 (QR)'!$L:$N</definedName>
    <definedName name="Z_57EC2AB3_459C_475C_AFE6_EBB6882FA67E_.wvu.PrintArea" localSheetId="18" hidden="1">'Attach 12'!$A$1:$G$15</definedName>
    <definedName name="Z_57EC2AB3_459C_475C_AFE6_EBB6882FA67E_.wvu.PrintArea" localSheetId="7" hidden="1">'Attach-3 (QR)'!$A$1:$I$223</definedName>
    <definedName name="Z_57EC2AB3_459C_475C_AFE6_EBB6882FA67E_.wvu.Rows" localSheetId="18" hidden="1">'Attach 12'!$4:$4,'Attach 12'!#REF!,'Attach 12'!$16:$103</definedName>
    <definedName name="Z_582CF44B_0703_4CA2_AB84_00685031CD39_.wvu.Cols" localSheetId="18" hidden="1">'Attach 12'!$I:$I</definedName>
    <definedName name="Z_582CF44B_0703_4CA2_AB84_00685031CD39_.wvu.Cols" localSheetId="7" hidden="1">'Attach-3 (QR)'!$N:$P</definedName>
    <definedName name="Z_582CF44B_0703_4CA2_AB84_00685031CD39_.wvu.PrintArea" localSheetId="18" hidden="1">'Attach 12'!$A$1:$F$15</definedName>
    <definedName name="Z_582CF44B_0703_4CA2_AB84_00685031CD39_.wvu.PrintArea" localSheetId="7" hidden="1">'Attach-3 (QR)'!$A$1:$I$223</definedName>
    <definedName name="Z_582CF44B_0703_4CA2_AB84_00685031CD39_.wvu.Rows" localSheetId="18" hidden="1">'Attach 12'!#REF!,'Attach 12'!#REF!,'Attach 12'!#REF!,'Attach 12'!#REF!,'Attach 12'!#REF!,'Attach 12'!#REF!,'Attach 12'!#REF!,'Attach 12'!#REF!,'Attach 12'!#REF!,'Attach 12'!#REF!,'Attach 12'!$16:$103</definedName>
    <definedName name="Z_582CF44B_0703_4CA2_AB84_00685031CD39_.wvu.Rows" localSheetId="7" hidden="1">'Attach-3 (QR)'!#REF!,'Attach-3 (QR)'!#REF!,'Attach-3 (QR)'!#REF!,'Attach-3 (QR)'!#REF!,'Attach-3 (QR)'!#REF!,'Attach-3 (QR)'!$109:$109,'Attach-3 (QR)'!#REF!,'Attach-3 (QR)'!$133:$163,'Attach-3 (QR)'!#REF!</definedName>
    <definedName name="Z_58E3016B_91DE_45B1_ADEB_496391BDEDAF_.wvu.Cols" localSheetId="25" hidden="1">'Attach 18 SP'!$J:$P</definedName>
    <definedName name="Z_58E3016B_91DE_45B1_ADEB_496391BDEDAF_.wvu.PrintArea" localSheetId="25" hidden="1">'Attach 18 SP'!$A$8:$I$157</definedName>
    <definedName name="Z_58E3016B_91DE_45B1_ADEB_496391BDEDAF_.wvu.Rows" localSheetId="25" hidden="1">'Attach 18 SP'!#REF!,'Attach 18 SP'!#REF!,'Attach 18 SP'!#REF!,'Attach 18 SP'!#REF!,'Attach 18 SP'!#REF!,'Attach 18 SP'!$149:$153</definedName>
    <definedName name="Z_5ADA3C29_9141_4E71_B164_D7F3B40EF45C_.wvu.PrintArea" localSheetId="4" hidden="1">'Attach 1 '!$A$1:$I$169</definedName>
    <definedName name="Z_5B8D5D4A_E3F3_4270_9E8A_31566626E806_.wvu.Cols" localSheetId="2" hidden="1">'Names of Bidder'!$L:$L</definedName>
    <definedName name="Z_5B8D5D4A_E3F3_4270_9E8A_31566626E806_.wvu.PrintArea" localSheetId="2" hidden="1">'Names of Bidder'!$B$1:$G$30</definedName>
    <definedName name="Z_5DC8802C_6CD8_4623_90B5_A2B66DEC93B5_.wvu.Cols" localSheetId="25" hidden="1">'Attach 18 SP'!$J:$P</definedName>
    <definedName name="Z_5DC8802C_6CD8_4623_90B5_A2B66DEC93B5_.wvu.PrintArea" localSheetId="25" hidden="1">'Attach 18 SP'!$A$8:$I$157</definedName>
    <definedName name="Z_5DC8802C_6CD8_4623_90B5_A2B66DEC93B5_.wvu.Rows" localSheetId="25" hidden="1">'Attach 18 SP'!#REF!,'Attach 18 SP'!#REF!,'Attach 18 SP'!#REF!,'Attach 18 SP'!#REF!,'Attach 18 SP'!#REF!,'Attach 18 SP'!$149:$153</definedName>
    <definedName name="Z_5FD74E67_DB24_44D3_983B_19D633AA18A1_.wvu.Cols" localSheetId="2" hidden="1">'Names of Bidder'!$L:$L</definedName>
    <definedName name="Z_5FD74E67_DB24_44D3_983B_19D633AA18A1_.wvu.PrintArea" localSheetId="2" hidden="1">'Names of Bidder'!$B$1:$G$30</definedName>
    <definedName name="Z_611D8B62_9C40_451B_ABB4_92F111B2BF43_.wvu.Cols" localSheetId="25" hidden="1">'Attach 18 SP'!$J:$P</definedName>
    <definedName name="Z_611D8B62_9C40_451B_ABB4_92F111B2BF43_.wvu.Cols" localSheetId="2" hidden="1">'Names of Bidder'!$L:$L</definedName>
    <definedName name="Z_611D8B62_9C40_451B_ABB4_92F111B2BF43_.wvu.PrintArea" localSheetId="25" hidden="1">'Attach 18 SP'!$A$8:$I$157</definedName>
    <definedName name="Z_611D8B62_9C40_451B_ABB4_92F111B2BF43_.wvu.PrintArea" localSheetId="2" hidden="1">'Names of Bidder'!$B$1:$E$27</definedName>
    <definedName name="Z_611D8B62_9C40_451B_ABB4_92F111B2BF43_.wvu.Rows" localSheetId="25" hidden="1">'Attach 18 SP'!#REF!,'Attach 18 SP'!#REF!,'Attach 18 SP'!#REF!,'Attach 18 SP'!#REF!,'Attach 18 SP'!#REF!,'Attach 18 SP'!$149:$153</definedName>
    <definedName name="Z_6B2C1320_5106_401D_86E8_03FFC7419150_.wvu.Cols" localSheetId="18" hidden="1">'Attach 12'!$I:$I</definedName>
    <definedName name="Z_6B2C1320_5106_401D_86E8_03FFC7419150_.wvu.Cols" localSheetId="25" hidden="1">'Attach 18 SP'!$K:$P</definedName>
    <definedName name="Z_6B2C1320_5106_401D_86E8_03FFC7419150_.wvu.Cols" localSheetId="7" hidden="1">'Attach-3 (QR)'!$J:$J,'Attach-3 (QR)'!$N:$N</definedName>
    <definedName name="Z_6B2C1320_5106_401D_86E8_03FFC7419150_.wvu.PrintArea" localSheetId="18" hidden="1">'Attach 12'!$A$1:$F$15</definedName>
    <definedName name="Z_6B2C1320_5106_401D_86E8_03FFC7419150_.wvu.PrintArea" localSheetId="25" hidden="1">'Attach 18 SP'!$A$8:$I$157</definedName>
    <definedName name="Z_6B2C1320_5106_401D_86E8_03FFC7419150_.wvu.PrintArea" localSheetId="7" hidden="1">'Attach-3 (QR)'!$A$1:$I$223</definedName>
    <definedName name="Z_6B2C1320_5106_401D_86E8_03FFC7419150_.wvu.Rows" localSheetId="18" hidden="1">'Attach 12'!#REF!,'Attach 12'!#REF!,'Attach 12'!#REF!,'Attach 12'!#REF!,'Attach 12'!$16:$103</definedName>
    <definedName name="Z_6B2C1320_5106_401D_86E8_03FFC7419150_.wvu.Rows" localSheetId="25" hidden="1">'Attach 18 SP'!$41:$41</definedName>
    <definedName name="Z_6B2C1320_5106_401D_86E8_03FFC7419150_.wvu.Rows" localSheetId="7" hidden="1">'Attach-3 (QR)'!#REF!,'Attach-3 (QR)'!#REF!</definedName>
    <definedName name="Z_6B7F77A9_4430_40F3_B9B2_DA771FBECFA7_.wvu.Cols" localSheetId="18" hidden="1">'Attach 12'!$G:$I</definedName>
    <definedName name="Z_6B7F77A9_4430_40F3_B9B2_DA771FBECFA7_.wvu.Cols" localSheetId="21" hidden="1">'Attach 15'!$H:$H,'Attach 15'!$J:$J</definedName>
    <definedName name="Z_6B7F77A9_4430_40F3_B9B2_DA771FBECFA7_.wvu.Cols" localSheetId="25" hidden="1">'Attach 18 SP'!$J:$AO</definedName>
    <definedName name="Z_6B7F77A9_4430_40F3_B9B2_DA771FBECFA7_.wvu.Cols" localSheetId="5" hidden="1">'Attach 3(JV)'!$G:$H</definedName>
    <definedName name="Z_6B7F77A9_4430_40F3_B9B2_DA771FBECFA7_.wvu.Cols" localSheetId="8" hidden="1">'Attach 4'!$H:$O</definedName>
    <definedName name="Z_6B7F77A9_4430_40F3_B9B2_DA771FBECFA7_.wvu.Cols" localSheetId="11" hidden="1">'Attach 5'!$H:$H</definedName>
    <definedName name="Z_6B7F77A9_4430_40F3_B9B2_DA771FBECFA7_.wvu.Cols" localSheetId="12" hidden="1">'Attach 5A'!$G:$H</definedName>
    <definedName name="Z_6B7F77A9_4430_40F3_B9B2_DA771FBECFA7_.wvu.Cols" localSheetId="13" hidden="1">'Attach 6'!$H:$H</definedName>
    <definedName name="Z_6B7F77A9_4430_40F3_B9B2_DA771FBECFA7_.wvu.Cols" localSheetId="7" hidden="1">'Attach-3 (QR)'!$K:$Q</definedName>
    <definedName name="Z_6B7F77A9_4430_40F3_B9B2_DA771FBECFA7_.wvu.Cols" localSheetId="3" hidden="1">'Bid Form 1st Envelope '!$L:$L,'Bid Form 1st Envelope '!$AA:$AI</definedName>
    <definedName name="Z_6B7F77A9_4430_40F3_B9B2_DA771FBECFA7_.wvu.Cols" localSheetId="2" hidden="1">'Names of Bidder'!$I:$AF</definedName>
    <definedName name="Z_6B7F77A9_4430_40F3_B9B2_DA771FBECFA7_.wvu.FilterData" localSheetId="2" hidden="1">'Names of Bidder'!$B$6:$G$11</definedName>
    <definedName name="Z_6B7F77A9_4430_40F3_B9B2_DA771FBECFA7_.wvu.PrintArea" localSheetId="6" hidden="1">'Attach (QR)'!$A$1:$E$28</definedName>
    <definedName name="Z_6B7F77A9_4430_40F3_B9B2_DA771FBECFA7_.wvu.PrintArea" localSheetId="16" hidden="1">'Attach 10'!$A$1:$F$18</definedName>
    <definedName name="Z_6B7F77A9_4430_40F3_B9B2_DA771FBECFA7_.wvu.PrintArea" localSheetId="17" hidden="1">'Attach 11'!$A$1:$E$29</definedName>
    <definedName name="Z_6B7F77A9_4430_40F3_B9B2_DA771FBECFA7_.wvu.PrintArea" localSheetId="18" hidden="1">'Attach 12'!$A$1:$F$19</definedName>
    <definedName name="Z_6B7F77A9_4430_40F3_B9B2_DA771FBECFA7_.wvu.PrintArea" localSheetId="19" hidden="1">'Attach 13'!$A$1:$E$27</definedName>
    <definedName name="Z_6B7F77A9_4430_40F3_B9B2_DA771FBECFA7_.wvu.PrintArea" localSheetId="20" hidden="1">'Attach 14'!$A$1:$E$29</definedName>
    <definedName name="Z_6B7F77A9_4430_40F3_B9B2_DA771FBECFA7_.wvu.PrintArea" localSheetId="21" hidden="1">'Attach 15'!$A$1:$E$92</definedName>
    <definedName name="Z_6B7F77A9_4430_40F3_B9B2_DA771FBECFA7_.wvu.PrintArea" localSheetId="22" hidden="1">'Attach 16'!$A$1:$L$90</definedName>
    <definedName name="Z_6B7F77A9_4430_40F3_B9B2_DA771FBECFA7_.wvu.PrintArea" localSheetId="23" hidden="1">'Attach 17'!$A$1:$E$33</definedName>
    <definedName name="Z_6B7F77A9_4430_40F3_B9B2_DA771FBECFA7_.wvu.PrintArea" localSheetId="26" hidden="1">'Attach 18'!$A$1:$E$31</definedName>
    <definedName name="Z_6B7F77A9_4430_40F3_B9B2_DA771FBECFA7_.wvu.PrintArea" localSheetId="24" hidden="1">'Attach 18 Safety'!$A$1:$E$24</definedName>
    <definedName name="Z_6B7F77A9_4430_40F3_B9B2_DA771FBECFA7_.wvu.PrintArea" localSheetId="25" hidden="1">'Attach 18 SP'!$A$7:$I$157</definedName>
    <definedName name="Z_6B7F77A9_4430_40F3_B9B2_DA771FBECFA7_.wvu.PrintArea" localSheetId="5" hidden="1">'Attach 3(JV)'!$A$1:$E$28</definedName>
    <definedName name="Z_6B7F77A9_4430_40F3_B9B2_DA771FBECFA7_.wvu.PrintArea" localSheetId="8" hidden="1">'Attach 4'!$A$1:$G$25</definedName>
    <definedName name="Z_6B7F77A9_4430_40F3_B9B2_DA771FBECFA7_.wvu.PrintArea" localSheetId="9" hidden="1">'Attach 4 (A)'!$A$1:$E$27</definedName>
    <definedName name="Z_6B7F77A9_4430_40F3_B9B2_DA771FBECFA7_.wvu.PrintArea" localSheetId="10" hidden="1">'Attach 4 (B)'!$A$1:$E$26</definedName>
    <definedName name="Z_6B7F77A9_4430_40F3_B9B2_DA771FBECFA7_.wvu.PrintArea" localSheetId="11" hidden="1">'Attach 5'!$A$1:$E$110</definedName>
    <definedName name="Z_6B7F77A9_4430_40F3_B9B2_DA771FBECFA7_.wvu.PrintArea" localSheetId="12" hidden="1">'Attach 5A'!$A$1:$E$73</definedName>
    <definedName name="Z_6B7F77A9_4430_40F3_B9B2_DA771FBECFA7_.wvu.PrintArea" localSheetId="13" hidden="1">'Attach 6'!$A$1:$E$28</definedName>
    <definedName name="Z_6B7F77A9_4430_40F3_B9B2_DA771FBECFA7_.wvu.PrintArea" localSheetId="14" hidden="1">'Attach 7'!$A$1:$E$18</definedName>
    <definedName name="Z_6B7F77A9_4430_40F3_B9B2_DA771FBECFA7_.wvu.PrintArea" localSheetId="15" hidden="1">'Attach 9'!$A$1:$H$31</definedName>
    <definedName name="Z_6B7F77A9_4430_40F3_B9B2_DA771FBECFA7_.wvu.PrintArea" localSheetId="7" hidden="1">'Attach-3 (QR)'!$A$1:$I$223</definedName>
    <definedName name="Z_6B7F77A9_4430_40F3_B9B2_DA771FBECFA7_.wvu.PrintArea" localSheetId="3" hidden="1">'Bid Form 1st Envelope '!$A$1:$F$119</definedName>
    <definedName name="Z_6B7F77A9_4430_40F3_B9B2_DA771FBECFA7_.wvu.PrintArea" localSheetId="1" hidden="1">Cover!$A$1:$F$19</definedName>
    <definedName name="Z_6B7F77A9_4430_40F3_B9B2_DA771FBECFA7_.wvu.PrintArea" localSheetId="2" hidden="1">'Names of Bidder'!$B$1:$G$29</definedName>
    <definedName name="Z_6B7F77A9_4430_40F3_B9B2_DA771FBECFA7_.wvu.PrintTitles" localSheetId="15" hidden="1">'Attach 9'!$17:$17</definedName>
    <definedName name="Z_6B7F77A9_4430_40F3_B9B2_DA771FBECFA7_.wvu.Rows" localSheetId="18" hidden="1">'Attach 12'!#REF!,'Attach 12'!#REF!,'Attach 12'!#REF!</definedName>
    <definedName name="Z_6B7F77A9_4430_40F3_B9B2_DA771FBECFA7_.wvu.Rows" localSheetId="21" hidden="1">'Attach 15'!$16:$16</definedName>
    <definedName name="Z_6B7F77A9_4430_40F3_B9B2_DA771FBECFA7_.wvu.Rows" localSheetId="23" hidden="1">'Attach 17'!$26:$26,'Attach 17'!$32:$209</definedName>
    <definedName name="Z_6B7F77A9_4430_40F3_B9B2_DA771FBECFA7_.wvu.Rows" localSheetId="26" hidden="1">'Attach 18'!$13:$13,'Attach 18'!$20:$28</definedName>
    <definedName name="Z_6B7F77A9_4430_40F3_B9B2_DA771FBECFA7_.wvu.Rows" localSheetId="25" hidden="1">'Attach 18 SP'!$149:$153</definedName>
    <definedName name="Z_6B7F77A9_4430_40F3_B9B2_DA771FBECFA7_.wvu.Rows" localSheetId="11" hidden="1">'Attach 5'!$4:$4</definedName>
    <definedName name="Z_6B7F77A9_4430_40F3_B9B2_DA771FBECFA7_.wvu.Rows" localSheetId="12" hidden="1">'Attach 5A'!$25:$30</definedName>
    <definedName name="Z_6B7F77A9_4430_40F3_B9B2_DA771FBECFA7_.wvu.Rows" localSheetId="15" hidden="1">'Attach 9'!$24:$25</definedName>
    <definedName name="Z_6B7F77A9_4430_40F3_B9B2_DA771FBECFA7_.wvu.Rows" localSheetId="7" hidden="1">'Attach-3 (QR)'!#REF!,'Attach-3 (QR)'!#REF!,'Attach-3 (QR)'!#REF!,'Attach-3 (QR)'!#REF!,'Attach-3 (QR)'!#REF!,'Attach-3 (QR)'!#REF!,'Attach-3 (QR)'!#REF!,'Attach-3 (QR)'!#REF!,'Attach-3 (QR)'!#REF!,'Attach-3 (QR)'!#REF!,'Attach-3 (QR)'!#REF!,'Attach-3 (QR)'!$109:$109,'Attach-3 (QR)'!#REF!,'Attach-3 (QR)'!#REF!,'Attach-3 (QR)'!#REF!,'Attach-3 (QR)'!#REF!,'Attach-3 (QR)'!#REF!,'Attach-3 (QR)'!#REF!,'Attach-3 (QR)'!$124:$164,'Attach-3 (QR)'!#REF!,'Attach-3 (QR)'!#REF!,'Attach-3 (QR)'!#REF!,'Attach-3 (QR)'!#REF!,'Attach-3 (QR)'!#REF!,'Attach-3 (QR)'!$180:$201</definedName>
    <definedName name="Z_6B7F77A9_4430_40F3_B9B2_DA771FBECFA7_.wvu.Rows" localSheetId="3" hidden="1">'Bid Form 1st Envelope '!$22:$23,'Bid Form 1st Envelope '!$26:$27,'Bid Form 1st Envelope '!$102:$102,'Bid Form 1st Envelope '!$105:$106</definedName>
    <definedName name="Z_6FD3A41D_DEEE_48F5_96DB_6021F0BEBAF6_.wvu.Cols" localSheetId="18" hidden="1">'Attach 12'!$I:$I</definedName>
    <definedName name="Z_6FD3A41D_DEEE_48F5_96DB_6021F0BEBAF6_.wvu.Cols" localSheetId="7" hidden="1">'Attach-3 (QR)'!$N:$P</definedName>
    <definedName name="Z_6FD3A41D_DEEE_48F5_96DB_6021F0BEBAF6_.wvu.PrintArea" localSheetId="18" hidden="1">'Attach 12'!$A$1:$F$15</definedName>
    <definedName name="Z_6FD3A41D_DEEE_48F5_96DB_6021F0BEBAF6_.wvu.PrintArea" localSheetId="7" hidden="1">'Attach-3 (QR)'!$A$1:$I$223</definedName>
    <definedName name="Z_6FD3A41D_DEEE_48F5_96DB_6021F0BEBAF6_.wvu.Rows" localSheetId="18" hidden="1">'Attach 12'!#REF!,'Attach 12'!#REF!,'Attach 12'!#REF!,'Attach 12'!#REF!,'Attach 12'!#REF!,'Attach 12'!#REF!,'Attach 12'!#REF!,'Attach 12'!$16:$103</definedName>
    <definedName name="Z_6FD3A41D_DEEE_48F5_96DB_6021F0BEBAF6_.wvu.Rows" localSheetId="7" hidden="1">'Attach-3 (QR)'!#REF!,'Attach-3 (QR)'!#REF!,'Attach-3 (QR)'!#REF!,'Attach-3 (QR)'!#REF!,'Attach-3 (QR)'!#REF!,'Attach-3 (QR)'!$109:$109,'Attach-3 (QR)'!#REF!,'Attach-3 (QR)'!$125:$164,'Attach-3 (QR)'!#REF!,'Attach-3 (QR)'!$180:$201</definedName>
    <definedName name="Z_70A80C84_CC07_4E4D_A598_BF928357D74F_.wvu.Cols" localSheetId="12" hidden="1">'Attach 5A'!$H:$H</definedName>
    <definedName name="Z_70A80C84_CC07_4E4D_A598_BF928357D74F_.wvu.PrintArea" localSheetId="12" hidden="1">'Attach 5A'!$A$1:$E$73</definedName>
    <definedName name="Z_70A80C84_CC07_4E4D_A598_BF928357D74F_.wvu.Rows" localSheetId="12" hidden="1">'Attach 5A'!$25:$30</definedName>
    <definedName name="Z_71CED947_16BC_4420_B977_41F665B59AFF_.wvu.Cols" localSheetId="2" hidden="1">'Names of Bidder'!$L:$L</definedName>
    <definedName name="Z_71CED947_16BC_4420_B977_41F665B59AFF_.wvu.PrintArea" localSheetId="2" hidden="1">'Names of Bidder'!$B$1:$G$30</definedName>
    <definedName name="Z_728AEB16_F9CD_4198_B4E9_2E28A5E42262_.wvu.Cols" localSheetId="18" hidden="1">'Attach 12'!$I:$I</definedName>
    <definedName name="Z_728AEB16_F9CD_4198_B4E9_2E28A5E42262_.wvu.Cols" localSheetId="7" hidden="1">'Attach-3 (QR)'!$N:$P</definedName>
    <definedName name="Z_728AEB16_F9CD_4198_B4E9_2E28A5E42262_.wvu.PrintArea" localSheetId="18" hidden="1">'Attach 12'!$A$1:$F$15</definedName>
    <definedName name="Z_728AEB16_F9CD_4198_B4E9_2E28A5E42262_.wvu.PrintArea" localSheetId="7" hidden="1">'Attach-3 (QR)'!$A$1:$I$223</definedName>
    <definedName name="Z_728AEB16_F9CD_4198_B4E9_2E28A5E42262_.wvu.Rows" localSheetId="18" hidden="1">'Attach 12'!#REF!,'Attach 12'!#REF!,'Attach 12'!#REF!,'Attach 12'!#REF!,'Attach 12'!#REF!,'Attach 12'!#REF!,'Attach 12'!#REF!,'Attach 12'!$16:$103</definedName>
    <definedName name="Z_728AEB16_F9CD_4198_B4E9_2E28A5E42262_.wvu.Rows" localSheetId="7" hidden="1">'Attach-3 (QR)'!#REF!,'Attach-3 (QR)'!#REF!,'Attach-3 (QR)'!#REF!,'Attach-3 (QR)'!#REF!,'Attach-3 (QR)'!#REF!,'Attach-3 (QR)'!$109:$109,'Attach-3 (QR)'!#REF!,'Attach-3 (QR)'!$125:$164,'Attach-3 (QR)'!#REF!,'Attach-3 (QR)'!$180:$201</definedName>
    <definedName name="Z_72B383D4_8341_48BE_BBCC_63C6785ABF81_.wvu.Cols" localSheetId="21" hidden="1">'Attach 15'!$H:$H,'Attach 15'!$J:$J</definedName>
    <definedName name="Z_72B383D4_8341_48BE_BBCC_63C6785ABF81_.wvu.Cols" localSheetId="25" hidden="1">'Attach 18 SP'!$J:$AO</definedName>
    <definedName name="Z_72B383D4_8341_48BE_BBCC_63C6785ABF81_.wvu.Cols" localSheetId="5" hidden="1">'Attach 3(JV)'!$G:$H</definedName>
    <definedName name="Z_72B383D4_8341_48BE_BBCC_63C6785ABF81_.wvu.Cols" localSheetId="8" hidden="1">'Attach 4'!$H:$O</definedName>
    <definedName name="Z_72B383D4_8341_48BE_BBCC_63C6785ABF81_.wvu.Cols" localSheetId="11" hidden="1">'Attach 5'!$H:$H</definedName>
    <definedName name="Z_72B383D4_8341_48BE_BBCC_63C6785ABF81_.wvu.Cols" localSheetId="12" hidden="1">'Attach 5A'!$G:$H</definedName>
    <definedName name="Z_72B383D4_8341_48BE_BBCC_63C6785ABF81_.wvu.Cols" localSheetId="13" hidden="1">'Attach 6'!$H:$H</definedName>
    <definedName name="Z_72B383D4_8341_48BE_BBCC_63C6785ABF81_.wvu.Cols" localSheetId="3" hidden="1">'Bid Form 1st Envelope '!$L:$L,'Bid Form 1st Envelope '!$AA:$AI</definedName>
    <definedName name="Z_72B383D4_8341_48BE_BBCC_63C6785ABF81_.wvu.Cols" localSheetId="2" hidden="1">'Names of Bidder'!$I:$AB</definedName>
    <definedName name="Z_72B383D4_8341_48BE_BBCC_63C6785ABF81_.wvu.FilterData" localSheetId="2" hidden="1">'Names of Bidder'!$B$6:$G$11</definedName>
    <definedName name="Z_72B383D4_8341_48BE_BBCC_63C6785ABF81_.wvu.PrintArea" localSheetId="6" hidden="1">'Attach (QR)'!$A$1:$E$28</definedName>
    <definedName name="Z_72B383D4_8341_48BE_BBCC_63C6785ABF81_.wvu.PrintArea" localSheetId="16" hidden="1">'Attach 10'!$A$1:$F$18</definedName>
    <definedName name="Z_72B383D4_8341_48BE_BBCC_63C6785ABF81_.wvu.PrintArea" localSheetId="17" hidden="1">'Attach 11'!$A$1:$E$29</definedName>
    <definedName name="Z_72B383D4_8341_48BE_BBCC_63C6785ABF81_.wvu.PrintArea" localSheetId="19" hidden="1">'Attach 13'!$A$1:$E$27</definedName>
    <definedName name="Z_72B383D4_8341_48BE_BBCC_63C6785ABF81_.wvu.PrintArea" localSheetId="20" hidden="1">'Attach 14'!$A$1:$E$29</definedName>
    <definedName name="Z_72B383D4_8341_48BE_BBCC_63C6785ABF81_.wvu.PrintArea" localSheetId="21" hidden="1">'Attach 15'!$A$1:$E$92</definedName>
    <definedName name="Z_72B383D4_8341_48BE_BBCC_63C6785ABF81_.wvu.PrintArea" localSheetId="22" hidden="1">'Attach 16'!$A$1:$L$90</definedName>
    <definedName name="Z_72B383D4_8341_48BE_BBCC_63C6785ABF81_.wvu.PrintArea" localSheetId="23" hidden="1">'Attach 17'!$A$1:$E$33</definedName>
    <definedName name="Z_72B383D4_8341_48BE_BBCC_63C6785ABF81_.wvu.PrintArea" localSheetId="26" hidden="1">'Attach 18'!$A$1:$E$31</definedName>
    <definedName name="Z_72B383D4_8341_48BE_BBCC_63C6785ABF81_.wvu.PrintArea" localSheetId="24" hidden="1">'Attach 18 Safety'!$A$1:$E$24</definedName>
    <definedName name="Z_72B383D4_8341_48BE_BBCC_63C6785ABF81_.wvu.PrintArea" localSheetId="25" hidden="1">'Attach 18 SP'!$A$7:$I$157</definedName>
    <definedName name="Z_72B383D4_8341_48BE_BBCC_63C6785ABF81_.wvu.PrintArea" localSheetId="5" hidden="1">'Attach 3(JV)'!$A$1:$E$28</definedName>
    <definedName name="Z_72B383D4_8341_48BE_BBCC_63C6785ABF81_.wvu.PrintArea" localSheetId="8" hidden="1">'Attach 4'!$A$1:$G$25</definedName>
    <definedName name="Z_72B383D4_8341_48BE_BBCC_63C6785ABF81_.wvu.PrintArea" localSheetId="9" hidden="1">'Attach 4 (A)'!$A$1:$E$27</definedName>
    <definedName name="Z_72B383D4_8341_48BE_BBCC_63C6785ABF81_.wvu.PrintArea" localSheetId="10" hidden="1">'Attach 4 (B)'!$A$1:$E$26</definedName>
    <definedName name="Z_72B383D4_8341_48BE_BBCC_63C6785ABF81_.wvu.PrintArea" localSheetId="11" hidden="1">'Attach 5'!$A$1:$E$110</definedName>
    <definedName name="Z_72B383D4_8341_48BE_BBCC_63C6785ABF81_.wvu.PrintArea" localSheetId="12" hidden="1">'Attach 5A'!$A$1:$E$73</definedName>
    <definedName name="Z_72B383D4_8341_48BE_BBCC_63C6785ABF81_.wvu.PrintArea" localSheetId="13" hidden="1">'Attach 6'!$A$1:$E$28</definedName>
    <definedName name="Z_72B383D4_8341_48BE_BBCC_63C6785ABF81_.wvu.PrintArea" localSheetId="14" hidden="1">'Attach 7'!$A$1:$E$18</definedName>
    <definedName name="Z_72B383D4_8341_48BE_BBCC_63C6785ABF81_.wvu.PrintArea" localSheetId="15" hidden="1">'Attach 9'!$A$1:$H$31</definedName>
    <definedName name="Z_72B383D4_8341_48BE_BBCC_63C6785ABF81_.wvu.PrintArea" localSheetId="3" hidden="1">'Bid Form 1st Envelope '!$A$1:$J$119</definedName>
    <definedName name="Z_72B383D4_8341_48BE_BBCC_63C6785ABF81_.wvu.PrintArea" localSheetId="1" hidden="1">Cover!$A$1:$F$19</definedName>
    <definedName name="Z_72B383D4_8341_48BE_BBCC_63C6785ABF81_.wvu.PrintArea" localSheetId="2" hidden="1">'Names of Bidder'!$B$1:$G$30</definedName>
    <definedName name="Z_72B383D4_8341_48BE_BBCC_63C6785ABF81_.wvu.PrintTitles" localSheetId="15" hidden="1">'Attach 9'!$17:$17</definedName>
    <definedName name="Z_72B383D4_8341_48BE_BBCC_63C6785ABF81_.wvu.Rows" localSheetId="21" hidden="1">'Attach 15'!$16:$16</definedName>
    <definedName name="Z_72B383D4_8341_48BE_BBCC_63C6785ABF81_.wvu.Rows" localSheetId="23" hidden="1">'Attach 17'!$26:$26,'Attach 17'!$32:$209</definedName>
    <definedName name="Z_72B383D4_8341_48BE_BBCC_63C6785ABF81_.wvu.Rows" localSheetId="26" hidden="1">'Attach 18'!$13:$13,'Attach 18'!$20:$28</definedName>
    <definedName name="Z_72B383D4_8341_48BE_BBCC_63C6785ABF81_.wvu.Rows" localSheetId="25" hidden="1">'Attach 18 SP'!$149:$153</definedName>
    <definedName name="Z_72B383D4_8341_48BE_BBCC_63C6785ABF81_.wvu.Rows" localSheetId="11" hidden="1">'Attach 5'!$4:$4</definedName>
    <definedName name="Z_72B383D4_8341_48BE_BBCC_63C6785ABF81_.wvu.Rows" localSheetId="12" hidden="1">'Attach 5A'!$25:$30</definedName>
    <definedName name="Z_72B383D4_8341_48BE_BBCC_63C6785ABF81_.wvu.Rows" localSheetId="15" hidden="1">'Attach 9'!$24:$25</definedName>
    <definedName name="Z_72B383D4_8341_48BE_BBCC_63C6785ABF81_.wvu.Rows" localSheetId="3" hidden="1">'Bid Form 1st Envelope '!$26:$27,'Bid Form 1st Envelope '!$102:$102,'Bid Form 1st Envelope '!$105:$106</definedName>
    <definedName name="Z_72E27F64_009C_4321_B742_209DBE340E6D_.wvu.Cols" localSheetId="18" hidden="1">'Attach 12'!$G:$I</definedName>
    <definedName name="Z_72E27F64_009C_4321_B742_209DBE340E6D_.wvu.Cols" localSheetId="7" hidden="1">'Attach-3 (QR)'!$M:$Q</definedName>
    <definedName name="Z_72E27F64_009C_4321_B742_209DBE340E6D_.wvu.PrintArea" localSheetId="18" hidden="1">'Attach 12'!$A$1:$F$19</definedName>
    <definedName name="Z_72E27F64_009C_4321_B742_209DBE340E6D_.wvu.PrintArea" localSheetId="7" hidden="1">'Attach-3 (QR)'!$A$1:$I$223</definedName>
    <definedName name="Z_72E27F64_009C_4321_B742_209DBE340E6D_.wvu.Rows" localSheetId="18" hidden="1">'Attach 12'!#REF!,'Attach 12'!#REF!</definedName>
    <definedName name="Z_72E27F64_009C_4321_B742_209DBE340E6D_.wvu.Rows" localSheetId="7" hidden="1">'Attach-3 (QR)'!#REF!,'Attach-3 (QR)'!#REF!,'Attach-3 (QR)'!#REF!,'Attach-3 (QR)'!#REF!,'Attach-3 (QR)'!#REF!,'Attach-3 (QR)'!#REF!,'Attach-3 (QR)'!#REF!,'Attach-3 (QR)'!#REF!,'Attach-3 (QR)'!#REF!,'Attach-3 (QR)'!#REF!,'Attach-3 (QR)'!$109:$109,'Attach-3 (QR)'!#REF!,'Attach-3 (QR)'!#REF!,'Attach-3 (QR)'!#REF!,'Attach-3 (QR)'!#REF!,'Attach-3 (QR)'!#REF!,'Attach-3 (QR)'!#REF!,'Attach-3 (QR)'!$124:$164,'Attach-3 (QR)'!#REF!,'Attach-3 (QR)'!#REF!,'Attach-3 (QR)'!$180:$201</definedName>
    <definedName name="Z_7450D003_2D71_4937_8099_C282E69FF570_.wvu.Cols" localSheetId="25" hidden="1">'Attach 18 SP'!$J:$P</definedName>
    <definedName name="Z_7450D003_2D71_4937_8099_C282E69FF570_.wvu.Cols" localSheetId="12" hidden="1">'Attach 5A'!$H:$H</definedName>
    <definedName name="Z_7450D003_2D71_4937_8099_C282E69FF570_.wvu.PrintArea" localSheetId="25" hidden="1">'Attach 18 SP'!$A$8:$I$157</definedName>
    <definedName name="Z_7450D003_2D71_4937_8099_C282E69FF570_.wvu.PrintArea" localSheetId="12" hidden="1">'Attach 5A'!$A$1:$E$73</definedName>
    <definedName name="Z_7450D003_2D71_4937_8099_C282E69FF570_.wvu.Rows" localSheetId="25" hidden="1">'Attach 18 SP'!#REF!,'Attach 18 SP'!#REF!,'Attach 18 SP'!#REF!,'Attach 18 SP'!#REF!,'Attach 18 SP'!#REF!,'Attach 18 SP'!$149:$153</definedName>
    <definedName name="Z_7450D003_2D71_4937_8099_C282E69FF570_.wvu.Rows" localSheetId="12" hidden="1">'Attach 5A'!$25:$30</definedName>
    <definedName name="Z_7706378E_40E2_4583_90AF_E6E1DCB3696C_.wvu.Cols" localSheetId="18" hidden="1">'Attach 12'!$G:$I</definedName>
    <definedName name="Z_7706378E_40E2_4583_90AF_E6E1DCB3696C_.wvu.Cols" localSheetId="21" hidden="1">'Attach 15'!$H:$H,'Attach 15'!$J:$J</definedName>
    <definedName name="Z_7706378E_40E2_4583_90AF_E6E1DCB3696C_.wvu.Cols" localSheetId="25" hidden="1">'Attach 18 SP'!$J:$AO</definedName>
    <definedName name="Z_7706378E_40E2_4583_90AF_E6E1DCB3696C_.wvu.Cols" localSheetId="5" hidden="1">'Attach 3(JV)'!$G:$H</definedName>
    <definedName name="Z_7706378E_40E2_4583_90AF_E6E1DCB3696C_.wvu.Cols" localSheetId="8" hidden="1">'Attach 4'!$H:$O</definedName>
    <definedName name="Z_7706378E_40E2_4583_90AF_E6E1DCB3696C_.wvu.Cols" localSheetId="11" hidden="1">'Attach 5'!$H:$H</definedName>
    <definedName name="Z_7706378E_40E2_4583_90AF_E6E1DCB3696C_.wvu.Cols" localSheetId="12" hidden="1">'Attach 5A'!$G:$H</definedName>
    <definedName name="Z_7706378E_40E2_4583_90AF_E6E1DCB3696C_.wvu.Cols" localSheetId="13" hidden="1">'Attach 6'!$H:$H</definedName>
    <definedName name="Z_7706378E_40E2_4583_90AF_E6E1DCB3696C_.wvu.Cols" localSheetId="7" hidden="1">'Attach-3 (QR)'!$K:$Q</definedName>
    <definedName name="Z_7706378E_40E2_4583_90AF_E6E1DCB3696C_.wvu.Cols" localSheetId="3" hidden="1">'Bid Form 1st Envelope '!$L:$L,'Bid Form 1st Envelope '!$AA:$AI</definedName>
    <definedName name="Z_7706378E_40E2_4583_90AF_E6E1DCB3696C_.wvu.Cols" localSheetId="2" hidden="1">'Names of Bidder'!$I:$AF</definedName>
    <definedName name="Z_7706378E_40E2_4583_90AF_E6E1DCB3696C_.wvu.FilterData" localSheetId="2" hidden="1">'Names of Bidder'!$B$6:$G$11</definedName>
    <definedName name="Z_7706378E_40E2_4583_90AF_E6E1DCB3696C_.wvu.PrintArea" localSheetId="6" hidden="1">'Attach (QR)'!$A$1:$E$28</definedName>
    <definedName name="Z_7706378E_40E2_4583_90AF_E6E1DCB3696C_.wvu.PrintArea" localSheetId="16" hidden="1">'Attach 10'!$A$1:$F$18</definedName>
    <definedName name="Z_7706378E_40E2_4583_90AF_E6E1DCB3696C_.wvu.PrintArea" localSheetId="17" hidden="1">'Attach 11'!$A$1:$E$29</definedName>
    <definedName name="Z_7706378E_40E2_4583_90AF_E6E1DCB3696C_.wvu.PrintArea" localSheetId="18" hidden="1">'Attach 12'!$A$1:$F$19</definedName>
    <definedName name="Z_7706378E_40E2_4583_90AF_E6E1DCB3696C_.wvu.PrintArea" localSheetId="19" hidden="1">'Attach 13'!$A$1:$E$27</definedName>
    <definedName name="Z_7706378E_40E2_4583_90AF_E6E1DCB3696C_.wvu.PrintArea" localSheetId="20" hidden="1">'Attach 14'!$A$1:$E$29</definedName>
    <definedName name="Z_7706378E_40E2_4583_90AF_E6E1DCB3696C_.wvu.PrintArea" localSheetId="21" hidden="1">'Attach 15'!$A$1:$E$92</definedName>
    <definedName name="Z_7706378E_40E2_4583_90AF_E6E1DCB3696C_.wvu.PrintArea" localSheetId="22" hidden="1">'Attach 16'!$A$1:$L$90</definedName>
    <definedName name="Z_7706378E_40E2_4583_90AF_E6E1DCB3696C_.wvu.PrintArea" localSheetId="23" hidden="1">'Attach 17'!$A$1:$E$33</definedName>
    <definedName name="Z_7706378E_40E2_4583_90AF_E6E1DCB3696C_.wvu.PrintArea" localSheetId="26" hidden="1">'Attach 18'!$A$1:$E$31</definedName>
    <definedName name="Z_7706378E_40E2_4583_90AF_E6E1DCB3696C_.wvu.PrintArea" localSheetId="24" hidden="1">'Attach 18 Safety'!$A$1:$E$24</definedName>
    <definedName name="Z_7706378E_40E2_4583_90AF_E6E1DCB3696C_.wvu.PrintArea" localSheetId="25" hidden="1">'Attach 18 SP'!$A$7:$I$157</definedName>
    <definedName name="Z_7706378E_40E2_4583_90AF_E6E1DCB3696C_.wvu.PrintArea" localSheetId="5" hidden="1">'Attach 3(JV)'!$A$1:$E$28</definedName>
    <definedName name="Z_7706378E_40E2_4583_90AF_E6E1DCB3696C_.wvu.PrintArea" localSheetId="8" hidden="1">'Attach 4'!$A$1:$G$25</definedName>
    <definedName name="Z_7706378E_40E2_4583_90AF_E6E1DCB3696C_.wvu.PrintArea" localSheetId="9" hidden="1">'Attach 4 (A)'!$A$1:$E$27</definedName>
    <definedName name="Z_7706378E_40E2_4583_90AF_E6E1DCB3696C_.wvu.PrintArea" localSheetId="10" hidden="1">'Attach 4 (B)'!$A$1:$E$26</definedName>
    <definedName name="Z_7706378E_40E2_4583_90AF_E6E1DCB3696C_.wvu.PrintArea" localSheetId="11" hidden="1">'Attach 5'!$A$1:$E$110</definedName>
    <definedName name="Z_7706378E_40E2_4583_90AF_E6E1DCB3696C_.wvu.PrintArea" localSheetId="12" hidden="1">'Attach 5A'!$A$1:$E$73</definedName>
    <definedName name="Z_7706378E_40E2_4583_90AF_E6E1DCB3696C_.wvu.PrintArea" localSheetId="13" hidden="1">'Attach 6'!$A$1:$E$28</definedName>
    <definedName name="Z_7706378E_40E2_4583_90AF_E6E1DCB3696C_.wvu.PrintArea" localSheetId="14" hidden="1">'Attach 7'!$A$1:$E$18</definedName>
    <definedName name="Z_7706378E_40E2_4583_90AF_E6E1DCB3696C_.wvu.PrintArea" localSheetId="15" hidden="1">'Attach 9'!$A$1:$H$31</definedName>
    <definedName name="Z_7706378E_40E2_4583_90AF_E6E1DCB3696C_.wvu.PrintArea" localSheetId="7" hidden="1">'Attach-3 (QR)'!$A$1:$I$223</definedName>
    <definedName name="Z_7706378E_40E2_4583_90AF_E6E1DCB3696C_.wvu.PrintArea" localSheetId="3" hidden="1">'Bid Form 1st Envelope '!$A$1:$F$119</definedName>
    <definedName name="Z_7706378E_40E2_4583_90AF_E6E1DCB3696C_.wvu.PrintArea" localSheetId="1" hidden="1">Cover!$A$1:$F$19</definedName>
    <definedName name="Z_7706378E_40E2_4583_90AF_E6E1DCB3696C_.wvu.PrintArea" localSheetId="2" hidden="1">'Names of Bidder'!$B$1:$G$29</definedName>
    <definedName name="Z_7706378E_40E2_4583_90AF_E6E1DCB3696C_.wvu.PrintTitles" localSheetId="15" hidden="1">'Attach 9'!$17:$17</definedName>
    <definedName name="Z_7706378E_40E2_4583_90AF_E6E1DCB3696C_.wvu.Rows" localSheetId="18" hidden="1">'Attach 12'!#REF!,'Attach 12'!#REF!,'Attach 12'!#REF!</definedName>
    <definedName name="Z_7706378E_40E2_4583_90AF_E6E1DCB3696C_.wvu.Rows" localSheetId="21" hidden="1">'Attach 15'!$16:$16</definedName>
    <definedName name="Z_7706378E_40E2_4583_90AF_E6E1DCB3696C_.wvu.Rows" localSheetId="23" hidden="1">'Attach 17'!$26:$26,'Attach 17'!$32:$209</definedName>
    <definedName name="Z_7706378E_40E2_4583_90AF_E6E1DCB3696C_.wvu.Rows" localSheetId="26" hidden="1">'Attach 18'!$13:$13,'Attach 18'!$20:$28</definedName>
    <definedName name="Z_7706378E_40E2_4583_90AF_E6E1DCB3696C_.wvu.Rows" localSheetId="25" hidden="1">'Attach 18 SP'!$149:$153</definedName>
    <definedName name="Z_7706378E_40E2_4583_90AF_E6E1DCB3696C_.wvu.Rows" localSheetId="11" hidden="1">'Attach 5'!$4:$4</definedName>
    <definedName name="Z_7706378E_40E2_4583_90AF_E6E1DCB3696C_.wvu.Rows" localSheetId="12" hidden="1">'Attach 5A'!$25:$30</definedName>
    <definedName name="Z_7706378E_40E2_4583_90AF_E6E1DCB3696C_.wvu.Rows" localSheetId="15" hidden="1">'Attach 9'!$24:$25</definedName>
    <definedName name="Z_7706378E_40E2_4583_90AF_E6E1DCB3696C_.wvu.Rows" localSheetId="7" hidden="1">'Attach-3 (QR)'!#REF!,'Attach-3 (QR)'!#REF!,'Attach-3 (QR)'!#REF!,'Attach-3 (QR)'!#REF!,'Attach-3 (QR)'!#REF!,'Attach-3 (QR)'!#REF!,'Attach-3 (QR)'!#REF!,'Attach-3 (QR)'!#REF!,'Attach-3 (QR)'!#REF!,'Attach-3 (QR)'!#REF!,'Attach-3 (QR)'!#REF!,'Attach-3 (QR)'!$109:$109,'Attach-3 (QR)'!#REF!,'Attach-3 (QR)'!#REF!,'Attach-3 (QR)'!#REF!,'Attach-3 (QR)'!#REF!,'Attach-3 (QR)'!#REF!,'Attach-3 (QR)'!#REF!,'Attach-3 (QR)'!$124:$164,'Attach-3 (QR)'!#REF!,'Attach-3 (QR)'!#REF!,'Attach-3 (QR)'!#REF!,'Attach-3 (QR)'!#REF!,'Attach-3 (QR)'!#REF!,'Attach-3 (QR)'!$180:$201</definedName>
    <definedName name="Z_7706378E_40E2_4583_90AF_E6E1DCB3696C_.wvu.Rows" localSheetId="3" hidden="1">'Bid Form 1st Envelope '!$22:$23,'Bid Form 1st Envelope '!$26:$27,'Bid Form 1st Envelope '!$102:$102,'Bid Form 1st Envelope '!$105:$106</definedName>
    <definedName name="Z_77F6FFF9_F41A_43A9_8242_690DB1C4DD1E_.wvu.Cols" localSheetId="25" hidden="1">'Attach 18 SP'!$J:$P</definedName>
    <definedName name="Z_77F6FFF9_F41A_43A9_8242_690DB1C4DD1E_.wvu.PrintArea" localSheetId="25" hidden="1">'Attach 18 SP'!$A$8:$I$157</definedName>
    <definedName name="Z_77F6FFF9_F41A_43A9_8242_690DB1C4DD1E_.wvu.Rows" localSheetId="25" hidden="1">'Attach 18 SP'!#REF!,'Attach 18 SP'!#REF!,'Attach 18 SP'!#REF!,'Attach 18 SP'!#REF!,'Attach 18 SP'!#REF!,'Attach 18 SP'!$149:$153</definedName>
    <definedName name="Z_7951453C_4A9A_41E1_B5EB_C9032A630325_.wvu.Cols" localSheetId="25" hidden="1">'Attach 18 SP'!$J:$P</definedName>
    <definedName name="Z_7951453C_4A9A_41E1_B5EB_C9032A630325_.wvu.Cols" localSheetId="12" hidden="1">'Attach 5A'!$H:$H</definedName>
    <definedName name="Z_7951453C_4A9A_41E1_B5EB_C9032A630325_.wvu.PrintArea" localSheetId="25" hidden="1">'Attach 18 SP'!$A$8:$I$157</definedName>
    <definedName name="Z_7951453C_4A9A_41E1_B5EB_C9032A630325_.wvu.PrintArea" localSheetId="12" hidden="1">'Attach 5A'!$A$1:$E$73</definedName>
    <definedName name="Z_7951453C_4A9A_41E1_B5EB_C9032A630325_.wvu.Rows" localSheetId="25" hidden="1">'Attach 18 SP'!#REF!,'Attach 18 SP'!#REF!,'Attach 18 SP'!#REF!,'Attach 18 SP'!#REF!,'Attach 18 SP'!#REF!,'Attach 18 SP'!$149:$153</definedName>
    <definedName name="Z_7951453C_4A9A_41E1_B5EB_C9032A630325_.wvu.Rows" localSheetId="12" hidden="1">'Attach 5A'!$25:$30</definedName>
    <definedName name="Z_7A88FC7A_7690_48AB_B789_172043AFADC8_.wvu.PrintArea" localSheetId="4" hidden="1">'Attach 1 '!$A$1:$I$169</definedName>
    <definedName name="Z_7A9EA6D6_4DDF_43D9_92E6_C6AFAD14E266_.wvu.Cols" localSheetId="21" hidden="1">'Attach 15'!$H:$H</definedName>
    <definedName name="Z_7A9EA6D6_4DDF_43D9_92E6_C6AFAD14E266_.wvu.Cols" localSheetId="11" hidden="1">'Attach 5'!$H:$H</definedName>
    <definedName name="Z_7A9EA6D6_4DDF_43D9_92E6_C6AFAD14E266_.wvu.Cols" localSheetId="13" hidden="1">'Attach 6'!$H:$H</definedName>
    <definedName name="Z_7A9EA6D6_4DDF_43D9_92E6_C6AFAD14E266_.wvu.PrintArea" localSheetId="6" hidden="1">'Attach (QR)'!$A$1:$E$28</definedName>
    <definedName name="Z_7A9EA6D6_4DDF_43D9_92E6_C6AFAD14E266_.wvu.PrintArea" localSheetId="4" hidden="1">'Attach 1 '!$A$1:$I$169</definedName>
    <definedName name="Z_7A9EA6D6_4DDF_43D9_92E6_C6AFAD14E266_.wvu.PrintArea" localSheetId="16" hidden="1">'Attach 10'!$A$1:$E$18</definedName>
    <definedName name="Z_7A9EA6D6_4DDF_43D9_92E6_C6AFAD14E266_.wvu.PrintArea" localSheetId="17" hidden="1">'Attach 11'!$A$1:$E$29</definedName>
    <definedName name="Z_7A9EA6D6_4DDF_43D9_92E6_C6AFAD14E266_.wvu.PrintArea" localSheetId="19" hidden="1">'Attach 13'!$A$1:$E$29</definedName>
    <definedName name="Z_7A9EA6D6_4DDF_43D9_92E6_C6AFAD14E266_.wvu.PrintArea" localSheetId="20" hidden="1">'Attach 14'!$A$1:$E$29</definedName>
    <definedName name="Z_7A9EA6D6_4DDF_43D9_92E6_C6AFAD14E266_.wvu.PrintArea" localSheetId="21" hidden="1">'Attach 15'!$A$1:$E$92</definedName>
    <definedName name="Z_7A9EA6D6_4DDF_43D9_92E6_C6AFAD14E266_.wvu.PrintArea" localSheetId="22" hidden="1">'Attach 16'!$A$1:$L$90</definedName>
    <definedName name="Z_7A9EA6D6_4DDF_43D9_92E6_C6AFAD14E266_.wvu.PrintArea" localSheetId="23" hidden="1">'Attach 17'!$A$1:$E$33</definedName>
    <definedName name="Z_7A9EA6D6_4DDF_43D9_92E6_C6AFAD14E266_.wvu.PrintArea" localSheetId="26" hidden="1">'Attach 18'!$A$1:$E$31</definedName>
    <definedName name="Z_7A9EA6D6_4DDF_43D9_92E6_C6AFAD14E266_.wvu.PrintArea" localSheetId="24" hidden="1">'Attach 18 Safety'!$A$1:$E$24</definedName>
    <definedName name="Z_7A9EA6D6_4DDF_43D9_92E6_C6AFAD14E266_.wvu.PrintArea" localSheetId="5" hidden="1">'Attach 3(JV)'!$A$1:$E$28</definedName>
    <definedName name="Z_7A9EA6D6_4DDF_43D9_92E6_C6AFAD14E266_.wvu.PrintArea" localSheetId="8" hidden="1">'Attach 4'!$A$1:$E$25</definedName>
    <definedName name="Z_7A9EA6D6_4DDF_43D9_92E6_C6AFAD14E266_.wvu.PrintArea" localSheetId="9" hidden="1">'Attach 4 (A)'!$A$1:$E$27</definedName>
    <definedName name="Z_7A9EA6D6_4DDF_43D9_92E6_C6AFAD14E266_.wvu.PrintArea" localSheetId="10" hidden="1">'Attach 4 (B)'!$A$1:$E$26</definedName>
    <definedName name="Z_7A9EA6D6_4DDF_43D9_92E6_C6AFAD14E266_.wvu.PrintArea" localSheetId="11" hidden="1">'Attach 5'!$A$1:$E$34</definedName>
    <definedName name="Z_7A9EA6D6_4DDF_43D9_92E6_C6AFAD14E266_.wvu.PrintArea" localSheetId="13" hidden="1">'Attach 6'!$A$1:$E$28</definedName>
    <definedName name="Z_7A9EA6D6_4DDF_43D9_92E6_C6AFAD14E266_.wvu.PrintArea" localSheetId="14" hidden="1">'Attach 7'!$A$1:$E$18</definedName>
    <definedName name="Z_7A9EA6D6_4DDF_43D9_92E6_C6AFAD14E266_.wvu.PrintArea" localSheetId="15" hidden="1">'Attach 9'!$A$1:$H$38</definedName>
    <definedName name="Z_7A9EA6D6_4DDF_43D9_92E6_C6AFAD14E266_.wvu.PrintArea" localSheetId="3" hidden="1">'Bid Form 1st Envelope '!$A$1:$F$119</definedName>
    <definedName name="Z_7A9EA6D6_4DDF_43D9_92E6_C6AFAD14E266_.wvu.PrintTitles" localSheetId="15" hidden="1">'Attach 9'!$17:$17</definedName>
    <definedName name="Z_7A9EA6D6_4DDF_43D9_92E6_C6AFAD14E266_.wvu.Rows" localSheetId="21" hidden="1">'Attach 15'!$16:$16</definedName>
    <definedName name="Z_7A9EA6D6_4DDF_43D9_92E6_C6AFAD14E266_.wvu.Rows" localSheetId="23" hidden="1">'Attach 17'!$26:$26,'Attach 17'!$32:$209</definedName>
    <definedName name="Z_7A9EA6D6_4DDF_43D9_92E6_C6AFAD14E266_.wvu.Rows" localSheetId="26" hidden="1">'Attach 18'!$13:$13,'Attach 18'!$20:$28</definedName>
    <definedName name="Z_7A9EA6D6_4DDF_43D9_92E6_C6AFAD14E266_.wvu.Rows" localSheetId="11" hidden="1">'Attach 5'!$4:$4</definedName>
    <definedName name="Z_7AB19D08_66F0_4286_83C5_279B475AE3A4_.wvu.Cols" localSheetId="12" hidden="1">'Attach 5A'!$H:$H</definedName>
    <definedName name="Z_7AB19D08_66F0_4286_83C5_279B475AE3A4_.wvu.PrintArea" localSheetId="12" hidden="1">'Attach 5A'!$A$1:$E$73</definedName>
    <definedName name="Z_7AB19D08_66F0_4286_83C5_279B475AE3A4_.wvu.Rows" localSheetId="12" hidden="1">'Attach 5A'!$25:$30</definedName>
    <definedName name="Z_7DC13EB1_5F25_4667_BD87_340DAD4F0E72_.wvu.Cols" localSheetId="18" hidden="1">'Attach 12'!$I:$I</definedName>
    <definedName name="Z_7DC13EB1_5F25_4667_BD87_340DAD4F0E72_.wvu.Cols" localSheetId="7" hidden="1">'Attach-3 (QR)'!$N:$P</definedName>
    <definedName name="Z_7DC13EB1_5F25_4667_BD87_340DAD4F0E72_.wvu.PrintArea" localSheetId="18" hidden="1">'Attach 12'!$A$1:$F$15</definedName>
    <definedName name="Z_7DC13EB1_5F25_4667_BD87_340DAD4F0E72_.wvu.PrintArea" localSheetId="7" hidden="1">'Attach-3 (QR)'!$A$1:$I$223</definedName>
    <definedName name="Z_7DC13EB1_5F25_4667_BD87_340DAD4F0E72_.wvu.Rows" localSheetId="18" hidden="1">'Attach 12'!#REF!,'Attach 12'!#REF!,'Attach 12'!#REF!,'Attach 12'!#REF!,'Attach 12'!#REF!,'Attach 12'!#REF!,'Attach 12'!#REF!,'Attach 12'!#REF!,'Attach 12'!#REF!,'Attach 12'!#REF!,'Attach 12'!$16:$103</definedName>
    <definedName name="Z_7DC13EB1_5F25_4667_BD87_340DAD4F0E72_.wvu.Rows" localSheetId="7" hidden="1">'Attach-3 (QR)'!#REF!,'Attach-3 (QR)'!#REF!,'Attach-3 (QR)'!#REF!,'Attach-3 (QR)'!#REF!,'Attach-3 (QR)'!#REF!,'Attach-3 (QR)'!$109:$109,'Attach-3 (QR)'!#REF!,'Attach-3 (QR)'!$133:$163,'Attach-3 (QR)'!#REF!</definedName>
    <definedName name="Z_7FED4A88_DA6B_4AEC_96D2_BAE29634CEBD_.wvu.Cols" localSheetId="7" hidden="1">'Attach-3 (QR)'!$J:$J,'Attach-3 (QR)'!$L:$N</definedName>
    <definedName name="Z_7FED4A88_DA6B_4AEC_96D2_BAE29634CEBD_.wvu.PrintArea" localSheetId="7" hidden="1">'Attach-3 (QR)'!$A$1:$I$223</definedName>
    <definedName name="Z_82C64B11_1F50_45B5_B7BB_9F1DC733C833_.wvu.PrintArea" localSheetId="4" hidden="1">'Attach 1 '!$A$1:$I$169</definedName>
    <definedName name="Z_82E8A0F5_0020_4355_95CF_28601763A783_.wvu.Cols" localSheetId="21" hidden="1">'Attach 15'!$H:$H</definedName>
    <definedName name="Z_82E8A0F5_0020_4355_95CF_28601763A783_.wvu.Cols" localSheetId="11" hidden="1">'Attach 5'!$H:$H</definedName>
    <definedName name="Z_82E8A0F5_0020_4355_95CF_28601763A783_.wvu.Cols" localSheetId="13" hidden="1">'Attach 6'!$H:$H</definedName>
    <definedName name="Z_82E8A0F5_0020_4355_95CF_28601763A783_.wvu.Cols" localSheetId="15" hidden="1">'Attach 9'!#REF!</definedName>
    <definedName name="Z_82E8A0F5_0020_4355_95CF_28601763A783_.wvu.PrintArea" localSheetId="6" hidden="1">'Attach (QR)'!$A$1:$E$28</definedName>
    <definedName name="Z_82E8A0F5_0020_4355_95CF_28601763A783_.wvu.PrintArea" localSheetId="4" hidden="1">'Attach 1 '!$A$1:$I$169</definedName>
    <definedName name="Z_82E8A0F5_0020_4355_95CF_28601763A783_.wvu.PrintArea" localSheetId="16" hidden="1">'Attach 10'!$A$1:$E$18</definedName>
    <definedName name="Z_82E8A0F5_0020_4355_95CF_28601763A783_.wvu.PrintArea" localSheetId="17" hidden="1">'Attach 11'!$A$1:$E$29</definedName>
    <definedName name="Z_82E8A0F5_0020_4355_95CF_28601763A783_.wvu.PrintArea" localSheetId="19" hidden="1">'Attach 13'!$A$1:$E$27</definedName>
    <definedName name="Z_82E8A0F5_0020_4355_95CF_28601763A783_.wvu.PrintArea" localSheetId="20" hidden="1">'Attach 14'!$A$1:$E$29</definedName>
    <definedName name="Z_82E8A0F5_0020_4355_95CF_28601763A783_.wvu.PrintArea" localSheetId="21" hidden="1">'Attach 15'!$A$1:$E$92</definedName>
    <definedName name="Z_82E8A0F5_0020_4355_95CF_28601763A783_.wvu.PrintArea" localSheetId="22" hidden="1">'Attach 16'!$A$1:$L$90</definedName>
    <definedName name="Z_82E8A0F5_0020_4355_95CF_28601763A783_.wvu.PrintArea" localSheetId="23" hidden="1">'Attach 17'!$A$1:$E$33</definedName>
    <definedName name="Z_82E8A0F5_0020_4355_95CF_28601763A783_.wvu.PrintArea" localSheetId="26" hidden="1">'Attach 18'!$A$1:$E$31</definedName>
    <definedName name="Z_82E8A0F5_0020_4355_95CF_28601763A783_.wvu.PrintArea" localSheetId="24" hidden="1">'Attach 18 Safety'!$A$1:$E$24</definedName>
    <definedName name="Z_82E8A0F5_0020_4355_95CF_28601763A783_.wvu.PrintArea" localSheetId="5" hidden="1">'Attach 3(JV)'!$A$1:$E$28</definedName>
    <definedName name="Z_82E8A0F5_0020_4355_95CF_28601763A783_.wvu.PrintArea" localSheetId="8" hidden="1">'Attach 4'!$A$1:$G$25</definedName>
    <definedName name="Z_82E8A0F5_0020_4355_95CF_28601763A783_.wvu.PrintArea" localSheetId="9" hidden="1">'Attach 4 (A)'!$A$1:$E$27</definedName>
    <definedName name="Z_82E8A0F5_0020_4355_95CF_28601763A783_.wvu.PrintArea" localSheetId="10" hidden="1">'Attach 4 (B)'!$A$1:$E$26</definedName>
    <definedName name="Z_82E8A0F5_0020_4355_95CF_28601763A783_.wvu.PrintArea" localSheetId="11" hidden="1">'Attach 5'!$A$1:$E$34</definedName>
    <definedName name="Z_82E8A0F5_0020_4355_95CF_28601763A783_.wvu.PrintArea" localSheetId="13" hidden="1">'Attach 6'!$A$1:$E$28</definedName>
    <definedName name="Z_82E8A0F5_0020_4355_95CF_28601763A783_.wvu.PrintArea" localSheetId="14" hidden="1">'Attach 7'!$A$1:$E$18</definedName>
    <definedName name="Z_82E8A0F5_0020_4355_95CF_28601763A783_.wvu.PrintArea" localSheetId="15" hidden="1">'Attach 9'!$A$1:$H$31</definedName>
    <definedName name="Z_82E8A0F5_0020_4355_95CF_28601763A783_.wvu.PrintArea" localSheetId="3" hidden="1">'Bid Form 1st Envelope '!$A$1:$F$119</definedName>
    <definedName name="Z_82E8A0F5_0020_4355_95CF_28601763A783_.wvu.PrintTitles" localSheetId="15" hidden="1">'Attach 9'!$17:$17</definedName>
    <definedName name="Z_82E8A0F5_0020_4355_95CF_28601763A783_.wvu.Rows" localSheetId="21" hidden="1">'Attach 15'!$16:$16</definedName>
    <definedName name="Z_82E8A0F5_0020_4355_95CF_28601763A783_.wvu.Rows" localSheetId="23" hidden="1">'Attach 17'!$26:$26,'Attach 17'!$32:$209</definedName>
    <definedName name="Z_82E8A0F5_0020_4355_95CF_28601763A783_.wvu.Rows" localSheetId="26" hidden="1">'Attach 18'!$13:$13,'Attach 18'!$20:$28</definedName>
    <definedName name="Z_82E8A0F5_0020_4355_95CF_28601763A783_.wvu.Rows" localSheetId="11" hidden="1">'Attach 5'!$4:$4</definedName>
    <definedName name="Z_83E639F0_925C_438D_A777_FD99BFFD55B2_.wvu.Cols" localSheetId="2" hidden="1">'Names of Bidder'!$L:$L</definedName>
    <definedName name="Z_83E639F0_925C_438D_A777_FD99BFFD55B2_.wvu.PrintArea" localSheetId="2" hidden="1">'Names of Bidder'!$B$1:$G$30</definedName>
    <definedName name="Z_8E3ED18F_7B8F_4A1C_969D_A70DC3B696C3_.wvu.Cols" localSheetId="21" hidden="1">'Attach 15'!$H:$H</definedName>
    <definedName name="Z_8E3ED18F_7B8F_4A1C_969D_A70DC3B696C3_.wvu.Cols" localSheetId="11" hidden="1">'Attach 5'!$H:$H</definedName>
    <definedName name="Z_8E3ED18F_7B8F_4A1C_969D_A70DC3B696C3_.wvu.Cols" localSheetId="13" hidden="1">'Attach 6'!$H:$H</definedName>
    <definedName name="Z_8E3ED18F_7B8F_4A1C_969D_A70DC3B696C3_.wvu.PrintArea" localSheetId="6" hidden="1">'Attach (QR)'!$A$1:$E$28</definedName>
    <definedName name="Z_8E3ED18F_7B8F_4A1C_969D_A70DC3B696C3_.wvu.PrintArea" localSheetId="16" hidden="1">'Attach 10'!$A$1:$E$18</definedName>
    <definedName name="Z_8E3ED18F_7B8F_4A1C_969D_A70DC3B696C3_.wvu.PrintArea" localSheetId="17" hidden="1">'Attach 11'!$A$1:$E$29</definedName>
    <definedName name="Z_8E3ED18F_7B8F_4A1C_969D_A70DC3B696C3_.wvu.PrintArea" localSheetId="19" hidden="1">'Attach 13'!$A$1:$E$27</definedName>
    <definedName name="Z_8E3ED18F_7B8F_4A1C_969D_A70DC3B696C3_.wvu.PrintArea" localSheetId="20" hidden="1">'Attach 14'!$A$1:$E$29</definedName>
    <definedName name="Z_8E3ED18F_7B8F_4A1C_969D_A70DC3B696C3_.wvu.PrintArea" localSheetId="21" hidden="1">'Attach 15'!$A$1:$E$92</definedName>
    <definedName name="Z_8E3ED18F_7B8F_4A1C_969D_A70DC3B696C3_.wvu.PrintArea" localSheetId="22" hidden="1">'Attach 16'!$A$1:$L$90</definedName>
    <definedName name="Z_8E3ED18F_7B8F_4A1C_969D_A70DC3B696C3_.wvu.PrintArea" localSheetId="23" hidden="1">'Attach 17'!$A$1:$E$33</definedName>
    <definedName name="Z_8E3ED18F_7B8F_4A1C_969D_A70DC3B696C3_.wvu.PrintArea" localSheetId="26" hidden="1">'Attach 18'!$A$1:$E$31</definedName>
    <definedName name="Z_8E3ED18F_7B8F_4A1C_969D_A70DC3B696C3_.wvu.PrintArea" localSheetId="24" hidden="1">'Attach 18 Safety'!$A$1:$E$24</definedName>
    <definedName name="Z_8E3ED18F_7B8F_4A1C_969D_A70DC3B696C3_.wvu.PrintArea" localSheetId="5" hidden="1">'Attach 3(JV)'!$A$1:$E$28</definedName>
    <definedName name="Z_8E3ED18F_7B8F_4A1C_969D_A70DC3B696C3_.wvu.PrintArea" localSheetId="8" hidden="1">'Attach 4'!$A$1:$G$25</definedName>
    <definedName name="Z_8E3ED18F_7B8F_4A1C_969D_A70DC3B696C3_.wvu.PrintArea" localSheetId="9" hidden="1">'Attach 4 (A)'!$A$1:$E$27</definedName>
    <definedName name="Z_8E3ED18F_7B8F_4A1C_969D_A70DC3B696C3_.wvu.PrintArea" localSheetId="10" hidden="1">'Attach 4 (B)'!$A$1:$E$26</definedName>
    <definedName name="Z_8E3ED18F_7B8F_4A1C_969D_A70DC3B696C3_.wvu.PrintArea" localSheetId="11" hidden="1">'Attach 5'!$A$1:$E$34</definedName>
    <definedName name="Z_8E3ED18F_7B8F_4A1C_969D_A70DC3B696C3_.wvu.PrintArea" localSheetId="13" hidden="1">'Attach 6'!$A$1:$E$28</definedName>
    <definedName name="Z_8E3ED18F_7B8F_4A1C_969D_A70DC3B696C3_.wvu.PrintArea" localSheetId="14" hidden="1">'Attach 7'!$A$1:$E$18</definedName>
    <definedName name="Z_8E3ED18F_7B8F_4A1C_969D_A70DC3B696C3_.wvu.PrintArea" localSheetId="15" hidden="1">'Attach 9'!$A$1:$H$32</definedName>
    <definedName name="Z_8E3ED18F_7B8F_4A1C_969D_A70DC3B696C3_.wvu.PrintArea" localSheetId="3" hidden="1">'Bid Form 1st Envelope '!$A$1:$F$119</definedName>
    <definedName name="Z_8E3ED18F_7B8F_4A1C_969D_A70DC3B696C3_.wvu.PrintTitles" localSheetId="15" hidden="1">'Attach 9'!$17:$17</definedName>
    <definedName name="Z_8E3ED18F_7B8F_4A1C_969D_A70DC3B696C3_.wvu.Rows" localSheetId="21" hidden="1">'Attach 15'!$16:$16</definedName>
    <definedName name="Z_8E3ED18F_7B8F_4A1C_969D_A70DC3B696C3_.wvu.Rows" localSheetId="23" hidden="1">'Attach 17'!$26:$26,'Attach 17'!$32:$209</definedName>
    <definedName name="Z_8E3ED18F_7B8F_4A1C_969D_A70DC3B696C3_.wvu.Rows" localSheetId="26" hidden="1">'Attach 18'!$13:$13,'Attach 18'!$20:$28</definedName>
    <definedName name="Z_8E3ED18F_7B8F_4A1C_969D_A70DC3B696C3_.wvu.Rows" localSheetId="11" hidden="1">'Attach 5'!$4:$4</definedName>
    <definedName name="Z_8E7B022F_1113_4BA2_B2BA_8EDBE02A2557_.wvu.PrintArea" localSheetId="6" hidden="1">'Attach (QR)'!$A$1:$E$28</definedName>
    <definedName name="Z_8E7B022F_1113_4BA2_B2BA_8EDBE02A2557_.wvu.PrintArea" localSheetId="16" hidden="1">'Attach 10'!$A$1:$E$18</definedName>
    <definedName name="Z_8E7B022F_1113_4BA2_B2BA_8EDBE02A2557_.wvu.PrintArea" localSheetId="17" hidden="1">'Attach 11'!$A$1:$E$29</definedName>
    <definedName name="Z_8E7B022F_1113_4BA2_B2BA_8EDBE02A2557_.wvu.PrintArea" localSheetId="18" hidden="1">'Attach 12'!$B$1:$G$15</definedName>
    <definedName name="Z_8E7B022F_1113_4BA2_B2BA_8EDBE02A2557_.wvu.PrintArea" localSheetId="19" hidden="1">'Attach 13'!$A$1:$E$29</definedName>
    <definedName name="Z_8E7B022F_1113_4BA2_B2BA_8EDBE02A2557_.wvu.PrintArea" localSheetId="20" hidden="1">'Attach 14'!$A$1:$E$29</definedName>
    <definedName name="Z_8E7B022F_1113_4BA2_B2BA_8EDBE02A2557_.wvu.PrintArea" localSheetId="21" hidden="1">'Attach 15'!$A$1:$E$93</definedName>
    <definedName name="Z_8E7B022F_1113_4BA2_B2BA_8EDBE02A2557_.wvu.PrintArea" localSheetId="22" hidden="1">'Attach 16'!$A$1:$L$90</definedName>
    <definedName name="Z_8E7B022F_1113_4BA2_B2BA_8EDBE02A2557_.wvu.PrintArea" localSheetId="26" hidden="1">'Attach 18'!$A$1:$E$35</definedName>
    <definedName name="Z_8E7B022F_1113_4BA2_B2BA_8EDBE02A2557_.wvu.PrintArea" localSheetId="24" hidden="1">'Attach 18 Safety'!$A$1:$E$24</definedName>
    <definedName name="Z_8E7B022F_1113_4BA2_B2BA_8EDBE02A2557_.wvu.PrintArea" localSheetId="5" hidden="1">'Attach 3(JV)'!$A$1:$E$28</definedName>
    <definedName name="Z_8E7B022F_1113_4BA2_B2BA_8EDBE02A2557_.wvu.PrintArea" localSheetId="8" hidden="1">'Attach 4'!$A$1:$E$25</definedName>
    <definedName name="Z_8E7B022F_1113_4BA2_B2BA_8EDBE02A2557_.wvu.PrintArea" localSheetId="9" hidden="1">'Attach 4 (A)'!$A$1:$E$27</definedName>
    <definedName name="Z_8E7B022F_1113_4BA2_B2BA_8EDBE02A2557_.wvu.PrintArea" localSheetId="10" hidden="1">'Attach 4 (B)'!$A$1:$E$26</definedName>
    <definedName name="Z_8E7B022F_1113_4BA2_B2BA_8EDBE02A2557_.wvu.PrintArea" localSheetId="11" hidden="1">'Attach 5'!$A$1:$E$109</definedName>
    <definedName name="Z_8E7B022F_1113_4BA2_B2BA_8EDBE02A2557_.wvu.PrintArea" localSheetId="12" hidden="1">'Attach 5A'!$A$1:$E$73</definedName>
    <definedName name="Z_8E7B022F_1113_4BA2_B2BA_8EDBE02A2557_.wvu.PrintArea" localSheetId="13" hidden="1">'Attach 6'!$A$1:$E$51</definedName>
    <definedName name="Z_8E7B022F_1113_4BA2_B2BA_8EDBE02A2557_.wvu.PrintArea" localSheetId="14" hidden="1">'Attach 7'!$A$1:$E$18</definedName>
    <definedName name="Z_8E7B022F_1113_4BA2_B2BA_8EDBE02A2557_.wvu.PrintArea" localSheetId="15" hidden="1">'Attach 9'!$A$1:$H$38</definedName>
    <definedName name="Z_8E7B022F_1113_4BA2_B2BA_8EDBE02A2557_.wvu.PrintArea" localSheetId="3" hidden="1">'Bid Form 1st Envelope '!$A$1:$F$119</definedName>
    <definedName name="Z_8E7B022F_1113_4BA2_B2BA_8EDBE02A2557_.wvu.PrintTitles" localSheetId="18" hidden="1">'Attach 12'!#REF!</definedName>
    <definedName name="Z_8E7B022F_1113_4BA2_B2BA_8EDBE02A2557_.wvu.PrintTitles" localSheetId="15" hidden="1">'Attach 9'!$17:$17</definedName>
    <definedName name="Z_8FC0B3D6_A78E_4DDC_99E8_A5E9B8E73FA3_.wvu.Cols" localSheetId="25" hidden="1">'Attach 18 SP'!$J:$P</definedName>
    <definedName name="Z_8FC0B3D6_A78E_4DDC_99E8_A5E9B8E73FA3_.wvu.PrintArea" localSheetId="25" hidden="1">'Attach 18 SP'!$A$8:$I$157</definedName>
    <definedName name="Z_8FC0B3D6_A78E_4DDC_99E8_A5E9B8E73FA3_.wvu.Rows" localSheetId="25" hidden="1">'Attach 18 SP'!#REF!,'Attach 18 SP'!#REF!,'Attach 18 SP'!#REF!,'Attach 18 SP'!#REF!,'Attach 18 SP'!#REF!,'Attach 18 SP'!$149:$153</definedName>
    <definedName name="Z_906C1F80_87B7_4777_98E9_010D55358499_.wvu.Cols" localSheetId="18" hidden="1">'Attach 12'!$G:$G,'Attach 12'!$I:$I</definedName>
    <definedName name="Z_906C1F80_87B7_4777_98E9_010D55358499_.wvu.Cols" localSheetId="7" hidden="1">'Attach-3 (QR)'!$N:$P</definedName>
    <definedName name="Z_906C1F80_87B7_4777_98E9_010D55358499_.wvu.PrintArea" localSheetId="18" hidden="1">'Attach 12'!$A$1:$F$15</definedName>
    <definedName name="Z_906C1F80_87B7_4777_98E9_010D55358499_.wvu.PrintArea" localSheetId="7" hidden="1">'Attach-3 (QR)'!$A$1:$I$223</definedName>
    <definedName name="Z_906C1F80_87B7_4777_98E9_010D55358499_.wvu.Rows" localSheetId="18" hidden="1">'Attach 12'!#REF!,'Attach 12'!#REF!,'Attach 12'!#REF!,'Attach 12'!$16:$103</definedName>
    <definedName name="Z_906C1F80_87B7_4777_98E9_010D55358499_.wvu.Rows" localSheetId="7" hidden="1">'Attach-3 (QR)'!#REF!,'Attach-3 (QR)'!#REF!,'Attach-3 (QR)'!#REF!,'Attach-3 (QR)'!#REF!,'Attach-3 (QR)'!#REF!,'Attach-3 (QR)'!#REF!,'Attach-3 (QR)'!$109:$109,'Attach-3 (QR)'!#REF!,'Attach-3 (QR)'!$125:$164,'Attach-3 (QR)'!#REF!,'Attach-3 (QR)'!#REF!,'Attach-3 (QR)'!$180:$201</definedName>
    <definedName name="Z_96400739_BE17_4F96_9322_CEC076E94D1E_.wvu.PrintArea" localSheetId="4" hidden="1">'Attach 1 '!$A$1:$I$169</definedName>
    <definedName name="Z_97C0FC0E_800C_45C9_895E_E91A3F1ADBA4_.wvu.Cols" localSheetId="21" hidden="1">'Attach 15'!$H:$H</definedName>
    <definedName name="Z_97C0FC0E_800C_45C9_895E_E91A3F1ADBA4_.wvu.Cols" localSheetId="11" hidden="1">'Attach 5'!$H:$H</definedName>
    <definedName name="Z_97C0FC0E_800C_45C9_895E_E91A3F1ADBA4_.wvu.Cols" localSheetId="13" hidden="1">'Attach 6'!$H:$H</definedName>
    <definedName name="Z_97C0FC0E_800C_45C9_895E_E91A3F1ADBA4_.wvu.PrintArea" localSheetId="6" hidden="1">'Attach (QR)'!$A$1:$E$28</definedName>
    <definedName name="Z_97C0FC0E_800C_45C9_895E_E91A3F1ADBA4_.wvu.PrintArea" localSheetId="16" hidden="1">'Attach 10'!$A$1:$E$18</definedName>
    <definedName name="Z_97C0FC0E_800C_45C9_895E_E91A3F1ADBA4_.wvu.PrintArea" localSheetId="17" hidden="1">'Attach 11'!$A$1:$E$29</definedName>
    <definedName name="Z_97C0FC0E_800C_45C9_895E_E91A3F1ADBA4_.wvu.PrintArea" localSheetId="19" hidden="1">'Attach 13'!$A$1:$E$27</definedName>
    <definedName name="Z_97C0FC0E_800C_45C9_895E_E91A3F1ADBA4_.wvu.PrintArea" localSheetId="20" hidden="1">'Attach 14'!$A$1:$E$29</definedName>
    <definedName name="Z_97C0FC0E_800C_45C9_895E_E91A3F1ADBA4_.wvu.PrintArea" localSheetId="21" hidden="1">'Attach 15'!$A$1:$E$92</definedName>
    <definedName name="Z_97C0FC0E_800C_45C9_895E_E91A3F1ADBA4_.wvu.PrintArea" localSheetId="22" hidden="1">'Attach 16'!$A$1:$L$90</definedName>
    <definedName name="Z_97C0FC0E_800C_45C9_895E_E91A3F1ADBA4_.wvu.PrintArea" localSheetId="23" hidden="1">'Attach 17'!$A$1:$E$33</definedName>
    <definedName name="Z_97C0FC0E_800C_45C9_895E_E91A3F1ADBA4_.wvu.PrintArea" localSheetId="26" hidden="1">'Attach 18'!$A$1:$E$31</definedName>
    <definedName name="Z_97C0FC0E_800C_45C9_895E_E91A3F1ADBA4_.wvu.PrintArea" localSheetId="24" hidden="1">'Attach 18 Safety'!$A$1:$E$24</definedName>
    <definedName name="Z_97C0FC0E_800C_45C9_895E_E91A3F1ADBA4_.wvu.PrintArea" localSheetId="5" hidden="1">'Attach 3(JV)'!$A$1:$E$28</definedName>
    <definedName name="Z_97C0FC0E_800C_45C9_895E_E91A3F1ADBA4_.wvu.PrintArea" localSheetId="8" hidden="1">'Attach 4'!$A$1:$G$25</definedName>
    <definedName name="Z_97C0FC0E_800C_45C9_895E_E91A3F1ADBA4_.wvu.PrintArea" localSheetId="9" hidden="1">'Attach 4 (A)'!$A$1:$E$27</definedName>
    <definedName name="Z_97C0FC0E_800C_45C9_895E_E91A3F1ADBA4_.wvu.PrintArea" localSheetId="10" hidden="1">'Attach 4 (B)'!$A$1:$E$26</definedName>
    <definedName name="Z_97C0FC0E_800C_45C9_895E_E91A3F1ADBA4_.wvu.PrintArea" localSheetId="11" hidden="1">'Attach 5'!$A$1:$E$34</definedName>
    <definedName name="Z_97C0FC0E_800C_45C9_895E_E91A3F1ADBA4_.wvu.PrintArea" localSheetId="13" hidden="1">'Attach 6'!$A$1:$E$28</definedName>
    <definedName name="Z_97C0FC0E_800C_45C9_895E_E91A3F1ADBA4_.wvu.PrintArea" localSheetId="14" hidden="1">'Attach 7'!$A$1:$E$18</definedName>
    <definedName name="Z_97C0FC0E_800C_45C9_895E_E91A3F1ADBA4_.wvu.PrintArea" localSheetId="15" hidden="1">'Attach 9'!$A$1:$H$32</definedName>
    <definedName name="Z_97C0FC0E_800C_45C9_895E_E91A3F1ADBA4_.wvu.PrintArea" localSheetId="3" hidden="1">'Bid Form 1st Envelope '!$A$1:$F$119</definedName>
    <definedName name="Z_97C0FC0E_800C_45C9_895E_E91A3F1ADBA4_.wvu.PrintTitles" localSheetId="15" hidden="1">'Attach 9'!$17:$17</definedName>
    <definedName name="Z_97C0FC0E_800C_45C9_895E_E91A3F1ADBA4_.wvu.Rows" localSheetId="21" hidden="1">'Attach 15'!$16:$16</definedName>
    <definedName name="Z_97C0FC0E_800C_45C9_895E_E91A3F1ADBA4_.wvu.Rows" localSheetId="23" hidden="1">'Attach 17'!$26:$26,'Attach 17'!$32:$209</definedName>
    <definedName name="Z_97C0FC0E_800C_45C9_895E_E91A3F1ADBA4_.wvu.Rows" localSheetId="26" hidden="1">'Attach 18'!$13:$13,'Attach 18'!$20:$28</definedName>
    <definedName name="Z_97C0FC0E_800C_45C9_895E_E91A3F1ADBA4_.wvu.Rows" localSheetId="11" hidden="1">'Attach 5'!$4:$4</definedName>
    <definedName name="Z_9E668EC9_7875_454E_BDE6_15A2D20AC8D2_.wvu.Cols" localSheetId="18" hidden="1">'Attach 12'!$G:$I</definedName>
    <definedName name="Z_9E668EC9_7875_454E_BDE6_15A2D20AC8D2_.wvu.Cols" localSheetId="7" hidden="1">'Attach-3 (QR)'!$M:$Q</definedName>
    <definedName name="Z_9E668EC9_7875_454E_BDE6_15A2D20AC8D2_.wvu.PrintArea" localSheetId="18" hidden="1">'Attach 12'!$A$1:$F$19</definedName>
    <definedName name="Z_9E668EC9_7875_454E_BDE6_15A2D20AC8D2_.wvu.PrintArea" localSheetId="7" hidden="1">'Attach-3 (QR)'!$A$1:$I$223</definedName>
    <definedName name="Z_9E668EC9_7875_454E_BDE6_15A2D20AC8D2_.wvu.Rows" localSheetId="18" hidden="1">'Attach 12'!#REF!,'Attach 12'!#REF!</definedName>
    <definedName name="Z_9E668EC9_7875_454E_BDE6_15A2D20AC8D2_.wvu.Rows" localSheetId="7" hidden="1">'Attach-3 (QR)'!#REF!,'Attach-3 (QR)'!#REF!,'Attach-3 (QR)'!#REF!,'Attach-3 (QR)'!#REF!,'Attach-3 (QR)'!#REF!,'Attach-3 (QR)'!#REF!,'Attach-3 (QR)'!#REF!,'Attach-3 (QR)'!#REF!,'Attach-3 (QR)'!#REF!,'Attach-3 (QR)'!#REF!,'Attach-3 (QR)'!$109:$109,'Attach-3 (QR)'!#REF!,'Attach-3 (QR)'!#REF!,'Attach-3 (QR)'!#REF!,'Attach-3 (QR)'!#REF!,'Attach-3 (QR)'!#REF!,'Attach-3 (QR)'!#REF!,'Attach-3 (QR)'!$124:$164,'Attach-3 (QR)'!#REF!,'Attach-3 (QR)'!#REF!,'Attach-3 (QR)'!$180:$201</definedName>
    <definedName name="Z_9EDBA9B2_46ED_415A_B10B_329571C4D4AF_.wvu.Cols" localSheetId="18" hidden="1">'Attach 12'!$G:$G,'Attach 12'!$I:$I</definedName>
    <definedName name="Z_9EDBA9B2_46ED_415A_B10B_329571C4D4AF_.wvu.Cols" localSheetId="7" hidden="1">'Attach-3 (QR)'!$N:$P</definedName>
    <definedName name="Z_9EDBA9B2_46ED_415A_B10B_329571C4D4AF_.wvu.PrintArea" localSheetId="18" hidden="1">'Attach 12'!$A$1:$F$15</definedName>
    <definedName name="Z_9EDBA9B2_46ED_415A_B10B_329571C4D4AF_.wvu.PrintArea" localSheetId="7" hidden="1">'Attach-3 (QR)'!$A$1:$I$223</definedName>
    <definedName name="Z_9EDBA9B2_46ED_415A_B10B_329571C4D4AF_.wvu.Rows" localSheetId="18" hidden="1">'Attach 12'!#REF!,'Attach 12'!#REF!,'Attach 12'!#REF!,'Attach 12'!#REF!,'Attach 12'!#REF!,'Attach 12'!#REF!,'Attach 12'!#REF!,'Attach 12'!#REF!,'Attach 12'!#REF!,'Attach 12'!#REF!,'Attach 12'!#REF!,'Attach 12'!#REF!,'Attach 12'!$16:$103</definedName>
    <definedName name="Z_9EDBA9B2_46ED_415A_B10B_329571C4D4AF_.wvu.Rows" localSheetId="7" hidden="1">'Attach-3 (QR)'!#REF!,'Attach-3 (QR)'!#REF!,'Attach-3 (QR)'!#REF!,'Attach-3 (QR)'!#REF!,'Attach-3 (QR)'!#REF!,'Attach-3 (QR)'!#REF!,'Attach-3 (QR)'!$109:$109,'Attach-3 (QR)'!#REF!,'Attach-3 (QR)'!$125:$164,'Attach-3 (QR)'!#REF!,'Attach-3 (QR)'!$180:$201</definedName>
    <definedName name="Z_9F8CD454_46B1_47B9_9F5F_73ED69AC40D4_.wvu.Cols" localSheetId="18" hidden="1">'Attach 12'!$I:$I</definedName>
    <definedName name="Z_9F8CD454_46B1_47B9_9F5F_73ED69AC40D4_.wvu.Cols" localSheetId="7" hidden="1">'Attach-3 (QR)'!$N:$P</definedName>
    <definedName name="Z_9F8CD454_46B1_47B9_9F5F_73ED69AC40D4_.wvu.PrintArea" localSheetId="18" hidden="1">'Attach 12'!$A$1:$F$15</definedName>
    <definedName name="Z_9F8CD454_46B1_47B9_9F5F_73ED69AC40D4_.wvu.PrintArea" localSheetId="7" hidden="1">'Attach-3 (QR)'!$A$1:$I$223</definedName>
    <definedName name="Z_9F8CD454_46B1_47B9_9F5F_73ED69AC40D4_.wvu.Rows" localSheetId="18" hidden="1">'Attach 12'!#REF!,'Attach 12'!#REF!,'Attach 12'!#REF!,'Attach 12'!#REF!,'Attach 12'!#REF!,'Attach 12'!#REF!,'Attach 12'!#REF!,'Attach 12'!#REF!,'Attach 12'!#REF!,'Attach 12'!$16:$103</definedName>
    <definedName name="Z_9F8CD454_46B1_47B9_9F5F_73ED69AC40D4_.wvu.Rows" localSheetId="7" hidden="1">'Attach-3 (QR)'!#REF!,'Attach-3 (QR)'!#REF!,'Attach-3 (QR)'!#REF!,'Attach-3 (QR)'!#REF!,'Attach-3 (QR)'!#REF!,'Attach-3 (QR)'!$109:$109,'Attach-3 (QR)'!#REF!,'Attach-3 (QR)'!$133:$163,'Attach-3 (QR)'!#REF!</definedName>
    <definedName name="Z_A317F5C2_E44F_4A46_8833_2AE6CAE06F6E_.wvu.Cols" localSheetId="7" hidden="1">'Attach-3 (QR)'!$N:$P</definedName>
    <definedName name="Z_A317F5C2_E44F_4A46_8833_2AE6CAE06F6E_.wvu.PrintArea" localSheetId="7" hidden="1">'Attach-3 (QR)'!$A$1:$I$223</definedName>
    <definedName name="Z_A317F5C2_E44F_4A46_8833_2AE6CAE06F6E_.wvu.Rows" localSheetId="7" hidden="1">'Attach-3 (QR)'!#REF!,'Attach-3 (QR)'!#REF!,'Attach-3 (QR)'!#REF!,'Attach-3 (QR)'!#REF!</definedName>
    <definedName name="Z_A3F641DF_CF1D_48E3_AFDC_E52726A449CB_.wvu.PrintArea" localSheetId="6" hidden="1">'Attach (QR)'!$A$1:$E$28</definedName>
    <definedName name="Z_A3F641DF_CF1D_48E3_AFDC_E52726A449CB_.wvu.PrintArea" localSheetId="16" hidden="1">'Attach 10'!$A$1:$E$19</definedName>
    <definedName name="Z_A3F641DF_CF1D_48E3_AFDC_E52726A449CB_.wvu.PrintArea" localSheetId="17" hidden="1">'Attach 11'!$A$1:$E$29</definedName>
    <definedName name="Z_A3F641DF_CF1D_48E3_AFDC_E52726A449CB_.wvu.PrintArea" localSheetId="18" hidden="1">'Attach 12'!$B$1:$G$15</definedName>
    <definedName name="Z_A3F641DF_CF1D_48E3_AFDC_E52726A449CB_.wvu.PrintArea" localSheetId="19" hidden="1">'Attach 13'!$A$1:$E$30</definedName>
    <definedName name="Z_A3F641DF_CF1D_48E3_AFDC_E52726A449CB_.wvu.PrintArea" localSheetId="20" hidden="1">'Attach 14'!$A$1:$E$30</definedName>
    <definedName name="Z_A3F641DF_CF1D_48E3_AFDC_E52726A449CB_.wvu.PrintArea" localSheetId="21" hidden="1">'Attach 15'!$A$1:$E$94</definedName>
    <definedName name="Z_A3F641DF_CF1D_48E3_AFDC_E52726A449CB_.wvu.PrintArea" localSheetId="22" hidden="1">'Attach 16'!$A$1:$L$90</definedName>
    <definedName name="Z_A3F641DF_CF1D_48E3_AFDC_E52726A449CB_.wvu.PrintArea" localSheetId="26" hidden="1">'Attach 18'!$A$1:$E$35</definedName>
    <definedName name="Z_A3F641DF_CF1D_48E3_AFDC_E52726A449CB_.wvu.PrintArea" localSheetId="24" hidden="1">'Attach 18 Safety'!$A$1:$E$25</definedName>
    <definedName name="Z_A3F641DF_CF1D_48E3_AFDC_E52726A449CB_.wvu.PrintArea" localSheetId="5" hidden="1">'Attach 3(JV)'!$A$1:$E$28</definedName>
    <definedName name="Z_A3F641DF_CF1D_48E3_AFDC_E52726A449CB_.wvu.PrintArea" localSheetId="8" hidden="1">'Attach 4'!$A$1:$E$24</definedName>
    <definedName name="Z_A3F641DF_CF1D_48E3_AFDC_E52726A449CB_.wvu.PrintArea" localSheetId="9" hidden="1">'Attach 4 (A)'!$A$1:$E$27</definedName>
    <definedName name="Z_A3F641DF_CF1D_48E3_AFDC_E52726A449CB_.wvu.PrintArea" localSheetId="10" hidden="1">'Attach 4 (B)'!$A$1:$E$26</definedName>
    <definedName name="Z_A3F641DF_CF1D_48E3_AFDC_E52726A449CB_.wvu.PrintArea" localSheetId="11" hidden="1">'Attach 5'!$A$1:$E$34</definedName>
    <definedName name="Z_A3F641DF_CF1D_48E3_AFDC_E52726A449CB_.wvu.PrintArea" localSheetId="12" hidden="1">'Attach 5A'!$A$1:$E$34</definedName>
    <definedName name="Z_A3F641DF_CF1D_48E3_AFDC_E52726A449CB_.wvu.PrintArea" localSheetId="13" hidden="1">'Attach 6'!$A$1:$E$52</definedName>
    <definedName name="Z_A3F641DF_CF1D_48E3_AFDC_E52726A449CB_.wvu.PrintArea" localSheetId="14" hidden="1">'Attach 7'!$A$1:$E$18</definedName>
    <definedName name="Z_A3F641DF_CF1D_48E3_AFDC_E52726A449CB_.wvu.PrintArea" localSheetId="15" hidden="1">'Attach 9'!$A$1:$H$38</definedName>
    <definedName name="Z_A3F641DF_CF1D_48E3_AFDC_E52726A449CB_.wvu.PrintArea" localSheetId="3" hidden="1">'Bid Form 1st Envelope '!$A$1:$F$119</definedName>
    <definedName name="Z_A3F641DF_CF1D_48E3_AFDC_E52726A449CB_.wvu.PrintTitles" localSheetId="18" hidden="1">'Attach 12'!#REF!</definedName>
    <definedName name="Z_A3F641DF_CF1D_48E3_AFDC_E52726A449CB_.wvu.PrintTitles" localSheetId="15" hidden="1">'Attach 9'!$17:$17</definedName>
    <definedName name="Z_AA750348_930C_43DE_ADD0_8D60980F5013_.wvu.PrintArea" localSheetId="4" hidden="1">'Attach 1 '!$A$1:$I$169</definedName>
    <definedName name="Z_AF19F13B_761B_48FB_A70F_9439A4D7530B_.wvu.Cols" localSheetId="7" hidden="1">'Attach-3 (QR)'!$N:$P</definedName>
    <definedName name="Z_AF19F13B_761B_48FB_A70F_9439A4D7530B_.wvu.PrintArea" localSheetId="7" hidden="1">'Attach-3 (QR)'!$A$1:$I$223</definedName>
    <definedName name="Z_AF19F13B_761B_48FB_A70F_9439A4D7530B_.wvu.Rows" localSheetId="7" hidden="1">'Attach-3 (QR)'!#REF!,'Attach-3 (QR)'!#REF!,'Attach-3 (QR)'!#REF!,'Attach-3 (QR)'!#REF!,'Attach-3 (QR)'!#REF!,'Attach-3 (QR)'!$133:$163,'Attach-3 (QR)'!#REF!</definedName>
    <definedName name="Z_B07A37BF_D9F4_4586_9D27_CDE2FA2D1222_.wvu.Cols" localSheetId="18" hidden="1">'Attach 12'!$G:$I</definedName>
    <definedName name="Z_B07A37BF_D9F4_4586_9D27_CDE2FA2D1222_.wvu.Cols" localSheetId="7" hidden="1">'Attach-3 (QR)'!$M:$Q</definedName>
    <definedName name="Z_B07A37BF_D9F4_4586_9D27_CDE2FA2D1222_.wvu.PrintArea" localSheetId="18" hidden="1">'Attach 12'!$A$1:$F$19</definedName>
    <definedName name="Z_B07A37BF_D9F4_4586_9D27_CDE2FA2D1222_.wvu.PrintArea" localSheetId="7" hidden="1">'Attach-3 (QR)'!$A$1:$I$223</definedName>
    <definedName name="Z_B07A37BF_D9F4_4586_9D27_CDE2FA2D1222_.wvu.Rows" localSheetId="18" hidden="1">'Attach 12'!#REF!</definedName>
    <definedName name="Z_B07A37BF_D9F4_4586_9D27_CDE2FA2D1222_.wvu.Rows" localSheetId="7" hidden="1">'Attach-3 (QR)'!#REF!,'Attach-3 (QR)'!#REF!,'Attach-3 (QR)'!#REF!,'Attach-3 (QR)'!#REF!,'Attach-3 (QR)'!#REF!,'Attach-3 (QR)'!#REF!,'Attach-3 (QR)'!#REF!,'Attach-3 (QR)'!#REF!,'Attach-3 (QR)'!#REF!,'Attach-3 (QR)'!#REF!,'Attach-3 (QR)'!$109:$109,'Attach-3 (QR)'!#REF!,'Attach-3 (QR)'!#REF!,'Attach-3 (QR)'!#REF!,'Attach-3 (QR)'!#REF!,'Attach-3 (QR)'!#REF!,'Attach-3 (QR)'!#REF!,'Attach-3 (QR)'!$124:$164,'Attach-3 (QR)'!#REF!,'Attach-3 (QR)'!#REF!,'Attach-3 (QR)'!$180:$201</definedName>
    <definedName name="Z_B7A16C2F_5026_4C0C_BBB1_23B0149C8FB9_.wvu.Cols" localSheetId="2" hidden="1">'Names of Bidder'!$L:$L</definedName>
    <definedName name="Z_B7A16C2F_5026_4C0C_BBB1_23B0149C8FB9_.wvu.PrintArea" localSheetId="2" hidden="1">'Names of Bidder'!$B$1:$G$30</definedName>
    <definedName name="Z_B91EC26D_75AC_424B_8A9A_6507DA2B48E7_.wvu.PrintArea" localSheetId="23" hidden="1">'Attach 17'!$A$1:$E$33</definedName>
    <definedName name="Z_B91EC26D_75AC_424B_8A9A_6507DA2B48E7_.wvu.Rows" localSheetId="23" hidden="1">'Attach 17'!$26:$26,'Attach 17'!$32:$209</definedName>
    <definedName name="Z_BA86FE7A_199D_4ABD_A444_AE6BFDF4BCC9_.wvu.Cols" localSheetId="21" hidden="1">'Attach 15'!$H:$H,'Attach 15'!$J:$J</definedName>
    <definedName name="Z_BA86FE7A_199D_4ABD_A444_AE6BFDF4BCC9_.wvu.Cols" localSheetId="25" hidden="1">'Attach 18 SP'!$J:$P</definedName>
    <definedName name="Z_BA86FE7A_199D_4ABD_A444_AE6BFDF4BCC9_.wvu.Cols" localSheetId="5" hidden="1">'Attach 3(JV)'!$G:$H</definedName>
    <definedName name="Z_BA86FE7A_199D_4ABD_A444_AE6BFDF4BCC9_.wvu.Cols" localSheetId="8" hidden="1">'Attach 4'!$H:$O</definedName>
    <definedName name="Z_BA86FE7A_199D_4ABD_A444_AE6BFDF4BCC9_.wvu.Cols" localSheetId="11" hidden="1">'Attach 5'!$H:$H</definedName>
    <definedName name="Z_BA86FE7A_199D_4ABD_A444_AE6BFDF4BCC9_.wvu.Cols" localSheetId="12" hidden="1">'Attach 5A'!$H:$H</definedName>
    <definedName name="Z_BA86FE7A_199D_4ABD_A444_AE6BFDF4BCC9_.wvu.Cols" localSheetId="13" hidden="1">'Attach 6'!$H:$H</definedName>
    <definedName name="Z_BA86FE7A_199D_4ABD_A444_AE6BFDF4BCC9_.wvu.Cols" localSheetId="3" hidden="1">'Bid Form 1st Envelope '!$L:$L,'Bid Form 1st Envelope '!$AA:$AI</definedName>
    <definedName name="Z_BA86FE7A_199D_4ABD_A444_AE6BFDF4BCC9_.wvu.Cols" localSheetId="2" hidden="1">'Names of Bidder'!$H:$AC</definedName>
    <definedName name="Z_BA86FE7A_199D_4ABD_A444_AE6BFDF4BCC9_.wvu.FilterData" localSheetId="2" hidden="1">'Names of Bidder'!$B$6:$G$11</definedName>
    <definedName name="Z_BA86FE7A_199D_4ABD_A444_AE6BFDF4BCC9_.wvu.PrintArea" localSheetId="6" hidden="1">'Attach (QR)'!$A$1:$E$28</definedName>
    <definedName name="Z_BA86FE7A_199D_4ABD_A444_AE6BFDF4BCC9_.wvu.PrintArea" localSheetId="16" hidden="1">'Attach 10'!$A$1:$F$18</definedName>
    <definedName name="Z_BA86FE7A_199D_4ABD_A444_AE6BFDF4BCC9_.wvu.PrintArea" localSheetId="17" hidden="1">'Attach 11'!$A$1:$E$29</definedName>
    <definedName name="Z_BA86FE7A_199D_4ABD_A444_AE6BFDF4BCC9_.wvu.PrintArea" localSheetId="19" hidden="1">'Attach 13'!$A$1:$E$27</definedName>
    <definedName name="Z_BA86FE7A_199D_4ABD_A444_AE6BFDF4BCC9_.wvu.PrintArea" localSheetId="20" hidden="1">'Attach 14'!$A$1:$E$29</definedName>
    <definedName name="Z_BA86FE7A_199D_4ABD_A444_AE6BFDF4BCC9_.wvu.PrintArea" localSheetId="21" hidden="1">'Attach 15'!$A$1:$E$92</definedName>
    <definedName name="Z_BA86FE7A_199D_4ABD_A444_AE6BFDF4BCC9_.wvu.PrintArea" localSheetId="22" hidden="1">'Attach 16'!$A$1:$L$90</definedName>
    <definedName name="Z_BA86FE7A_199D_4ABD_A444_AE6BFDF4BCC9_.wvu.PrintArea" localSheetId="23" hidden="1">'Attach 17'!$A$1:$E$33</definedName>
    <definedName name="Z_BA86FE7A_199D_4ABD_A444_AE6BFDF4BCC9_.wvu.PrintArea" localSheetId="26" hidden="1">'Attach 18'!$A$1:$E$31</definedName>
    <definedName name="Z_BA86FE7A_199D_4ABD_A444_AE6BFDF4BCC9_.wvu.PrintArea" localSheetId="24" hidden="1">'Attach 18 Safety'!$A$1:$E$24</definedName>
    <definedName name="Z_BA86FE7A_199D_4ABD_A444_AE6BFDF4BCC9_.wvu.PrintArea" localSheetId="25" hidden="1">'Attach 18 SP'!$A$7:$I$157</definedName>
    <definedName name="Z_BA86FE7A_199D_4ABD_A444_AE6BFDF4BCC9_.wvu.PrintArea" localSheetId="5" hidden="1">'Attach 3(JV)'!$A$1:$E$28</definedName>
    <definedName name="Z_BA86FE7A_199D_4ABD_A444_AE6BFDF4BCC9_.wvu.PrintArea" localSheetId="8" hidden="1">'Attach 4'!$A$1:$G$25</definedName>
    <definedName name="Z_BA86FE7A_199D_4ABD_A444_AE6BFDF4BCC9_.wvu.PrintArea" localSheetId="9" hidden="1">'Attach 4 (A)'!$A$1:$E$27</definedName>
    <definedName name="Z_BA86FE7A_199D_4ABD_A444_AE6BFDF4BCC9_.wvu.PrintArea" localSheetId="10" hidden="1">'Attach 4 (B)'!$A$1:$E$26</definedName>
    <definedName name="Z_BA86FE7A_199D_4ABD_A444_AE6BFDF4BCC9_.wvu.PrintArea" localSheetId="11" hidden="1">'Attach 5'!$A$1:$E$34</definedName>
    <definedName name="Z_BA86FE7A_199D_4ABD_A444_AE6BFDF4BCC9_.wvu.PrintArea" localSheetId="12" hidden="1">'Attach 5A'!$A$1:$E$73</definedName>
    <definedName name="Z_BA86FE7A_199D_4ABD_A444_AE6BFDF4BCC9_.wvu.PrintArea" localSheetId="13" hidden="1">'Attach 6'!$A$1:$E$28</definedName>
    <definedName name="Z_BA86FE7A_199D_4ABD_A444_AE6BFDF4BCC9_.wvu.PrintArea" localSheetId="14" hidden="1">'Attach 7'!$A$1:$E$18</definedName>
    <definedName name="Z_BA86FE7A_199D_4ABD_A444_AE6BFDF4BCC9_.wvu.PrintArea" localSheetId="15" hidden="1">'Attach 9'!$A$1:$H$31</definedName>
    <definedName name="Z_BA86FE7A_199D_4ABD_A444_AE6BFDF4BCC9_.wvu.PrintArea" localSheetId="3" hidden="1">'Bid Form 1st Envelope '!$A$1:$J$119</definedName>
    <definedName name="Z_BA86FE7A_199D_4ABD_A444_AE6BFDF4BCC9_.wvu.PrintArea" localSheetId="1" hidden="1">Cover!$A$1:$F$19</definedName>
    <definedName name="Z_BA86FE7A_199D_4ABD_A444_AE6BFDF4BCC9_.wvu.PrintArea" localSheetId="2" hidden="1">'Names of Bidder'!$B$1:$G$30</definedName>
    <definedName name="Z_BA86FE7A_199D_4ABD_A444_AE6BFDF4BCC9_.wvu.PrintTitles" localSheetId="15" hidden="1">'Attach 9'!$17:$17</definedName>
    <definedName name="Z_BA86FE7A_199D_4ABD_A444_AE6BFDF4BCC9_.wvu.Rows" localSheetId="21" hidden="1">'Attach 15'!$16:$16</definedName>
    <definedName name="Z_BA86FE7A_199D_4ABD_A444_AE6BFDF4BCC9_.wvu.Rows" localSheetId="23" hidden="1">'Attach 17'!$26:$26,'Attach 17'!$32:$209</definedName>
    <definedName name="Z_BA86FE7A_199D_4ABD_A444_AE6BFDF4BCC9_.wvu.Rows" localSheetId="26" hidden="1">'Attach 18'!$13:$13,'Attach 18'!$20:$28</definedName>
    <definedName name="Z_BA86FE7A_199D_4ABD_A444_AE6BFDF4BCC9_.wvu.Rows" localSheetId="25" hidden="1">'Attach 18 SP'!$149:$153</definedName>
    <definedName name="Z_BA86FE7A_199D_4ABD_A444_AE6BFDF4BCC9_.wvu.Rows" localSheetId="11" hidden="1">'Attach 5'!$4:$4</definedName>
    <definedName name="Z_BA86FE7A_199D_4ABD_A444_AE6BFDF4BCC9_.wvu.Rows" localSheetId="12" hidden="1">'Attach 5A'!$25:$30</definedName>
    <definedName name="Z_BA86FE7A_199D_4ABD_A444_AE6BFDF4BCC9_.wvu.Rows" localSheetId="3" hidden="1">'Bid Form 1st Envelope '!$26:$27,'Bid Form 1st Envelope '!$102:$102,'Bid Form 1st Envelope '!$105:$106</definedName>
    <definedName name="Z_BE615921_12B2_47E1_81BB_292B559B4C46_.wvu.PrintArea" localSheetId="4" hidden="1">'Attach 1 '!$A$1:$I$169</definedName>
    <definedName name="Z_BEBC2BCF_3C2E_482B_92A6_F191EBEA5DE6_.wvu.Cols" localSheetId="2" hidden="1">'Names of Bidder'!$H:$N</definedName>
    <definedName name="Z_BEBC2BCF_3C2E_482B_92A6_F191EBEA5DE6_.wvu.FilterData" localSheetId="2" hidden="1">'Names of Bidder'!$B$6:$G$11</definedName>
    <definedName name="Z_BEBC2BCF_3C2E_482B_92A6_F191EBEA5DE6_.wvu.PrintArea" localSheetId="2" hidden="1">'Names of Bidder'!$B$1:$G$30</definedName>
    <definedName name="Z_BF8F2B92_C48E_4FD4_B912_C25042B180F9_.wvu.Cols" localSheetId="12" hidden="1">'Attach 5A'!$H:$H</definedName>
    <definedName name="Z_BF8F2B92_C48E_4FD4_B912_C25042B180F9_.wvu.PrintArea" localSheetId="12" hidden="1">'Attach 5A'!$A$1:$E$73</definedName>
    <definedName name="Z_BF8F2B92_C48E_4FD4_B912_C25042B180F9_.wvu.Rows" localSheetId="12" hidden="1">'Attach 5A'!$25:$30</definedName>
    <definedName name="Z_C5EDD9E3_0801_4479_8600_A80B0FCFDF0B_.wvu.Cols" localSheetId="21" hidden="1">'Attach 15'!$H:$H</definedName>
    <definedName name="Z_C5EDD9E3_0801_4479_8600_A80B0FCFDF0B_.wvu.Cols" localSheetId="11" hidden="1">'Attach 5'!$H:$H</definedName>
    <definedName name="Z_C5EDD9E3_0801_4479_8600_A80B0FCFDF0B_.wvu.Cols" localSheetId="13" hidden="1">'Attach 6'!$H:$H</definedName>
    <definedName name="Z_C5EDD9E3_0801_4479_8600_A80B0FCFDF0B_.wvu.PrintArea" localSheetId="6" hidden="1">'Attach (QR)'!$A$1:$E$28</definedName>
    <definedName name="Z_C5EDD9E3_0801_4479_8600_A80B0FCFDF0B_.wvu.PrintArea" localSheetId="16" hidden="1">'Attach 10'!$A$1:$E$18</definedName>
    <definedName name="Z_C5EDD9E3_0801_4479_8600_A80B0FCFDF0B_.wvu.PrintArea" localSheetId="17" hidden="1">'Attach 11'!$A$1:$E$29</definedName>
    <definedName name="Z_C5EDD9E3_0801_4479_8600_A80B0FCFDF0B_.wvu.PrintArea" localSheetId="19" hidden="1">'Attach 13'!$A$1:$E$27</definedName>
    <definedName name="Z_C5EDD9E3_0801_4479_8600_A80B0FCFDF0B_.wvu.PrintArea" localSheetId="20" hidden="1">'Attach 14'!$A$1:$E$29</definedName>
    <definedName name="Z_C5EDD9E3_0801_4479_8600_A80B0FCFDF0B_.wvu.PrintArea" localSheetId="21" hidden="1">'Attach 15'!$A$1:$E$92</definedName>
    <definedName name="Z_C5EDD9E3_0801_4479_8600_A80B0FCFDF0B_.wvu.PrintArea" localSheetId="22" hidden="1">'Attach 16'!$A$1:$L$90</definedName>
    <definedName name="Z_C5EDD9E3_0801_4479_8600_A80B0FCFDF0B_.wvu.PrintArea" localSheetId="23" hidden="1">'Attach 17'!$A$1:$E$33</definedName>
    <definedName name="Z_C5EDD9E3_0801_4479_8600_A80B0FCFDF0B_.wvu.PrintArea" localSheetId="26" hidden="1">'Attach 18'!$A$1:$E$31</definedName>
    <definedName name="Z_C5EDD9E3_0801_4479_8600_A80B0FCFDF0B_.wvu.PrintArea" localSheetId="24" hidden="1">'Attach 18 Safety'!$A$1:$E$24</definedName>
    <definedName name="Z_C5EDD9E3_0801_4479_8600_A80B0FCFDF0B_.wvu.PrintArea" localSheetId="5" hidden="1">'Attach 3(JV)'!$A$1:$E$28</definedName>
    <definedName name="Z_C5EDD9E3_0801_4479_8600_A80B0FCFDF0B_.wvu.PrintArea" localSheetId="8" hidden="1">'Attach 4'!$A$1:$G$25</definedName>
    <definedName name="Z_C5EDD9E3_0801_4479_8600_A80B0FCFDF0B_.wvu.PrintArea" localSheetId="9" hidden="1">'Attach 4 (A)'!$A$1:$E$27</definedName>
    <definedName name="Z_C5EDD9E3_0801_4479_8600_A80B0FCFDF0B_.wvu.PrintArea" localSheetId="10" hidden="1">'Attach 4 (B)'!$A$1:$E$26</definedName>
    <definedName name="Z_C5EDD9E3_0801_4479_8600_A80B0FCFDF0B_.wvu.PrintArea" localSheetId="11" hidden="1">'Attach 5'!$A$1:$E$34</definedName>
    <definedName name="Z_C5EDD9E3_0801_4479_8600_A80B0FCFDF0B_.wvu.PrintArea" localSheetId="13" hidden="1">'Attach 6'!$A$1:$E$28</definedName>
    <definedName name="Z_C5EDD9E3_0801_4479_8600_A80B0FCFDF0B_.wvu.PrintArea" localSheetId="14" hidden="1">'Attach 7'!$A$1:$E$18</definedName>
    <definedName name="Z_C5EDD9E3_0801_4479_8600_A80B0FCFDF0B_.wvu.PrintArea" localSheetId="15" hidden="1">'Attach 9'!$A$1:$H$32</definedName>
    <definedName name="Z_C5EDD9E3_0801_4479_8600_A80B0FCFDF0B_.wvu.PrintArea" localSheetId="3" hidden="1">'Bid Form 1st Envelope '!$A$1:$F$119</definedName>
    <definedName name="Z_C5EDD9E3_0801_4479_8600_A80B0FCFDF0B_.wvu.PrintTitles" localSheetId="15" hidden="1">'Attach 9'!$17:$17</definedName>
    <definedName name="Z_C5EDD9E3_0801_4479_8600_A80B0FCFDF0B_.wvu.Rows" localSheetId="21" hidden="1">'Attach 15'!$16:$16</definedName>
    <definedName name="Z_C5EDD9E3_0801_4479_8600_A80B0FCFDF0B_.wvu.Rows" localSheetId="23" hidden="1">'Attach 17'!$26:$26,'Attach 17'!$32:$209</definedName>
    <definedName name="Z_C5EDD9E3_0801_4479_8600_A80B0FCFDF0B_.wvu.Rows" localSheetId="26" hidden="1">'Attach 18'!$13:$13,'Attach 18'!$20:$28</definedName>
    <definedName name="Z_C5EDD9E3_0801_4479_8600_A80B0FCFDF0B_.wvu.Rows" localSheetId="11" hidden="1">'Attach 5'!$4:$4</definedName>
    <definedName name="Z_C67BDB47_88AF_4F4C_B4D8_CA6175AD6D46_.wvu.Cols" localSheetId="25" hidden="1">'Attach 18 SP'!$J:$P</definedName>
    <definedName name="Z_C67BDB47_88AF_4F4C_B4D8_CA6175AD6D46_.wvu.Cols" localSheetId="12" hidden="1">'Attach 5A'!$H:$H</definedName>
    <definedName name="Z_C67BDB47_88AF_4F4C_B4D8_CA6175AD6D46_.wvu.PrintArea" localSheetId="25" hidden="1">'Attach 18 SP'!$A$8:$I$157</definedName>
    <definedName name="Z_C67BDB47_88AF_4F4C_B4D8_CA6175AD6D46_.wvu.PrintArea" localSheetId="12" hidden="1">'Attach 5A'!$A$1:$E$73</definedName>
    <definedName name="Z_C67BDB47_88AF_4F4C_B4D8_CA6175AD6D46_.wvu.Rows" localSheetId="25" hidden="1">'Attach 18 SP'!#REF!,'Attach 18 SP'!#REF!,'Attach 18 SP'!#REF!,'Attach 18 SP'!#REF!,'Attach 18 SP'!#REF!,'Attach 18 SP'!$149:$153</definedName>
    <definedName name="Z_C67BDB47_88AF_4F4C_B4D8_CA6175AD6D46_.wvu.Rows" localSheetId="12" hidden="1">'Attach 5A'!$25:$30</definedName>
    <definedName name="Z_C7FCA09A_C3E0_4408_81A0_5CFFEB0C6237_.wvu.Cols" localSheetId="7" hidden="1">'Attach-3 (QR)'!$J:$L</definedName>
    <definedName name="Z_C7FCA09A_C3E0_4408_81A0_5CFFEB0C6237_.wvu.PrintArea" localSheetId="23" hidden="1">'Attach 17'!$A$1:$F$30</definedName>
    <definedName name="Z_C7FCA09A_C3E0_4408_81A0_5CFFEB0C6237_.wvu.PrintArea" localSheetId="7" hidden="1">'Attach-3 (QR)'!$A$1:$I$223</definedName>
    <definedName name="Z_C7FCA09A_C3E0_4408_81A0_5CFFEB0C6237_.wvu.Rows" localSheetId="23" hidden="1">'Attach 17'!$32:$209</definedName>
    <definedName name="Z_C7FCA09A_C3E0_4408_81A0_5CFFEB0C6237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8CCAA5D_CB26_4EC5_ABA8_6FDF0DF0183E_.wvu.Cols" localSheetId="25" hidden="1">'Attach 18 SP'!$J:$P</definedName>
    <definedName name="Z_C8CCAA5D_CB26_4EC5_ABA8_6FDF0DF0183E_.wvu.Cols" localSheetId="12" hidden="1">'Attach 5A'!$H:$H</definedName>
    <definedName name="Z_C8CCAA5D_CB26_4EC5_ABA8_6FDF0DF0183E_.wvu.PrintArea" localSheetId="25" hidden="1">'Attach 18 SP'!$A$8:$I$157</definedName>
    <definedName name="Z_C8CCAA5D_CB26_4EC5_ABA8_6FDF0DF0183E_.wvu.PrintArea" localSheetId="12" hidden="1">'Attach 5A'!$A$1:$E$73</definedName>
    <definedName name="Z_C8CCAA5D_CB26_4EC5_ABA8_6FDF0DF0183E_.wvu.Rows" localSheetId="25" hidden="1">'Attach 18 SP'!#REF!,'Attach 18 SP'!#REF!,'Attach 18 SP'!#REF!,'Attach 18 SP'!#REF!,'Attach 18 SP'!#REF!,'Attach 18 SP'!$149:$153</definedName>
    <definedName name="Z_C8CCAA5D_CB26_4EC5_ABA8_6FDF0DF0183E_.wvu.Rows" localSheetId="12" hidden="1">'Attach 5A'!$25:$30</definedName>
    <definedName name="Z_C993A10D_E804_443C_86F1_89E4BB0439EA_.wvu.Cols" localSheetId="12" hidden="1">'Attach 5A'!$H:$H</definedName>
    <definedName name="Z_C993A10D_E804_443C_86F1_89E4BB0439EA_.wvu.PrintArea" localSheetId="12" hidden="1">'Attach 5A'!$A$1:$E$73</definedName>
    <definedName name="Z_C993A10D_E804_443C_86F1_89E4BB0439EA_.wvu.Rows" localSheetId="12" hidden="1">'Attach 5A'!$25:$30</definedName>
    <definedName name="Z_CB7992C9_ABA5_4C7D_8C49_1E1D8E8875C7_.wvu.Cols" localSheetId="21" hidden="1">'Attach 15'!$H:$H</definedName>
    <definedName name="Z_CB7992C9_ABA5_4C7D_8C49_1E1D8E8875C7_.wvu.Cols" localSheetId="11" hidden="1">'Attach 5'!$H:$H</definedName>
    <definedName name="Z_CB7992C9_ABA5_4C7D_8C49_1E1D8E8875C7_.wvu.Cols" localSheetId="13" hidden="1">'Attach 6'!$H:$H</definedName>
    <definedName name="Z_CB7992C9_ABA5_4C7D_8C49_1E1D8E8875C7_.wvu.PrintArea" localSheetId="6" hidden="1">'Attach (QR)'!$A$1:$E$28</definedName>
    <definedName name="Z_CB7992C9_ABA5_4C7D_8C49_1E1D8E8875C7_.wvu.PrintArea" localSheetId="16" hidden="1">'Attach 10'!$A$1:$E$18</definedName>
    <definedName name="Z_CB7992C9_ABA5_4C7D_8C49_1E1D8E8875C7_.wvu.PrintArea" localSheetId="17" hidden="1">'Attach 11'!$A$1:$E$29</definedName>
    <definedName name="Z_CB7992C9_ABA5_4C7D_8C49_1E1D8E8875C7_.wvu.PrintArea" localSheetId="19" hidden="1">'Attach 13'!$A$1:$E$27</definedName>
    <definedName name="Z_CB7992C9_ABA5_4C7D_8C49_1E1D8E8875C7_.wvu.PrintArea" localSheetId="20" hidden="1">'Attach 14'!$A$1:$E$29</definedName>
    <definedName name="Z_CB7992C9_ABA5_4C7D_8C49_1E1D8E8875C7_.wvu.PrintArea" localSheetId="21" hidden="1">'Attach 15'!$A$1:$E$92</definedName>
    <definedName name="Z_CB7992C9_ABA5_4C7D_8C49_1E1D8E8875C7_.wvu.PrintArea" localSheetId="22" hidden="1">'Attach 16'!$A$1:$L$90</definedName>
    <definedName name="Z_CB7992C9_ABA5_4C7D_8C49_1E1D8E8875C7_.wvu.PrintArea" localSheetId="23" hidden="1">'Attach 17'!$A$1:$E$33</definedName>
    <definedName name="Z_CB7992C9_ABA5_4C7D_8C49_1E1D8E8875C7_.wvu.PrintArea" localSheetId="26" hidden="1">'Attach 18'!$A$1:$E$31</definedName>
    <definedName name="Z_CB7992C9_ABA5_4C7D_8C49_1E1D8E8875C7_.wvu.PrintArea" localSheetId="24" hidden="1">'Attach 18 Safety'!$A$1:$E$24</definedName>
    <definedName name="Z_CB7992C9_ABA5_4C7D_8C49_1E1D8E8875C7_.wvu.PrintArea" localSheetId="5" hidden="1">'Attach 3(JV)'!$A$1:$E$28</definedName>
    <definedName name="Z_CB7992C9_ABA5_4C7D_8C49_1E1D8E8875C7_.wvu.PrintArea" localSheetId="8" hidden="1">'Attach 4'!$A$1:$G$25</definedName>
    <definedName name="Z_CB7992C9_ABA5_4C7D_8C49_1E1D8E8875C7_.wvu.PrintArea" localSheetId="9" hidden="1">'Attach 4 (A)'!$A$1:$E$27</definedName>
    <definedName name="Z_CB7992C9_ABA5_4C7D_8C49_1E1D8E8875C7_.wvu.PrintArea" localSheetId="10" hidden="1">'Attach 4 (B)'!$A$1:$E$26</definedName>
    <definedName name="Z_CB7992C9_ABA5_4C7D_8C49_1E1D8E8875C7_.wvu.PrintArea" localSheetId="11" hidden="1">'Attach 5'!$A$1:$E$34</definedName>
    <definedName name="Z_CB7992C9_ABA5_4C7D_8C49_1E1D8E8875C7_.wvu.PrintArea" localSheetId="13" hidden="1">'Attach 6'!$A$1:$E$28</definedName>
    <definedName name="Z_CB7992C9_ABA5_4C7D_8C49_1E1D8E8875C7_.wvu.PrintArea" localSheetId="14" hidden="1">'Attach 7'!$A$1:$E$18</definedName>
    <definedName name="Z_CB7992C9_ABA5_4C7D_8C49_1E1D8E8875C7_.wvu.PrintArea" localSheetId="15" hidden="1">'Attach 9'!$A$1:$H$31</definedName>
    <definedName name="Z_CB7992C9_ABA5_4C7D_8C49_1E1D8E8875C7_.wvu.PrintArea" localSheetId="3" hidden="1">'Bid Form 1st Envelope '!$A$1:$F$119</definedName>
    <definedName name="Z_CB7992C9_ABA5_4C7D_8C49_1E1D8E8875C7_.wvu.PrintTitles" localSheetId="15" hidden="1">'Attach 9'!$17:$17</definedName>
    <definedName name="Z_CB7992C9_ABA5_4C7D_8C49_1E1D8E8875C7_.wvu.Rows" localSheetId="21" hidden="1">'Attach 15'!$16:$16</definedName>
    <definedName name="Z_CB7992C9_ABA5_4C7D_8C49_1E1D8E8875C7_.wvu.Rows" localSheetId="23" hidden="1">'Attach 17'!$26:$26,'Attach 17'!$32:$209</definedName>
    <definedName name="Z_CB7992C9_ABA5_4C7D_8C49_1E1D8E8875C7_.wvu.Rows" localSheetId="26" hidden="1">'Attach 18'!$13:$13,'Attach 18'!$20:$28</definedName>
    <definedName name="Z_CB7992C9_ABA5_4C7D_8C49_1E1D8E8875C7_.wvu.Rows" localSheetId="11" hidden="1">'Attach 5'!$4:$4</definedName>
    <definedName name="Z_CB7CD015_9A92_451A_BEF4_2BC98E3768DD_.wvu.PrintArea" localSheetId="4" hidden="1">'Attach 1 '!$A$1:$I$169</definedName>
    <definedName name="Z_CD4CA1A8_824A_452F_BDBA_32A47C1B3013_.wvu.Cols" localSheetId="18" hidden="1">'Attach 12'!$I:$J</definedName>
    <definedName name="Z_CD4CA1A8_824A_452F_BDBA_32A47C1B3013_.wvu.Cols" localSheetId="21" hidden="1">'Attach 15'!$H:$H</definedName>
    <definedName name="Z_CD4CA1A8_824A_452F_BDBA_32A47C1B3013_.wvu.Cols" localSheetId="11" hidden="1">'Attach 5'!$H:$H</definedName>
    <definedName name="Z_CD4CA1A8_824A_452F_BDBA_32A47C1B3013_.wvu.Cols" localSheetId="12" hidden="1">'Attach 5A'!$H:$H</definedName>
    <definedName name="Z_CD4CA1A8_824A_452F_BDBA_32A47C1B3013_.wvu.Cols" localSheetId="13" hidden="1">'Attach 6'!$H:$H</definedName>
    <definedName name="Z_CD4CA1A8_824A_452F_BDBA_32A47C1B3013_.wvu.PrintArea" localSheetId="6" hidden="1">'Attach (QR)'!$A$1:$E$28</definedName>
    <definedName name="Z_CD4CA1A8_824A_452F_BDBA_32A47C1B3013_.wvu.PrintArea" localSheetId="16" hidden="1">'Attach 10'!$A$1:$E$18</definedName>
    <definedName name="Z_CD4CA1A8_824A_452F_BDBA_32A47C1B3013_.wvu.PrintArea" localSheetId="17" hidden="1">'Attach 11'!$A$1:$E$29</definedName>
    <definedName name="Z_CD4CA1A8_824A_452F_BDBA_32A47C1B3013_.wvu.PrintArea" localSheetId="18" hidden="1">'Attach 12'!$B$1:$G$15</definedName>
    <definedName name="Z_CD4CA1A8_824A_452F_BDBA_32A47C1B3013_.wvu.PrintArea" localSheetId="19" hidden="1">'Attach 13'!$A$1:$E$29</definedName>
    <definedName name="Z_CD4CA1A8_824A_452F_BDBA_32A47C1B3013_.wvu.PrintArea" localSheetId="20" hidden="1">'Attach 14'!$A$1:$E$29</definedName>
    <definedName name="Z_CD4CA1A8_824A_452F_BDBA_32A47C1B3013_.wvu.PrintArea" localSheetId="21" hidden="1">'Attach 15'!$A$1:$E$93</definedName>
    <definedName name="Z_CD4CA1A8_824A_452F_BDBA_32A47C1B3013_.wvu.PrintArea" localSheetId="22" hidden="1">'Attach 16'!$A$1:$L$90</definedName>
    <definedName name="Z_CD4CA1A8_824A_452F_BDBA_32A47C1B3013_.wvu.PrintArea" localSheetId="26" hidden="1">'Attach 18'!$A$1:$E$35</definedName>
    <definedName name="Z_CD4CA1A8_824A_452F_BDBA_32A47C1B3013_.wvu.PrintArea" localSheetId="24" hidden="1">'Attach 18 Safety'!$A$1:$E$24</definedName>
    <definedName name="Z_CD4CA1A8_824A_452F_BDBA_32A47C1B3013_.wvu.PrintArea" localSheetId="25" hidden="1">'Attach 18 SP'!$A$8:$I$170</definedName>
    <definedName name="Z_CD4CA1A8_824A_452F_BDBA_32A47C1B3013_.wvu.PrintArea" localSheetId="5" hidden="1">'Attach 3(JV)'!$A$1:$E$28</definedName>
    <definedName name="Z_CD4CA1A8_824A_452F_BDBA_32A47C1B3013_.wvu.PrintArea" localSheetId="8" hidden="1">'Attach 4'!$A$1:$E$25</definedName>
    <definedName name="Z_CD4CA1A8_824A_452F_BDBA_32A47C1B3013_.wvu.PrintArea" localSheetId="9" hidden="1">'Attach 4 (A)'!$A$1:$E$27</definedName>
    <definedName name="Z_CD4CA1A8_824A_452F_BDBA_32A47C1B3013_.wvu.PrintArea" localSheetId="10" hidden="1">'Attach 4 (B)'!$A$1:$E$26</definedName>
    <definedName name="Z_CD4CA1A8_824A_452F_BDBA_32A47C1B3013_.wvu.PrintArea" localSheetId="11" hidden="1">'Attach 5'!$A$1:$E$109</definedName>
    <definedName name="Z_CD4CA1A8_824A_452F_BDBA_32A47C1B3013_.wvu.PrintArea" localSheetId="12" hidden="1">'Attach 5A'!$A$1:$E$73</definedName>
    <definedName name="Z_CD4CA1A8_824A_452F_BDBA_32A47C1B3013_.wvu.PrintArea" localSheetId="13" hidden="1">'Attach 6'!$A$1:$E$51</definedName>
    <definedName name="Z_CD4CA1A8_824A_452F_BDBA_32A47C1B3013_.wvu.PrintArea" localSheetId="14" hidden="1">'Attach 7'!$A$1:$E$18</definedName>
    <definedName name="Z_CD4CA1A8_824A_452F_BDBA_32A47C1B3013_.wvu.PrintArea" localSheetId="15" hidden="1">'Attach 9'!$A$1:$H$38</definedName>
    <definedName name="Z_CD4CA1A8_824A_452F_BDBA_32A47C1B3013_.wvu.PrintTitles" localSheetId="18" hidden="1">'Attach 12'!#REF!</definedName>
    <definedName name="Z_CD4CA1A8_824A_452F_BDBA_32A47C1B3013_.wvu.PrintTitles" localSheetId="15" hidden="1">'Attach 9'!$17:$17</definedName>
    <definedName name="Z_CD4CA1A8_824A_452F_BDBA_32A47C1B3013_.wvu.Rows" localSheetId="21" hidden="1">'Attach 15'!$13:$14,'Attach 15'!$16:$16</definedName>
    <definedName name="Z_CD4CA1A8_824A_452F_BDBA_32A47C1B3013_.wvu.Rows" localSheetId="25" hidden="1">'Attach 18 SP'!$41:$41</definedName>
    <definedName name="Z_CD4CA1A8_824A_452F_BDBA_32A47C1B3013_.wvu.Rows" localSheetId="12" hidden="1">'Attach 5A'!$25:$30</definedName>
    <definedName name="Z_CF17E9CE_6256_454A_8F64_F1E1D655931E_.wvu.Cols" localSheetId="2" hidden="1">'Names of Bidder'!$H:$N</definedName>
    <definedName name="Z_CF17E9CE_6256_454A_8F64_F1E1D655931E_.wvu.FilterData" localSheetId="2" hidden="1">'Names of Bidder'!$B$6:$G$11</definedName>
    <definedName name="Z_CF17E9CE_6256_454A_8F64_F1E1D655931E_.wvu.PrintArea" localSheetId="2" hidden="1">'Names of Bidder'!$B$1:$G$30</definedName>
    <definedName name="Z_CFBF18EC_8277_4311_991B_395AF21BB33B_.wvu.PrintArea" localSheetId="4" hidden="1">'Attach 1 '!$A$1:$I$169</definedName>
    <definedName name="Z_D5994A17_2357_4B78_B667_DDB5D94B6FD1_.wvu.Cols" localSheetId="7" hidden="1">'Attach-3 (QR)'!$N:$P</definedName>
    <definedName name="Z_D5994A17_2357_4B78_B667_DDB5D94B6FD1_.wvu.PrintArea" localSheetId="7" hidden="1">'Attach-3 (QR)'!$A$1:$I$223</definedName>
    <definedName name="Z_D5994A17_2357_4B78_B667_DDB5D94B6FD1_.wvu.Rows" localSheetId="7" hidden="1">'Attach-3 (QR)'!#REF!,'Attach-3 (QR)'!#REF!,'Attach-3 (QR)'!#REF!,'Attach-3 (QR)'!#REF!</definedName>
    <definedName name="Z_D69D2B09_6F35_4678_B712_8272F13318EF_.wvu.Cols" localSheetId="25" hidden="1">'Attach 18 SP'!$J:$P</definedName>
    <definedName name="Z_D69D2B09_6F35_4678_B712_8272F13318EF_.wvu.PrintArea" localSheetId="25" hidden="1">'Attach 18 SP'!$A$8:$I$157</definedName>
    <definedName name="Z_D69D2B09_6F35_4678_B712_8272F13318EF_.wvu.Rows" localSheetId="25" hidden="1">'Attach 18 SP'!#REF!,'Attach 18 SP'!#REF!,'Attach 18 SP'!#REF!,'Attach 18 SP'!#REF!,'Attach 18 SP'!#REF!,'Attach 18 SP'!$149:$153</definedName>
    <definedName name="Z_DC28ED1E_3E35_4094_9C2B_5C0A1C1D459C_.wvu.Cols" localSheetId="21" hidden="1">'Attach 15'!$H:$H</definedName>
    <definedName name="Z_DC28ED1E_3E35_4094_9C2B_5C0A1C1D459C_.wvu.Cols" localSheetId="11" hidden="1">'Attach 5'!$H:$H</definedName>
    <definedName name="Z_DC28ED1E_3E35_4094_9C2B_5C0A1C1D459C_.wvu.Cols" localSheetId="13" hidden="1">'Attach 6'!$H:$H</definedName>
    <definedName name="Z_DC28ED1E_3E35_4094_9C2B_5C0A1C1D459C_.wvu.PrintArea" localSheetId="6" hidden="1">'Attach (QR)'!$A$1:$E$28</definedName>
    <definedName name="Z_DC28ED1E_3E35_4094_9C2B_5C0A1C1D459C_.wvu.PrintArea" localSheetId="4" hidden="1">'Attach 1 '!$A$1:$I$169</definedName>
    <definedName name="Z_DC28ED1E_3E35_4094_9C2B_5C0A1C1D459C_.wvu.PrintArea" localSheetId="16" hidden="1">'Attach 10'!$A$1:$E$18</definedName>
    <definedName name="Z_DC28ED1E_3E35_4094_9C2B_5C0A1C1D459C_.wvu.PrintArea" localSheetId="17" hidden="1">'Attach 11'!$A$1:$E$29</definedName>
    <definedName name="Z_DC28ED1E_3E35_4094_9C2B_5C0A1C1D459C_.wvu.PrintArea" localSheetId="19" hidden="1">'Attach 13'!$A$1:$E$29</definedName>
    <definedName name="Z_DC28ED1E_3E35_4094_9C2B_5C0A1C1D459C_.wvu.PrintArea" localSheetId="20" hidden="1">'Attach 14'!$A$1:$E$29</definedName>
    <definedName name="Z_DC28ED1E_3E35_4094_9C2B_5C0A1C1D459C_.wvu.PrintArea" localSheetId="21" hidden="1">'Attach 15'!$A$1:$E$92</definedName>
    <definedName name="Z_DC28ED1E_3E35_4094_9C2B_5C0A1C1D459C_.wvu.PrintArea" localSheetId="22" hidden="1">'Attach 16'!$A$1:$L$90</definedName>
    <definedName name="Z_DC28ED1E_3E35_4094_9C2B_5C0A1C1D459C_.wvu.PrintArea" localSheetId="23" hidden="1">'Attach 17'!$A$1:$E$33</definedName>
    <definedName name="Z_DC28ED1E_3E35_4094_9C2B_5C0A1C1D459C_.wvu.PrintArea" localSheetId="26" hidden="1">'Attach 18'!$A$1:$E$31</definedName>
    <definedName name="Z_DC28ED1E_3E35_4094_9C2B_5C0A1C1D459C_.wvu.PrintArea" localSheetId="24" hidden="1">'Attach 18 Safety'!$A$1:$E$24</definedName>
    <definedName name="Z_DC28ED1E_3E35_4094_9C2B_5C0A1C1D459C_.wvu.PrintArea" localSheetId="5" hidden="1">'Attach 3(JV)'!$A$1:$E$28</definedName>
    <definedName name="Z_DC28ED1E_3E35_4094_9C2B_5C0A1C1D459C_.wvu.PrintArea" localSheetId="8" hidden="1">'Attach 4'!$A$1:$E$25</definedName>
    <definedName name="Z_DC28ED1E_3E35_4094_9C2B_5C0A1C1D459C_.wvu.PrintArea" localSheetId="9" hidden="1">'Attach 4 (A)'!$A$1:$E$27</definedName>
    <definedName name="Z_DC28ED1E_3E35_4094_9C2B_5C0A1C1D459C_.wvu.PrintArea" localSheetId="10" hidden="1">'Attach 4 (B)'!$A$1:$E$26</definedName>
    <definedName name="Z_DC28ED1E_3E35_4094_9C2B_5C0A1C1D459C_.wvu.PrintArea" localSheetId="11" hidden="1">'Attach 5'!$A$1:$E$34</definedName>
    <definedName name="Z_DC28ED1E_3E35_4094_9C2B_5C0A1C1D459C_.wvu.PrintArea" localSheetId="13" hidden="1">'Attach 6'!$A$1:$E$28</definedName>
    <definedName name="Z_DC28ED1E_3E35_4094_9C2B_5C0A1C1D459C_.wvu.PrintArea" localSheetId="14" hidden="1">'Attach 7'!$A$1:$E$18</definedName>
    <definedName name="Z_DC28ED1E_3E35_4094_9C2B_5C0A1C1D459C_.wvu.PrintArea" localSheetId="15" hidden="1">'Attach 9'!$A$1:$H$38</definedName>
    <definedName name="Z_DC28ED1E_3E35_4094_9C2B_5C0A1C1D459C_.wvu.PrintArea" localSheetId="3" hidden="1">'Bid Form 1st Envelope '!$A$1:$F$119</definedName>
    <definedName name="Z_DC28ED1E_3E35_4094_9C2B_5C0A1C1D459C_.wvu.PrintTitles" localSheetId="15" hidden="1">'Attach 9'!$17:$17</definedName>
    <definedName name="Z_DC28ED1E_3E35_4094_9C2B_5C0A1C1D459C_.wvu.Rows" localSheetId="21" hidden="1">'Attach 15'!$16:$16</definedName>
    <definedName name="Z_DC28ED1E_3E35_4094_9C2B_5C0A1C1D459C_.wvu.Rows" localSheetId="23" hidden="1">'Attach 17'!$26:$26,'Attach 17'!$32:$209</definedName>
    <definedName name="Z_DC28ED1E_3E35_4094_9C2B_5C0A1C1D459C_.wvu.Rows" localSheetId="26" hidden="1">'Attach 18'!$13:$13,'Attach 18'!$20:$28</definedName>
    <definedName name="Z_DC28ED1E_3E35_4094_9C2B_5C0A1C1D459C_.wvu.Rows" localSheetId="11" hidden="1">'Attach 5'!$4:$4</definedName>
    <definedName name="Z_E0F296A4_A978_4686_BFBB_37CA7822B74C_.wvu.PrintArea" localSheetId="23" hidden="1">'Attach 17'!$A$1:$E$33</definedName>
    <definedName name="Z_E0F296A4_A978_4686_BFBB_37CA7822B74C_.wvu.Rows" localSheetId="23" hidden="1">'Attach 17'!$26:$26,'Attach 17'!$32:$209</definedName>
    <definedName name="Z_E51D3662_FFCE_4FD6_A590_7DDC9E38C41F_.wvu.Cols" localSheetId="21" hidden="1">'Attach 15'!$H:$H</definedName>
    <definedName name="Z_E51D3662_FFCE_4FD6_A590_7DDC9E38C41F_.wvu.Cols" localSheetId="11" hidden="1">'Attach 5'!$H:$H</definedName>
    <definedName name="Z_E51D3662_FFCE_4FD6_A590_7DDC9E38C41F_.wvu.Cols" localSheetId="13" hidden="1">'Attach 6'!$H:$H</definedName>
    <definedName name="Z_E51D3662_FFCE_4FD6_A590_7DDC9E38C41F_.wvu.Cols" localSheetId="15" hidden="1">'Attach 9'!#REF!</definedName>
    <definedName name="Z_E51D3662_FFCE_4FD6_A590_7DDC9E38C41F_.wvu.PrintArea" localSheetId="6" hidden="1">'Attach (QR)'!$A$1:$E$28</definedName>
    <definedName name="Z_E51D3662_FFCE_4FD6_A590_7DDC9E38C41F_.wvu.PrintArea" localSheetId="16" hidden="1">'Attach 10'!$A$1:$E$18</definedName>
    <definedName name="Z_E51D3662_FFCE_4FD6_A590_7DDC9E38C41F_.wvu.PrintArea" localSheetId="17" hidden="1">'Attach 11'!$A$1:$E$29</definedName>
    <definedName name="Z_E51D3662_FFCE_4FD6_A590_7DDC9E38C41F_.wvu.PrintArea" localSheetId="19" hidden="1">'Attach 13'!$A$1:$E$27</definedName>
    <definedName name="Z_E51D3662_FFCE_4FD6_A590_7DDC9E38C41F_.wvu.PrintArea" localSheetId="20" hidden="1">'Attach 14'!$A$1:$E$29</definedName>
    <definedName name="Z_E51D3662_FFCE_4FD6_A590_7DDC9E38C41F_.wvu.PrintArea" localSheetId="21" hidden="1">'Attach 15'!$A$1:$E$92</definedName>
    <definedName name="Z_E51D3662_FFCE_4FD6_A590_7DDC9E38C41F_.wvu.PrintArea" localSheetId="22" hidden="1">'Attach 16'!$A$1:$L$90</definedName>
    <definedName name="Z_E51D3662_FFCE_4FD6_A590_7DDC9E38C41F_.wvu.PrintArea" localSheetId="23" hidden="1">'Attach 17'!$A$1:$E$33</definedName>
    <definedName name="Z_E51D3662_FFCE_4FD6_A590_7DDC9E38C41F_.wvu.PrintArea" localSheetId="26" hidden="1">'Attach 18'!$A$1:$E$31</definedName>
    <definedName name="Z_E51D3662_FFCE_4FD6_A590_7DDC9E38C41F_.wvu.PrintArea" localSheetId="24" hidden="1">'Attach 18 Safety'!$A$1:$E$24</definedName>
    <definedName name="Z_E51D3662_FFCE_4FD6_A590_7DDC9E38C41F_.wvu.PrintArea" localSheetId="5" hidden="1">'Attach 3(JV)'!$A$1:$E$28</definedName>
    <definedName name="Z_E51D3662_FFCE_4FD6_A590_7DDC9E38C41F_.wvu.PrintArea" localSheetId="8" hidden="1">'Attach 4'!$A$1:$G$25</definedName>
    <definedName name="Z_E51D3662_FFCE_4FD6_A590_7DDC9E38C41F_.wvu.PrintArea" localSheetId="9" hidden="1">'Attach 4 (A)'!$A$1:$E$27</definedName>
    <definedName name="Z_E51D3662_FFCE_4FD6_A590_7DDC9E38C41F_.wvu.PrintArea" localSheetId="10" hidden="1">'Attach 4 (B)'!$A$1:$E$26</definedName>
    <definedName name="Z_E51D3662_FFCE_4FD6_A590_7DDC9E38C41F_.wvu.PrintArea" localSheetId="11" hidden="1">'Attach 5'!$A$1:$E$34</definedName>
    <definedName name="Z_E51D3662_FFCE_4FD6_A590_7DDC9E38C41F_.wvu.PrintArea" localSheetId="13" hidden="1">'Attach 6'!$A$1:$E$28</definedName>
    <definedName name="Z_E51D3662_FFCE_4FD6_A590_7DDC9E38C41F_.wvu.PrintArea" localSheetId="14" hidden="1">'Attach 7'!$A$1:$E$18</definedName>
    <definedName name="Z_E51D3662_FFCE_4FD6_A590_7DDC9E38C41F_.wvu.PrintArea" localSheetId="15" hidden="1">'Attach 9'!$A$1:$H$31</definedName>
    <definedName name="Z_E51D3662_FFCE_4FD6_A590_7DDC9E38C41F_.wvu.PrintArea" localSheetId="3" hidden="1">'Bid Form 1st Envelope '!$A$1:$F$119</definedName>
    <definedName name="Z_E51D3662_FFCE_4FD6_A590_7DDC9E38C41F_.wvu.PrintTitles" localSheetId="15" hidden="1">'Attach 9'!$17:$17</definedName>
    <definedName name="Z_E51D3662_FFCE_4FD6_A590_7DDC9E38C41F_.wvu.Rows" localSheetId="21" hidden="1">'Attach 15'!$16:$16</definedName>
    <definedName name="Z_E51D3662_FFCE_4FD6_A590_7DDC9E38C41F_.wvu.Rows" localSheetId="23" hidden="1">'Attach 17'!$26:$26,'Attach 17'!$32:$209</definedName>
    <definedName name="Z_E51D3662_FFCE_4FD6_A590_7DDC9E38C41F_.wvu.Rows" localSheetId="26" hidden="1">'Attach 18'!$13:$13,'Attach 18'!$20:$28</definedName>
    <definedName name="Z_E51D3662_FFCE_4FD6_A590_7DDC9E38C41F_.wvu.Rows" localSheetId="11" hidden="1">'Attach 5'!$4:$4</definedName>
    <definedName name="Z_E8F77A2D_E40A_4668_A8F2_3CE31C4AC520_.wvu.Cols" localSheetId="18" hidden="1">'Attach 12'!$G:$G,'Attach 12'!$I:$I</definedName>
    <definedName name="Z_E8F77A2D_E40A_4668_A8F2_3CE31C4AC520_.wvu.Cols" localSheetId="7" hidden="1">'Attach-3 (QR)'!$N:$P</definedName>
    <definedName name="Z_E8F77A2D_E40A_4668_A8F2_3CE31C4AC520_.wvu.PrintArea" localSheetId="18" hidden="1">'Attach 12'!$A$1:$F$15</definedName>
    <definedName name="Z_E8F77A2D_E40A_4668_A8F2_3CE31C4AC520_.wvu.PrintArea" localSheetId="7" hidden="1">'Attach-3 (QR)'!$A$1:$I$223</definedName>
    <definedName name="Z_E8F77A2D_E40A_4668_A8F2_3CE31C4AC520_.wvu.Rows" localSheetId="18" hidden="1">'Attach 12'!#REF!,'Attach 12'!#REF!,'Attach 12'!#REF!,'Attach 12'!#REF!,'Attach 12'!#REF!,'Attach 12'!#REF!,'Attach 12'!#REF!,'Attach 12'!#REF!,'Attach 12'!#REF!,'Attach 12'!#REF!,'Attach 12'!$16:$103</definedName>
    <definedName name="Z_E8F77A2D_E40A_4668_A8F2_3CE31C4AC520_.wvu.Rows" localSheetId="7" hidden="1">'Attach-3 (QR)'!#REF!,'Attach-3 (QR)'!#REF!,'Attach-3 (QR)'!#REF!,'Attach-3 (QR)'!#REF!,'Attach-3 (QR)'!#REF!,'Attach-3 (QR)'!#REF!,'Attach-3 (QR)'!$109:$109,'Attach-3 (QR)'!#REF!,'Attach-3 (QR)'!$125:$164,'Attach-3 (QR)'!#REF!,'Attach-3 (QR)'!$180:$201</definedName>
    <definedName name="Z_EBAEADC8_DFAF_4DD1_92A4_0349F1C8EBDD_.wvu.Cols" localSheetId="18" hidden="1">'Attach 12'!$H:$I</definedName>
    <definedName name="Z_EBAEADC8_DFAF_4DD1_92A4_0349F1C8EBDD_.wvu.Cols" localSheetId="7" hidden="1">'Attach-3 (QR)'!$J:$J,'Attach-3 (QR)'!$L:$N</definedName>
    <definedName name="Z_EBAEADC8_DFAF_4DD1_92A4_0349F1C8EBDD_.wvu.PrintArea" localSheetId="18" hidden="1">'Attach 12'!$A$1:$G$15</definedName>
    <definedName name="Z_EBAEADC8_DFAF_4DD1_92A4_0349F1C8EBDD_.wvu.PrintArea" localSheetId="7" hidden="1">'Attach-3 (QR)'!$A$1:$I$223</definedName>
    <definedName name="Z_EBAEADC8_DFAF_4DD1_92A4_0349F1C8EBDD_.wvu.Rows" localSheetId="18" hidden="1">'Attach 12'!$4:$4,'Attach 12'!#REF!,'Attach 12'!$16:$103</definedName>
    <definedName name="Z_ECEBABD0_566A_41C4_AA9A_38EA30EFEDA8_.wvu.PrintArea" localSheetId="6" hidden="1">'Attach (QR)'!$A$1:$E$28</definedName>
    <definedName name="Z_ECEBABD0_566A_41C4_AA9A_38EA30EFEDA8_.wvu.PrintArea" localSheetId="16" hidden="1">'Attach 10'!$A$1:$E$18</definedName>
    <definedName name="Z_ECEBABD0_566A_41C4_AA9A_38EA30EFEDA8_.wvu.PrintArea" localSheetId="17" hidden="1">'Attach 11'!$A$1:$E$29</definedName>
    <definedName name="Z_ECEBABD0_566A_41C4_AA9A_38EA30EFEDA8_.wvu.PrintArea" localSheetId="18" hidden="1">'Attach 12'!$B$1:$G$15</definedName>
    <definedName name="Z_ECEBABD0_566A_41C4_AA9A_38EA30EFEDA8_.wvu.PrintArea" localSheetId="19" hidden="1">'Attach 13'!$A$1:$E$29</definedName>
    <definedName name="Z_ECEBABD0_566A_41C4_AA9A_38EA30EFEDA8_.wvu.PrintArea" localSheetId="20" hidden="1">'Attach 14'!$A$1:$E$29</definedName>
    <definedName name="Z_ECEBABD0_566A_41C4_AA9A_38EA30EFEDA8_.wvu.PrintArea" localSheetId="21" hidden="1">'Attach 15'!$A$1:$E$93</definedName>
    <definedName name="Z_ECEBABD0_566A_41C4_AA9A_38EA30EFEDA8_.wvu.PrintArea" localSheetId="22" hidden="1">'Attach 16'!$A$1:$L$90</definedName>
    <definedName name="Z_ECEBABD0_566A_41C4_AA9A_38EA30EFEDA8_.wvu.PrintArea" localSheetId="26" hidden="1">'Attach 18'!$A$1:$E$35</definedName>
    <definedName name="Z_ECEBABD0_566A_41C4_AA9A_38EA30EFEDA8_.wvu.PrintArea" localSheetId="24" hidden="1">'Attach 18 Safety'!$A$1:$E$24</definedName>
    <definedName name="Z_ECEBABD0_566A_41C4_AA9A_38EA30EFEDA8_.wvu.PrintArea" localSheetId="5" hidden="1">'Attach 3(JV)'!$A$1:$E$28</definedName>
    <definedName name="Z_ECEBABD0_566A_41C4_AA9A_38EA30EFEDA8_.wvu.PrintArea" localSheetId="8" hidden="1">'Attach 4'!$A$1:$E$25</definedName>
    <definedName name="Z_ECEBABD0_566A_41C4_AA9A_38EA30EFEDA8_.wvu.PrintArea" localSheetId="9" hidden="1">'Attach 4 (A)'!$A$1:$E$27</definedName>
    <definedName name="Z_ECEBABD0_566A_41C4_AA9A_38EA30EFEDA8_.wvu.PrintArea" localSheetId="10" hidden="1">'Attach 4 (B)'!$A$1:$E$26</definedName>
    <definedName name="Z_ECEBABD0_566A_41C4_AA9A_38EA30EFEDA8_.wvu.PrintArea" localSheetId="11" hidden="1">'Attach 5'!$A$1:$E$110</definedName>
    <definedName name="Z_ECEBABD0_566A_41C4_AA9A_38EA30EFEDA8_.wvu.PrintArea" localSheetId="12" hidden="1">'Attach 5A'!$A$1:$E$74</definedName>
    <definedName name="Z_ECEBABD0_566A_41C4_AA9A_38EA30EFEDA8_.wvu.PrintArea" localSheetId="13" hidden="1">'Attach 6'!$A$1:$E$52</definedName>
    <definedName name="Z_ECEBABD0_566A_41C4_AA9A_38EA30EFEDA8_.wvu.PrintArea" localSheetId="14" hidden="1">'Attach 7'!$A$1:$E$18</definedName>
    <definedName name="Z_ECEBABD0_566A_41C4_AA9A_38EA30EFEDA8_.wvu.PrintArea" localSheetId="15" hidden="1">'Attach 9'!$A$1:$H$38</definedName>
    <definedName name="Z_ECEBABD0_566A_41C4_AA9A_38EA30EFEDA8_.wvu.PrintArea" localSheetId="3" hidden="1">'Bid Form 1st Envelope '!$A$1:$F$119</definedName>
    <definedName name="Z_ECEBABD0_566A_41C4_AA9A_38EA30EFEDA8_.wvu.PrintTitles" localSheetId="18" hidden="1">'Attach 12'!#REF!</definedName>
    <definedName name="Z_ECEBABD0_566A_41C4_AA9A_38EA30EFEDA8_.wvu.PrintTitles" localSheetId="15" hidden="1">'Attach 9'!$17:$17</definedName>
    <definedName name="Z_F34FCE55_6D7A_4595_AE80_79F81F8010EA_.wvu.Cols" localSheetId="18" hidden="1">'Attach 12'!$G:$I</definedName>
    <definedName name="Z_F34FCE55_6D7A_4595_AE80_79F81F8010EA_.wvu.Cols" localSheetId="7" hidden="1">'Attach-3 (QR)'!$M:$Q</definedName>
    <definedName name="Z_F34FCE55_6D7A_4595_AE80_79F81F8010EA_.wvu.PrintArea" localSheetId="18" hidden="1">'Attach 12'!$A$1:$F$19</definedName>
    <definedName name="Z_F34FCE55_6D7A_4595_AE80_79F81F8010EA_.wvu.PrintArea" localSheetId="7" hidden="1">'Attach-3 (QR)'!$A$1:$I$223</definedName>
    <definedName name="Z_F34FCE55_6D7A_4595_AE80_79F81F8010EA_.wvu.Rows" localSheetId="18" hidden="1">'Attach 12'!#REF!,'Attach 12'!#REF!</definedName>
    <definedName name="Z_F34FCE55_6D7A_4595_AE80_79F81F8010EA_.wvu.Rows" localSheetId="7" hidden="1">'Attach-3 (QR)'!#REF!,'Attach-3 (QR)'!#REF!,'Attach-3 (QR)'!#REF!,'Attach-3 (QR)'!#REF!,'Attach-3 (QR)'!#REF!,'Attach-3 (QR)'!#REF!,'Attach-3 (QR)'!#REF!,'Attach-3 (QR)'!$109:$109,'Attach-3 (QR)'!#REF!,'Attach-3 (QR)'!#REF!,'Attach-3 (QR)'!#REF!,'Attach-3 (QR)'!#REF!,'Attach-3 (QR)'!#REF!,'Attach-3 (QR)'!#REF!,'Attach-3 (QR)'!$124:$164,'Attach-3 (QR)'!#REF!,'Attach-3 (QR)'!#REF!,'Attach-3 (QR)'!$180:$201</definedName>
    <definedName name="Z_F9FE2C60_2849_4C32_B532_2B1A89FFA9CD_.wvu.Cols" localSheetId="21" hidden="1">'Attach 15'!$H:$H</definedName>
    <definedName name="Z_F9FE2C60_2849_4C32_B532_2B1A89FFA9CD_.wvu.Cols" localSheetId="11" hidden="1">'Attach 5'!$H:$H</definedName>
    <definedName name="Z_F9FE2C60_2849_4C32_B532_2B1A89FFA9CD_.wvu.Cols" localSheetId="13" hidden="1">'Attach 6'!$H:$H</definedName>
    <definedName name="Z_F9FE2C60_2849_4C32_B532_2B1A89FFA9CD_.wvu.PrintArea" localSheetId="6" hidden="1">'Attach (QR)'!$A$1:$E$28</definedName>
    <definedName name="Z_F9FE2C60_2849_4C32_B532_2B1A89FFA9CD_.wvu.PrintArea" localSheetId="4" hidden="1">'Attach 1 '!$A$1:$I$169</definedName>
    <definedName name="Z_F9FE2C60_2849_4C32_B532_2B1A89FFA9CD_.wvu.PrintArea" localSheetId="16" hidden="1">'Attach 10'!$A$1:$E$18</definedName>
    <definedName name="Z_F9FE2C60_2849_4C32_B532_2B1A89FFA9CD_.wvu.PrintArea" localSheetId="17" hidden="1">'Attach 11'!$A$1:$E$29</definedName>
    <definedName name="Z_F9FE2C60_2849_4C32_B532_2B1A89FFA9CD_.wvu.PrintArea" localSheetId="19" hidden="1">'Attach 13'!$A$1:$E$29</definedName>
    <definedName name="Z_F9FE2C60_2849_4C32_B532_2B1A89FFA9CD_.wvu.PrintArea" localSheetId="20" hidden="1">'Attach 14'!$A$1:$E$29</definedName>
    <definedName name="Z_F9FE2C60_2849_4C32_B532_2B1A89FFA9CD_.wvu.PrintArea" localSheetId="21" hidden="1">'Attach 15'!$A$1:$E$92</definedName>
    <definedName name="Z_F9FE2C60_2849_4C32_B532_2B1A89FFA9CD_.wvu.PrintArea" localSheetId="22" hidden="1">'Attach 16'!$A$1:$L$90</definedName>
    <definedName name="Z_F9FE2C60_2849_4C32_B532_2B1A89FFA9CD_.wvu.PrintArea" localSheetId="23" hidden="1">'Attach 17'!$A$1:$E$33</definedName>
    <definedName name="Z_F9FE2C60_2849_4C32_B532_2B1A89FFA9CD_.wvu.PrintArea" localSheetId="26" hidden="1">'Attach 18'!$A$1:$E$31</definedName>
    <definedName name="Z_F9FE2C60_2849_4C32_B532_2B1A89FFA9CD_.wvu.PrintArea" localSheetId="24" hidden="1">'Attach 18 Safety'!$A$1:$E$24</definedName>
    <definedName name="Z_F9FE2C60_2849_4C32_B532_2B1A89FFA9CD_.wvu.PrintArea" localSheetId="5" hidden="1">'Attach 3(JV)'!$A$1:$E$28</definedName>
    <definedName name="Z_F9FE2C60_2849_4C32_B532_2B1A89FFA9CD_.wvu.PrintArea" localSheetId="8" hidden="1">'Attach 4'!$A$1:$E$25</definedName>
    <definedName name="Z_F9FE2C60_2849_4C32_B532_2B1A89FFA9CD_.wvu.PrintArea" localSheetId="9" hidden="1">'Attach 4 (A)'!$A$1:$E$27</definedName>
    <definedName name="Z_F9FE2C60_2849_4C32_B532_2B1A89FFA9CD_.wvu.PrintArea" localSheetId="10" hidden="1">'Attach 4 (B)'!$A$1:$E$26</definedName>
    <definedName name="Z_F9FE2C60_2849_4C32_B532_2B1A89FFA9CD_.wvu.PrintArea" localSheetId="11" hidden="1">'Attach 5'!$A$1:$E$34</definedName>
    <definedName name="Z_F9FE2C60_2849_4C32_B532_2B1A89FFA9CD_.wvu.PrintArea" localSheetId="13" hidden="1">'Attach 6'!$A$1:$E$28</definedName>
    <definedName name="Z_F9FE2C60_2849_4C32_B532_2B1A89FFA9CD_.wvu.PrintArea" localSheetId="14" hidden="1">'Attach 7'!$A$1:$E$18</definedName>
    <definedName name="Z_F9FE2C60_2849_4C32_B532_2B1A89FFA9CD_.wvu.PrintArea" localSheetId="15" hidden="1">'Attach 9'!$A$1:$H$32</definedName>
    <definedName name="Z_F9FE2C60_2849_4C32_B532_2B1A89FFA9CD_.wvu.PrintArea" localSheetId="3" hidden="1">'Bid Form 1st Envelope '!$A$1:$F$119</definedName>
    <definedName name="Z_F9FE2C60_2849_4C32_B532_2B1A89FFA9CD_.wvu.PrintTitles" localSheetId="15" hidden="1">'Attach 9'!$17:$17</definedName>
    <definedName name="Z_F9FE2C60_2849_4C32_B532_2B1A89FFA9CD_.wvu.Rows" localSheetId="21" hidden="1">'Attach 15'!$16:$16</definedName>
    <definedName name="Z_F9FE2C60_2849_4C32_B532_2B1A89FFA9CD_.wvu.Rows" localSheetId="23" hidden="1">'Attach 17'!$26:$26,'Attach 17'!$32:$209</definedName>
    <definedName name="Z_F9FE2C60_2849_4C32_B532_2B1A89FFA9CD_.wvu.Rows" localSheetId="26" hidden="1">'Attach 18'!$13:$13,'Attach 18'!$20:$28</definedName>
    <definedName name="Z_F9FE2C60_2849_4C32_B532_2B1A89FFA9CD_.wvu.Rows" localSheetId="11" hidden="1">'Attach 5'!$4:$4</definedName>
    <definedName name="Z_FA2C7011_FA7A_401B_B8DD_29ECBD541846_.wvu.Cols" localSheetId="18" hidden="1">'Attach 12'!$G:$I</definedName>
    <definedName name="Z_FA2C7011_FA7A_401B_B8DD_29ECBD541846_.wvu.Cols" localSheetId="21" hidden="1">'Attach 15'!$H:$H,'Attach 15'!$J:$J</definedName>
    <definedName name="Z_FA2C7011_FA7A_401B_B8DD_29ECBD541846_.wvu.Cols" localSheetId="25" hidden="1">'Attach 18 SP'!$J:$AO</definedName>
    <definedName name="Z_FA2C7011_FA7A_401B_B8DD_29ECBD541846_.wvu.Cols" localSheetId="5" hidden="1">'Attach 3(JV)'!$G:$H</definedName>
    <definedName name="Z_FA2C7011_FA7A_401B_B8DD_29ECBD541846_.wvu.Cols" localSheetId="8" hidden="1">'Attach 4'!$H:$O</definedName>
    <definedName name="Z_FA2C7011_FA7A_401B_B8DD_29ECBD541846_.wvu.Cols" localSheetId="11" hidden="1">'Attach 5'!$H:$H</definedName>
    <definedName name="Z_FA2C7011_FA7A_401B_B8DD_29ECBD541846_.wvu.Cols" localSheetId="12" hidden="1">'Attach 5A'!$G:$H</definedName>
    <definedName name="Z_FA2C7011_FA7A_401B_B8DD_29ECBD541846_.wvu.Cols" localSheetId="13" hidden="1">'Attach 6'!$H:$H</definedName>
    <definedName name="Z_FA2C7011_FA7A_401B_B8DD_29ECBD541846_.wvu.Cols" localSheetId="3" hidden="1">'Bid Form 1st Envelope '!$L:$L,'Bid Form 1st Envelope '!$AA:$AI</definedName>
    <definedName name="Z_FA2C7011_FA7A_401B_B8DD_29ECBD541846_.wvu.Cols" localSheetId="2" hidden="1">'Names of Bidder'!$I:$AB</definedName>
    <definedName name="Z_FA2C7011_FA7A_401B_B8DD_29ECBD541846_.wvu.FilterData" localSheetId="2" hidden="1">'Names of Bidder'!$B$6:$G$11</definedName>
    <definedName name="Z_FA2C7011_FA7A_401B_B8DD_29ECBD541846_.wvu.PrintArea" localSheetId="6" hidden="1">'Attach (QR)'!$A$1:$E$28</definedName>
    <definedName name="Z_FA2C7011_FA7A_401B_B8DD_29ECBD541846_.wvu.PrintArea" localSheetId="16" hidden="1">'Attach 10'!$A$1:$F$18</definedName>
    <definedName name="Z_FA2C7011_FA7A_401B_B8DD_29ECBD541846_.wvu.PrintArea" localSheetId="17" hidden="1">'Attach 11'!$A$1:$E$29</definedName>
    <definedName name="Z_FA2C7011_FA7A_401B_B8DD_29ECBD541846_.wvu.PrintArea" localSheetId="18" hidden="1">'Attach 12'!$A$1:$F$19</definedName>
    <definedName name="Z_FA2C7011_FA7A_401B_B8DD_29ECBD541846_.wvu.PrintArea" localSheetId="19" hidden="1">'Attach 13'!$A$1:$E$27</definedName>
    <definedName name="Z_FA2C7011_FA7A_401B_B8DD_29ECBD541846_.wvu.PrintArea" localSheetId="20" hidden="1">'Attach 14'!$A$1:$E$29</definedName>
    <definedName name="Z_FA2C7011_FA7A_401B_B8DD_29ECBD541846_.wvu.PrintArea" localSheetId="21" hidden="1">'Attach 15'!$A$1:$E$92</definedName>
    <definedName name="Z_FA2C7011_FA7A_401B_B8DD_29ECBD541846_.wvu.PrintArea" localSheetId="22" hidden="1">'Attach 16'!$A$1:$L$90</definedName>
    <definedName name="Z_FA2C7011_FA7A_401B_B8DD_29ECBD541846_.wvu.PrintArea" localSheetId="23" hidden="1">'Attach 17'!$A$1:$E$33</definedName>
    <definedName name="Z_FA2C7011_FA7A_401B_B8DD_29ECBD541846_.wvu.PrintArea" localSheetId="26" hidden="1">'Attach 18'!$A$1:$E$31</definedName>
    <definedName name="Z_FA2C7011_FA7A_401B_B8DD_29ECBD541846_.wvu.PrintArea" localSheetId="24" hidden="1">'Attach 18 Safety'!$A$1:$E$24</definedName>
    <definedName name="Z_FA2C7011_FA7A_401B_B8DD_29ECBD541846_.wvu.PrintArea" localSheetId="25" hidden="1">'Attach 18 SP'!$A$7:$I$157</definedName>
    <definedName name="Z_FA2C7011_FA7A_401B_B8DD_29ECBD541846_.wvu.PrintArea" localSheetId="5" hidden="1">'Attach 3(JV)'!$A$1:$E$28</definedName>
    <definedName name="Z_FA2C7011_FA7A_401B_B8DD_29ECBD541846_.wvu.PrintArea" localSheetId="8" hidden="1">'Attach 4'!$A$1:$G$25</definedName>
    <definedName name="Z_FA2C7011_FA7A_401B_B8DD_29ECBD541846_.wvu.PrintArea" localSheetId="9" hidden="1">'Attach 4 (A)'!$A$1:$E$27</definedName>
    <definedName name="Z_FA2C7011_FA7A_401B_B8DD_29ECBD541846_.wvu.PrintArea" localSheetId="10" hidden="1">'Attach 4 (B)'!$A$1:$E$26</definedName>
    <definedName name="Z_FA2C7011_FA7A_401B_B8DD_29ECBD541846_.wvu.PrintArea" localSheetId="11" hidden="1">'Attach 5'!$A$1:$E$110</definedName>
    <definedName name="Z_FA2C7011_FA7A_401B_B8DD_29ECBD541846_.wvu.PrintArea" localSheetId="12" hidden="1">'Attach 5A'!$A$1:$E$73</definedName>
    <definedName name="Z_FA2C7011_FA7A_401B_B8DD_29ECBD541846_.wvu.PrintArea" localSheetId="13" hidden="1">'Attach 6'!$A$1:$E$28</definedName>
    <definedName name="Z_FA2C7011_FA7A_401B_B8DD_29ECBD541846_.wvu.PrintArea" localSheetId="14" hidden="1">'Attach 7'!$A$1:$E$18</definedName>
    <definedName name="Z_FA2C7011_FA7A_401B_B8DD_29ECBD541846_.wvu.PrintArea" localSheetId="3" hidden="1">'Bid Form 1st Envelope '!$A$1:$F$119</definedName>
    <definedName name="Z_FA2C7011_FA7A_401B_B8DD_29ECBD541846_.wvu.PrintArea" localSheetId="1" hidden="1">Cover!$A$1:$F$19</definedName>
    <definedName name="Z_FA2C7011_FA7A_401B_B8DD_29ECBD541846_.wvu.PrintArea" localSheetId="2" hidden="1">'Names of Bidder'!$B$1:$G$29</definedName>
    <definedName name="Z_FA2C7011_FA7A_401B_B8DD_29ECBD541846_.wvu.Rows" localSheetId="18" hidden="1">'Attach 12'!#REF!,'Attach 12'!#REF!</definedName>
    <definedName name="Z_FA2C7011_FA7A_401B_B8DD_29ECBD541846_.wvu.Rows" localSheetId="21" hidden="1">'Attach 15'!$16:$16</definedName>
    <definedName name="Z_FA2C7011_FA7A_401B_B8DD_29ECBD541846_.wvu.Rows" localSheetId="23" hidden="1">'Attach 17'!$26:$26,'Attach 17'!$32:$209</definedName>
    <definedName name="Z_FA2C7011_FA7A_401B_B8DD_29ECBD541846_.wvu.Rows" localSheetId="26" hidden="1">'Attach 18'!$13:$13,'Attach 18'!$20:$28</definedName>
    <definedName name="Z_FA2C7011_FA7A_401B_B8DD_29ECBD541846_.wvu.Rows" localSheetId="25" hidden="1">'Attach 18 SP'!$149:$153</definedName>
    <definedName name="Z_FA2C7011_FA7A_401B_B8DD_29ECBD541846_.wvu.Rows" localSheetId="11" hidden="1">'Attach 5'!$4:$4</definedName>
    <definedName name="Z_FA2C7011_FA7A_401B_B8DD_29ECBD541846_.wvu.Rows" localSheetId="12" hidden="1">'Attach 5A'!$25:$30</definedName>
    <definedName name="Z_FA2C7011_FA7A_401B_B8DD_29ECBD541846_.wvu.Rows" localSheetId="3" hidden="1">'Bid Form 1st Envelope '!$26:$27,'Bid Form 1st Envelope '!$102:$102,'Bid Form 1st Envelope '!$105:$106</definedName>
    <definedName name="Z_FB41F969_87BE_4AD1_A99C_A5F9EA1C8FCB_.wvu.Cols" localSheetId="18" hidden="1">'Attach 12'!$G:$I</definedName>
    <definedName name="Z_FB41F969_87BE_4AD1_A99C_A5F9EA1C8FCB_.wvu.Cols" localSheetId="21" hidden="1">'Attach 15'!$H:$H,'Attach 15'!$J:$J</definedName>
    <definedName name="Z_FB41F969_87BE_4AD1_A99C_A5F9EA1C8FCB_.wvu.Cols" localSheetId="25" hidden="1">'Attach 18 SP'!$J:$AO</definedName>
    <definedName name="Z_FB41F969_87BE_4AD1_A99C_A5F9EA1C8FCB_.wvu.Cols" localSheetId="5" hidden="1">'Attach 3(JV)'!$G:$H</definedName>
    <definedName name="Z_FB41F969_87BE_4AD1_A99C_A5F9EA1C8FCB_.wvu.Cols" localSheetId="8" hidden="1">'Attach 4'!$H:$O</definedName>
    <definedName name="Z_FB41F969_87BE_4AD1_A99C_A5F9EA1C8FCB_.wvu.Cols" localSheetId="11" hidden="1">'Attach 5'!$H:$H</definedName>
    <definedName name="Z_FB41F969_87BE_4AD1_A99C_A5F9EA1C8FCB_.wvu.Cols" localSheetId="12" hidden="1">'Attach 5A'!$G:$H</definedName>
    <definedName name="Z_FB41F969_87BE_4AD1_A99C_A5F9EA1C8FCB_.wvu.Cols" localSheetId="13" hidden="1">'Attach 6'!$H:$H</definedName>
    <definedName name="Z_FB41F969_87BE_4AD1_A99C_A5F9EA1C8FCB_.wvu.Cols" localSheetId="3" hidden="1">'Bid Form 1st Envelope '!$L:$L,'Bid Form 1st Envelope '!$AA:$AI</definedName>
    <definedName name="Z_FB41F969_87BE_4AD1_A99C_A5F9EA1C8FCB_.wvu.Cols" localSheetId="2" hidden="1">'Names of Bidder'!$I:$AB</definedName>
    <definedName name="Z_FB41F969_87BE_4AD1_A99C_A5F9EA1C8FCB_.wvu.FilterData" localSheetId="2" hidden="1">'Names of Bidder'!$B$6:$G$11</definedName>
    <definedName name="Z_FB41F969_87BE_4AD1_A99C_A5F9EA1C8FCB_.wvu.PrintArea" localSheetId="6" hidden="1">'Attach (QR)'!$A$1:$E$28</definedName>
    <definedName name="Z_FB41F969_87BE_4AD1_A99C_A5F9EA1C8FCB_.wvu.PrintArea" localSheetId="16" hidden="1">'Attach 10'!$A$1:$F$18</definedName>
    <definedName name="Z_FB41F969_87BE_4AD1_A99C_A5F9EA1C8FCB_.wvu.PrintArea" localSheetId="17" hidden="1">'Attach 11'!$A$1:$E$29</definedName>
    <definedName name="Z_FB41F969_87BE_4AD1_A99C_A5F9EA1C8FCB_.wvu.PrintArea" localSheetId="18" hidden="1">'Attach 12'!$A$1:$F$19</definedName>
    <definedName name="Z_FB41F969_87BE_4AD1_A99C_A5F9EA1C8FCB_.wvu.PrintArea" localSheetId="19" hidden="1">'Attach 13'!$A$1:$E$27</definedName>
    <definedName name="Z_FB41F969_87BE_4AD1_A99C_A5F9EA1C8FCB_.wvu.PrintArea" localSheetId="20" hidden="1">'Attach 14'!$A$1:$E$29</definedName>
    <definedName name="Z_FB41F969_87BE_4AD1_A99C_A5F9EA1C8FCB_.wvu.PrintArea" localSheetId="21" hidden="1">'Attach 15'!$A$1:$E$92</definedName>
    <definedName name="Z_FB41F969_87BE_4AD1_A99C_A5F9EA1C8FCB_.wvu.PrintArea" localSheetId="22" hidden="1">'Attach 16'!$A$1:$L$90</definedName>
    <definedName name="Z_FB41F969_87BE_4AD1_A99C_A5F9EA1C8FCB_.wvu.PrintArea" localSheetId="23" hidden="1">'Attach 17'!$A$1:$E$33</definedName>
    <definedName name="Z_FB41F969_87BE_4AD1_A99C_A5F9EA1C8FCB_.wvu.PrintArea" localSheetId="26" hidden="1">'Attach 18'!$A$1:$E$31</definedName>
    <definedName name="Z_FB41F969_87BE_4AD1_A99C_A5F9EA1C8FCB_.wvu.PrintArea" localSheetId="24" hidden="1">'Attach 18 Safety'!$A$1:$E$24</definedName>
    <definedName name="Z_FB41F969_87BE_4AD1_A99C_A5F9EA1C8FCB_.wvu.PrintArea" localSheetId="25" hidden="1">'Attach 18 SP'!$A$7:$I$157</definedName>
    <definedName name="Z_FB41F969_87BE_4AD1_A99C_A5F9EA1C8FCB_.wvu.PrintArea" localSheetId="5" hidden="1">'Attach 3(JV)'!$A$1:$E$28</definedName>
    <definedName name="Z_FB41F969_87BE_4AD1_A99C_A5F9EA1C8FCB_.wvu.PrintArea" localSheetId="8" hidden="1">'Attach 4'!$A$1:$G$25</definedName>
    <definedName name="Z_FB41F969_87BE_4AD1_A99C_A5F9EA1C8FCB_.wvu.PrintArea" localSheetId="9" hidden="1">'Attach 4 (A)'!$A$1:$E$27</definedName>
    <definedName name="Z_FB41F969_87BE_4AD1_A99C_A5F9EA1C8FCB_.wvu.PrintArea" localSheetId="10" hidden="1">'Attach 4 (B)'!$A$1:$E$26</definedName>
    <definedName name="Z_FB41F969_87BE_4AD1_A99C_A5F9EA1C8FCB_.wvu.PrintArea" localSheetId="11" hidden="1">'Attach 5'!$A$1:$E$110</definedName>
    <definedName name="Z_FB41F969_87BE_4AD1_A99C_A5F9EA1C8FCB_.wvu.PrintArea" localSheetId="12" hidden="1">'Attach 5A'!$A$1:$E$73</definedName>
    <definedName name="Z_FB41F969_87BE_4AD1_A99C_A5F9EA1C8FCB_.wvu.PrintArea" localSheetId="13" hidden="1">'Attach 6'!$A$1:$E$28</definedName>
    <definedName name="Z_FB41F969_87BE_4AD1_A99C_A5F9EA1C8FCB_.wvu.PrintArea" localSheetId="14" hidden="1">'Attach 7'!$A$1:$E$18</definedName>
    <definedName name="Z_FB41F969_87BE_4AD1_A99C_A5F9EA1C8FCB_.wvu.PrintArea" localSheetId="15" hidden="1">'Attach 9'!$A$1:$H$31</definedName>
    <definedName name="Z_FB41F969_87BE_4AD1_A99C_A5F9EA1C8FCB_.wvu.PrintArea" localSheetId="3" hidden="1">'Bid Form 1st Envelope '!$A$1:$F$119</definedName>
    <definedName name="Z_FB41F969_87BE_4AD1_A99C_A5F9EA1C8FCB_.wvu.PrintArea" localSheetId="1" hidden="1">Cover!$A$1:$F$19</definedName>
    <definedName name="Z_FB41F969_87BE_4AD1_A99C_A5F9EA1C8FCB_.wvu.PrintArea" localSheetId="2" hidden="1">'Names of Bidder'!$B$1:$G$29</definedName>
    <definedName name="Z_FB41F969_87BE_4AD1_A99C_A5F9EA1C8FCB_.wvu.PrintTitles" localSheetId="15" hidden="1">'Attach 9'!$17:$17</definedName>
    <definedName name="Z_FB41F969_87BE_4AD1_A99C_A5F9EA1C8FCB_.wvu.Rows" localSheetId="18" hidden="1">'Attach 12'!#REF!,'Attach 12'!#REF!</definedName>
    <definedName name="Z_FB41F969_87BE_4AD1_A99C_A5F9EA1C8FCB_.wvu.Rows" localSheetId="21" hidden="1">'Attach 15'!$16:$16</definedName>
    <definedName name="Z_FB41F969_87BE_4AD1_A99C_A5F9EA1C8FCB_.wvu.Rows" localSheetId="23" hidden="1">'Attach 17'!$26:$26,'Attach 17'!$32:$209</definedName>
    <definedName name="Z_FB41F969_87BE_4AD1_A99C_A5F9EA1C8FCB_.wvu.Rows" localSheetId="26" hidden="1">'Attach 18'!$13:$13,'Attach 18'!$20:$28</definedName>
    <definedName name="Z_FB41F969_87BE_4AD1_A99C_A5F9EA1C8FCB_.wvu.Rows" localSheetId="25" hidden="1">'Attach 18 SP'!$149:$153</definedName>
    <definedName name="Z_FB41F969_87BE_4AD1_A99C_A5F9EA1C8FCB_.wvu.Rows" localSheetId="11" hidden="1">'Attach 5'!$4:$4</definedName>
    <definedName name="Z_FB41F969_87BE_4AD1_A99C_A5F9EA1C8FCB_.wvu.Rows" localSheetId="12" hidden="1">'Attach 5A'!$25:$30</definedName>
    <definedName name="Z_FB41F969_87BE_4AD1_A99C_A5F9EA1C8FCB_.wvu.Rows" localSheetId="15" hidden="1">'Attach 9'!$24:$25</definedName>
    <definedName name="Z_FB41F969_87BE_4AD1_A99C_A5F9EA1C8FCB_.wvu.Rows" localSheetId="3" hidden="1">'Bid Form 1st Envelope '!$26:$27,'Bid Form 1st Envelope '!$102:$102,'Bid Form 1st Envelope '!$105:$106</definedName>
    <definedName name="Z_FE4EC9C4_31B9_4D40_8323_5B16C3BC840F_.wvu.Cols" localSheetId="21" hidden="1">'Attach 15'!$H:$H</definedName>
    <definedName name="Z_FE4EC9C4_31B9_4D40_8323_5B16C3BC840F_.wvu.Cols" localSheetId="11" hidden="1">'Attach 5'!$H:$H</definedName>
    <definedName name="Z_FE4EC9C4_31B9_4D40_8323_5B16C3BC840F_.wvu.Cols" localSheetId="13" hidden="1">'Attach 6'!$H:$H</definedName>
    <definedName name="Z_FE4EC9C4_31B9_4D40_8323_5B16C3BC840F_.wvu.PrintArea" localSheetId="6" hidden="1">'Attach (QR)'!$A$1:$E$28</definedName>
    <definedName name="Z_FE4EC9C4_31B9_4D40_8323_5B16C3BC840F_.wvu.PrintArea" localSheetId="4" hidden="1">'Attach 1 '!$A$1:$I$169</definedName>
    <definedName name="Z_FE4EC9C4_31B9_4D40_8323_5B16C3BC840F_.wvu.PrintArea" localSheetId="16" hidden="1">'Attach 10'!$A$1:$E$18</definedName>
    <definedName name="Z_FE4EC9C4_31B9_4D40_8323_5B16C3BC840F_.wvu.PrintArea" localSheetId="17" hidden="1">'Attach 11'!$A$1:$E$29</definedName>
    <definedName name="Z_FE4EC9C4_31B9_4D40_8323_5B16C3BC840F_.wvu.PrintArea" localSheetId="19" hidden="1">'Attach 13'!$A$1:$E$29</definedName>
    <definedName name="Z_FE4EC9C4_31B9_4D40_8323_5B16C3BC840F_.wvu.PrintArea" localSheetId="20" hidden="1">'Attach 14'!$A$1:$E$29</definedName>
    <definedName name="Z_FE4EC9C4_31B9_4D40_8323_5B16C3BC840F_.wvu.PrintArea" localSheetId="21" hidden="1">'Attach 15'!$A$1:$E$92</definedName>
    <definedName name="Z_FE4EC9C4_31B9_4D40_8323_5B16C3BC840F_.wvu.PrintArea" localSheetId="22" hidden="1">'Attach 16'!$A$1:$L$90</definedName>
    <definedName name="Z_FE4EC9C4_31B9_4D40_8323_5B16C3BC840F_.wvu.PrintArea" localSheetId="23" hidden="1">'Attach 17'!$A$1:$E$33</definedName>
    <definedName name="Z_FE4EC9C4_31B9_4D40_8323_5B16C3BC840F_.wvu.PrintArea" localSheetId="26" hidden="1">'Attach 18'!$A$1:$E$31</definedName>
    <definedName name="Z_FE4EC9C4_31B9_4D40_8323_5B16C3BC840F_.wvu.PrintArea" localSheetId="24" hidden="1">'Attach 18 Safety'!$A$1:$E$24</definedName>
    <definedName name="Z_FE4EC9C4_31B9_4D40_8323_5B16C3BC840F_.wvu.PrintArea" localSheetId="5" hidden="1">'Attach 3(JV)'!$A$1:$E$28</definedName>
    <definedName name="Z_FE4EC9C4_31B9_4D40_8323_5B16C3BC840F_.wvu.PrintArea" localSheetId="8" hidden="1">'Attach 4'!$A$1:$E$25</definedName>
    <definedName name="Z_FE4EC9C4_31B9_4D40_8323_5B16C3BC840F_.wvu.PrintArea" localSheetId="9" hidden="1">'Attach 4 (A)'!$A$1:$E$27</definedName>
    <definedName name="Z_FE4EC9C4_31B9_4D40_8323_5B16C3BC840F_.wvu.PrintArea" localSheetId="10" hidden="1">'Attach 4 (B)'!$A$1:$E$26</definedName>
    <definedName name="Z_FE4EC9C4_31B9_4D40_8323_5B16C3BC840F_.wvu.PrintArea" localSheetId="11" hidden="1">'Attach 5'!$A$1:$E$34</definedName>
    <definedName name="Z_FE4EC9C4_31B9_4D40_8323_5B16C3BC840F_.wvu.PrintArea" localSheetId="13" hidden="1">'Attach 6'!$A$1:$E$28</definedName>
    <definedName name="Z_FE4EC9C4_31B9_4D40_8323_5B16C3BC840F_.wvu.PrintArea" localSheetId="14" hidden="1">'Attach 7'!$A$1:$E$18</definedName>
    <definedName name="Z_FE4EC9C4_31B9_4D40_8323_5B16C3BC840F_.wvu.PrintArea" localSheetId="15" hidden="1">'Attach 9'!$A$1:$H$32</definedName>
    <definedName name="Z_FE4EC9C4_31B9_4D40_8323_5B16C3BC840F_.wvu.PrintArea" localSheetId="3" hidden="1">'Bid Form 1st Envelope '!$A$1:$F$119</definedName>
    <definedName name="Z_FE4EC9C4_31B9_4D40_8323_5B16C3BC840F_.wvu.PrintTitles" localSheetId="15" hidden="1">'Attach 9'!$17:$17</definedName>
    <definedName name="Z_FE4EC9C4_31B9_4D40_8323_5B16C3BC840F_.wvu.Rows" localSheetId="21" hidden="1">'Attach 15'!$16:$16</definedName>
    <definedName name="Z_FE4EC9C4_31B9_4D40_8323_5B16C3BC840F_.wvu.Rows" localSheetId="23" hidden="1">'Attach 17'!$26:$26,'Attach 17'!$32:$209</definedName>
    <definedName name="Z_FE4EC9C4_31B9_4D40_8323_5B16C3BC840F_.wvu.Rows" localSheetId="26" hidden="1">'Attach 18'!$13:$13,'Attach 18'!$20:$28</definedName>
    <definedName name="Z_FE4EC9C4_31B9_4D40_8323_5B16C3BC840F_.wvu.Rows" localSheetId="11" hidden="1">'Attach 5'!$4:$4</definedName>
  </definedNames>
  <calcPr calcId="191029"/>
  <customWorkbookViews>
    <customWorkbookView name="Saurabh Agrawal {सौरभ अग्रवाल} - Personal View" guid="{6B7F77A9-4430-40F3-B9B2-DA771FBECFA7}" mergeInterval="0" personalView="1" maximized="1" xWindow="-8" yWindow="-8" windowWidth="1936" windowHeight="1056" tabRatio="982" activeSheetId="27"/>
    <customWorkbookView name="60003018 - Personal View" guid="{FB41F969-87BE-4AD1-A99C-A5F9EA1C8FCB}" mergeInterval="0" personalView="1" maximized="1" windowWidth="1362" windowHeight="502" tabRatio="982" activeSheetId="2" showComments="commIndAndComment"/>
    <customWorkbookView name="Ram Lal - Personal View" guid="{47D52ECC-373D-4A7A-838F-7112A4A0A94F}" mergeInterval="0" personalView="1" maximized="1" windowWidth="1362" windowHeight="542" tabRatio="982" activeSheetId="27"/>
    <customWorkbookView name="Samrat Jain {Samrat Jain} - Personal View" guid="{BA86FE7A-199D-4ABD-A444-AE6BFDF4BCC9}" mergeInterval="0" personalView="1" maximized="1" windowWidth="1916" windowHeight="774" tabRatio="861" activeSheetId="2"/>
    <customWorkbookView name="A K Singh - Personal View" guid="{E51D3662-FFCE-4FD6-A590-7DDC9E38C41F}" mergeInterval="0" personalView="1" maximized="1" windowWidth="1276" windowHeight="778" tabRatio="849" activeSheetId="2"/>
    <customWorkbookView name="60001290 - Personal View" guid="{CB7992C9-ABA5-4C7D-8C49-1E1D8E8875C7}" mergeInterval="0" personalView="1" maximized="1" xWindow="1" yWindow="1" windowWidth="1360" windowHeight="538" tabRatio="902" activeSheetId="26"/>
    <customWorkbookView name="60002068 - Personal View" guid="{97C0FC0E-800C-45C9-895E-E91A3F1ADBA4}" mergeInterval="0" personalView="1" maximized="1" xWindow="1" yWindow="1" windowWidth="1366" windowHeight="492" tabRatio="902" activeSheetId="2"/>
    <customWorkbookView name="60001209 - Personal View" guid="{15A19D23-A9FD-4FC1-B7B0-F2D16BDFC729}" mergeInterval="0" personalView="1" maximized="1" xWindow="1" yWindow="1" windowWidth="1362" windowHeight="538" tabRatio="849" activeSheetId="7"/>
    <customWorkbookView name="60002881 - Personal View" guid="{C5EDD9E3-0801-4479-8600-A80B0FCFDF0B}" mergeInterval="0" personalView="1" maximized="1" xWindow="1" yWindow="1" windowWidth="1362" windowHeight="538" tabRatio="849" activeSheetId="21"/>
    <customWorkbookView name="rkg - Personal View" guid="{FE4EC9C4-31B9-4D40-8323-5B16C3BC840F}" mergeInterval="0" personalView="1" maximized="1" windowWidth="1362" windowHeight="509" tabRatio="960" activeSheetId="24"/>
    <customWorkbookView name="31103 - Personal View" guid="{F9FE2C60-2849-4C32-B532-2B1A89FFA9CD}" mergeInterval="0" personalView="1" maximized="1" windowWidth="1362" windowHeight="543" tabRatio="960" activeSheetId="7"/>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2"/>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4"/>
    <customWorkbookView name="A P Gupta - Personal View" guid="{477F7E43-D393-45BA-B99B-D838E4629B5D}" mergeInterval="0" personalView="1" maximized="1" windowWidth="1436" windowHeight="674" tabRatio="849" activeSheetId="2"/>
    <customWorkbookView name="Kundan Kumar Shrivastava - Personal View" guid="{8E3ED18F-7B8F-4A1C-969D-A70DC3B696C3}" mergeInterval="0" personalView="1" maximized="1" windowWidth="1362" windowHeight="509" tabRatio="849" activeSheetId="7"/>
    <customWorkbookView name="60001258 - Personal View" guid="{38BECF6E-1A53-4F98-87B9-44F2C5F77E08}" mergeInterval="0" personalView="1" maximized="1" xWindow="1" yWindow="1" windowWidth="1362" windowHeight="515" tabRatio="902" activeSheetId="26"/>
    <customWorkbookView name="60001655 - Personal View" guid="{340562B9-6CEE-4962-8D7D-CA1C6778F52C}" mergeInterval="0" personalView="1" maximized="1" xWindow="1" yWindow="1" windowWidth="1366" windowHeight="496" tabRatio="902" activeSheetId="7"/>
    <customWorkbookView name="Nrapendra Kumar - Personal View" guid="{82E8A0F5-0020-4355-95CF-28601763A783}" mergeInterval="0" personalView="1" maximized="1" windowWidth="1277" windowHeight="511" tabRatio="960" activeSheetId="2"/>
    <customWorkbookView name="60003099 - Personal View" guid="{05855B4F-D61E-4C97-B759-B2F96767F6F8}" mergeInterval="0" personalView="1" maximized="1" windowWidth="1276" windowHeight="758" tabRatio="861" activeSheetId="2"/>
    <customWorkbookView name="Rahul Mendhe {Rahul Mendhe} - Personal View" guid="{347D9A5E-5167-4CD7-A121-BEAF211F64E4}" mergeInterval="0" personalView="1" maximized="1" windowWidth="1916" windowHeight="774" tabRatio="982" activeSheetId="27"/>
    <customWorkbookView name="Ram Lal {Ram Lal} - Personal View" guid="{72B383D4-8341-48BE-BBCC-63C6785ABF81}" mergeInterval="0" personalView="1" maximized="1" windowWidth="1916" windowHeight="854" tabRatio="982" activeSheetId="27"/>
    <customWorkbookView name="Renuka Sharma {रेणुका शर्मा} - Personal View" guid="{FA2C7011-FA7A-401B-B8DD-29ECBD541846}" mergeInterval="0" personalView="1" maximized="1" windowWidth="1667" windowHeight="661" tabRatio="982" activeSheetId="2"/>
    <customWorkbookView name="Ankit Vaishnav {Ankit Vaishnav} - Personal View" guid="{7706378E-40E2-4583-90AF-E6E1DCB3696C}" mergeInterval="0" personalView="1" maximized="1" windowWidth="1436" windowHeight="674" tabRatio="982"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 l="1"/>
  <c r="C2" i="30"/>
  <c r="C1" i="30"/>
  <c r="F147" i="30"/>
  <c r="F146" i="30"/>
  <c r="E138" i="30"/>
  <c r="E64" i="30"/>
  <c r="E38" i="30"/>
  <c r="E97" i="30" s="1"/>
  <c r="A35" i="30"/>
  <c r="A31" i="30"/>
  <c r="A30" i="30"/>
  <c r="A29" i="30"/>
  <c r="D27" i="30"/>
  <c r="C4" i="30"/>
  <c r="F144" i="30" l="1"/>
  <c r="E78" i="30"/>
  <c r="E113" i="30"/>
  <c r="J62" i="6" l="1"/>
  <c r="H62" i="6" s="1"/>
  <c r="A13" i="27"/>
  <c r="E12" i="26"/>
  <c r="E12" i="24"/>
  <c r="D9" i="23"/>
  <c r="D10" i="23"/>
  <c r="D11" i="23"/>
  <c r="D12" i="23"/>
  <c r="D8" i="23"/>
  <c r="G12" i="22"/>
  <c r="E13" i="21"/>
  <c r="E12" i="19"/>
  <c r="E12" i="18"/>
  <c r="E9" i="17"/>
  <c r="E10" i="17"/>
  <c r="E11" i="17"/>
  <c r="E12" i="17"/>
  <c r="E8" i="17"/>
  <c r="D12" i="16"/>
  <c r="E12" i="15"/>
  <c r="F12" i="14"/>
  <c r="F11" i="14"/>
  <c r="F10" i="14"/>
  <c r="F9" i="14"/>
  <c r="F8" i="14"/>
  <c r="E12" i="13"/>
  <c r="E12" i="12"/>
  <c r="D9" i="11"/>
  <c r="D10" i="11"/>
  <c r="D11" i="11"/>
  <c r="D12" i="11"/>
  <c r="D8" i="11"/>
  <c r="D12" i="10"/>
  <c r="E12" i="9"/>
  <c r="D12" i="8"/>
  <c r="F12" i="7"/>
  <c r="F9" i="6"/>
  <c r="F10" i="6"/>
  <c r="F11" i="6"/>
  <c r="F12" i="6"/>
  <c r="F8" i="6"/>
  <c r="A16" i="14" l="1"/>
  <c r="A1" i="14"/>
  <c r="A3" i="14"/>
  <c r="A25" i="14"/>
  <c r="A24" i="14"/>
  <c r="H1" i="14"/>
  <c r="H45" i="6" l="1"/>
  <c r="H44" i="6"/>
  <c r="H43" i="6"/>
  <c r="H42" i="6"/>
  <c r="F45" i="6"/>
  <c r="F44" i="6"/>
  <c r="F43" i="6"/>
  <c r="F42" i="6"/>
  <c r="N21" i="6"/>
  <c r="D42" i="6"/>
  <c r="D45" i="6"/>
  <c r="D44" i="6"/>
  <c r="D43" i="6"/>
  <c r="A1" i="6"/>
  <c r="A3" i="6"/>
  <c r="B151" i="6"/>
  <c r="B138" i="6"/>
  <c r="F132" i="6"/>
  <c r="B190" i="6" s="1"/>
  <c r="D211" i="6"/>
  <c r="F7" i="6"/>
  <c r="B168" i="6" l="1"/>
  <c r="H211" i="6"/>
  <c r="A8" i="17" l="1"/>
  <c r="E7" i="17"/>
  <c r="A1" i="17"/>
  <c r="A42" i="25" l="1"/>
  <c r="A43" i="25"/>
  <c r="E1" i="12" l="1"/>
  <c r="B90" i="27" l="1"/>
  <c r="E9" i="12" l="1"/>
  <c r="E8" i="12"/>
  <c r="A1" i="28"/>
  <c r="A8" i="27"/>
  <c r="A9" i="27"/>
  <c r="A10" i="27"/>
  <c r="A11" i="27"/>
  <c r="A12" i="27"/>
  <c r="B15" i="27"/>
  <c r="B17" i="27"/>
  <c r="AD21" i="27"/>
  <c r="AD24" i="27"/>
  <c r="H26" i="27"/>
  <c r="H27" i="27"/>
  <c r="A119" i="27"/>
  <c r="E1" i="26"/>
  <c r="E7" i="26"/>
  <c r="E8" i="26"/>
  <c r="E9" i="26"/>
  <c r="E10" i="26"/>
  <c r="E11" i="26"/>
  <c r="A39" i="25"/>
  <c r="A40" i="25"/>
  <c r="A48" i="25"/>
  <c r="E1" i="24"/>
  <c r="E7" i="24"/>
  <c r="E8" i="24"/>
  <c r="E9" i="24"/>
  <c r="E10" i="24"/>
  <c r="E11" i="24"/>
  <c r="D1" i="23"/>
  <c r="E32" i="23" s="1"/>
  <c r="E60" i="23" s="1"/>
  <c r="Z2" i="23"/>
  <c r="D7" i="23"/>
  <c r="D38" i="23" s="1"/>
  <c r="D39" i="23"/>
  <c r="D40" i="23"/>
  <c r="D69" i="23"/>
  <c r="D70" i="23"/>
  <c r="A38" i="23"/>
  <c r="A39" i="23"/>
  <c r="B40" i="23"/>
  <c r="B41" i="23"/>
  <c r="B42" i="23"/>
  <c r="B43" i="23"/>
  <c r="A66" i="23"/>
  <c r="A67" i="23"/>
  <c r="B68" i="23"/>
  <c r="B69" i="23"/>
  <c r="B70" i="23"/>
  <c r="B71" i="23"/>
  <c r="H1" i="22"/>
  <c r="G7" i="22"/>
  <c r="G8" i="22"/>
  <c r="G9" i="22"/>
  <c r="G10" i="22"/>
  <c r="G11" i="22"/>
  <c r="E1" i="21"/>
  <c r="A3" i="21"/>
  <c r="E7" i="21"/>
  <c r="E8" i="21"/>
  <c r="E10" i="21"/>
  <c r="E11" i="21"/>
  <c r="E12" i="21"/>
  <c r="E74" i="21"/>
  <c r="E1" i="19"/>
  <c r="E7" i="19"/>
  <c r="E8" i="19"/>
  <c r="E9" i="19"/>
  <c r="E10" i="19"/>
  <c r="E11" i="19"/>
  <c r="E1" i="18"/>
  <c r="E7" i="18"/>
  <c r="E8" i="18"/>
  <c r="E9" i="18"/>
  <c r="E10" i="18"/>
  <c r="E11" i="18"/>
  <c r="D1" i="16"/>
  <c r="D7" i="16"/>
  <c r="D8" i="16"/>
  <c r="D9" i="16"/>
  <c r="D10" i="16"/>
  <c r="D11" i="16"/>
  <c r="F1" i="15"/>
  <c r="E7" i="15"/>
  <c r="E8" i="15"/>
  <c r="E9" i="15"/>
  <c r="E10" i="15"/>
  <c r="E11" i="15"/>
  <c r="E1" i="13"/>
  <c r="E7" i="13"/>
  <c r="E8" i="13"/>
  <c r="E9" i="13"/>
  <c r="E10" i="13"/>
  <c r="E11" i="13"/>
  <c r="E30" i="12"/>
  <c r="E7" i="12"/>
  <c r="E10" i="12"/>
  <c r="E11" i="12"/>
  <c r="A32" i="12"/>
  <c r="D7" i="11"/>
  <c r="A8" i="11"/>
  <c r="E36" i="11"/>
  <c r="D1" i="10"/>
  <c r="E36" i="10" s="1"/>
  <c r="E73" i="10" s="1"/>
  <c r="D7" i="10"/>
  <c r="D8" i="10"/>
  <c r="D9" i="10"/>
  <c r="D10" i="10"/>
  <c r="D11" i="10"/>
  <c r="E1" i="9"/>
  <c r="E7" i="9"/>
  <c r="E8" i="9"/>
  <c r="E9" i="9"/>
  <c r="E10" i="9"/>
  <c r="E11" i="9"/>
  <c r="E1" i="8"/>
  <c r="D7" i="8"/>
  <c r="D8" i="8"/>
  <c r="D9" i="8"/>
  <c r="D10" i="8"/>
  <c r="D11" i="8"/>
  <c r="G1" i="7"/>
  <c r="F7" i="7"/>
  <c r="F8" i="7"/>
  <c r="F9" i="7"/>
  <c r="F10" i="7"/>
  <c r="F11" i="7"/>
  <c r="H18" i="7"/>
  <c r="I18" i="7"/>
  <c r="H19" i="7"/>
  <c r="I19" i="7"/>
  <c r="H20" i="7"/>
  <c r="I20" i="7"/>
  <c r="H21" i="7"/>
  <c r="I21" i="7"/>
  <c r="H22" i="7"/>
  <c r="I22" i="7"/>
  <c r="H23" i="7"/>
  <c r="I23" i="7"/>
  <c r="H24" i="7"/>
  <c r="I24" i="7"/>
  <c r="H25" i="7"/>
  <c r="I25" i="7"/>
  <c r="F26" i="7"/>
  <c r="G26" i="7"/>
  <c r="E1" i="5"/>
  <c r="E7" i="5"/>
  <c r="E8" i="5"/>
  <c r="E9" i="5"/>
  <c r="E10" i="5"/>
  <c r="E11" i="5"/>
  <c r="A1" i="4"/>
  <c r="E1" i="4"/>
  <c r="Z1" i="4"/>
  <c r="Z2" i="4"/>
  <c r="Z2" i="22" s="1"/>
  <c r="A3" i="4"/>
  <c r="Z8" i="4"/>
  <c r="A8" i="4" s="1"/>
  <c r="B9" i="4"/>
  <c r="B10" i="4"/>
  <c r="B11" i="4"/>
  <c r="B12" i="4"/>
  <c r="B17" i="4"/>
  <c r="B18" i="4"/>
  <c r="B19" i="4"/>
  <c r="B20" i="4"/>
  <c r="H22" i="4"/>
  <c r="B24" i="4"/>
  <c r="E24" i="4"/>
  <c r="AA24" i="4"/>
  <c r="B25" i="4"/>
  <c r="E25" i="4"/>
  <c r="AA25" i="4"/>
  <c r="B1" i="3"/>
  <c r="B2" i="3"/>
  <c r="I6" i="3"/>
  <c r="J6" i="3" s="1"/>
  <c r="AA6" i="3"/>
  <c r="B7" i="3"/>
  <c r="J8" i="3"/>
  <c r="L8" i="3"/>
  <c r="B10" i="3"/>
  <c r="A7" i="4" s="1"/>
  <c r="B11" i="3"/>
  <c r="J13" i="3"/>
  <c r="B15" i="3"/>
  <c r="B16" i="3"/>
  <c r="H28" i="3"/>
  <c r="G28" i="3" s="1"/>
  <c r="B3" i="2"/>
  <c r="A7" i="6" l="1"/>
  <c r="A7" i="14"/>
  <c r="C222" i="6"/>
  <c r="B28" i="14"/>
  <c r="C221" i="6"/>
  <c r="B27" i="14"/>
  <c r="G222" i="6"/>
  <c r="F28" i="14"/>
  <c r="G221" i="6"/>
  <c r="F27" i="14"/>
  <c r="B12" i="6"/>
  <c r="B12" i="14"/>
  <c r="B11" i="6"/>
  <c r="B11" i="14"/>
  <c r="B10" i="6"/>
  <c r="B10" i="14"/>
  <c r="A8" i="6"/>
  <c r="A8" i="14"/>
  <c r="B9" i="6"/>
  <c r="B9" i="14"/>
  <c r="N111" i="6"/>
  <c r="B6" i="27"/>
  <c r="AI7" i="27" s="1"/>
  <c r="AI8" i="27" s="1"/>
  <c r="A1" i="23"/>
  <c r="A32" i="23" s="1"/>
  <c r="A60" i="23" s="1"/>
  <c r="F96" i="27"/>
  <c r="A3" i="22"/>
  <c r="D42" i="23"/>
  <c r="B30" i="23"/>
  <c r="B58" i="23" s="1"/>
  <c r="B86" i="23" s="1"/>
  <c r="D30" i="23"/>
  <c r="D58" i="23" s="1"/>
  <c r="D86" i="23" s="1"/>
  <c r="E22" i="5"/>
  <c r="A8" i="26"/>
  <c r="B12" i="24"/>
  <c r="B11" i="19"/>
  <c r="B10" i="24"/>
  <c r="B20" i="22"/>
  <c r="E17" i="4"/>
  <c r="E19" i="4"/>
  <c r="B16" i="4"/>
  <c r="D67" i="23"/>
  <c r="D66" i="23"/>
  <c r="D41" i="23"/>
  <c r="E20" i="4"/>
  <c r="E18" i="4"/>
  <c r="E16" i="4"/>
  <c r="B10" i="5"/>
  <c r="I26" i="7"/>
  <c r="A18" i="7" s="1"/>
  <c r="H26" i="7"/>
  <c r="A17" i="7" s="1"/>
  <c r="B11" i="7"/>
  <c r="B11" i="13"/>
  <c r="B11" i="15"/>
  <c r="B10" i="8"/>
  <c r="E27" i="12"/>
  <c r="E50" i="12" s="1"/>
  <c r="B10" i="16"/>
  <c r="B10" i="17" s="1"/>
  <c r="B9" i="9"/>
  <c r="B10" i="10"/>
  <c r="B11" i="11"/>
  <c r="B9" i="18"/>
  <c r="B11" i="21"/>
  <c r="A105" i="27"/>
  <c r="B9" i="7"/>
  <c r="B11" i="9"/>
  <c r="B11" i="12"/>
  <c r="B9" i="13"/>
  <c r="B9" i="15"/>
  <c r="B11" i="18"/>
  <c r="D68" i="23"/>
  <c r="A10" i="28"/>
  <c r="B10" i="28" s="1"/>
  <c r="D10" i="28" s="1"/>
  <c r="A6" i="28"/>
  <c r="B6" i="28" s="1"/>
  <c r="A9" i="28"/>
  <c r="B9" i="28" s="1"/>
  <c r="D9" i="28" s="1"/>
  <c r="A11" i="28"/>
  <c r="B11" i="28" s="1"/>
  <c r="D11" i="28" s="1"/>
  <c r="A8" i="28"/>
  <c r="B8" i="28" s="1"/>
  <c r="D8" i="28" s="1"/>
  <c r="A7" i="28"/>
  <c r="B7" i="28" s="1"/>
  <c r="D7" i="28" s="1"/>
  <c r="K8" i="3"/>
  <c r="L90" i="27"/>
  <c r="B12" i="5"/>
  <c r="B13" i="21"/>
  <c r="B12" i="22"/>
  <c r="B10" i="22"/>
  <c r="A3" i="23"/>
  <c r="A34" i="23" s="1"/>
  <c r="A62" i="23" s="1"/>
  <c r="B11" i="26"/>
  <c r="B9" i="26"/>
  <c r="B12" i="16"/>
  <c r="B12" i="17" s="1"/>
  <c r="E21" i="7"/>
  <c r="B27" i="12"/>
  <c r="B50" i="12" s="1"/>
  <c r="Z2" i="16"/>
  <c r="B12" i="19"/>
  <c r="B10" i="19"/>
  <c r="B11" i="23"/>
  <c r="B9" i="23"/>
  <c r="B11" i="24"/>
  <c r="B9" i="24"/>
  <c r="A106" i="27"/>
  <c r="E26" i="12"/>
  <c r="E49" i="12" s="1"/>
  <c r="B11" i="5"/>
  <c r="B9" i="5"/>
  <c r="B22" i="7"/>
  <c r="B12" i="7"/>
  <c r="B10" i="7"/>
  <c r="B11" i="8"/>
  <c r="B9" i="8"/>
  <c r="B12" i="9"/>
  <c r="B10" i="9"/>
  <c r="B11" i="10"/>
  <c r="B9" i="10"/>
  <c r="B12" i="11"/>
  <c r="B10" i="11"/>
  <c r="B12" i="12"/>
  <c r="B10" i="12"/>
  <c r="B17" i="13"/>
  <c r="B10" i="13"/>
  <c r="B12" i="15"/>
  <c r="B10" i="15"/>
  <c r="B11" i="16"/>
  <c r="B11" i="17" s="1"/>
  <c r="B9" i="16"/>
  <c r="B9" i="17" s="1"/>
  <c r="B12" i="18"/>
  <c r="B10" i="18"/>
  <c r="B12" i="21"/>
  <c r="B10" i="21"/>
  <c r="E26" i="21" s="1"/>
  <c r="B11" i="22"/>
  <c r="B9" i="22"/>
  <c r="H20" i="22" s="1"/>
  <c r="B12" i="26"/>
  <c r="B10" i="26"/>
  <c r="B12" i="8"/>
  <c r="B12" i="10"/>
  <c r="B13" i="11"/>
  <c r="B23" i="5"/>
  <c r="E34" i="10"/>
  <c r="D71" i="10" s="1"/>
  <c r="D108" i="10" s="1"/>
  <c r="D33" i="11"/>
  <c r="D71" i="11" s="1"/>
  <c r="B9" i="12"/>
  <c r="A3" i="13"/>
  <c r="A3" i="18"/>
  <c r="B9" i="19"/>
  <c r="B12" i="23"/>
  <c r="B10" i="23"/>
  <c r="B22" i="5"/>
  <c r="B33" i="11"/>
  <c r="B71" i="11" s="1"/>
  <c r="B26" i="12"/>
  <c r="B49" i="12" s="1"/>
  <c r="B16" i="13"/>
  <c r="B27" i="16"/>
  <c r="B17" i="17" s="1"/>
  <c r="B24" i="9"/>
  <c r="B17" i="15"/>
  <c r="B91" i="21"/>
  <c r="C98" i="27"/>
  <c r="B25" i="8"/>
  <c r="B33" i="10"/>
  <c r="B70" i="10" s="1"/>
  <c r="B107" i="10" s="1"/>
  <c r="B29" i="23"/>
  <c r="B57" i="23" s="1"/>
  <c r="B85" i="23" s="1"/>
  <c r="B21" i="7"/>
  <c r="B24" i="18"/>
  <c r="B24" i="19"/>
  <c r="B89" i="22"/>
  <c r="B19" i="24"/>
  <c r="B30" i="26"/>
  <c r="B90" i="22"/>
  <c r="B20" i="24"/>
  <c r="C99" i="27"/>
  <c r="B34" i="11"/>
  <c r="B72" i="11" s="1"/>
  <c r="B18" i="15"/>
  <c r="B28" i="16"/>
  <c r="B18" i="17" s="1"/>
  <c r="B25" i="18"/>
  <c r="B92" i="21"/>
  <c r="B31" i="26"/>
  <c r="B26" i="8"/>
  <c r="B25" i="9"/>
  <c r="B34" i="10"/>
  <c r="B71" i="10" s="1"/>
  <c r="B108" i="10" s="1"/>
  <c r="B25" i="19"/>
  <c r="E18" i="15"/>
  <c r="E25" i="19"/>
  <c r="E92" i="21"/>
  <c r="H90" i="22"/>
  <c r="E20" i="24"/>
  <c r="E22" i="7"/>
  <c r="D26" i="8"/>
  <c r="E25" i="18"/>
  <c r="E31" i="26"/>
  <c r="F99" i="27"/>
  <c r="E25" i="9"/>
  <c r="E23" i="5"/>
  <c r="D34" i="11"/>
  <c r="D72" i="11" s="1"/>
  <c r="E17" i="13"/>
  <c r="E28" i="16"/>
  <c r="F18" i="17" s="1"/>
  <c r="E16" i="13"/>
  <c r="E17" i="15"/>
  <c r="E24" i="18"/>
  <c r="E91" i="21"/>
  <c r="E30" i="26"/>
  <c r="D25" i="8"/>
  <c r="H89" i="22"/>
  <c r="D29" i="23"/>
  <c r="D57" i="23" s="1"/>
  <c r="D85" i="23" s="1"/>
  <c r="E19" i="24"/>
  <c r="F98" i="27"/>
  <c r="E27" i="16"/>
  <c r="F17" i="17" s="1"/>
  <c r="E24" i="9"/>
  <c r="E33" i="10"/>
  <c r="D70" i="10" s="1"/>
  <c r="D107" i="10" s="1"/>
  <c r="E24" i="19"/>
  <c r="A7" i="23"/>
  <c r="A7" i="12"/>
  <c r="A7" i="9"/>
  <c r="A7" i="8"/>
  <c r="A7" i="7"/>
  <c r="A7" i="26"/>
  <c r="A7" i="22"/>
  <c r="A8" i="21"/>
  <c r="A7" i="19"/>
  <c r="A7" i="13"/>
  <c r="A7" i="24"/>
  <c r="A7" i="18"/>
  <c r="A7" i="10"/>
  <c r="A7" i="5"/>
  <c r="A7" i="16"/>
  <c r="A7" i="17" s="1"/>
  <c r="A7" i="15"/>
  <c r="A8" i="13"/>
  <c r="A8" i="19"/>
  <c r="A8" i="7"/>
  <c r="A8" i="8"/>
  <c r="A8" i="9"/>
  <c r="A8" i="12"/>
  <c r="A8" i="23"/>
  <c r="A8" i="15"/>
  <c r="A8" i="16"/>
  <c r="A8" i="5"/>
  <c r="A8" i="10"/>
  <c r="A9" i="11"/>
  <c r="A8" i="18"/>
  <c r="A8" i="24"/>
  <c r="A9" i="21"/>
  <c r="A8" i="22"/>
  <c r="A1" i="24"/>
  <c r="A1" i="5"/>
  <c r="A1" i="8"/>
  <c r="A1" i="11"/>
  <c r="A36" i="11" s="1"/>
  <c r="A1" i="12"/>
  <c r="A30" i="12" s="1"/>
  <c r="A1" i="15"/>
  <c r="A1" i="27"/>
  <c r="A1" i="7"/>
  <c r="A1" i="9"/>
  <c r="A1" i="13"/>
  <c r="A1" i="18"/>
  <c r="A1" i="21"/>
  <c r="A1" i="22"/>
  <c r="A1" i="26"/>
  <c r="A1" i="10"/>
  <c r="A1" i="16"/>
  <c r="A1" i="19"/>
  <c r="A3" i="19"/>
  <c r="A3" i="26"/>
  <c r="A3" i="8"/>
  <c r="A3" i="10"/>
  <c r="A3" i="11"/>
  <c r="A3" i="12"/>
  <c r="A3" i="24"/>
  <c r="A3" i="5"/>
  <c r="A3" i="16" s="1"/>
  <c r="A3" i="17" s="1"/>
  <c r="A3" i="7"/>
  <c r="A3" i="9"/>
  <c r="A3" i="15"/>
  <c r="L89" i="27" l="1"/>
  <c r="N20" i="6"/>
  <c r="A4" i="28"/>
  <c r="AI6" i="27"/>
  <c r="AI9" i="27"/>
  <c r="A36" i="10"/>
  <c r="A73" i="10"/>
  <c r="D40" i="6" l="1"/>
  <c r="H40" i="6"/>
  <c r="F40" i="6"/>
  <c r="N109" i="6"/>
  <c r="B92" i="27"/>
  <c r="B112" i="6" l="1"/>
  <c r="B132" i="6"/>
  <c r="K63" i="6" l="1"/>
  <c r="K62" i="6"/>
  <c r="F62" i="6" s="1"/>
</calcChain>
</file>

<file path=xl/sharedStrings.xml><?xml version="1.0" encoding="utf-8"?>
<sst xmlns="http://schemas.openxmlformats.org/spreadsheetml/2006/main" count="1349" uniqueCount="838">
  <si>
    <t>2015- 2016</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</si>
  <si>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</si>
  <si>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</si>
  <si>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</si>
  <si>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</si>
  <si>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</si>
  <si>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</si>
  <si>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</si>
  <si>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</si>
  <si>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</si>
  <si>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</si>
  <si>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Thirty Five</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</si>
  <si>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</si>
  <si>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</si>
  <si>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</si>
  <si>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</si>
  <si>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</si>
  <si>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</si>
  <si>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</si>
  <si>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</si>
  <si>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</si>
  <si>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</si>
  <si>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</si>
  <si>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</si>
  <si>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</si>
  <si>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</si>
  <si>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</si>
  <si>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</si>
  <si>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</si>
  <si>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</si>
  <si>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</si>
  <si>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</si>
  <si>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</si>
  <si>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</si>
  <si>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</si>
  <si>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</si>
  <si>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</si>
  <si>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</si>
  <si>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</si>
  <si>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</si>
  <si>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</si>
  <si>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</si>
  <si>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</si>
  <si>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</si>
  <si>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</si>
  <si>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</si>
  <si>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</si>
  <si>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</si>
  <si>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</si>
  <si>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</si>
  <si>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</si>
  <si>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</si>
  <si>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</si>
  <si>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</si>
  <si>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</si>
  <si>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</si>
  <si>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</si>
  <si>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</si>
  <si>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</si>
  <si>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</si>
  <si>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</si>
  <si>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</si>
  <si>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</si>
  <si>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</si>
  <si>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</si>
  <si>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</si>
  <si>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</si>
  <si>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</si>
  <si>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</si>
  <si>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</si>
  <si>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</si>
  <si>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</si>
  <si>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</si>
  <si>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</si>
  <si>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</si>
  <si>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</si>
  <si>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</si>
  <si>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</si>
  <si>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</si>
  <si>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</si>
  <si>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</si>
  <si>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</si>
  <si>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</si>
  <si>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</si>
  <si>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</si>
  <si>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</si>
  <si>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</si>
  <si>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</si>
  <si>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</si>
  <si>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</si>
  <si>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</si>
  <si>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</si>
  <si>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</si>
  <si>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</si>
  <si>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</si>
  <si>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</si>
  <si>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</si>
  <si>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</si>
  <si>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</si>
  <si>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</si>
  <si>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</si>
  <si>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</si>
  <si>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</si>
  <si>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</si>
  <si>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</si>
  <si>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</si>
  <si>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</si>
  <si>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</si>
  <si>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</si>
  <si>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</si>
  <si>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</si>
  <si>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</si>
  <si>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</si>
  <si>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</si>
  <si>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</si>
  <si>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</si>
  <si>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</si>
  <si>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</si>
  <si>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</si>
  <si>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</si>
  <si>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</si>
  <si>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</si>
  <si>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</si>
  <si>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</si>
  <si>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</si>
  <si>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</si>
  <si>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</si>
  <si>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</si>
  <si>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</si>
  <si>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</si>
  <si>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</si>
  <si>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</si>
  <si>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</si>
  <si>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</si>
  <si>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</si>
  <si>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</si>
  <si>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</si>
  <si>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</si>
  <si>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</si>
  <si>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</si>
  <si>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</si>
  <si>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</si>
  <si>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</si>
  <si>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</si>
  <si>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</si>
  <si>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</si>
  <si>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</si>
  <si>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</si>
  <si>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</si>
  <si>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</si>
  <si>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</si>
  <si>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</si>
  <si>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</si>
  <si>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</si>
  <si>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</si>
  <si>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</si>
  <si>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</si>
  <si>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</si>
  <si>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10.       </t>
  </si>
  <si>
    <t>11.       </t>
  </si>
  <si>
    <t>12.       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</si>
  <si>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</si>
  <si>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</si>
  <si>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</si>
  <si>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</si>
  <si>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</si>
  <si>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</si>
  <si>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</si>
  <si>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</si>
  <si>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</si>
  <si>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</si>
  <si>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</si>
  <si>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</si>
  <si>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</si>
  <si>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</si>
  <si>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</si>
  <si>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</si>
  <si>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</si>
  <si>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</si>
  <si>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</si>
  <si>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</si>
  <si>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</si>
  <si>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</si>
  <si>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</si>
  <si>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</si>
  <si>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</si>
  <si>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</si>
  <si>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</si>
  <si>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</si>
  <si>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</si>
  <si>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</si>
  <si>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</si>
  <si>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</si>
  <si>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</si>
  <si>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</si>
  <si>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</si>
  <si>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</si>
  <si>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</si>
  <si>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</si>
  <si>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</si>
  <si>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</si>
  <si>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</si>
  <si>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</si>
  <si>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</si>
  <si>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</si>
  <si>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</si>
  <si>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</si>
  <si>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</si>
  <si>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</si>
  <si>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</si>
  <si>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</si>
  <si>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</si>
  <si>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</si>
  <si>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</si>
  <si>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</si>
  <si>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</si>
  <si>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</si>
  <si>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</si>
  <si>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</si>
  <si>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</si>
  <si>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</si>
  <si>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</si>
  <si>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</si>
  <si>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</si>
  <si>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</si>
  <si>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</si>
  <si>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</si>
  <si>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</si>
  <si>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</si>
  <si>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</si>
  <si>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</si>
  <si>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</si>
  <si>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</si>
  <si>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</si>
  <si>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</si>
  <si>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</si>
  <si>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</si>
  <si>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</si>
  <si>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</si>
  <si>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</si>
  <si>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</si>
  <si>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</si>
  <si>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</si>
  <si>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</si>
  <si>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</si>
  <si>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</si>
  <si>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</si>
  <si>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</si>
  <si>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</si>
  <si>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</si>
  <si>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</si>
  <si>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</si>
  <si>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</si>
  <si>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</si>
  <si>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</si>
  <si>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</si>
  <si>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</si>
  <si>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</si>
  <si>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</si>
  <si>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</si>
  <si>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</si>
  <si>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</si>
  <si>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</si>
  <si>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</si>
  <si>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</si>
  <si>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</si>
  <si>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</si>
  <si>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</si>
  <si>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</si>
  <si>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</si>
  <si>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</si>
  <si>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</si>
  <si>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</si>
  <si>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</si>
  <si>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</si>
  <si>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</si>
  <si>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</si>
  <si>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</si>
  <si>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</si>
  <si>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</si>
  <si>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</si>
  <si>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</si>
  <si>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</si>
  <si>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</si>
  <si>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</si>
  <si>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</si>
  <si>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</si>
  <si>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</si>
  <si>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</si>
  <si>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</si>
  <si>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</si>
  <si>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</si>
  <si>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</si>
  <si>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</si>
  <si>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</si>
  <si>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</si>
  <si>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</si>
  <si>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</si>
  <si>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</si>
  <si>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</si>
  <si>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</si>
  <si>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</si>
  <si>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</si>
  <si>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 xml:space="preserve">The documentary evidence that we are eligible to bid in accordance with ITB Clause 2. Further, in terms of ITB Clause 9.3 (c) &amp; (e), the qualification data has been furnished as per your format enclosed with the bidding documents Attachment-3(QR). </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</si>
  <si>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</si>
  <si>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</si>
  <si>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</si>
  <si>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</si>
  <si>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</si>
  <si>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</si>
  <si>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</si>
  <si>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</si>
  <si>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</si>
  <si>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</si>
  <si>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</si>
  <si>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</si>
  <si>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</si>
  <si>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</si>
  <si>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</si>
  <si>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</si>
  <si>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</si>
  <si>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</si>
  <si>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</si>
  <si>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</si>
  <si>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</si>
  <si>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</si>
  <si>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</si>
  <si>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</si>
  <si>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</si>
  <si>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</si>
  <si>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</si>
  <si>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</si>
  <si>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</si>
  <si>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</si>
  <si>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</si>
  <si>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</si>
  <si>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</si>
  <si>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</si>
  <si>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</si>
  <si>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</si>
  <si>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</si>
  <si>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</si>
  <si>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</si>
  <si>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</si>
  <si>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</si>
  <si>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</si>
  <si>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Address    :</t>
  </si>
  <si>
    <t>Power Grid Corporation of India Ltd.,</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</si>
  <si>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</si>
  <si>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</si>
  <si>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</si>
  <si>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</si>
  <si>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</si>
  <si>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</si>
  <si>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</si>
  <si>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</si>
  <si>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</si>
  <si>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</si>
  <si>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</si>
  <si>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</si>
  <si>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</si>
  <si>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</si>
  <si>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</si>
  <si>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</si>
  <si>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</si>
  <si>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</si>
  <si>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</si>
  <si>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</si>
  <si>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</si>
  <si>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</si>
  <si>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</si>
  <si>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</si>
  <si>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</si>
  <si>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</si>
  <si>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</si>
  <si>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</si>
  <si>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</si>
  <si>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Supply Portion:</t>
  </si>
  <si>
    <t>Services Portion:</t>
  </si>
  <si>
    <t>II</t>
  </si>
  <si>
    <t xml:space="preserve">Bid Form 1st Envelope </t>
  </si>
  <si>
    <t>In case of bid from a Joint Venture, name &amp; designation of representative of JV partner is to be provided and Bid Form is also to be signed by him</t>
  </si>
  <si>
    <t>Between</t>
  </si>
  <si>
    <t xml:space="preserve">Power Grid Corporation of India Limited </t>
  </si>
  <si>
    <t>and</t>
  </si>
  <si>
    <t xml:space="preserve">hereinafter referred to as </t>
  </si>
  <si>
    <t>"The Bidder/Contractor"</t>
  </si>
  <si>
    <t>Preamble</t>
  </si>
  <si>
    <t xml:space="preserve">(Signature) </t>
  </si>
  <si>
    <t>(For &amp; On behalf of POWERGRID)</t>
  </si>
  <si>
    <t>Integrity Pact</t>
  </si>
  <si>
    <t>Section I - Commitments of POWERGRID</t>
  </si>
  <si>
    <t>(1)</t>
  </si>
  <si>
    <t>a)</t>
  </si>
  <si>
    <t>b)</t>
  </si>
  <si>
    <t>c)</t>
  </si>
  <si>
    <t>(2)</t>
  </si>
  <si>
    <t>Section II - Commitments of the Bidder/Contractor</t>
  </si>
  <si>
    <t xml:space="preserve">a) </t>
  </si>
  <si>
    <t>(3)</t>
  </si>
  <si>
    <t>POWERGRID will enter into agreements with identical conditions as this one with all Bidders.</t>
  </si>
  <si>
    <t>(4)</t>
  </si>
  <si>
    <t>(5)</t>
  </si>
  <si>
    <t>Signature</t>
  </si>
  <si>
    <t>(Office Seal)</t>
  </si>
  <si>
    <t>Name :</t>
  </si>
  <si>
    <t>Witness 1 :</t>
  </si>
  <si>
    <t>The details of Alternative Bids made by us indicating the complete Technical Specifications and the deviation to contractual and commercial conditions. (Not Applicable)</t>
  </si>
  <si>
    <t>Attachment 14 Integrity Pact : To be submitted as per ITB Clause No. 9.3(n) and as per remarks in the Attach 14-IP.</t>
  </si>
  <si>
    <t xml:space="preserve">  </t>
  </si>
  <si>
    <t>(iii)</t>
  </si>
  <si>
    <t>(v)</t>
  </si>
  <si>
    <t>II.</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</si>
  <si>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</si>
  <si>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No</t>
  </si>
  <si>
    <t>(vi)</t>
  </si>
  <si>
    <t>Attachment 8 Manufacturer’s Authorisation Form : To be furnished as per proforma provided in the bidding document, on the letter head of the each Manufactures proposed to supply main items. Not included here.</t>
  </si>
  <si>
    <t>Interest Bearing Initial Advance</t>
  </si>
  <si>
    <t>Enable the Active X Control &amp; Macros. Also ensure to keep option of "Trust acess to VBA project object Model" cheched [√]. Ensure that you work on MS Excel 2007 or higher version.</t>
  </si>
  <si>
    <t>1.</t>
  </si>
  <si>
    <t>2.</t>
  </si>
  <si>
    <t>3.</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</si>
  <si>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</si>
  <si>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</si>
  <si>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</si>
  <si>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</si>
  <si>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</si>
  <si>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</si>
  <si>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</si>
  <si>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</si>
  <si>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</si>
  <si>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</si>
  <si>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</si>
  <si>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</si>
  <si>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</si>
  <si>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</si>
  <si>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</si>
  <si>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Option for Initial Advance (either Interest Bearing Initial Advance or No Initial Advance) and Information for E – payment, PF details and declaration for Micro/Small and Medium Enterprise</t>
  </si>
  <si>
    <t>We hereby declare that, we would not subcontract the erection portion of the contract without the prior approval of Employer.</t>
  </si>
  <si>
    <t>2016- 2017</t>
  </si>
  <si>
    <t>Period in months from the effective date of contract</t>
  </si>
  <si>
    <t>2017- 2018</t>
  </si>
  <si>
    <t>2018- 2019</t>
  </si>
  <si>
    <t>Safety Pact</t>
  </si>
  <si>
    <t>Details of Provident Fund Code Number of the Bidder [ref. ITB9.3(q)]</t>
  </si>
  <si>
    <t>2019- 2020</t>
  </si>
  <si>
    <t>2020- 2021</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</si>
  <si>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</si>
  <si>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</si>
  <si>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</si>
  <si>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</si>
  <si>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</si>
  <si>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</si>
  <si>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</si>
  <si>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</si>
  <si>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</si>
  <si>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</si>
  <si>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</si>
  <si>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</si>
  <si>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(iv)</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</si>
  <si>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</si>
  <si>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</si>
  <si>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</si>
  <si>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In-transit insurance, unloading,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</si>
  <si>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</si>
  <si>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</si>
  <si>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</si>
  <si>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</si>
  <si>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</si>
  <si>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Category
(Micro or Small)</t>
  </si>
  <si>
    <t>Declaration of Key Managerial Person jointly with Power of Attorney holder</t>
  </si>
  <si>
    <t>2021- 2022</t>
  </si>
  <si>
    <t>having its Registered Office at B-9, Qutab Institutional Area, Katwaria Sarai, New Delhi – 110016 hereinafter referred to as</t>
  </si>
  <si>
    <t>"POWERGRID",</t>
  </si>
  <si>
    <t xml:space="preserve"> having its Registered Office at</t>
  </si>
  <si>
    <t xml:space="preserve">, </t>
  </si>
  <si>
    <t xml:space="preserve"> AND </t>
  </si>
  <si>
    <t>It is hereby agreed by and between the parties as under:</t>
  </si>
  <si>
    <t xml:space="preserve">Designation : </t>
  </si>
  <si>
    <t>Instruction for printing &amp; submitting Safety Pact</t>
  </si>
  <si>
    <t>The requisite format of Safety Pact is getting generated automatically and displayed here below.</t>
  </si>
  <si>
    <t>All the pages of both the copies of the Safety Pact shall be signed by the authorised representative of the bidder and duly stamped.</t>
  </si>
  <si>
    <t>For further details bidders may please refer ITB Clause 9.3 (s).</t>
  </si>
  <si>
    <t>Safety Pact is attached herewith this Volume</t>
  </si>
  <si>
    <t>SAFETY PACT</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</si>
  <si>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</si>
  <si>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</si>
  <si>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</si>
  <si>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</si>
  <si>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6.</t>
  </si>
  <si>
    <t>7.</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</si>
  <si>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</si>
  <si>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</si>
  <si>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</si>
  <si>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</si>
  <si>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POWERGRID shall review and provide necessary guidanceto the Contracting Agencies, as and when, any abnormality / special situations are brought to its notice by the Contracting Agencies during execution of the Transmission Projects being executed by them.</t>
  </si>
  <si>
    <t>POWERGRID shall conduct periodical surveillance site inspections / audits to identify the unsafe conditions and unsafe actions, and bring them to the knowledge of the Contracting Agencies for taking timely corrective actions.</t>
  </si>
  <si>
    <t>8.</t>
  </si>
  <si>
    <t>9.</t>
  </si>
  <si>
    <t>POWERGRIDshall investigate all accidents, fatal as well as non-fatal, to identify the lapses, the reason for the accident / incident and suggest measures for prevention of recurrence of such accidents, and fix responsibility for the lapses leading to the accident.</t>
  </si>
  <si>
    <t>POWERGRID shall augment the training to the workers and supervising personnel of the Contracting Agencies, as per schedules, upon nomination by the Contracting Agencies in reasonable time frame.</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</si>
  <si>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</si>
  <si>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</si>
  <si>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</si>
  <si>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</si>
  <si>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</si>
  <si>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</si>
  <si>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</si>
  <si>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</si>
  <si>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</si>
  <si>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</si>
  <si>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</si>
  <si>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11.</t>
  </si>
  <si>
    <t>12.</t>
  </si>
  <si>
    <t>13.</t>
  </si>
  <si>
    <t>14.</t>
  </si>
  <si>
    <t>15.</t>
  </si>
  <si>
    <t>16.</t>
  </si>
  <si>
    <t>17.</t>
  </si>
  <si>
    <t>18.</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</si>
  <si>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</si>
  <si>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The Bidder / Contractor shall ensure that all accidents, whether fatal or non-fatal in nature, will be informed to POWERGRID, in writing, immediately on the occurrence of the same,and in any case, within not more than 24 hours of occurrence of the same.</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</si>
  <si>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</si>
  <si>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</si>
  <si>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</si>
  <si>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</si>
  <si>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</si>
  <si>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</si>
  <si>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</si>
  <si>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</si>
  <si>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</si>
  <si>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</si>
  <si>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</si>
  <si>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</si>
  <si>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</si>
  <si>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</si>
  <si>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</si>
  <si>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</si>
  <si>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Take print out of first page on a non-judicial stamp paper of Rs. 100/-  and other six pages on plain A4 size paper. Such two sets shall be prepared by the bidder.</t>
  </si>
  <si>
    <t>Page 1 of 6</t>
  </si>
  <si>
    <t>Page 2 of 6</t>
  </si>
  <si>
    <t>Page 3 of 6</t>
  </si>
  <si>
    <t>Page 4 of 6</t>
  </si>
  <si>
    <t>Page 5 of 6</t>
  </si>
  <si>
    <t>Page 6 of 6</t>
  </si>
  <si>
    <t>Witness 2 :</t>
  </si>
  <si>
    <t>Yes</t>
  </si>
  <si>
    <t>Name of other Partner - 2 (more, if any)</t>
  </si>
  <si>
    <t>Address of other Partner - 2 (more, if any)</t>
  </si>
  <si>
    <t>Sole Bidder</t>
  </si>
  <si>
    <t>Whether the bidder is an MSE (Micro &amp; Small Enterprise)</t>
  </si>
  <si>
    <t xml:space="preserve">Date     </t>
  </si>
  <si>
    <t xml:space="preserve">Place     </t>
  </si>
  <si>
    <t>Enter the Name of Registration Authority</t>
  </si>
  <si>
    <t>MSE</t>
  </si>
  <si>
    <t>We meet the eligibility requirements and have no conflict of interest in accordance with ITB Clause 2.</t>
  </si>
  <si>
    <t>Items, Components, Raw Material, Services proposed to be sourced from Micro and Small Enterprises</t>
  </si>
  <si>
    <t>2022-2023</t>
  </si>
  <si>
    <t>i)</t>
  </si>
  <si>
    <t>Route-1 of Annexure-A(BDS)</t>
  </si>
  <si>
    <t>Route-2 of Annexure-A(BDS)</t>
  </si>
  <si>
    <t>Joint venture Route</t>
  </si>
  <si>
    <t>ii)</t>
  </si>
  <si>
    <t>3 (a).</t>
  </si>
  <si>
    <t>3 (b).</t>
  </si>
  <si>
    <t>Are you a MSE owned by SC/ST* entrepreneurs in line with Public Procurement Policy for Micro and Small Enterprises (MSEs) order 2012 including subsequent amendment /notification/order (Indicate Yes/No)
Note: Documentary evidence is to be attached. Please refer remarks at the end of the Attachment.</t>
  </si>
  <si>
    <t>3 (c).</t>
  </si>
  <si>
    <t>If 3(b) is 'Yes', please mentiom whether you are (Proprietary MSE/ Partnership MSE/Private Limited Company) owned by SC/ST Entrepreneurs.</t>
  </si>
  <si>
    <t>3 (d).</t>
  </si>
  <si>
    <t>Are you a MSE owned by  a women in line with Public Procurment Policy for Micro and Small Enterprises (MSEs) order 2012, Public Procurment Policy for Micro &amp; Small Enterprises (MSEs) Amendment Order 2018 including subsequent amendment / notification/order . (Indicate Yes/No)</t>
  </si>
  <si>
    <t xml:space="preserve">
Or
documentary evidence in support of exemption of Bid Security, in separate envelope in accordance with clause 13.1 of     ITB, Section-II
</t>
  </si>
  <si>
    <t>Or
     Online Payment Acknowledgement towards Bid Security for a sum of INR</t>
  </si>
  <si>
    <t>Details regarding previous transgressions of Integrity Pact</t>
  </si>
  <si>
    <t>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</si>
  <si>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</si>
  <si>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Name of client</t>
  </si>
  <si>
    <t>Details of Transgression of Integrity Pact  by the bidder</t>
  </si>
  <si>
    <t>6.           </t>
  </si>
  <si>
    <t>7.       </t>
  </si>
  <si>
    <t>8.       </t>
  </si>
  <si>
    <t>9.       </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</si>
  <si>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</si>
  <si>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</si>
  <si>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</si>
  <si>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</si>
  <si>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</si>
  <si>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</si>
  <si>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</si>
  <si>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</si>
  <si>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</si>
  <si>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shall conduct periodical Training to their Employees as well as to that of their Sub-contractors for safety awareness during construction works being executed by them.</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</si>
  <si>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</si>
  <si>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The Bidder / Contractor shall ensure daily before starting the work that their site Supervising Personnel / Safety Officer briefs the workers about the work for the day and the safety measures / precautions required to be taken by them.</t>
  </si>
  <si>
    <t>The Bidder / Contractor shall ensure that in case of any accident, all necessary medical help / support shall be provided to the victims / injured till they are completely fit to return to work.</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</si>
  <si>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</si>
  <si>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(For &amp; On behalf of Bidder/ Contractor)</t>
  </si>
  <si>
    <t xml:space="preserve">Declaration by the Bidder regarding events encountered pursuant to ITB Clause 2.1 </t>
  </si>
  <si>
    <t>Certification by the Bidder per DoE Order in line with ITB Clause 2.1</t>
  </si>
  <si>
    <t>Affidavit of Self certification regarding Minimum Local Content in line with PPP-MII order and MoP Order, if applicable</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</si>
  <si>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t>
  </si>
  <si>
    <t>Joint Venture</t>
  </si>
  <si>
    <t>JV (Joint Venture)</t>
  </si>
  <si>
    <t>2023- 2024</t>
  </si>
  <si>
    <t>2024-2025</t>
  </si>
  <si>
    <t>ATTACHMENT-12</t>
  </si>
  <si>
    <t>For our Qualifying Requirements Data, please refer Attachment-QR of this volume.</t>
  </si>
  <si>
    <t>ATTACHMENT-3 (QR)</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</si>
  <si>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</si>
  <si>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</si>
  <si>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</si>
  <si>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We have submitted bid as joint venture of following firms :</t>
  </si>
  <si>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</si>
  <si>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</si>
  <si>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</si>
  <si>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</si>
  <si>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</si>
  <si>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</si>
  <si>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</si>
  <si>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</si>
  <si>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</si>
  <si>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</si>
  <si>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</si>
  <si>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C</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</si>
  <si>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</si>
  <si>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</si>
  <si>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</si>
  <si>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</si>
  <si>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</si>
  <si>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</si>
  <si>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</si>
  <si>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</si>
  <si>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</si>
  <si>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</si>
  <si>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</si>
  <si>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</si>
  <si>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</si>
  <si>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</si>
  <si>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</si>
  <si>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</si>
  <si>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</si>
  <si>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Format-A:</t>
  </si>
  <si>
    <t>Name of Contract Undertaken</t>
  </si>
  <si>
    <t xml:space="preserve">Contract Reference No. &amp; 
Date of Award
</t>
  </si>
  <si>
    <t>E-mail ID</t>
  </si>
  <si>
    <t>Fax No.</t>
  </si>
  <si>
    <t>FINANCIAL REQUIREMENTS :</t>
  </si>
  <si>
    <t>Financial Qualification Data:</t>
  </si>
  <si>
    <t>A.</t>
  </si>
  <si>
    <t>NET WORTH</t>
  </si>
  <si>
    <t>Networth</t>
  </si>
  <si>
    <t>Details of documentary evidence submitted in support of Qualification Data</t>
  </si>
  <si>
    <t>Currency</t>
  </si>
  <si>
    <t>Networth
(in Millions)</t>
  </si>
  <si>
    <t>Sl No</t>
  </si>
  <si>
    <t>Financial year</t>
  </si>
  <si>
    <t>2019-2020</t>
  </si>
  <si>
    <t>2018-2019</t>
  </si>
  <si>
    <t>2017-2018</t>
  </si>
  <si>
    <t>2016-2017</t>
  </si>
  <si>
    <t>2015-2016</t>
  </si>
  <si>
    <t>Turnover details:</t>
  </si>
  <si>
    <t>Turnover</t>
  </si>
  <si>
    <t>Turnover
(in Millions)</t>
  </si>
  <si>
    <t>Average Annual Turnover for best Three Years is</t>
  </si>
  <si>
    <t>Liquid Assets</t>
  </si>
  <si>
    <t>LA</t>
  </si>
  <si>
    <t xml:space="preserve">Details of evidence of having Liquid assets (LA) </t>
  </si>
  <si>
    <t>Or</t>
  </si>
  <si>
    <t>Details of evidence of access to or availability of credit facilities</t>
  </si>
  <si>
    <t>*(Indicate the rate(s) of exchnage against US Dollar at the end of each year, which have been used for arriving the amount at equivalent US Dollar.)</t>
  </si>
  <si>
    <t>Do you have audited results for FY 2017-18</t>
  </si>
  <si>
    <t>Equivalent US$
(in Million)</t>
  </si>
  <si>
    <t>exchange rate*</t>
  </si>
  <si>
    <t>Do you have audited results for FY 2012-13</t>
  </si>
  <si>
    <t>2011-2012</t>
  </si>
  <si>
    <t>2010-2011</t>
  </si>
  <si>
    <t>2009-2010</t>
  </si>
  <si>
    <t>2008-2009</t>
  </si>
  <si>
    <t>4.0</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</si>
  <si>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</si>
  <si>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t>
  </si>
  <si>
    <t>(viii)</t>
  </si>
  <si>
    <t>(ix)</t>
  </si>
  <si>
    <t>(x)</t>
  </si>
  <si>
    <t>5.0</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</si>
  <si>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</si>
  <si>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</si>
  <si>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</si>
  <si>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</si>
  <si>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</si>
  <si>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The Bidder should accordingly also provide the following information/documents (In case of JV bidders, information should be provided separately for all the Partners of JV in the given format):</t>
  </si>
  <si>
    <t>Audited balance sheet and income statements for the last five years as per the following:</t>
  </si>
  <si>
    <t>Years preceding to the bid opening</t>
  </si>
  <si>
    <t>Audited Balance Sheet and Income Statements enclosed</t>
  </si>
  <si>
    <t>1st Year</t>
  </si>
  <si>
    <t>2nd Year</t>
  </si>
  <si>
    <t>3rd Year</t>
  </si>
  <si>
    <t>4th Year</t>
  </si>
  <si>
    <t>5th Year</t>
  </si>
  <si>
    <t>GCC 5</t>
  </si>
  <si>
    <t>Contractor’s Responsibilities</t>
  </si>
  <si>
    <t xml:space="preserve">(e) </t>
  </si>
  <si>
    <t>(m)</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</si>
  <si>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</si>
  <si>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Contracts &amp; Materials dept.</t>
  </si>
  <si>
    <t>Format for individual firm or for different Partner of a Joint Venture (JV):</t>
  </si>
  <si>
    <t>Bidder’s Name     :</t>
  </si>
  <si>
    <t>Single Firm/Lead Partner/Other Partners of a JV :</t>
  </si>
  <si>
    <t xml:space="preserve">Are you manufacturer of ventilation system </t>
  </si>
  <si>
    <t>Name and Address of the Employer/Utility for whom the Contract was executed by the firm/Partner of a JV</t>
  </si>
  <si>
    <t>(a)(i)</t>
  </si>
  <si>
    <t xml:space="preserve">Scope of work executed under the above contract
(Tick only whichever is/are applicable)
</t>
  </si>
  <si>
    <t>Details/features of the Contract undertaken relevant to the stipulated QR (as in Sl No (i) of 2.1</t>
  </si>
  <si>
    <t>Capacity of the system</t>
  </si>
  <si>
    <t>Value of work Rs. in crore</t>
  </si>
  <si>
    <t>Date of Completion of Contract</t>
  </si>
  <si>
    <t>Details of documents furnished in the Bid, in support of the aforesaid data/details/information</t>
  </si>
  <si>
    <t>2.0</t>
  </si>
  <si>
    <t xml:space="preserve"> Net worth for last 3 financial years should be positive.
</t>
  </si>
  <si>
    <t>As part of supporting documents for meeting financial parameters of QR, the bidder shall furnish along with its Bid, complete annual reports together with audited statements of accounts of the company for last five years of its own (separate) immediately preceding the date of submission of the Bid.
Note: 
(a) In the event the bidder is not able to furnish the information of its own (i.e. separate/standalone), the bidder should submit the audited balance sheets, income statements, other information pertaining to it only (i.e. separate/standalone basis and exclusive of its Subsidiaries/Group/ Holding/ Parent Company) duly certified by any one of the authority (i) Statutory Auditor of the bidder (ii) Company Secretary of the bidder or (iii) A certified Public Accountant] certifying that such information/documents are based on the audited accounts as the case may be.
(b) Submission of provisional balance-sheet for latest financial year OR a certificate from the Chartered Accountant on their letterhead certifying the financial turnover/provisional balance sheet is not admissible
3. Requisite Technical and Financial Experience shall be of that Holding company only (i.e. excluding its subsidiaries/ group companies), in case bidder is a Group/ Holding/ Parent company, OR of that Subsidiary company only (i.e., excluding its holding company/ group companies), in case bidder is a Subsidiary of a holding company.
4. MSEs/STARTUPs meeting the specified Financial Position (i.e. MAAT requirement) shall also be considered qualified if they meet 80% (Eighty Percent) of the financial requirements specified.
MSEs not meeting the Financial Qualifying Criteria shall also be eligible for consideration of award upto 25% of package award value as per "price preference" indicated in Bidding Documents.</t>
  </si>
  <si>
    <t>* Note: (i) Annual total income as incorporated in the profit and loss account except non-recurring income e.g. sale of fixed assets.
(ii) In case bidder is a holding company, the financial position criteria referred to in clause above shall be of that holding company only (i.e. excluding its subsidiary /group companies). In case bidder is a subsidiary of a holding company, the financial position criteria referred to in clause above shall be of that subsidiary company only (i.e. excluding it’s holding company).</t>
  </si>
  <si>
    <t xml:space="preserve">c) </t>
  </si>
  <si>
    <t xml:space="preserve">Bidder shall have liquid assets (L.A) or/ and  evidence of access to or availability of credit facilities of not less than Indian Rs. 2.23 Crore 
</t>
  </si>
  <si>
    <t xml:space="preserve">The bidder shall submit complete annual reports together with Audited statement of accounts of the company for last five years of its own (separate) immediately preceding the date of submission of bid </t>
  </si>
  <si>
    <t>{In support of its ‘Financial Position’, in line with the above, the Bidder must provide the relevant information in support of the same, along with documentary evidence, in the following format}</t>
  </si>
  <si>
    <t>For Bidders to qualify for both the packages, their financial position shall not be less than the sum of the requirement for the packages they propose to qualify for.</t>
  </si>
  <si>
    <t xml:space="preserve">Dear Sir,  
We declare that the equipments offered shall have minimum (or  a maximum, as the case may be) performance specified in Technical Specification. We further guarantee the performance/efficiency of the equipments in response to the Technical Specifications.
</t>
  </si>
  <si>
    <t>We have submitted bid as :</t>
  </si>
  <si>
    <t>Turnover
(in Crores)</t>
  </si>
  <si>
    <t>Declaration</t>
  </si>
  <si>
    <t>Affidavit</t>
  </si>
  <si>
    <t>Attachments 3(JV), 3(QR) 4,  4(A),  4(B),  5, 5(A), 6, 7,  9,  10, 11, 12, 13, 14, 15, 16, 17,18 and Bid Form for 1st Envelope are included here.</t>
  </si>
  <si>
    <t>Tender Enquiry No.:</t>
  </si>
  <si>
    <t xml:space="preserve">Name of Package: </t>
  </si>
  <si>
    <t>Date:</t>
  </si>
  <si>
    <t>BID SECURING DECLARATION</t>
  </si>
  <si>
    <t xml:space="preserve">[The Bidder shall fill in this Form in accordance with the instructions indicated.]
</t>
  </si>
  <si>
    <t>We understand that, according to bid conditions, Bids must be supported by a Bid-Securing Declaration.</t>
  </si>
  <si>
    <t>We the Bidder hereby declare that, if we are in breach of any of our obligation(s) under the bidding conditions as brought out below, our bids for any package whose originally scheduled date of bid opening/actual date of bid opening (First Envelope or Second Envelope) falls within 1 year reckoned from the date of issuance of communication to this effect by the Employer, shall be considered non-responsive:</t>
  </si>
  <si>
    <t>(1) If we withdraw our bid during the period of bid validity specified by us in the Bid Form; or</t>
  </si>
  <si>
    <t>(2) In case we do  not withdraw the deviations proposed by   us, if any, at the cost of withdrawal stated by us in the bid and/or accept the withdrawals/rectifications pursuant to the declaration/confirmation made by us in Attachment – Declaration of the Bid; or</t>
  </si>
  <si>
    <t xml:space="preserve">(3) If we do not accept the corrections to arithmetical errors identified during preliminary evaluation of our bid pursuant to ITB Clause 27.2; or </t>
  </si>
  <si>
    <t xml:space="preserve">(4) If, as per the requirement of Qualification Requirements, we fail to submit a Deed of Joint Undertaking( duly attested by Notary Public of the place(s) of the respective executants (s) or registered with the Indian Embassy/High Commission in that Country) within ten days from the date of intimation of post – bid discussion; or </t>
  </si>
  <si>
    <t>(5) In the event of us being a successful Bidder, if we fail within the specified time limit</t>
  </si>
  <si>
    <t>(i) 	To sign the Contract Agreement, in accordance with ITB Clause 34, or</t>
  </si>
  <si>
    <t>(ii) To furnish the required performance security, in accordance with ITB Clause 35.
or</t>
  </si>
  <si>
    <t>(6) In any other case specifically provided for in ITB.</t>
  </si>
  <si>
    <t>Name of the Bidder* (M/s)</t>
  </si>
  <si>
    <t>Name of the person duly authorized to sign the Bid on behalf of the Bidder** (Mr./ Ms.)</t>
  </si>
  <si>
    <t>Title of the person signing the Bid</t>
  </si>
  <si>
    <t>Signature of the person named above</t>
  </si>
  <si>
    <t>*: In the case of the Bid submitted by joint venture specify the name of the Joint Venture as Bidder
**: Person signing the Bid shall have the power of attorney given by the Bidder attached to the Bid
 [Note: In case of a Joint Venture, the Bid-Securing Declaration must be in the name of all members to the Joint Venture that submits the Bid.]</t>
  </si>
  <si>
    <t>Page 1 of 7</t>
  </si>
  <si>
    <t>POWERGRID values full compliance with all relevant laws and regulations, and the principles of economical use of resources, and of fairness and transparency in its relations with its Bidders/ Contractors."</t>
  </si>
  <si>
    <t xml:space="preserve">POWERGRID recognizes and accepts its statutory responsibilities for ensuring construction, operation and maintenance of equipments and for the provision of safe methods of work and safe working conditions. </t>
  </si>
  <si>
    <t>Page 2 of 7</t>
  </si>
  <si>
    <t>POWERGRID shall investigate all accidents, fatal as well as non-fatal, to identify the lapses, the reason for the accident / incident and suggest measures for prevention of recurrence of such accidents, and fix responsibility for the lapses leading to the accident.</t>
  </si>
  <si>
    <t>Page 3 of 7</t>
  </si>
  <si>
    <t xml:space="preserve">The Bidder / Contractor recognizes and accepts the statutory and comprehensive responsibility for ensuring safe construction and Testing &amp; Commissioning in the Transmission Projects being executed by them by providing safe methods of work, working conditions and Tools &amp; Plants for human safety. </t>
  </si>
  <si>
    <t>Page 4 of 7</t>
  </si>
  <si>
    <t>The Bidder / Contractor shall ensure that in case of any accident, all necessary medical help / supportshall be provided to the victims / injured till they are completely fit to return to work.</t>
  </si>
  <si>
    <t>The Bidder / Contractorshall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</si>
  <si>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Page 5 of 7</t>
  </si>
  <si>
    <t>The Bidder / Contractor accepts the provisions regarding safety, including payment of any sums to POWERGRID, in case of any violation of the safety requirements / provisions during execution of the Transmission Projects, as built in the Contractual Conditions, Safety Plan and the Safety Pact, and confirm to abide by the same.</t>
  </si>
  <si>
    <t>Section III- Equal treatment to all Bidders / Contractors:</t>
  </si>
  <si>
    <t>Page 6 of 7</t>
  </si>
  <si>
    <t>Page 7 of 7</t>
  </si>
  <si>
    <t>For  the  purpose  of  this  particular  bid,  bidders  shall  meet  the  following minimum criteria:     
(a) Minimum  Average  Annual  Turnover*  (MAAT)  of  the  bidder  for  best  three years i.e., thirty-six (36) months out of last Five (05) ﬁnancial years of the bidder should not be less than INR 1,50,39,991/- only. 
*Annual gross revenue from operations/gross operating income as incorporated in the profit &amp; loss account excluding other income. 
In case bidder is a holding company, the ﬁnancial position criteria referred to  in  clause  2.0  above  shall  be  of  that  holding  company  only  (i.e. excluding its subsidiary / group companies). In case bidder is a subsidiary of a holding company, the ﬁnancial position criteria referred in clause 2.0 above shall be of that subsidiary company only (i.e. excluding its holding company).</t>
  </si>
  <si>
    <t>1.1    The  bidder  must  be  an  Original  Equipment  Manufacturer  (OEM)    of  Programmable Logic  Solvers  (programmable  electronic  (PE)  system  such  as  a  microprocessor,  micro- controller,  programmable  logic  controller  (PLC),  or  application-specific  integrated  circuit (ASIC)  etc.)  and  should  have  designed,  tested,  supplied  and  commissioned  similar equipment in 220kV or above voltage level in any Power Utility during last Seven years and which are in satisfactory operation* for at least 2(two) years as on the originally scheduled date of bid opening i.e. on 16.07.2021
or
1.2    The  bidder  must  be  an  authorized  channel  partner/system  integrator  of  Original Equipment  Manufacturer  (OEM-  meeting  the  qualifying  criteria  as  mentioned  at  1.1 above) and bidder should have supplied, Installed, tested and commissioned Programmable Logic Controller (PLC) in EHV environment (i.e. 220 kV or above) at any of power utilities and same should have been in satisfactory operation# for at least two (2) years as on the originally scheduled date of bid opening i.e. on 16.07.2021.
Satisfactory operation#: 1) Certificate issued by the Employer (an end user) certifying the operation without any adverse remark
1.3       The manufacturer/bidder should have after sales service facility in India.
1.4       In case bidder is a holding company, the technical experience referred in clause 1.1 &amp; 1.2  above  shall  be  that  of  holding  company  only  (i.e.  Excluding its subsidiary/group companies). In case bidder is a subsidiary of a holding company, the technical experience referred to in clause 1.1&amp; 1.2  above shall be of that subsidiary company only (i.e. excluding its holding company).</t>
  </si>
  <si>
    <t>Power Grid Corporation of India Limited,
North Eastern Region,
Dongtieh, Lower Nongrah,
Lapalang, Shillong – 793 006 (Meghalaya)     
Mobile: +91 8837372383
NORTHERN REGION-1 HEAD QUARTER, 
SCO BAY NO. 5 TO 10, SECTOR 16A, 
FARIDABAD-121002</t>
  </si>
  <si>
    <t>North Eastern Region,</t>
  </si>
  <si>
    <t>Dongtieh, Lower Nongrah,</t>
  </si>
  <si>
    <t xml:space="preserve">Lapalang, Shillong – 793 006 (Meghalaya)     </t>
  </si>
  <si>
    <r>
      <rPr>
        <b/>
        <strike/>
        <sz val="12"/>
        <rFont val="Cambria"/>
        <family val="1"/>
      </rPr>
      <t>Whether bidder anticipate any change in legal structure/ ownership of their organisation at present.</t>
    </r>
    <r>
      <rPr>
        <strike/>
        <sz val="12"/>
        <rFont val="Cambria"/>
        <family val="1"/>
      </rPr>
      <t xml:space="preserve">
</t>
    </r>
    <r>
      <rPr>
        <i/>
        <strike/>
        <sz val="12"/>
        <rFont val="Cambria"/>
        <family val="1"/>
      </rPr>
      <t>If Yes, please enclose details of same and copy of procedural document(s) with reference to the same/ as required statutorily, as of now</t>
    </r>
  </si>
  <si>
    <r>
      <t xml:space="preserve">TECHNICAL REQUIREMENTS </t>
    </r>
    <r>
      <rPr>
        <b/>
        <i/>
        <strike/>
        <sz val="12"/>
        <rFont val="Cambria"/>
        <family val="1"/>
      </rPr>
      <t>{Reference para 1.0 of Annexure-A (BDS)}</t>
    </r>
  </si>
  <si>
    <r>
      <t>TECHNICAL EXPERIENCE</t>
    </r>
    <r>
      <rPr>
        <b/>
        <i/>
        <strike/>
        <sz val="12"/>
        <rFont val="Cambria"/>
        <family val="1"/>
      </rPr>
      <t xml:space="preserve"> </t>
    </r>
  </si>
  <si>
    <r>
      <t>Capacity in which the Contract was undertaken (Check One)</t>
    </r>
    <r>
      <rPr>
        <i/>
        <strike/>
        <sz val="12"/>
        <rFont val="Cambria"/>
        <family val="1"/>
      </rPr>
      <t xml:space="preserve"> (Tick whichever is applicable)</t>
    </r>
  </si>
  <si>
    <r>
      <t xml:space="preserve">Financial Position </t>
    </r>
    <r>
      <rPr>
        <b/>
        <i/>
        <strike/>
        <sz val="12"/>
        <rFont val="Cambria"/>
        <family val="1"/>
      </rPr>
      <t xml:space="preserve">{Reference Annexure-A (BDS)}
</t>
    </r>
  </si>
  <si>
    <r>
      <rPr>
        <b/>
        <i/>
        <strike/>
        <sz val="12"/>
        <rFont val="Cambria"/>
        <family val="1"/>
      </rPr>
      <t>Note:</t>
    </r>
    <r>
      <rPr>
        <i/>
        <strike/>
        <sz val="12"/>
        <rFont val="Cambria"/>
        <family val="1"/>
      </rPr>
      <t xml:space="preserve">
In case bidder is a holding company, the Financial Position referred to in clause 1.2 shall be of that holding company only (i.e. excluding its subsidiaries/ group companies). In case bidder is a subsidiary of a holding company, the Financial Position referred to in clause 1.2 shall be of that subsidiary company only (i.e., excluding its holding company).  </t>
    </r>
  </si>
  <si>
    <r>
      <t xml:space="preserve">Joint Venture (JV) Firms </t>
    </r>
    <r>
      <rPr>
        <b/>
        <i/>
        <strike/>
        <sz val="12"/>
        <rFont val="Cambria"/>
        <family val="1"/>
      </rPr>
      <t>{Reference para 3.0 of Annexure-A (BDS)}</t>
    </r>
  </si>
  <si>
    <r>
      <t xml:space="preserve">Whether bidder organisation is underway of </t>
    </r>
    <r>
      <rPr>
        <b/>
        <strike/>
        <sz val="12"/>
        <rFont val="Cambria"/>
        <family val="1"/>
      </rPr>
      <t>Financial re-structuring</t>
    </r>
    <r>
      <rPr>
        <strike/>
        <sz val="12"/>
        <rFont val="Cambria"/>
        <family val="1"/>
      </rPr>
      <t xml:space="preserve">.
</t>
    </r>
    <r>
      <rPr>
        <i/>
        <strike/>
        <sz val="12"/>
        <rFont val="Cambria"/>
        <family val="1"/>
      </rPr>
      <t>If Yes, please enclose the details of same and data/ documents establishing the same</t>
    </r>
    <r>
      <rPr>
        <strike/>
        <sz val="12"/>
        <rFont val="Cambria"/>
        <family val="1"/>
      </rPr>
      <t xml:space="preserve">
</t>
    </r>
  </si>
  <si>
    <t>Mobilization at site</t>
  </si>
  <si>
    <t>Source identification of Materials</t>
  </si>
  <si>
    <t>Commencement of Work</t>
  </si>
  <si>
    <t>Completion of Work</t>
  </si>
  <si>
    <t>Overall Completion Schedule</t>
  </si>
  <si>
    <t>As per attached format</t>
  </si>
  <si>
    <t>Upgradation of 400kV Bongaigaon Substation from Conventional Substation to SAS substation under ADD CAP tariff block 2019-24</t>
  </si>
  <si>
    <t>GCC 40</t>
  </si>
  <si>
    <t>Conciliation</t>
  </si>
  <si>
    <t>(n)</t>
  </si>
  <si>
    <r>
      <t>In order to achieve these goals, POWERGRID and the above named Bidder/Contractor enter into this agreement called '</t>
    </r>
    <r>
      <rPr>
        <b/>
        <sz val="12"/>
        <rFont val="Cambria"/>
        <family val="1"/>
      </rPr>
      <t xml:space="preserve">Safety Pact' </t>
    </r>
    <r>
      <rPr>
        <sz val="12"/>
        <rFont val="Cambria"/>
        <family val="1"/>
      </rPr>
      <t>which will form a part of the bid.</t>
    </r>
  </si>
  <si>
    <r>
      <t xml:space="preserve">Section IV </t>
    </r>
    <r>
      <rPr>
        <sz val="12"/>
        <rFont val="Cambria"/>
        <family val="1"/>
      </rPr>
      <t xml:space="preserve">- </t>
    </r>
    <r>
      <rPr>
        <b/>
        <sz val="12"/>
        <rFont val="Cambria"/>
        <family val="1"/>
      </rPr>
      <t>Pact Duration:</t>
    </r>
  </si>
  <si>
    <r>
      <t xml:space="preserve">Section V </t>
    </r>
    <r>
      <rPr>
        <sz val="12"/>
        <rFont val="Cambria"/>
        <family val="1"/>
      </rPr>
      <t xml:space="preserve">- </t>
    </r>
    <r>
      <rPr>
        <b/>
        <sz val="12"/>
        <rFont val="Cambria"/>
        <family val="1"/>
      </rPr>
      <t>Other Provisions:</t>
    </r>
  </si>
  <si>
    <t>Attachment 1 Bid Security [Not Applicable]</t>
  </si>
  <si>
    <t>Compliance to the process related to the e-RA Terms &amp; Conditions and the Business Rules governing the e-RA</t>
  </si>
  <si>
    <t>Attachment 25:</t>
  </si>
  <si>
    <t>Confirmation in regard to Design and Type Test (to be furnished in case bidder is proposing to qualify through Note-4 under Route-1 of QR)</t>
  </si>
  <si>
    <t>Attachment 26:</t>
  </si>
  <si>
    <t>Undertaking by the bidder regarding Compliance of DMI&amp;SP policy</t>
  </si>
  <si>
    <t>Attachment 27:</t>
  </si>
  <si>
    <t>Bid Securing Declaration to be submitted by the Bidder</t>
  </si>
  <si>
    <t>Attachment 28:</t>
  </si>
  <si>
    <t>Undertaking regarding submission of original/Hard copy part of the bid</t>
  </si>
  <si>
    <t>Attachment 29:</t>
  </si>
  <si>
    <t>Declaration by the bidder for ‘Code of Integrity for Public procurement</t>
  </si>
  <si>
    <t>Attachment 30:</t>
  </si>
  <si>
    <t>Declaration by the bidder for Acknowledgement and Acceptance of ‘Supplier Code of Conduct’</t>
  </si>
  <si>
    <t>Attachment 31:</t>
  </si>
  <si>
    <t>Attachment 1</t>
  </si>
  <si>
    <t xml:space="preserve"> Attachment 2</t>
  </si>
  <si>
    <t xml:space="preserve"> Attachment 3</t>
  </si>
  <si>
    <t xml:space="preserve">Attachment 4 </t>
  </si>
  <si>
    <t>Attachment 6</t>
  </si>
  <si>
    <t xml:space="preserve"> Attachment 7</t>
  </si>
  <si>
    <t>Attachment 8</t>
  </si>
  <si>
    <t xml:space="preserve">Attachment 9 </t>
  </si>
  <si>
    <t>Attachment 10</t>
  </si>
  <si>
    <t xml:space="preserve">Attachment 11 </t>
  </si>
  <si>
    <t>Attachment 12</t>
  </si>
  <si>
    <t xml:space="preserve"> Attachment 13</t>
  </si>
  <si>
    <t>Attachment 14</t>
  </si>
  <si>
    <t xml:space="preserve"> Attachment 15</t>
  </si>
  <si>
    <t xml:space="preserve"> Attachment 16</t>
  </si>
  <si>
    <t>Attachment 17</t>
  </si>
  <si>
    <t>Attachment 18</t>
  </si>
  <si>
    <t>Attachment 19</t>
  </si>
  <si>
    <t>Attachment 20</t>
  </si>
  <si>
    <t>Attachment 21</t>
  </si>
  <si>
    <t>Attachment 22</t>
  </si>
  <si>
    <t>Attachment 23</t>
  </si>
  <si>
    <t xml:space="preserve"> Attachment 24</t>
  </si>
  <si>
    <t>Attachment 5</t>
  </si>
  <si>
    <t>Attachment 5A</t>
  </si>
  <si>
    <t>Attachment-19, Attachment-20,  Attachment-21,  Attachment-22, Attachment-23, Attachment-24,  Attachment-25, Attachment-26, Attachment-27, Attachment-28,Attachment-29,Attachment-30,Attachment-31 : To be submitted as per the provisions of the Bidding Documents ( Formats Attached seperately in Volume-III of Bidding Documents)</t>
  </si>
  <si>
    <t>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t>
  </si>
  <si>
    <t>NESH/CSM/4905-01</t>
  </si>
  <si>
    <t xml:space="preserve">As per Appendix-2 of Sample forms and procedure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</si>
</sst>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F800]dddd\,\ mmmm\ dd\,\ yyyy"/>
  </numFmts>
  <fonts count="95">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sz val="12"/>
      <color indexed="12"/>
      <name val="Calibri"/>
      <family val="2"/>
    </font>
    <font>
      <b/>
      <sz val="11"/>
      <color indexed="20"/>
      <name val="Book Antiqua"/>
      <family val="1"/>
    </font>
    <font>
      <sz val="11"/>
      <name val="Arial"/>
      <family val="2"/>
    </font>
    <font>
      <sz val="12"/>
      <color indexed="12"/>
      <name val="Book Antiqua"/>
      <family val="1"/>
    </font>
    <font>
      <b/>
      <sz val="22"/>
      <color indexed="12"/>
      <name val="Book Antiqua"/>
      <family val="1"/>
    </font>
    <font>
      <b/>
      <sz val="12"/>
      <color indexed="12"/>
      <name val="Book Antiqua"/>
      <family val="1"/>
    </font>
    <font>
      <b/>
      <u/>
      <sz val="12"/>
      <name val="Book Antiqua"/>
      <family val="1"/>
    </font>
    <font>
      <sz val="10"/>
      <color indexed="63"/>
      <name val="Arial"/>
      <family val="2"/>
    </font>
    <font>
      <sz val="12"/>
      <name val="Bookman Old Style"/>
      <family val="1"/>
    </font>
    <font>
      <sz val="1"/>
      <color indexed="9"/>
      <name val="Book Antiqua"/>
      <family val="1"/>
    </font>
    <font>
      <b/>
      <sz val="10"/>
      <color indexed="12"/>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b/>
      <sz val="12"/>
      <color rgb="FFFF0000"/>
      <name val="Book Antiqua"/>
      <family val="1"/>
    </font>
    <font>
      <sz val="12"/>
      <color rgb="FFFF0000"/>
      <name val="Arial"/>
      <family val="2"/>
    </font>
    <font>
      <sz val="8"/>
      <color rgb="FF000000"/>
      <name val="Tahoma"/>
      <family val="2"/>
    </font>
    <font>
      <b/>
      <sz val="16"/>
      <name val="Book Antiqua"/>
      <family val="1"/>
    </font>
    <font>
      <b/>
      <sz val="12"/>
      <name val="Bookman Old Style"/>
      <family val="1"/>
    </font>
    <font>
      <sz val="12"/>
      <color indexed="9"/>
      <name val="Bookman Old Style"/>
      <family val="1"/>
    </font>
    <font>
      <i/>
      <sz val="12"/>
      <name val="Bookman Old Style"/>
      <family val="1"/>
    </font>
    <font>
      <strike/>
      <sz val="12"/>
      <name val="Cambria"/>
      <family val="1"/>
    </font>
    <font>
      <strike/>
      <sz val="11"/>
      <name val="Cambria"/>
      <family val="1"/>
    </font>
    <font>
      <b/>
      <strike/>
      <sz val="12"/>
      <name val="Cambria"/>
      <family val="1"/>
    </font>
    <font>
      <b/>
      <strike/>
      <sz val="11"/>
      <color indexed="12"/>
      <name val="Cambria"/>
      <family val="1"/>
    </font>
    <font>
      <strike/>
      <sz val="12"/>
      <color indexed="9"/>
      <name val="Cambria"/>
      <family val="1"/>
    </font>
    <font>
      <i/>
      <strike/>
      <sz val="12"/>
      <name val="Cambria"/>
      <family val="1"/>
    </font>
    <font>
      <b/>
      <strike/>
      <sz val="12"/>
      <color indexed="9"/>
      <name val="Cambria"/>
      <family val="1"/>
    </font>
    <font>
      <b/>
      <i/>
      <strike/>
      <sz val="12"/>
      <name val="Cambria"/>
      <family val="1"/>
    </font>
    <font>
      <i/>
      <strike/>
      <sz val="12"/>
      <color indexed="8"/>
      <name val="Cambria"/>
      <family val="1"/>
    </font>
    <font>
      <b/>
      <strike/>
      <u/>
      <sz val="12"/>
      <name val="Cambria"/>
      <family val="1"/>
    </font>
    <font>
      <i/>
      <strike/>
      <sz val="14"/>
      <name val="Cambria"/>
      <family val="1"/>
    </font>
    <font>
      <i/>
      <strike/>
      <sz val="11"/>
      <name val="Cambria"/>
      <family val="1"/>
    </font>
    <font>
      <sz val="12"/>
      <name val="Cambria"/>
      <family val="1"/>
    </font>
  </fonts>
  <fills count="1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1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00B050"/>
        <bgColor indexed="64"/>
      </patternFill>
    </fill>
    <fill>
      <patternFill patternType="solid">
        <fgColor indexed="9"/>
        <bgColor indexed="64"/>
      </patternFill>
    </fill>
    <fill>
      <patternFill patternType="solid">
        <fgColor indexed="52"/>
        <bgColor indexed="64"/>
      </patternFill>
    </fill>
  </fills>
  <borders count="58">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s>
  <cellStyleXfs count="59">
    <xf numFmtId="0" fontId="0" fillId="0" borderId="0"/>
    <xf numFmtId="9" fontId="13" fillId="0" borderId="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0" fontId="15"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4" fontId="14"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70"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1" fontId="14" fillId="0" borderId="0"/>
    <xf numFmtId="171"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9"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cellStyleXfs>
  <cellXfs count="1073">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Alignment="1">
      <alignment vertical="center"/>
    </xf>
    <xf numFmtId="0" fontId="9" fillId="0" borderId="0" xfId="53" applyAlignment="1" applyProtection="1">
      <alignment vertical="center"/>
      <protection hidden="1"/>
    </xf>
    <xf numFmtId="0" fontId="9" fillId="0" borderId="0" xfId="53" applyAlignment="1" applyProtection="1">
      <alignment horizontal="left" vertical="center" indent="1"/>
      <protection hidden="1"/>
    </xf>
    <xf numFmtId="0" fontId="10" fillId="0" borderId="0" xfId="53" applyFont="1" applyAlignment="1" applyProtection="1">
      <alignment vertical="center"/>
      <protection hidden="1"/>
    </xf>
    <xf numFmtId="0" fontId="10" fillId="0" borderId="0" xfId="0" applyFont="1" applyAlignment="1">
      <alignment vertical="center"/>
    </xf>
    <xf numFmtId="0" fontId="10" fillId="0" borderId="0" xfId="47" applyFont="1" applyAlignment="1" applyProtection="1">
      <alignment horizontal="left" vertical="center" indent="1"/>
      <protection hidden="1"/>
    </xf>
    <xf numFmtId="0" fontId="10" fillId="0" borderId="0" xfId="47" applyFont="1"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5" fillId="0" borderId="5" xfId="0" applyFont="1" applyBorder="1" applyAlignment="1" applyProtection="1">
      <alignment horizontal="center" vertical="center"/>
      <protection hidden="1"/>
    </xf>
    <xf numFmtId="0" fontId="9" fillId="0" borderId="6" xfId="0" applyFont="1" applyBorder="1" applyAlignment="1" applyProtection="1">
      <alignment horizontal="center" vertical="center" wrapText="1"/>
      <protection hidden="1"/>
    </xf>
    <xf numFmtId="0" fontId="9" fillId="0" borderId="6" xfId="0" applyFont="1" applyBorder="1" applyAlignment="1" applyProtection="1">
      <alignment horizontal="justify" vertical="center" wrapText="1"/>
      <protection hidden="1"/>
    </xf>
    <xf numFmtId="0" fontId="10" fillId="0" borderId="6" xfId="0" applyFont="1" applyBorder="1" applyAlignment="1" applyProtection="1">
      <alignment horizontal="center" vertical="center" wrapText="1"/>
      <protection hidden="1"/>
    </xf>
    <xf numFmtId="0" fontId="9" fillId="0" borderId="7" xfId="0" applyFont="1" applyBorder="1" applyAlignment="1" applyProtection="1">
      <alignment horizontal="center" vertical="center" wrapText="1"/>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center" vertical="top"/>
      <protection hidden="1"/>
    </xf>
    <xf numFmtId="0" fontId="0" fillId="0" borderId="8" xfId="0" applyBorder="1" applyAlignment="1" applyProtection="1">
      <alignment horizontal="left"/>
      <protection hidden="1"/>
    </xf>
    <xf numFmtId="0" fontId="0" fillId="0" borderId="9" xfId="0" applyBorder="1" applyAlignment="1" applyProtection="1">
      <alignment horizontal="left"/>
      <protection hidden="1"/>
    </xf>
    <xf numFmtId="0" fontId="9" fillId="0" borderId="0" xfId="0" quotePrefix="1" applyFont="1" applyAlignment="1" applyProtection="1">
      <alignment horizontal="right" vertical="center"/>
      <protection hidden="1"/>
    </xf>
    <xf numFmtId="0" fontId="9" fillId="0" borderId="0" xfId="0" quotePrefix="1" applyFont="1" applyAlignment="1" applyProtection="1">
      <alignment horizontal="right" vertical="top"/>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0" fontId="27" fillId="0" borderId="0" xfId="0" applyFont="1" applyAlignment="1" applyProtection="1">
      <alignment vertical="center"/>
      <protection hidden="1"/>
    </xf>
    <xf numFmtId="173" fontId="10" fillId="0" borderId="0" xfId="0" applyNumberFormat="1" applyFont="1" applyAlignment="1" applyProtection="1">
      <alignment horizontal="left" vertical="center" indent="1"/>
      <protection hidden="1"/>
    </xf>
    <xf numFmtId="0" fontId="10" fillId="0" borderId="0" xfId="0" applyFont="1" applyAlignment="1" applyProtection="1">
      <alignment horizontal="right"/>
      <protection hidden="1"/>
    </xf>
    <xf numFmtId="0" fontId="11" fillId="0" borderId="0" xfId="0" applyFont="1" applyAlignment="1" applyProtection="1">
      <alignment horizontal="center" vertical="center" wrapText="1"/>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172" fontId="9" fillId="0" borderId="0" xfId="0" applyNumberFormat="1" applyFont="1" applyAlignment="1" applyProtection="1">
      <alignment horizontal="center"/>
      <protection hidden="1"/>
    </xf>
    <xf numFmtId="0" fontId="9" fillId="0" borderId="0" xfId="0" applyFont="1" applyAlignment="1" applyProtection="1">
      <alignment horizontal="left"/>
      <protection hidden="1"/>
    </xf>
    <xf numFmtId="0" fontId="22" fillId="0" borderId="0" xfId="0" applyFont="1" applyAlignment="1" applyProtection="1">
      <alignment horizontal="justify" vertical="center"/>
      <protection hidden="1"/>
    </xf>
    <xf numFmtId="0" fontId="9" fillId="0" borderId="6" xfId="0" applyFont="1" applyBorder="1" applyAlignment="1" applyProtection="1">
      <alignment horizontal="left" vertical="center" wrapText="1"/>
      <protection hidden="1"/>
    </xf>
    <xf numFmtId="0" fontId="9" fillId="0" borderId="6" xfId="0" applyFont="1" applyBorder="1" applyAlignment="1" applyProtection="1">
      <alignment horizontal="center" vertical="top" wrapText="1"/>
      <protection hidden="1"/>
    </xf>
    <xf numFmtId="0" fontId="9" fillId="0" borderId="11"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center" vertical="top" wrapText="1"/>
      <protection hidden="1"/>
    </xf>
    <xf numFmtId="0" fontId="10" fillId="0" borderId="0" xfId="0" applyFont="1" applyAlignment="1" applyProtection="1">
      <alignment horizontal="left"/>
      <protection hidden="1"/>
    </xf>
    <xf numFmtId="0" fontId="9" fillId="0" borderId="0" xfId="0" applyFont="1" applyAlignment="1" applyProtection="1">
      <alignment horizontal="center"/>
      <protection hidden="1"/>
    </xf>
    <xf numFmtId="0" fontId="9" fillId="0" borderId="0" xfId="0" applyFont="1" applyAlignment="1" applyProtection="1">
      <alignment vertical="center" wrapText="1"/>
      <protection hidden="1"/>
    </xf>
    <xf numFmtId="0" fontId="9" fillId="0" borderId="0" xfId="0" applyFont="1" applyAlignment="1" applyProtection="1">
      <alignment horizontal="justify"/>
      <protection hidden="1"/>
    </xf>
    <xf numFmtId="0" fontId="9" fillId="0" borderId="0" xfId="0" applyFont="1" applyAlignment="1" applyProtection="1">
      <alignment vertical="top" wrapText="1"/>
      <protection hidden="1"/>
    </xf>
    <xf numFmtId="0" fontId="9"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2"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3" xfId="0" applyFont="1" applyBorder="1" applyAlignment="1" applyProtection="1">
      <alignment horizontal="center" vertical="center" wrapText="1"/>
      <protection hidden="1"/>
    </xf>
    <xf numFmtId="0" fontId="33" fillId="0" borderId="0" xfId="52" applyFont="1" applyAlignment="1" applyProtection="1">
      <alignment vertical="center"/>
      <protection hidden="1"/>
    </xf>
    <xf numFmtId="0" fontId="34" fillId="0" borderId="0" xfId="52" applyFont="1"/>
    <xf numFmtId="0" fontId="33" fillId="0" borderId="0" xfId="52" applyFont="1" applyProtection="1">
      <protection hidden="1"/>
    </xf>
    <xf numFmtId="0" fontId="34" fillId="0" borderId="0" xfId="52" applyFont="1" applyProtection="1">
      <protection hidden="1"/>
    </xf>
    <xf numFmtId="0" fontId="9" fillId="0" borderId="14" xfId="0" applyFont="1" applyBorder="1" applyAlignment="1" applyProtection="1">
      <alignment horizontal="center" vertical="center" wrapText="1"/>
      <protection hidden="1"/>
    </xf>
    <xf numFmtId="0" fontId="9" fillId="0" borderId="15" xfId="0" applyFont="1" applyBorder="1" applyAlignment="1" applyProtection="1">
      <alignment vertical="center" wrapText="1"/>
      <protection hidden="1"/>
    </xf>
    <xf numFmtId="0" fontId="9" fillId="0" borderId="16"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10" fillId="0" borderId="0" xfId="53" applyFont="1" applyAlignment="1" applyProtection="1">
      <alignment vertical="top"/>
      <protection hidden="1"/>
    </xf>
    <xf numFmtId="0" fontId="5" fillId="0" borderId="0" xfId="0" applyFont="1" applyAlignment="1" applyProtection="1">
      <alignment horizontal="center" vertical="center"/>
      <protection hidden="1"/>
    </xf>
    <xf numFmtId="0" fontId="9" fillId="2" borderId="6" xfId="0" applyFont="1" applyFill="1" applyBorder="1" applyAlignment="1" applyProtection="1">
      <alignment horizontal="left" vertical="center"/>
      <protection locked="0"/>
    </xf>
    <xf numFmtId="0" fontId="10" fillId="0" borderId="0" xfId="53" applyFont="1" applyAlignment="1" applyProtection="1">
      <alignment horizontal="left" vertical="center"/>
      <protection hidden="1"/>
    </xf>
    <xf numFmtId="0" fontId="9" fillId="0" borderId="0" xfId="47"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173" fontId="27" fillId="0" borderId="0" xfId="0" applyNumberFormat="1" applyFont="1" applyAlignment="1" applyProtection="1">
      <alignment vertical="center"/>
      <protection hidden="1"/>
    </xf>
    <xf numFmtId="0" fontId="39" fillId="0" borderId="0" xfId="0" applyFont="1" applyAlignment="1" applyProtection="1">
      <alignment vertical="center"/>
      <protection hidden="1"/>
    </xf>
    <xf numFmtId="0" fontId="39" fillId="0" borderId="0" xfId="0" applyFont="1" applyAlignment="1" applyProtection="1">
      <alignment horizontal="center"/>
      <protection hidden="1"/>
    </xf>
    <xf numFmtId="0" fontId="39" fillId="0" borderId="0" xfId="0" applyFont="1" applyAlignment="1" applyProtection="1">
      <alignment horizontal="center" vertical="center"/>
      <protection hidden="1"/>
    </xf>
    <xf numFmtId="0" fontId="39" fillId="0" borderId="0" xfId="0" applyFont="1" applyProtection="1">
      <protection hidden="1"/>
    </xf>
    <xf numFmtId="0" fontId="42" fillId="0" borderId="0" xfId="0" applyFont="1" applyAlignment="1" applyProtection="1">
      <alignment vertical="center"/>
      <protection hidden="1"/>
    </xf>
    <xf numFmtId="0" fontId="43" fillId="0" borderId="0" xfId="0" applyFont="1" applyAlignment="1" applyProtection="1">
      <alignment vertical="center"/>
      <protection hidden="1"/>
    </xf>
    <xf numFmtId="0" fontId="36" fillId="0" borderId="0" xfId="47" applyFont="1" applyAlignment="1" applyProtection="1">
      <alignment horizontal="left" vertical="center" indent="1"/>
      <protection hidden="1"/>
    </xf>
    <xf numFmtId="0" fontId="38"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1" fillId="0" borderId="0" xfId="53" applyFont="1" applyAlignment="1" applyProtection="1">
      <alignment vertical="center"/>
      <protection hidden="1"/>
    </xf>
    <xf numFmtId="0" fontId="40" fillId="0" borderId="0" xfId="0" applyFont="1" applyAlignment="1" applyProtection="1">
      <alignment horizontal="center" vertical="center"/>
      <protection hidden="1"/>
    </xf>
    <xf numFmtId="0" fontId="5" fillId="0" borderId="0" xfId="0" applyFo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0" xfId="53" applyAlignment="1" applyProtection="1">
      <alignment vertical="top"/>
      <protection hidden="1"/>
    </xf>
    <xf numFmtId="0" fontId="9" fillId="0" borderId="6" xfId="0" applyFont="1" applyBorder="1" applyAlignment="1" applyProtection="1">
      <alignment vertical="center" wrapText="1"/>
      <protection hidden="1"/>
    </xf>
    <xf numFmtId="0" fontId="2"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5" fillId="2" borderId="6" xfId="0" applyFont="1" applyFill="1" applyBorder="1" applyAlignment="1" applyProtection="1">
      <alignment horizontal="right" vertical="center" wrapText="1"/>
      <protection locked="0"/>
    </xf>
    <xf numFmtId="0" fontId="14" fillId="0" borderId="0" xfId="51" applyAlignment="1" applyProtection="1">
      <alignment vertical="center"/>
      <protection hidden="1"/>
    </xf>
    <xf numFmtId="0" fontId="14" fillId="0" borderId="0" xfId="51" applyProtection="1">
      <protection hidden="1"/>
    </xf>
    <xf numFmtId="0" fontId="47" fillId="0" borderId="0" xfId="0" applyFont="1" applyAlignment="1" applyProtection="1">
      <alignment vertical="center"/>
      <protection hidden="1"/>
    </xf>
    <xf numFmtId="0" fontId="9" fillId="0" borderId="0" xfId="0" applyFont="1" applyAlignment="1" applyProtection="1">
      <alignment horizontal="justify" vertical="center" wrapText="1"/>
      <protection hidden="1"/>
    </xf>
    <xf numFmtId="0" fontId="35" fillId="0" borderId="0" xfId="0" applyFont="1" applyAlignment="1" applyProtection="1">
      <alignment horizontal="left" vertical="center"/>
      <protection hidden="1"/>
    </xf>
    <xf numFmtId="173" fontId="10" fillId="0" borderId="0" xfId="0" applyNumberFormat="1" applyFont="1" applyAlignment="1">
      <alignment horizontal="left" vertical="center" indent="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indent="2"/>
      <protection hidden="1"/>
    </xf>
    <xf numFmtId="0" fontId="9" fillId="0" borderId="6" xfId="0" applyFont="1" applyBorder="1" applyAlignment="1" applyProtection="1">
      <alignment horizontal="left" vertical="top" wrapText="1" indent="2"/>
      <protection hidden="1"/>
    </xf>
    <xf numFmtId="0" fontId="9" fillId="0" borderId="7" xfId="0" applyFont="1" applyBorder="1" applyAlignment="1" applyProtection="1">
      <alignment horizontal="left" vertical="center" wrapText="1" indent="2"/>
      <protection hidden="1"/>
    </xf>
    <xf numFmtId="0" fontId="9" fillId="0" borderId="14"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Border="1" applyAlignment="1" applyProtection="1">
      <alignment horizontal="center" vertical="top" wrapText="1"/>
      <protection hidden="1"/>
    </xf>
    <xf numFmtId="0" fontId="44" fillId="0" borderId="0" xfId="0" applyFont="1" applyAlignment="1" applyProtection="1">
      <alignment horizontal="justify" vertical="center"/>
      <protection hidden="1"/>
    </xf>
    <xf numFmtId="0" fontId="44" fillId="0" borderId="0" xfId="0" applyFont="1" applyAlignment="1" applyProtection="1">
      <alignment horizontal="center" vertical="center"/>
      <protection hidden="1"/>
    </xf>
    <xf numFmtId="0" fontId="5" fillId="0" borderId="0" xfId="0" applyFont="1" applyAlignment="1" applyProtection="1">
      <alignment horizontal="justify" vertical="center"/>
      <protection hidden="1"/>
    </xf>
    <xf numFmtId="0" fontId="9" fillId="0" borderId="24" xfId="0" applyFont="1" applyBorder="1" applyAlignment="1" applyProtection="1">
      <alignment horizontal="center" vertical="top" wrapText="1"/>
      <protection hidden="1"/>
    </xf>
    <xf numFmtId="0" fontId="9" fillId="0" borderId="24" xfId="0" applyFont="1" applyBorder="1" applyAlignment="1" applyProtection="1">
      <alignment vertical="top" wrapText="1"/>
      <protection hidden="1"/>
    </xf>
    <xf numFmtId="0" fontId="44" fillId="0" borderId="0" xfId="0" applyFont="1" applyAlignment="1" applyProtection="1">
      <alignment vertical="center"/>
      <protection hidden="1"/>
    </xf>
    <xf numFmtId="0" fontId="44" fillId="0" borderId="0" xfId="0" applyFont="1" applyAlignment="1" applyProtection="1">
      <alignment vertical="center"/>
      <protection locked="0"/>
    </xf>
    <xf numFmtId="0" fontId="25" fillId="0" borderId="0" xfId="0" applyFont="1" applyAlignment="1" applyProtection="1">
      <alignment vertical="center"/>
      <protection locked="0"/>
    </xf>
    <xf numFmtId="0" fontId="44" fillId="0" borderId="0" xfId="0" applyFont="1" applyAlignment="1" applyProtection="1">
      <alignment vertical="center" wrapText="1"/>
      <protection hidden="1"/>
    </xf>
    <xf numFmtId="0" fontId="49"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5" fillId="0" borderId="0" xfId="0" applyFont="1" applyAlignment="1" applyProtection="1">
      <alignment horizontal="left" vertical="top" wrapText="1"/>
      <protection hidden="1"/>
    </xf>
    <xf numFmtId="0" fontId="50" fillId="0" borderId="0" xfId="0" applyFont="1" applyAlignment="1">
      <alignment horizontal="left"/>
    </xf>
    <xf numFmtId="0" fontId="9" fillId="0" borderId="13" xfId="0" applyFont="1" applyBorder="1" applyAlignment="1" applyProtection="1">
      <alignment horizontal="left" vertical="center" wrapText="1" indent="2"/>
      <protection hidden="1"/>
    </xf>
    <xf numFmtId="0" fontId="49" fillId="0" borderId="0" xfId="0" applyFont="1" applyProtection="1">
      <protection locked="0"/>
    </xf>
    <xf numFmtId="0" fontId="14" fillId="0" borderId="0" xfId="51" applyAlignment="1" applyProtection="1">
      <alignment horizontal="left" vertical="center"/>
      <protection hidden="1"/>
    </xf>
    <xf numFmtId="0" fontId="14" fillId="0" borderId="0" xfId="51" applyAlignment="1" applyProtection="1">
      <alignment horizontal="center" vertical="center"/>
      <protection hidden="1"/>
    </xf>
    <xf numFmtId="0" fontId="14" fillId="0" borderId="0" xfId="51" applyAlignment="1" applyProtection="1">
      <alignment horizontal="left"/>
      <protection hidden="1"/>
    </xf>
    <xf numFmtId="0" fontId="14" fillId="0" borderId="0" xfId="51" applyAlignment="1" applyProtection="1">
      <alignment horizontal="center"/>
      <protection hidden="1"/>
    </xf>
    <xf numFmtId="0" fontId="14" fillId="0" borderId="0" xfId="54" applyAlignment="1" applyProtection="1">
      <alignment horizontal="center"/>
      <protection hidden="1"/>
    </xf>
    <xf numFmtId="0" fontId="14" fillId="0" borderId="0" xfId="54" applyProtection="1">
      <protection hidden="1"/>
    </xf>
    <xf numFmtId="0" fontId="51" fillId="0" borderId="0" xfId="0" applyFont="1" applyAlignment="1" applyProtection="1">
      <alignment vertical="center"/>
      <protection hidden="1"/>
    </xf>
    <xf numFmtId="0" fontId="51" fillId="0" borderId="0" xfId="0" applyFont="1" applyProtection="1">
      <protection hidden="1"/>
    </xf>
    <xf numFmtId="0" fontId="52" fillId="0" borderId="0" xfId="0" applyFont="1" applyAlignment="1" applyProtection="1">
      <alignment vertical="center"/>
      <protection hidden="1"/>
    </xf>
    <xf numFmtId="0" fontId="53" fillId="0" borderId="0" xfId="0" applyFont="1" applyAlignment="1" applyProtection="1">
      <alignment vertical="center"/>
      <protection hidden="1"/>
    </xf>
    <xf numFmtId="0" fontId="54" fillId="0" borderId="0" xfId="47" applyFont="1" applyAlignment="1" applyProtection="1">
      <alignment vertical="center"/>
      <protection hidden="1"/>
    </xf>
    <xf numFmtId="0" fontId="54" fillId="0" borderId="0" xfId="53" applyFont="1" applyAlignment="1" applyProtection="1">
      <alignment vertical="center"/>
      <protection hidden="1"/>
    </xf>
    <xf numFmtId="0" fontId="51" fillId="0" borderId="0" xfId="0" applyFont="1" applyAlignment="1" applyProtection="1">
      <alignment horizontal="justify" vertical="center"/>
      <protection hidden="1"/>
    </xf>
    <xf numFmtId="0" fontId="54" fillId="0" borderId="0" xfId="47" applyFont="1" applyAlignment="1" applyProtection="1">
      <alignment horizontal="justify" vertical="center"/>
      <protection hidden="1"/>
    </xf>
    <xf numFmtId="0" fontId="54" fillId="0" borderId="0" xfId="53" applyFont="1" applyAlignment="1" applyProtection="1">
      <alignment horizontal="justify" vertical="center"/>
      <protection hidden="1"/>
    </xf>
    <xf numFmtId="0" fontId="51" fillId="0" borderId="0" xfId="0" applyFont="1" applyAlignment="1" applyProtection="1">
      <alignment horizontal="justify"/>
      <protection hidden="1"/>
    </xf>
    <xf numFmtId="0" fontId="57" fillId="0" borderId="0" xfId="0" applyFont="1"/>
    <xf numFmtId="0" fontId="10" fillId="0" borderId="0" xfId="0" applyFont="1" applyAlignment="1" applyProtection="1">
      <alignment horizontal="left" vertical="center" wrapText="1" indent="1"/>
      <protection hidden="1"/>
    </xf>
    <xf numFmtId="0" fontId="9" fillId="0" borderId="0" xfId="53"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3"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9" fillId="2" borderId="25"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59" fillId="0" borderId="0" xfId="52" applyFont="1" applyProtection="1">
      <protection hidden="1"/>
    </xf>
    <xf numFmtId="0" fontId="60" fillId="0" borderId="5" xfId="52" applyFont="1" applyBorder="1" applyAlignment="1" applyProtection="1">
      <alignment horizontal="center" vertical="center"/>
      <protection hidden="1"/>
    </xf>
    <xf numFmtId="0" fontId="60" fillId="0" borderId="5" xfId="52" applyFont="1" applyBorder="1" applyAlignment="1" applyProtection="1">
      <alignment horizontal="center" vertical="top"/>
      <protection hidden="1"/>
    </xf>
    <xf numFmtId="0" fontId="60" fillId="0" borderId="19" xfId="52" applyFont="1" applyBorder="1" applyAlignment="1" applyProtection="1">
      <alignment horizontal="center" vertical="top"/>
      <protection hidden="1"/>
    </xf>
    <xf numFmtId="0" fontId="73" fillId="6" borderId="26" xfId="52" applyFont="1" applyFill="1" applyBorder="1" applyAlignment="1" applyProtection="1">
      <alignment horizontal="center" vertical="top"/>
      <protection hidden="1"/>
    </xf>
    <xf numFmtId="0" fontId="9" fillId="0" borderId="0" xfId="52" applyFont="1" applyAlignment="1" applyProtection="1">
      <alignment vertical="center"/>
      <protection hidden="1"/>
    </xf>
    <xf numFmtId="0" fontId="9" fillId="0" borderId="26" xfId="0" applyFont="1" applyBorder="1" applyAlignment="1" applyProtection="1">
      <alignment vertical="top" wrapText="1"/>
      <protection hidden="1"/>
    </xf>
    <xf numFmtId="0" fontId="9" fillId="0" borderId="3" xfId="0" applyFont="1" applyBorder="1" applyAlignment="1" applyProtection="1">
      <alignment vertical="top" wrapText="1"/>
      <protection hidden="1"/>
    </xf>
    <xf numFmtId="0" fontId="9" fillId="0" borderId="10" xfId="0" applyFont="1" applyBorder="1" applyAlignment="1" applyProtection="1">
      <alignment vertical="top" wrapText="1"/>
      <protection hidden="1"/>
    </xf>
    <xf numFmtId="0" fontId="9" fillId="0" borderId="8" xfId="0" applyFont="1" applyBorder="1" applyAlignment="1" applyProtection="1">
      <alignment vertical="center"/>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39"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7"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Alignment="1">
      <alignment horizontal="center" vertical="top" wrapText="1"/>
    </xf>
    <xf numFmtId="0" fontId="9" fillId="0" borderId="0" xfId="37" applyFont="1" applyAlignment="1">
      <alignment vertical="top" wrapText="1"/>
    </xf>
    <xf numFmtId="0" fontId="9" fillId="0" borderId="0" xfId="37" applyFont="1" applyAlignment="1">
      <alignment horizontal="left" vertical="top" wrapText="1"/>
    </xf>
    <xf numFmtId="0" fontId="9" fillId="0" borderId="0" xfId="37" applyFont="1" applyAlignment="1" applyProtection="1">
      <alignment horizontal="center" vertical="top" wrapText="1"/>
      <protection locked="0"/>
    </xf>
    <xf numFmtId="0" fontId="9" fillId="0" borderId="0" xfId="37" applyFont="1" applyAlignment="1" applyProtection="1">
      <alignment vertical="top" wrapText="1"/>
      <protection locked="0"/>
    </xf>
    <xf numFmtId="0" fontId="9" fillId="0" borderId="0" xfId="37" applyFont="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3"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Alignment="1" applyProtection="1">
      <alignment horizontal="center" vertical="center" wrapText="1"/>
      <protection hidden="1"/>
    </xf>
    <xf numFmtId="0" fontId="9" fillId="0" borderId="0" xfId="37" applyFont="1" applyAlignment="1" applyProtection="1">
      <alignment vertical="top"/>
      <protection hidden="1"/>
    </xf>
    <xf numFmtId="0" fontId="10" fillId="0" borderId="4" xfId="0" applyFont="1" applyBorder="1" applyAlignment="1" applyProtection="1">
      <alignment horizontal="left" vertical="top" wrapText="1"/>
      <protection hidden="1"/>
    </xf>
    <xf numFmtId="0" fontId="10" fillId="0" borderId="4" xfId="0" applyFont="1" applyBorder="1" applyAlignment="1" applyProtection="1">
      <alignment horizontal="right" vertical="top" wrapText="1"/>
      <protection hidden="1"/>
    </xf>
    <xf numFmtId="0" fontId="10" fillId="0" borderId="4" xfId="0" applyFont="1" applyBorder="1" applyAlignment="1">
      <alignment horizontal="right" vertical="top" wrapText="1"/>
    </xf>
    <xf numFmtId="172" fontId="10" fillId="0" borderId="6" xfId="0" applyNumberFormat="1" applyFont="1" applyBorder="1" applyAlignment="1" applyProtection="1">
      <alignment horizontal="center" vertical="center"/>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7" fillId="0" borderId="4" xfId="0" applyFont="1" applyBorder="1" applyAlignment="1" applyProtection="1">
      <alignment horizontal="center" vertical="center"/>
      <protection hidden="1"/>
    </xf>
    <xf numFmtId="0" fontId="8" fillId="0" borderId="4" xfId="35" applyFont="1" applyBorder="1" applyAlignment="1" applyProtection="1">
      <alignment vertical="top"/>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4"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Font="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Font="1" applyAlignment="1" applyProtection="1">
      <alignment horizontal="left" vertical="center" indent="1"/>
      <protection hidden="1"/>
    </xf>
    <xf numFmtId="0" fontId="5" fillId="0" borderId="0" xfId="53" applyFont="1" applyAlignment="1" applyProtection="1">
      <alignment horizontal="left" vertical="center" indent="1"/>
      <protection hidden="1"/>
    </xf>
    <xf numFmtId="0" fontId="8" fillId="0" borderId="0" xfId="53" applyFont="1" applyAlignment="1" applyProtection="1">
      <alignment vertical="center"/>
      <protection hidden="1"/>
    </xf>
    <xf numFmtId="0" fontId="5" fillId="0" borderId="0" xfId="35" applyFont="1" applyAlignment="1" applyProtection="1">
      <alignment vertical="center" wrapText="1"/>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16" xfId="35" applyFont="1" applyBorder="1" applyAlignment="1" applyProtection="1">
      <alignment horizontal="center" vertical="top" wrapText="1"/>
      <protection hidden="1"/>
    </xf>
    <xf numFmtId="0" fontId="5" fillId="2" borderId="16"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50" fillId="0" borderId="0" xfId="35" applyFont="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 fillId="0" borderId="24" xfId="35" applyFont="1" applyBorder="1" applyAlignment="1" applyProtection="1">
      <alignment horizontal="center" vertical="top"/>
      <protection hidden="1"/>
    </xf>
    <xf numFmtId="0" fontId="5" fillId="0" borderId="0" xfId="35" applyFont="1" applyAlignment="1" applyProtection="1">
      <alignment horizontal="center" vertical="top" wrapText="1"/>
      <protection hidden="1"/>
    </xf>
    <xf numFmtId="0" fontId="5" fillId="0" borderId="0" xfId="35" applyFont="1" applyAlignment="1" applyProtection="1">
      <alignment vertical="top" wrapText="1"/>
      <protection hidden="1"/>
    </xf>
    <xf numFmtId="0" fontId="50" fillId="0" borderId="0" xfId="35" applyFont="1" applyAlignment="1" applyProtection="1">
      <alignment horizontal="justify" vertical="center"/>
      <protection hidden="1"/>
    </xf>
    <xf numFmtId="0" fontId="50" fillId="0" borderId="0" xfId="35" applyFont="1" applyAlignment="1" applyProtection="1">
      <alignment horizontal="center" vertical="center"/>
      <protection hidden="1"/>
    </xf>
    <xf numFmtId="0" fontId="5" fillId="0" borderId="6" xfId="35" applyFont="1" applyBorder="1" applyAlignment="1" applyProtection="1">
      <alignment horizontal="center" vertical="center" wrapText="1"/>
      <protection hidden="1"/>
    </xf>
    <xf numFmtId="0" fontId="5" fillId="0" borderId="25" xfId="35" applyFont="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3"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16" xfId="35" applyFont="1" applyFill="1" applyBorder="1" applyAlignment="1" applyProtection="1">
      <alignment horizontal="center" vertical="center"/>
      <protection locked="0" hidden="1"/>
    </xf>
    <xf numFmtId="0" fontId="8" fillId="2" borderId="16"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3"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2" fillId="0" borderId="0" xfId="35" applyProtection="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Alignment="1" applyProtection="1">
      <alignment horizontal="center" vertical="top"/>
      <protection hidden="1"/>
    </xf>
    <xf numFmtId="0" fontId="8" fillId="0" borderId="6" xfId="35" applyFont="1" applyBorder="1" applyAlignment="1" applyProtection="1">
      <alignment horizontal="center"/>
      <protection hidden="1"/>
    </xf>
    <xf numFmtId="0" fontId="5" fillId="0" borderId="0" xfId="35" applyFont="1" applyAlignment="1" applyProtection="1">
      <alignment horizontal="justify" vertical="top" wrapText="1"/>
      <protection hidden="1"/>
    </xf>
    <xf numFmtId="0" fontId="58" fillId="0" borderId="0" xfId="35" applyFont="1" applyAlignment="1" applyProtection="1">
      <alignment vertical="top"/>
      <protection hidden="1"/>
    </xf>
    <xf numFmtId="0" fontId="5" fillId="0" borderId="0" xfId="35" applyFont="1" applyAlignment="1" applyProtection="1">
      <alignment vertical="top"/>
      <protection hidden="1"/>
    </xf>
    <xf numFmtId="0" fontId="66" fillId="0" borderId="0" xfId="38" applyFont="1"/>
    <xf numFmtId="0" fontId="58" fillId="0" borderId="0" xfId="35" applyFont="1" applyAlignment="1" applyProtection="1">
      <alignment horizontal="right" vertical="top"/>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vertical="top"/>
      <protection hidden="1"/>
    </xf>
    <xf numFmtId="0" fontId="8" fillId="0" borderId="0" xfId="35" applyFont="1" applyAlignment="1" applyProtection="1">
      <alignment horizontal="justify" vertical="top" wrapText="1"/>
      <protection hidden="1"/>
    </xf>
    <xf numFmtId="0" fontId="8" fillId="0" borderId="0" xfId="35" applyFont="1" applyAlignment="1" applyProtection="1">
      <alignment vertical="top" wrapText="1"/>
      <protection hidden="1"/>
    </xf>
    <xf numFmtId="15" fontId="5" fillId="0" borderId="0" xfId="35" applyNumberFormat="1" applyFont="1" applyAlignment="1" applyProtection="1">
      <alignment vertical="top"/>
      <protection hidden="1"/>
    </xf>
    <xf numFmtId="0" fontId="5" fillId="0" borderId="4" xfId="35" applyFont="1" applyBorder="1" applyProtection="1">
      <protection hidden="1"/>
    </xf>
    <xf numFmtId="0" fontId="5" fillId="0" borderId="0" xfId="35" quotePrefix="1" applyFont="1" applyAlignment="1" applyProtection="1">
      <alignment horizontal="left" vertical="top" wrapText="1"/>
      <protection hidden="1"/>
    </xf>
    <xf numFmtId="0" fontId="5"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8" fillId="0" borderId="0" xfId="35" quotePrefix="1" applyFont="1" applyAlignment="1" applyProtection="1">
      <alignment horizontal="left" vertical="top"/>
      <protection hidden="1"/>
    </xf>
    <xf numFmtId="0" fontId="75" fillId="0" borderId="0" xfId="0" applyFont="1" applyAlignment="1" applyProtection="1">
      <alignment vertical="center"/>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39"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Alignment="1" applyProtection="1">
      <alignment horizontal="center"/>
      <protection hidden="1"/>
    </xf>
    <xf numFmtId="0" fontId="39" fillId="0" borderId="0" xfId="48" applyFont="1" applyProtection="1">
      <protection hidden="1"/>
    </xf>
    <xf numFmtId="0" fontId="10" fillId="0" borderId="0" xfId="48" applyFont="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0"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1" fillId="0" borderId="0" xfId="49" applyFont="1" applyProtection="1">
      <protection hidden="1"/>
    </xf>
    <xf numFmtId="0" fontId="36" fillId="0" borderId="0" xfId="48" applyFont="1" applyAlignment="1" applyProtection="1">
      <alignment horizontal="center" vertical="center"/>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5"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2" xfId="48" applyFont="1" applyBorder="1" applyAlignment="1" applyProtection="1">
      <alignment vertical="center"/>
      <protection hidden="1"/>
    </xf>
    <xf numFmtId="0" fontId="9" fillId="0" borderId="9"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0"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7" xfId="48" applyNumberFormat="1" applyFont="1" applyFill="1" applyBorder="1" applyAlignment="1" applyProtection="1">
      <alignment horizontal="center" vertical="center"/>
      <protection locked="0"/>
    </xf>
    <xf numFmtId="173" fontId="9" fillId="2" borderId="7" xfId="48" applyNumberFormat="1" applyFont="1" applyFill="1" applyBorder="1" applyAlignment="1" applyProtection="1">
      <alignment horizontal="center" vertical="center"/>
      <protection locked="0"/>
    </xf>
    <xf numFmtId="0" fontId="46" fillId="0" borderId="0" xfId="48" applyFont="1" applyAlignment="1" applyProtection="1">
      <alignment horizontal="center" vertical="center"/>
      <protection hidden="1"/>
    </xf>
    <xf numFmtId="0" fontId="68" fillId="0" borderId="0" xfId="48" applyFont="1" applyAlignment="1" applyProtection="1">
      <alignment vertical="center"/>
      <protection hidden="1"/>
    </xf>
    <xf numFmtId="0" fontId="67" fillId="0" borderId="33" xfId="50" applyFont="1" applyBorder="1" applyAlignment="1" applyProtection="1">
      <alignment horizontal="left" vertical="center" wrapText="1"/>
      <protection hidden="1"/>
    </xf>
    <xf numFmtId="0" fontId="67" fillId="0" borderId="34" xfId="50" applyFont="1" applyBorder="1" applyAlignment="1" applyProtection="1">
      <alignment horizontal="left" vertical="center" wrapText="1"/>
      <protection hidden="1"/>
    </xf>
    <xf numFmtId="0" fontId="10" fillId="0" borderId="0" xfId="47" applyFont="1" applyAlignment="1" applyProtection="1">
      <alignment vertical="center"/>
      <protection hidden="1"/>
    </xf>
    <xf numFmtId="0" fontId="10" fillId="0" borderId="0" xfId="47" applyFont="1" applyAlignment="1" applyProtection="1">
      <alignment horizontal="left" vertical="center" indent="5"/>
      <protection hidden="1"/>
    </xf>
    <xf numFmtId="0" fontId="9" fillId="0" borderId="6" xfId="48" applyFont="1" applyBorder="1" applyAlignment="1" applyProtection="1">
      <alignment horizontal="center" vertical="center"/>
      <protection hidden="1"/>
    </xf>
    <xf numFmtId="0" fontId="61" fillId="0" borderId="6" xfId="49" applyFont="1" applyBorder="1" applyAlignment="1" applyProtection="1">
      <alignment horizontal="center" vertical="center"/>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9" fillId="0" borderId="4" xfId="0" applyFont="1" applyBorder="1" applyAlignment="1">
      <alignment vertical="center"/>
    </xf>
    <xf numFmtId="0" fontId="9" fillId="2" borderId="13" xfId="0" applyFont="1" applyFill="1" applyBorder="1" applyAlignment="1" applyProtection="1">
      <alignment horizontal="left" vertical="top" wrapText="1"/>
      <protection locked="0"/>
    </xf>
    <xf numFmtId="0" fontId="9" fillId="2" borderId="13"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top" wrapText="1"/>
      <protection locked="0"/>
    </xf>
    <xf numFmtId="0" fontId="76" fillId="0" borderId="0" xfId="52" applyFont="1" applyAlignment="1" applyProtection="1">
      <alignment vertical="center"/>
      <protection hidden="1"/>
    </xf>
    <xf numFmtId="0" fontId="9" fillId="0" borderId="0" xfId="47" applyAlignment="1" applyProtection="1">
      <alignment horizontal="left" vertical="center" indent="5"/>
      <protection hidden="1"/>
    </xf>
    <xf numFmtId="0" fontId="5" fillId="0" borderId="0" xfId="35" applyFont="1" applyAlignment="1" applyProtection="1">
      <alignment vertical="center"/>
      <protection locked="0" hidden="1"/>
    </xf>
    <xf numFmtId="0" fontId="31" fillId="0" borderId="33" xfId="52" applyFont="1" applyBorder="1" applyAlignment="1" applyProtection="1">
      <alignment vertical="center"/>
      <protection hidden="1"/>
    </xf>
    <xf numFmtId="0" fontId="31" fillId="0" borderId="24" xfId="52" applyFont="1" applyBorder="1" applyAlignment="1" applyProtection="1">
      <alignment vertical="center"/>
      <protection hidden="1"/>
    </xf>
    <xf numFmtId="0" fontId="31" fillId="0" borderId="11" xfId="52" applyFont="1" applyBorder="1" applyAlignment="1" applyProtection="1">
      <alignment vertical="center"/>
      <protection hidden="1"/>
    </xf>
    <xf numFmtId="0" fontId="31" fillId="0" borderId="0" xfId="52" applyFont="1" applyAlignment="1" applyProtection="1">
      <alignment vertical="center"/>
      <protection hidden="1"/>
    </xf>
    <xf numFmtId="0" fontId="31" fillId="0" borderId="12" xfId="52" applyFont="1" applyBorder="1" applyAlignment="1" applyProtection="1">
      <alignment vertical="center"/>
      <protection hidden="1"/>
    </xf>
    <xf numFmtId="0" fontId="31" fillId="0" borderId="4" xfId="52" applyFont="1" applyBorder="1" applyAlignment="1" applyProtection="1">
      <alignment vertical="center"/>
      <protection hidden="1"/>
    </xf>
    <xf numFmtId="0" fontId="60" fillId="0" borderId="0" xfId="52" applyFont="1" applyAlignment="1" applyProtection="1">
      <alignment horizontal="center" vertical="top"/>
      <protection hidden="1"/>
    </xf>
    <xf numFmtId="0" fontId="60" fillId="0" borderId="0" xfId="52" applyFont="1" applyAlignment="1" applyProtection="1">
      <alignment horizontal="justify" vertical="center"/>
      <protection hidden="1"/>
    </xf>
    <xf numFmtId="0" fontId="5" fillId="0" borderId="0" xfId="35" applyFont="1" applyAlignment="1" applyProtection="1">
      <alignment horizontal="center" vertical="top"/>
      <protection hidden="1"/>
    </xf>
    <xf numFmtId="0" fontId="9" fillId="0" borderId="0" xfId="39" applyFont="1" applyAlignment="1" applyProtection="1">
      <alignment vertical="center"/>
      <protection hidden="1"/>
    </xf>
    <xf numFmtId="0" fontId="9" fillId="0" borderId="0" xfId="39" applyFont="1" applyProtection="1">
      <protection hidden="1"/>
    </xf>
    <xf numFmtId="0" fontId="10" fillId="0" borderId="4" xfId="39" applyFont="1" applyBorder="1" applyAlignment="1" applyProtection="1">
      <alignment vertical="center"/>
      <protection hidden="1"/>
    </xf>
    <xf numFmtId="0" fontId="9" fillId="0" borderId="4" xfId="39" applyFont="1" applyBorder="1" applyAlignment="1" applyProtection="1">
      <alignment vertical="center"/>
      <protection hidden="1"/>
    </xf>
    <xf numFmtId="0" fontId="10" fillId="0" borderId="4" xfId="39" applyFont="1" applyBorder="1" applyAlignment="1" applyProtection="1">
      <alignment horizontal="right"/>
      <protection hidden="1"/>
    </xf>
    <xf numFmtId="0" fontId="11" fillId="0" borderId="0" xfId="39" applyFont="1" applyAlignment="1" applyProtection="1">
      <alignment vertical="center"/>
      <protection hidden="1"/>
    </xf>
    <xf numFmtId="0" fontId="10" fillId="0" borderId="0" xfId="39" applyFont="1" applyAlignment="1" applyProtection="1">
      <alignment horizontal="center" vertical="center"/>
      <protection hidden="1"/>
    </xf>
    <xf numFmtId="0" fontId="9" fillId="0" borderId="0" xfId="39" applyFont="1" applyAlignment="1" applyProtection="1">
      <alignment horizontal="justify" vertical="center"/>
      <protection hidden="1"/>
    </xf>
    <xf numFmtId="0" fontId="10" fillId="0" borderId="0" xfId="39" applyFont="1" applyAlignment="1" applyProtection="1">
      <alignment horizontal="left" vertical="center"/>
      <protection hidden="1"/>
    </xf>
    <xf numFmtId="0" fontId="9" fillId="0" borderId="0" xfId="35" applyFont="1" applyAlignment="1" applyProtection="1">
      <alignment vertical="center"/>
      <protection hidden="1"/>
    </xf>
    <xf numFmtId="0" fontId="10" fillId="0" borderId="0" xfId="39" applyFont="1" applyAlignment="1" applyProtection="1">
      <alignment horizontal="left" vertical="center" wrapText="1"/>
      <protection hidden="1"/>
    </xf>
    <xf numFmtId="173" fontId="10" fillId="0" borderId="0" xfId="39" applyNumberFormat="1" applyFont="1" applyAlignment="1" applyProtection="1">
      <alignment horizontal="left" vertical="center"/>
      <protection hidden="1"/>
    </xf>
    <xf numFmtId="0" fontId="10" fillId="0" borderId="0" xfId="39" applyFont="1" applyAlignment="1" applyProtection="1">
      <alignment vertical="center"/>
      <protection hidden="1"/>
    </xf>
    <xf numFmtId="0" fontId="10" fillId="0" borderId="0" xfId="39" applyFont="1" applyAlignment="1" applyProtection="1">
      <alignment horizontal="right" vertical="center" indent="1"/>
      <protection hidden="1"/>
    </xf>
    <xf numFmtId="0" fontId="67" fillId="0" borderId="0" xfId="35" applyFont="1" applyProtection="1">
      <protection hidden="1"/>
    </xf>
    <xf numFmtId="0" fontId="67" fillId="0" borderId="0" xfId="35" applyFont="1" applyAlignment="1" applyProtection="1">
      <alignment horizontal="left" vertical="center"/>
      <protection hidden="1"/>
    </xf>
    <xf numFmtId="0" fontId="80" fillId="0" borderId="0" xfId="35" applyFont="1" applyProtection="1">
      <protection hidden="1"/>
    </xf>
    <xf numFmtId="0" fontId="79" fillId="0" borderId="6" xfId="35" applyFont="1" applyBorder="1" applyAlignment="1" applyProtection="1">
      <alignment horizontal="center"/>
      <protection hidden="1"/>
    </xf>
    <xf numFmtId="0" fontId="67" fillId="0" borderId="0" xfId="35" applyFont="1" applyAlignment="1" applyProtection="1">
      <alignment vertical="top"/>
      <protection hidden="1"/>
    </xf>
    <xf numFmtId="0" fontId="79" fillId="0" borderId="0" xfId="35" applyFont="1" applyAlignment="1" applyProtection="1">
      <alignment vertical="top"/>
      <protection hidden="1"/>
    </xf>
    <xf numFmtId="0" fontId="79" fillId="0" borderId="0" xfId="35" applyFont="1" applyProtection="1">
      <protection hidden="1"/>
    </xf>
    <xf numFmtId="0" fontId="81" fillId="0" borderId="0" xfId="35" applyFont="1" applyAlignment="1" applyProtection="1">
      <alignment horizontal="justify"/>
      <protection hidden="1"/>
    </xf>
    <xf numFmtId="0" fontId="67" fillId="14" borderId="0" xfId="35" applyFont="1" applyFill="1" applyAlignment="1" applyProtection="1">
      <alignment horizontal="left" vertical="center"/>
      <protection hidden="1"/>
    </xf>
    <xf numFmtId="0" fontId="67" fillId="13" borderId="0" xfId="35" applyFont="1" applyFill="1" applyAlignment="1" applyProtection="1">
      <alignment horizontal="left" vertical="center"/>
      <protection hidden="1"/>
    </xf>
    <xf numFmtId="0" fontId="67" fillId="14" borderId="0" xfId="35" applyFont="1" applyFill="1" applyProtection="1">
      <protection hidden="1"/>
    </xf>
    <xf numFmtId="0" fontId="67" fillId="13" borderId="0" xfId="35" applyFont="1" applyFill="1" applyProtection="1">
      <protection hidden="1"/>
    </xf>
    <xf numFmtId="0" fontId="10" fillId="0" borderId="4" xfId="35" applyFont="1" applyBorder="1" applyAlignment="1" applyProtection="1">
      <alignment horizontal="right" vertical="top"/>
      <protection hidden="1"/>
    </xf>
    <xf numFmtId="0" fontId="2" fillId="0" borderId="0" xfId="35" applyAlignment="1" applyProtection="1">
      <alignment vertical="center"/>
      <protection hidden="1"/>
    </xf>
    <xf numFmtId="0" fontId="12" fillId="0" borderId="0" xfId="35" applyFont="1" applyAlignment="1" applyProtection="1">
      <alignment vertical="center"/>
      <protection hidden="1"/>
    </xf>
    <xf numFmtId="0" fontId="3" fillId="0" borderId="0" xfId="35" applyFont="1" applyAlignment="1" applyProtection="1">
      <alignment vertical="center"/>
      <protection hidden="1"/>
    </xf>
    <xf numFmtId="0" fontId="10" fillId="0" borderId="0" xfId="35" applyFont="1" applyAlignment="1" applyProtection="1">
      <alignment horizontal="center" vertical="center"/>
      <protection hidden="1"/>
    </xf>
    <xf numFmtId="0" fontId="9" fillId="0" borderId="0" xfId="35" applyFont="1" applyAlignment="1" applyProtection="1">
      <alignment horizontal="justify" vertical="center"/>
      <protection hidden="1"/>
    </xf>
    <xf numFmtId="0" fontId="10" fillId="0" borderId="0" xfId="35" applyFont="1" applyAlignment="1" applyProtection="1">
      <alignment vertical="center"/>
      <protection hidden="1"/>
    </xf>
    <xf numFmtId="0" fontId="46" fillId="8" borderId="26" xfId="35" applyFont="1" applyFill="1" applyBorder="1" applyAlignment="1" applyProtection="1">
      <alignment vertical="center"/>
      <protection hidden="1"/>
    </xf>
    <xf numFmtId="0" fontId="46" fillId="8" borderId="3" xfId="35" applyFont="1" applyFill="1" applyBorder="1" applyAlignment="1" applyProtection="1">
      <alignment vertical="center"/>
      <protection hidden="1"/>
    </xf>
    <xf numFmtId="0" fontId="2" fillId="8" borderId="0" xfId="35" applyFill="1" applyAlignment="1" applyProtection="1">
      <alignment vertical="center"/>
      <protection hidden="1"/>
    </xf>
    <xf numFmtId="0" fontId="2" fillId="8" borderId="0" xfId="35" applyFill="1" applyProtection="1">
      <protection hidden="1"/>
    </xf>
    <xf numFmtId="0" fontId="46" fillId="0" borderId="0" xfId="35" applyFont="1" applyAlignment="1" applyProtection="1">
      <alignment horizontal="left" vertical="center"/>
      <protection hidden="1"/>
    </xf>
    <xf numFmtId="0" fontId="10" fillId="0" borderId="0" xfId="35" applyFont="1" applyAlignment="1" applyProtection="1">
      <alignment horizontal="left" vertical="center"/>
      <protection hidden="1"/>
    </xf>
    <xf numFmtId="173" fontId="10" fillId="0" borderId="0" xfId="35" applyNumberFormat="1" applyFont="1" applyAlignment="1" applyProtection="1">
      <alignment horizontal="left" vertical="center" indent="1"/>
      <protection hidden="1"/>
    </xf>
    <xf numFmtId="0" fontId="10" fillId="0" borderId="0" xfId="35" applyFont="1" applyAlignment="1" applyProtection="1">
      <alignment horizontal="right" vertical="center" indent="1"/>
      <protection hidden="1"/>
    </xf>
    <xf numFmtId="0" fontId="9" fillId="0" borderId="0" xfId="35" applyFont="1" applyAlignment="1" applyProtection="1">
      <alignment horizontal="left" vertical="center" indent="1"/>
      <protection hidden="1"/>
    </xf>
    <xf numFmtId="0" fontId="9" fillId="0" borderId="0" xfId="35" applyFont="1" applyAlignment="1" applyProtection="1">
      <alignment horizontal="left" vertical="center"/>
      <protection hidden="1"/>
    </xf>
    <xf numFmtId="0" fontId="10" fillId="0" borderId="0" xfId="35" applyFont="1" applyAlignment="1" applyProtection="1">
      <alignment horizontal="left" vertical="top"/>
      <protection hidden="1"/>
    </xf>
    <xf numFmtId="0" fontId="5" fillId="0" borderId="0" xfId="37" applyFont="1" applyProtection="1">
      <protection hidden="1"/>
    </xf>
    <xf numFmtId="0" fontId="5" fillId="0" borderId="0" xfId="37" applyFont="1" applyAlignment="1" applyProtection="1">
      <alignment vertical="top"/>
      <protection hidden="1"/>
    </xf>
    <xf numFmtId="0" fontId="5" fillId="0" borderId="0" xfId="37" applyFont="1" applyAlignment="1" applyProtection="1">
      <alignment horizontal="center" vertical="top"/>
      <protection hidden="1"/>
    </xf>
    <xf numFmtId="0" fontId="5" fillId="0" borderId="0" xfId="37" applyFont="1" applyAlignment="1" applyProtection="1">
      <alignment horizontal="left" vertical="center"/>
      <protection hidden="1"/>
    </xf>
    <xf numFmtId="0" fontId="5" fillId="0" borderId="0" xfId="37" applyFont="1" applyAlignment="1">
      <alignment horizontal="left" vertical="center"/>
    </xf>
    <xf numFmtId="0" fontId="8" fillId="0" borderId="0" xfId="37" applyFont="1" applyAlignment="1" applyProtection="1">
      <alignment vertical="top"/>
      <protection hidden="1"/>
    </xf>
    <xf numFmtId="0" fontId="8" fillId="0" borderId="0" xfId="37" applyFont="1" applyProtection="1">
      <protection hidden="1"/>
    </xf>
    <xf numFmtId="0" fontId="2" fillId="0" borderId="0" xfId="35" applyAlignment="1" applyProtection="1">
      <alignment horizontal="left" vertical="top"/>
      <protection hidden="1"/>
    </xf>
    <xf numFmtId="0" fontId="24" fillId="0" borderId="0" xfId="35" applyFont="1" applyAlignment="1" applyProtection="1">
      <alignment horizontal="left" vertical="top"/>
      <protection hidden="1"/>
    </xf>
    <xf numFmtId="174" fontId="2" fillId="0" borderId="0" xfId="35" applyNumberFormat="1" applyAlignment="1" applyProtection="1">
      <alignment horizontal="left" vertical="top" wrapText="1"/>
      <protection hidden="1"/>
    </xf>
    <xf numFmtId="0" fontId="9" fillId="0" borderId="0" xfId="35" applyFont="1" applyAlignment="1" applyProtection="1">
      <alignment vertical="top"/>
      <protection hidden="1"/>
    </xf>
    <xf numFmtId="0" fontId="9" fillId="0" borderId="0" xfId="35" applyFont="1" applyProtection="1">
      <protection hidden="1"/>
    </xf>
    <xf numFmtId="0" fontId="5" fillId="0" borderId="0" xfId="35" applyFont="1" applyAlignment="1" applyProtection="1">
      <alignment horizontal="left"/>
      <protection hidden="1"/>
    </xf>
    <xf numFmtId="0" fontId="2" fillId="0" borderId="0" xfId="35" applyAlignment="1" applyProtection="1">
      <alignment horizontal="left"/>
      <protection hidden="1"/>
    </xf>
    <xf numFmtId="0" fontId="5" fillId="2" borderId="26" xfId="35" applyFont="1" applyFill="1" applyBorder="1" applyAlignment="1" applyProtection="1">
      <alignment horizontal="center" vertical="top" wrapText="1"/>
      <protection locked="0"/>
    </xf>
    <xf numFmtId="0" fontId="5" fillId="2" borderId="3" xfId="35" applyFont="1" applyFill="1" applyBorder="1" applyAlignment="1" applyProtection="1">
      <alignment horizontal="center" vertical="top" wrapText="1"/>
      <protection locked="0"/>
    </xf>
    <xf numFmtId="0" fontId="5" fillId="2" borderId="10" xfId="35" applyFont="1" applyFill="1" applyBorder="1" applyAlignment="1" applyProtection="1">
      <alignment horizontal="center" vertical="top" wrapText="1"/>
      <protection locked="0"/>
    </xf>
    <xf numFmtId="0" fontId="82" fillId="0" borderId="0" xfId="35" applyFont="1" applyAlignment="1" applyProtection="1">
      <alignment horizontal="center" vertical="top"/>
      <protection hidden="1"/>
    </xf>
    <xf numFmtId="0" fontId="84" fillId="0" borderId="4" xfId="35" applyFont="1" applyBorder="1" applyAlignment="1" applyProtection="1">
      <alignment vertical="center"/>
      <protection hidden="1"/>
    </xf>
    <xf numFmtId="0" fontId="82" fillId="0" borderId="4" xfId="35" applyFont="1" applyBorder="1" applyProtection="1">
      <protection hidden="1"/>
    </xf>
    <xf numFmtId="0" fontId="84" fillId="0" borderId="4" xfId="35" applyFont="1" applyBorder="1" applyAlignment="1" applyProtection="1">
      <alignment horizontal="right"/>
      <protection hidden="1"/>
    </xf>
    <xf numFmtId="0" fontId="82" fillId="0" borderId="0" xfId="35" applyFont="1" applyProtection="1">
      <protection hidden="1"/>
    </xf>
    <xf numFmtId="0" fontId="84" fillId="0" borderId="0" xfId="35" applyFont="1" applyAlignment="1" applyProtection="1">
      <alignment vertical="center"/>
      <protection hidden="1"/>
    </xf>
    <xf numFmtId="0" fontId="84" fillId="0" borderId="0" xfId="35" applyFont="1" applyAlignment="1" applyProtection="1">
      <alignment horizontal="left" vertical="center"/>
      <protection hidden="1"/>
    </xf>
    <xf numFmtId="0" fontId="84" fillId="0" borderId="0" xfId="47" applyFont="1" applyAlignment="1" applyProtection="1">
      <alignment horizontal="left" vertical="center" indent="1"/>
      <protection hidden="1"/>
    </xf>
    <xf numFmtId="0" fontId="82" fillId="0" borderId="0" xfId="35" applyFont="1" applyAlignment="1" applyProtection="1">
      <alignment horizontal="left" vertical="center"/>
      <protection hidden="1"/>
    </xf>
    <xf numFmtId="0" fontId="82" fillId="0" borderId="0" xfId="47" applyFont="1" applyAlignment="1" applyProtection="1">
      <alignment horizontal="left" vertical="center" indent="1"/>
      <protection hidden="1"/>
    </xf>
    <xf numFmtId="0" fontId="82" fillId="0" borderId="0" xfId="35" applyFont="1" applyAlignment="1" applyProtection="1">
      <alignment horizontal="left" vertical="center" wrapText="1"/>
      <protection hidden="1"/>
    </xf>
    <xf numFmtId="0" fontId="82" fillId="0" borderId="0" xfId="35" applyFont="1" applyAlignment="1" applyProtection="1">
      <alignment horizontal="justify" vertical="top" wrapText="1"/>
      <protection hidden="1"/>
    </xf>
    <xf numFmtId="0" fontId="82" fillId="0" borderId="0" xfId="35" applyFont="1" applyAlignment="1" applyProtection="1">
      <alignment vertical="top" wrapText="1"/>
      <protection hidden="1"/>
    </xf>
    <xf numFmtId="0" fontId="82" fillId="0" borderId="0" xfId="35" applyFont="1" applyAlignment="1" applyProtection="1">
      <alignment horizontal="right"/>
      <protection hidden="1"/>
    </xf>
    <xf numFmtId="0" fontId="86" fillId="0" borderId="0" xfId="35" applyFont="1" applyAlignment="1" applyProtection="1">
      <alignment horizontal="right"/>
      <protection hidden="1"/>
    </xf>
    <xf numFmtId="0" fontId="82" fillId="0" borderId="0" xfId="35" applyFont="1" applyAlignment="1" applyProtection="1">
      <alignment horizontal="left" wrapText="1"/>
      <protection hidden="1"/>
    </xf>
    <xf numFmtId="0" fontId="84" fillId="0" borderId="0" xfId="35" applyFont="1" applyAlignment="1" applyProtection="1">
      <alignment horizontal="left" vertical="top" indent="5"/>
      <protection hidden="1"/>
    </xf>
    <xf numFmtId="0" fontId="82" fillId="0" borderId="0" xfId="35" applyFont="1" applyAlignment="1" applyProtection="1">
      <alignment horizontal="left" vertical="top" indent="5"/>
      <protection hidden="1"/>
    </xf>
    <xf numFmtId="0" fontId="82" fillId="0" borderId="0" xfId="35" applyFont="1" applyAlignment="1" applyProtection="1">
      <alignment vertical="top"/>
      <protection hidden="1"/>
    </xf>
    <xf numFmtId="0" fontId="82" fillId="0" borderId="40" xfId="35" applyFont="1" applyBorder="1" applyAlignment="1" applyProtection="1">
      <alignment vertical="center" wrapText="1"/>
      <protection locked="0"/>
    </xf>
    <xf numFmtId="0" fontId="82" fillId="0" borderId="41" xfId="35" applyFont="1" applyBorder="1" applyAlignment="1" applyProtection="1">
      <alignment vertical="center" wrapText="1"/>
      <protection locked="0"/>
    </xf>
    <xf numFmtId="49" fontId="84" fillId="0" borderId="0" xfId="35" applyNumberFormat="1" applyFont="1" applyAlignment="1" applyProtection="1">
      <alignment horizontal="right" vertical="top" indent="1"/>
      <protection hidden="1"/>
    </xf>
    <xf numFmtId="0" fontId="82" fillId="0" borderId="6" xfId="35" applyFont="1" applyBorder="1" applyAlignment="1" applyProtection="1">
      <alignment horizontal="center" vertical="top"/>
      <protection hidden="1"/>
    </xf>
    <xf numFmtId="0" fontId="82" fillId="0" borderId="6" xfId="35" applyFont="1" applyBorder="1" applyAlignment="1" applyProtection="1">
      <alignment horizontal="center"/>
      <protection hidden="1"/>
    </xf>
    <xf numFmtId="0" fontId="82" fillId="0" borderId="6" xfId="35" applyFont="1" applyBorder="1" applyAlignment="1" applyProtection="1">
      <alignment vertical="top"/>
      <protection hidden="1"/>
    </xf>
    <xf numFmtId="0" fontId="82" fillId="0" borderId="26" xfId="35" applyFont="1" applyBorder="1" applyAlignment="1" applyProtection="1">
      <alignment vertical="top"/>
      <protection hidden="1"/>
    </xf>
    <xf numFmtId="0" fontId="82" fillId="0" borderId="10" xfId="35" applyFont="1" applyBorder="1" applyAlignment="1" applyProtection="1">
      <alignment vertical="top"/>
      <protection hidden="1"/>
    </xf>
    <xf numFmtId="0" fontId="82" fillId="0" borderId="6" xfId="35" applyFont="1" applyBorder="1" applyProtection="1">
      <protection hidden="1"/>
    </xf>
    <xf numFmtId="0" fontId="82" fillId="0" borderId="10" xfId="35" applyFont="1" applyBorder="1" applyProtection="1">
      <protection hidden="1"/>
    </xf>
    <xf numFmtId="172" fontId="84" fillId="0" borderId="0" xfId="35" applyNumberFormat="1" applyFont="1" applyAlignment="1" applyProtection="1">
      <alignment horizontal="right" vertical="center" wrapText="1"/>
      <protection hidden="1"/>
    </xf>
    <xf numFmtId="49" fontId="84" fillId="0" borderId="0" xfId="37" applyNumberFormat="1" applyFont="1" applyAlignment="1" applyProtection="1">
      <alignment horizontal="right" vertical="top"/>
      <protection hidden="1"/>
    </xf>
    <xf numFmtId="0" fontId="89" fillId="0" borderId="0" xfId="37" applyFont="1" applyAlignment="1" applyProtection="1">
      <alignment horizontal="right" vertical="top"/>
      <protection hidden="1"/>
    </xf>
    <xf numFmtId="0" fontId="82" fillId="0" borderId="0" xfId="37" applyFont="1" applyProtection="1">
      <protection hidden="1"/>
    </xf>
    <xf numFmtId="0" fontId="82" fillId="0" borderId="0" xfId="37" applyFont="1" applyAlignment="1" applyProtection="1">
      <alignment vertical="top"/>
      <protection hidden="1"/>
    </xf>
    <xf numFmtId="0" fontId="82" fillId="0" borderId="33" xfId="37" applyFont="1" applyBorder="1" applyAlignment="1" applyProtection="1">
      <alignment vertical="top"/>
      <protection hidden="1"/>
    </xf>
    <xf numFmtId="0" fontId="82" fillId="0" borderId="11" xfId="37" applyFont="1" applyBorder="1" applyAlignment="1" applyProtection="1">
      <alignment vertical="top"/>
      <protection hidden="1"/>
    </xf>
    <xf numFmtId="0" fontId="82" fillId="0" borderId="33" xfId="37" applyFont="1" applyBorder="1" applyAlignment="1" applyProtection="1">
      <alignment horizontal="left" vertical="top" indent="5"/>
      <protection hidden="1"/>
    </xf>
    <xf numFmtId="0" fontId="82" fillId="0" borderId="11" xfId="37" applyFont="1" applyBorder="1" applyAlignment="1" applyProtection="1">
      <alignment horizontal="left" vertical="center" indent="5"/>
      <protection hidden="1"/>
    </xf>
    <xf numFmtId="0" fontId="82" fillId="0" borderId="0" xfId="37" applyFont="1" applyAlignment="1" applyProtection="1">
      <alignment horizontal="right" vertical="center"/>
      <protection hidden="1"/>
    </xf>
    <xf numFmtId="0" fontId="82" fillId="0" borderId="14" xfId="37" applyFont="1" applyBorder="1" applyAlignment="1" applyProtection="1">
      <alignment horizontal="center" vertical="top"/>
      <protection hidden="1"/>
    </xf>
    <xf numFmtId="0" fontId="82" fillId="0" borderId="4" xfId="37" applyFont="1" applyBorder="1" applyAlignment="1" applyProtection="1">
      <alignment vertical="top"/>
      <protection hidden="1"/>
    </xf>
    <xf numFmtId="0" fontId="82" fillId="0" borderId="4" xfId="37" applyFont="1" applyBorder="1" applyAlignment="1" applyProtection="1">
      <alignment horizontal="right" vertical="center"/>
      <protection hidden="1"/>
    </xf>
    <xf numFmtId="0" fontId="82" fillId="0" borderId="0" xfId="37" applyFont="1" applyAlignment="1" applyProtection="1">
      <alignment horizontal="left" vertical="top" wrapText="1"/>
      <protection hidden="1"/>
    </xf>
    <xf numFmtId="0" fontId="82" fillId="2" borderId="33" xfId="37" applyFont="1" applyFill="1" applyBorder="1" applyAlignment="1" applyProtection="1">
      <alignment vertical="center" wrapText="1"/>
      <protection hidden="1"/>
    </xf>
    <xf numFmtId="0" fontId="82" fillId="2" borderId="24" xfId="37" applyFont="1" applyFill="1" applyBorder="1" applyAlignment="1" applyProtection="1">
      <alignment vertical="center" wrapText="1"/>
      <protection hidden="1"/>
    </xf>
    <xf numFmtId="0" fontId="82" fillId="2" borderId="34" xfId="37" applyFont="1" applyFill="1" applyBorder="1" applyAlignment="1" applyProtection="1">
      <alignment vertical="center" wrapText="1"/>
      <protection hidden="1"/>
    </xf>
    <xf numFmtId="0" fontId="82" fillId="0" borderId="14" xfId="37" applyFont="1" applyBorder="1" applyAlignment="1" applyProtection="1">
      <alignment horizontal="left" vertical="top" indent="5"/>
      <protection hidden="1"/>
    </xf>
    <xf numFmtId="0" fontId="82" fillId="2" borderId="11" xfId="37" applyFont="1" applyFill="1" applyBorder="1" applyAlignment="1" applyProtection="1">
      <alignment vertical="center" wrapText="1"/>
      <protection hidden="1"/>
    </xf>
    <xf numFmtId="0" fontId="82" fillId="2" borderId="0" xfId="37" applyFont="1" applyFill="1" applyAlignment="1" applyProtection="1">
      <alignment vertical="center" wrapText="1"/>
      <protection hidden="1"/>
    </xf>
    <xf numFmtId="0" fontId="82" fillId="2" borderId="8" xfId="37" applyFont="1" applyFill="1" applyBorder="1" applyAlignment="1" applyProtection="1">
      <alignment vertical="center" wrapText="1"/>
      <protection hidden="1"/>
    </xf>
    <xf numFmtId="0" fontId="82" fillId="0" borderId="0" xfId="37" applyFont="1" applyAlignment="1" applyProtection="1">
      <alignment vertical="top" wrapText="1"/>
      <protection hidden="1"/>
    </xf>
    <xf numFmtId="0" fontId="82" fillId="0" borderId="4" xfId="37" applyFont="1" applyBorder="1" applyAlignment="1" applyProtection="1">
      <alignment horizontal="left" vertical="top" wrapText="1"/>
      <protection hidden="1"/>
    </xf>
    <xf numFmtId="0" fontId="82" fillId="0" borderId="7" xfId="37" applyFont="1" applyBorder="1" applyAlignment="1" applyProtection="1">
      <alignment horizontal="left" vertical="top" indent="5"/>
      <protection hidden="1"/>
    </xf>
    <xf numFmtId="0" fontId="82" fillId="0" borderId="14" xfId="37" applyFont="1" applyBorder="1" applyAlignment="1" applyProtection="1">
      <alignment horizontal="right" vertical="top"/>
      <protection hidden="1"/>
    </xf>
    <xf numFmtId="0" fontId="82" fillId="0" borderId="13" xfId="37" applyFont="1" applyBorder="1" applyAlignment="1" applyProtection="1">
      <alignment horizontal="right" vertical="top"/>
      <protection hidden="1"/>
    </xf>
    <xf numFmtId="0" fontId="82" fillId="0" borderId="6" xfId="37" applyFont="1" applyBorder="1" applyAlignment="1" applyProtection="1">
      <alignment vertical="top"/>
      <protection hidden="1"/>
    </xf>
    <xf numFmtId="0" fontId="82" fillId="0" borderId="6" xfId="37" applyFont="1" applyBorder="1" applyAlignment="1" applyProtection="1">
      <alignment horizontal="center" vertical="top"/>
      <protection hidden="1"/>
    </xf>
    <xf numFmtId="0" fontId="82" fillId="0" borderId="0" xfId="37" applyFont="1" applyAlignment="1" applyProtection="1">
      <alignment horizontal="center" vertical="top"/>
      <protection hidden="1"/>
    </xf>
    <xf numFmtId="0" fontId="82" fillId="0" borderId="0" xfId="37" applyFont="1" applyAlignment="1" applyProtection="1">
      <alignment horizontal="center" vertical="top" wrapText="1"/>
      <protection locked="0"/>
    </xf>
    <xf numFmtId="0" fontId="84" fillId="0" borderId="0" xfId="37" applyFont="1" applyAlignment="1" applyProtection="1">
      <alignment horizontal="right" vertical="center"/>
      <protection hidden="1"/>
    </xf>
    <xf numFmtId="0" fontId="87" fillId="0" borderId="0" xfId="37" applyFont="1" applyAlignment="1" applyProtection="1">
      <alignment horizontal="right" vertical="top"/>
      <protection hidden="1"/>
    </xf>
    <xf numFmtId="0" fontId="87" fillId="0" borderId="0" xfId="37" applyFont="1" applyAlignment="1" applyProtection="1">
      <alignment vertical="top"/>
      <protection hidden="1"/>
    </xf>
    <xf numFmtId="0" fontId="83" fillId="0" borderId="0" xfId="37" applyFont="1" applyAlignment="1" applyProtection="1">
      <alignment horizontal="right" vertical="top"/>
      <protection hidden="1"/>
    </xf>
    <xf numFmtId="0" fontId="92" fillId="0" borderId="0" xfId="37" applyFont="1" applyAlignment="1" applyProtection="1">
      <alignment horizontal="left" vertical="top" wrapText="1"/>
      <protection hidden="1"/>
    </xf>
    <xf numFmtId="0" fontId="83" fillId="0" borderId="0" xfId="37" applyFont="1" applyProtection="1">
      <protection hidden="1"/>
    </xf>
    <xf numFmtId="0" fontId="92" fillId="0" borderId="0" xfId="37" applyFont="1" applyAlignment="1" applyProtection="1">
      <alignment horizontal="justify" vertical="top" wrapText="1"/>
      <protection hidden="1"/>
    </xf>
    <xf numFmtId="0" fontId="87" fillId="0" borderId="0" xfId="37" applyFont="1" applyAlignment="1">
      <alignment horizontal="left" wrapText="1"/>
    </xf>
    <xf numFmtId="0" fontId="82" fillId="0" borderId="0" xfId="37" applyFont="1" applyAlignment="1" applyProtection="1">
      <alignment horizontal="right" vertical="top"/>
      <protection hidden="1"/>
    </xf>
    <xf numFmtId="0" fontId="84" fillId="0" borderId="0" xfId="37" applyFont="1" applyAlignment="1" applyProtection="1">
      <alignment horizontal="right" vertical="top"/>
      <protection hidden="1"/>
    </xf>
    <xf numFmtId="0" fontId="82" fillId="0" borderId="0" xfId="35" applyFont="1" applyAlignment="1" applyProtection="1">
      <alignment horizontal="right" vertical="top"/>
      <protection hidden="1"/>
    </xf>
    <xf numFmtId="172" fontId="84" fillId="0" borderId="0" xfId="35" applyNumberFormat="1" applyFont="1" applyAlignment="1" applyProtection="1">
      <alignment horizontal="right" vertical="top"/>
      <protection hidden="1"/>
    </xf>
    <xf numFmtId="0" fontId="84" fillId="0" borderId="6" xfId="35" applyFont="1" applyBorder="1" applyAlignment="1" applyProtection="1">
      <alignment horizontal="center" vertical="center"/>
      <protection hidden="1"/>
    </xf>
    <xf numFmtId="0" fontId="84" fillId="0" borderId="4" xfId="35" applyFont="1" applyBorder="1" applyAlignment="1" applyProtection="1">
      <alignment horizontal="left" vertical="center" wrapText="1"/>
      <protection hidden="1"/>
    </xf>
    <xf numFmtId="0" fontId="84" fillId="0" borderId="24" xfId="35" applyFont="1" applyBorder="1" applyAlignment="1" applyProtection="1">
      <alignment horizontal="justify" vertical="center" wrapText="1"/>
      <protection hidden="1"/>
    </xf>
    <xf numFmtId="0" fontId="84" fillId="0" borderId="34" xfId="35" applyFont="1" applyBorder="1" applyAlignment="1" applyProtection="1">
      <alignment horizontal="justify" vertical="center" wrapText="1"/>
      <protection hidden="1"/>
    </xf>
    <xf numFmtId="0" fontId="82" fillId="0" borderId="6" xfId="35" applyFont="1" applyBorder="1" applyAlignment="1" applyProtection="1">
      <alignment horizontal="right" vertical="top"/>
      <protection hidden="1"/>
    </xf>
    <xf numFmtId="0" fontId="82" fillId="2" borderId="7" xfId="35" applyFont="1" applyFill="1" applyBorder="1" applyAlignment="1" applyProtection="1">
      <alignment horizontal="center" vertical="center" wrapText="1"/>
      <protection locked="0"/>
    </xf>
    <xf numFmtId="0" fontId="82" fillId="0" borderId="24" xfId="35" applyFont="1" applyBorder="1" applyAlignment="1" applyProtection="1">
      <alignment vertical="center" wrapText="1"/>
      <protection hidden="1"/>
    </xf>
    <xf numFmtId="0" fontId="82" fillId="0" borderId="34" xfId="35" applyFont="1" applyBorder="1" applyAlignment="1" applyProtection="1">
      <alignment vertical="center" wrapText="1"/>
      <protection hidden="1"/>
    </xf>
    <xf numFmtId="0" fontId="82" fillId="0" borderId="29" xfId="35" applyFont="1" applyBorder="1" applyAlignment="1" applyProtection="1">
      <alignment horizontal="left" vertical="center" wrapText="1"/>
      <protection hidden="1"/>
    </xf>
    <xf numFmtId="0" fontId="82" fillId="0" borderId="15" xfId="35" applyFont="1" applyBorder="1" applyAlignment="1" applyProtection="1">
      <alignment horizontal="left" vertical="center" wrapText="1"/>
      <protection hidden="1"/>
    </xf>
    <xf numFmtId="0" fontId="82" fillId="2" borderId="48" xfId="35" applyFont="1" applyFill="1" applyBorder="1" applyAlignment="1" applyProtection="1">
      <alignment vertical="center" wrapText="1"/>
      <protection locked="0"/>
    </xf>
    <xf numFmtId="0" fontId="82" fillId="2" borderId="49" xfId="35" applyFont="1" applyFill="1" applyBorder="1" applyAlignment="1" applyProtection="1">
      <alignment vertical="center" wrapText="1"/>
      <protection locked="0"/>
    </xf>
    <xf numFmtId="0" fontId="82" fillId="2" borderId="50" xfId="35" applyFont="1" applyFill="1" applyBorder="1" applyAlignment="1" applyProtection="1">
      <alignment vertical="center" wrapText="1"/>
      <protection locked="0"/>
    </xf>
    <xf numFmtId="0" fontId="82" fillId="2" borderId="51" xfId="35" applyFont="1" applyFill="1" applyBorder="1" applyAlignment="1" applyProtection="1">
      <alignment vertical="center" wrapText="1"/>
      <protection locked="0"/>
    </xf>
    <xf numFmtId="0" fontId="82" fillId="2" borderId="43" xfId="35" applyFont="1" applyFill="1" applyBorder="1" applyAlignment="1" applyProtection="1">
      <alignment vertical="center" wrapText="1"/>
      <protection locked="0"/>
    </xf>
    <xf numFmtId="0" fontId="82" fillId="2" borderId="52" xfId="35" applyFont="1" applyFill="1" applyBorder="1" applyAlignment="1" applyProtection="1">
      <alignment vertical="center" wrapText="1"/>
      <protection locked="0"/>
    </xf>
    <xf numFmtId="0" fontId="82" fillId="0" borderId="0" xfId="35" applyFont="1" applyAlignment="1" applyProtection="1">
      <alignment horizontal="justify" vertical="center" wrapText="1"/>
      <protection hidden="1"/>
    </xf>
    <xf numFmtId="0" fontId="82" fillId="0" borderId="0" xfId="35" applyFont="1" applyAlignment="1" applyProtection="1">
      <alignment horizontal="left" vertical="center" wrapText="1"/>
      <protection locked="0" hidden="1"/>
    </xf>
    <xf numFmtId="0" fontId="84" fillId="0" borderId="33" xfId="35" applyFont="1" applyBorder="1" applyAlignment="1" applyProtection="1">
      <alignment horizontal="justify" vertical="center" wrapText="1"/>
      <protection hidden="1"/>
    </xf>
    <xf numFmtId="0" fontId="84" fillId="0" borderId="11" xfId="35" applyFont="1" applyBorder="1" applyAlignment="1" applyProtection="1">
      <alignment horizontal="center" vertical="center" wrapText="1"/>
      <protection hidden="1"/>
    </xf>
    <xf numFmtId="0" fontId="84" fillId="0" borderId="8" xfId="35" applyFont="1" applyBorder="1" applyAlignment="1" applyProtection="1">
      <alignment horizontal="center" vertical="center" wrapText="1"/>
      <protection hidden="1"/>
    </xf>
    <xf numFmtId="49" fontId="84" fillId="0" borderId="0" xfId="35" applyNumberFormat="1" applyFont="1" applyAlignment="1" applyProtection="1">
      <alignment horizontal="right" vertical="top" wrapText="1"/>
      <protection hidden="1"/>
    </xf>
    <xf numFmtId="0" fontId="84" fillId="0" borderId="0" xfId="35" applyFont="1" applyAlignment="1" applyProtection="1">
      <alignment horizontal="center" vertical="top"/>
      <protection hidden="1"/>
    </xf>
    <xf numFmtId="0" fontId="87" fillId="0" borderId="22" xfId="35" applyFont="1" applyBorder="1" applyAlignment="1" applyProtection="1">
      <alignment horizontal="right"/>
      <protection hidden="1"/>
    </xf>
    <xf numFmtId="0" fontId="87" fillId="0" borderId="0" xfId="35" applyFont="1" applyAlignment="1" applyProtection="1">
      <alignment horizontal="right"/>
      <protection hidden="1"/>
    </xf>
    <xf numFmtId="0" fontId="87" fillId="0" borderId="0" xfId="35" applyFont="1" applyAlignment="1" applyProtection="1">
      <alignment horizontal="left" vertical="center" wrapText="1"/>
      <protection locked="0" hidden="1"/>
    </xf>
    <xf numFmtId="49" fontId="84" fillId="0" borderId="0" xfId="35" applyNumberFormat="1" applyFont="1" applyAlignment="1" applyProtection="1">
      <alignment horizontal="center" vertical="top" wrapText="1"/>
      <protection hidden="1"/>
    </xf>
    <xf numFmtId="0" fontId="87" fillId="0" borderId="0" xfId="35" applyFont="1" applyAlignment="1" applyProtection="1">
      <alignment horizontal="right" vertical="top"/>
      <protection hidden="1"/>
    </xf>
    <xf numFmtId="0" fontId="87" fillId="0" borderId="0" xfId="35" applyFont="1" applyAlignment="1" applyProtection="1">
      <alignment vertical="top"/>
      <protection hidden="1"/>
    </xf>
    <xf numFmtId="0" fontId="82" fillId="0" borderId="4" xfId="35" applyFont="1" applyBorder="1" applyAlignment="1" applyProtection="1">
      <alignment vertical="top"/>
      <protection hidden="1"/>
    </xf>
    <xf numFmtId="0" fontId="82" fillId="0" borderId="14" xfId="35" applyFont="1" applyBorder="1" applyAlignment="1" applyProtection="1">
      <alignment horizontal="right" vertical="top"/>
      <protection hidden="1"/>
    </xf>
    <xf numFmtId="0" fontId="84" fillId="0" borderId="22" xfId="35" applyFont="1" applyBorder="1" applyAlignment="1" applyProtection="1">
      <alignment horizontal="center" vertical="center"/>
      <protection hidden="1"/>
    </xf>
    <xf numFmtId="0" fontId="82" fillId="0" borderId="22" xfId="35" applyFont="1" applyBorder="1" applyAlignment="1" applyProtection="1">
      <alignment horizontal="right" vertical="top"/>
      <protection hidden="1"/>
    </xf>
    <xf numFmtId="0" fontId="82" fillId="0" borderId="57" xfId="35" applyFont="1" applyBorder="1" applyAlignment="1" applyProtection="1">
      <alignment horizontal="right" vertical="top"/>
      <protection hidden="1"/>
    </xf>
    <xf numFmtId="0" fontId="82" fillId="0" borderId="5" xfId="35" applyFont="1" applyBorder="1" applyAlignment="1" applyProtection="1">
      <alignment vertical="center" wrapText="1"/>
      <protection locked="0"/>
    </xf>
    <xf numFmtId="0" fontId="84" fillId="0" borderId="0" xfId="35" applyFont="1" applyAlignment="1" applyProtection="1">
      <alignment horizontal="right" vertical="center" indent="1"/>
      <protection hidden="1"/>
    </xf>
    <xf numFmtId="0" fontId="54" fillId="0" borderId="0" xfId="35" applyFont="1" applyAlignment="1" applyProtection="1">
      <alignment horizontal="left" vertical="top" wrapText="1"/>
      <protection hidden="1"/>
    </xf>
    <xf numFmtId="0" fontId="94" fillId="0" borderId="0" xfId="35" applyFont="1" applyAlignment="1" applyProtection="1">
      <alignment horizontal="justify" vertical="top"/>
      <protection hidden="1"/>
    </xf>
    <xf numFmtId="0" fontId="94" fillId="0" borderId="0" xfId="35" applyFont="1" applyAlignment="1" applyProtection="1">
      <alignment horizontal="justify" vertical="top" wrapText="1"/>
      <protection hidden="1"/>
    </xf>
    <xf numFmtId="0" fontId="51" fillId="0" borderId="0" xfId="35" applyFont="1" applyAlignment="1" applyProtection="1">
      <alignment horizontal="left" vertical="top"/>
      <protection hidden="1"/>
    </xf>
    <xf numFmtId="0" fontId="51" fillId="0" borderId="0" xfId="35" applyFont="1" applyAlignment="1" applyProtection="1">
      <alignment vertical="top"/>
      <protection hidden="1"/>
    </xf>
    <xf numFmtId="0" fontId="94" fillId="0" borderId="0" xfId="35" applyFont="1" applyAlignment="1" applyProtection="1">
      <alignment vertical="top"/>
      <protection hidden="1"/>
    </xf>
    <xf numFmtId="0" fontId="94" fillId="0" borderId="0" xfId="35" applyFont="1" applyAlignment="1" applyProtection="1">
      <alignment horizontal="left" vertical="top"/>
      <protection hidden="1"/>
    </xf>
    <xf numFmtId="0" fontId="94" fillId="0" borderId="0" xfId="35" applyFont="1" applyAlignment="1" applyProtection="1">
      <alignment horizontal="right" vertical="top"/>
      <protection hidden="1"/>
    </xf>
    <xf numFmtId="0" fontId="94" fillId="0" borderId="0" xfId="35" applyFont="1" applyAlignment="1" applyProtection="1">
      <alignment horizontal="left" vertical="top" wrapText="1"/>
      <protection hidden="1"/>
    </xf>
    <xf numFmtId="0" fontId="94" fillId="0" borderId="0" xfId="35" applyFont="1" applyAlignment="1" applyProtection="1">
      <alignment horizontal="justify"/>
      <protection hidden="1"/>
    </xf>
    <xf numFmtId="0" fontId="94" fillId="0" borderId="0" xfId="35" applyFont="1" applyAlignment="1" applyProtection="1">
      <alignment horizontal="left"/>
      <protection hidden="1"/>
    </xf>
    <xf numFmtId="0" fontId="94" fillId="0" borderId="0" xfId="35" applyFont="1" applyProtection="1">
      <protection hidden="1"/>
    </xf>
    <xf numFmtId="0" fontId="53" fillId="0" borderId="0" xfId="35" applyFont="1" applyAlignment="1" applyProtection="1">
      <alignment horizontal="justify"/>
      <protection hidden="1"/>
    </xf>
    <xf numFmtId="0" fontId="94" fillId="0" borderId="0" xfId="35" quotePrefix="1" applyFont="1" applyAlignment="1" applyProtection="1">
      <alignment vertical="top"/>
      <protection hidden="1"/>
    </xf>
    <xf numFmtId="0" fontId="94" fillId="0" borderId="0" xfId="35" quotePrefix="1" applyFont="1" applyAlignment="1" applyProtection="1">
      <alignment horizontal="left" vertical="top"/>
      <protection hidden="1"/>
    </xf>
    <xf numFmtId="0" fontId="94" fillId="0" borderId="0" xfId="35" applyFont="1" applyAlignment="1" applyProtection="1">
      <alignment horizontal="left" vertical="center"/>
      <protection hidden="1"/>
    </xf>
    <xf numFmtId="0" fontId="94" fillId="0" borderId="0" xfId="35" applyFont="1" applyAlignment="1" applyProtection="1">
      <alignment vertical="top" wrapText="1"/>
      <protection hidden="1"/>
    </xf>
    <xf numFmtId="15" fontId="94" fillId="0" borderId="0" xfId="35" applyNumberFormat="1" applyFont="1" applyAlignment="1" applyProtection="1">
      <alignment vertical="top"/>
      <protection hidden="1"/>
    </xf>
    <xf numFmtId="0" fontId="94" fillId="0" borderId="4" xfId="35" applyFont="1" applyBorder="1" applyProtection="1">
      <protection hidden="1"/>
    </xf>
    <xf numFmtId="0" fontId="94" fillId="0" borderId="4" xfId="35" applyFont="1" applyBorder="1" applyAlignment="1" applyProtection="1">
      <alignment horizontal="left"/>
      <protection hidden="1"/>
    </xf>
    <xf numFmtId="0" fontId="9" fillId="0" borderId="0" xfId="0" applyFont="1" applyAlignment="1" applyProtection="1">
      <alignment horizontal="left" vertical="top" wrapText="1"/>
      <protection hidden="1"/>
    </xf>
    <xf numFmtId="0" fontId="10" fillId="0" borderId="0" xfId="0" applyFont="1" applyAlignment="1" applyProtection="1">
      <alignment horizontal="left" vertical="center" wrapText="1"/>
      <protection hidden="1"/>
    </xf>
    <xf numFmtId="0" fontId="9" fillId="0" borderId="0" xfId="53" applyAlignment="1" applyProtection="1">
      <alignment horizontal="left" vertical="center"/>
      <protection hidden="1"/>
    </xf>
    <xf numFmtId="0" fontId="10" fillId="0" borderId="0" xfId="0" applyFont="1" applyAlignment="1" applyProtection="1">
      <alignment vertical="center" wrapText="1"/>
      <protection hidden="1"/>
    </xf>
    <xf numFmtId="173" fontId="10" fillId="0" borderId="0" xfId="0" applyNumberFormat="1" applyFont="1" applyAlignment="1" applyProtection="1">
      <alignment horizontal="left" vertical="center"/>
      <protection hidden="1"/>
    </xf>
    <xf numFmtId="0" fontId="10" fillId="0" borderId="0" xfId="0" applyFont="1" applyAlignment="1" applyProtection="1">
      <alignment horizontal="right" vertical="top"/>
      <protection hidden="1"/>
    </xf>
    <xf numFmtId="0" fontId="7" fillId="0" borderId="0" xfId="0" applyFont="1" applyAlignment="1" applyProtection="1">
      <alignment vertical="center"/>
      <protection hidden="1"/>
    </xf>
    <xf numFmtId="0" fontId="7" fillId="0" borderId="0" xfId="0" applyFont="1" applyProtection="1">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Font="1" applyAlignment="1" applyProtection="1">
      <alignment vertical="center"/>
      <protection hidden="1"/>
    </xf>
    <xf numFmtId="0" fontId="7" fillId="0" borderId="0" xfId="53" applyFont="1" applyAlignment="1" applyProtection="1">
      <alignment vertical="center"/>
      <protection hidden="1"/>
    </xf>
    <xf numFmtId="173" fontId="9" fillId="0" borderId="0" xfId="0" applyNumberFormat="1" applyFont="1" applyAlignment="1" applyProtection="1">
      <alignment horizontal="left" vertical="center"/>
      <protection hidden="1"/>
    </xf>
    <xf numFmtId="0" fontId="25" fillId="0" borderId="0" xfId="46" applyFont="1" applyAlignment="1" applyProtection="1">
      <alignment horizontal="center"/>
      <protection hidden="1"/>
    </xf>
    <xf numFmtId="0" fontId="9" fillId="0" borderId="0" xfId="47" applyAlignment="1" applyProtection="1">
      <alignment horizontal="left" vertical="center"/>
      <protection hidden="1"/>
    </xf>
    <xf numFmtId="172" fontId="9" fillId="0" borderId="0" xfId="0" applyNumberFormat="1" applyFont="1" applyAlignment="1" applyProtection="1">
      <alignment horizontal="center" vertical="top"/>
      <protection hidden="1"/>
    </xf>
    <xf numFmtId="172" fontId="9" fillId="0" borderId="0" xfId="0" applyNumberFormat="1" applyFont="1" applyAlignment="1" applyProtection="1">
      <alignment horizontal="justify" vertical="top" wrapText="1"/>
      <protection hidden="1"/>
    </xf>
    <xf numFmtId="0" fontId="2" fillId="2" borderId="0" xfId="0" applyFont="1" applyFill="1" applyAlignment="1" applyProtection="1">
      <alignment horizontal="center" vertical="center" wrapText="1"/>
      <protection locked="0"/>
    </xf>
    <xf numFmtId="14" fontId="2" fillId="2" borderId="0" xfId="0" applyNumberFormat="1" applyFont="1" applyFill="1" applyAlignment="1" applyProtection="1">
      <alignment horizontal="center" vertical="center" wrapText="1"/>
      <protection locked="0"/>
    </xf>
    <xf numFmtId="14" fontId="7" fillId="0" borderId="0" xfId="0" applyNumberFormat="1" applyFont="1" applyAlignment="1" applyProtection="1">
      <alignment vertical="center" wrapText="1"/>
      <protection hidden="1"/>
    </xf>
    <xf numFmtId="0" fontId="9" fillId="0" borderId="0" xfId="0" applyFont="1" applyAlignment="1" applyProtection="1">
      <alignment horizontal="center" vertical="center" wrapText="1"/>
      <protection hidden="1"/>
    </xf>
    <xf numFmtId="0" fontId="7" fillId="0" borderId="0" xfId="0" applyFont="1" applyAlignment="1" applyProtection="1">
      <alignment vertical="center" wrapText="1"/>
      <protection hidden="1"/>
    </xf>
    <xf numFmtId="0" fontId="55" fillId="0" borderId="0" xfId="0" applyFont="1" applyAlignment="1" applyProtection="1">
      <alignment horizontal="center" vertical="center"/>
      <protection hidden="1"/>
    </xf>
    <xf numFmtId="172" fontId="9" fillId="0" borderId="0" xfId="0" applyNumberFormat="1" applyFont="1" applyAlignment="1" applyProtection="1">
      <alignment horizontal="left" vertical="top"/>
      <protection hidden="1"/>
    </xf>
    <xf numFmtId="0" fontId="25" fillId="0" borderId="0" xfId="46" applyFont="1" applyAlignment="1" applyProtection="1">
      <alignment vertical="center"/>
      <protection hidden="1"/>
    </xf>
    <xf numFmtId="0" fontId="25" fillId="2" borderId="0" xfId="0" applyFont="1" applyFill="1" applyAlignment="1" applyProtection="1">
      <alignment horizontal="center" vertical="center" wrapText="1"/>
      <protection locked="0"/>
    </xf>
    <xf numFmtId="0" fontId="2" fillId="2" borderId="0" xfId="0" applyFont="1" applyFill="1" applyAlignment="1" applyProtection="1">
      <alignment horizontal="center" vertical="center"/>
      <protection locked="0"/>
    </xf>
    <xf numFmtId="0" fontId="25" fillId="2" borderId="0" xfId="0" applyFont="1" applyFill="1" applyAlignment="1" applyProtection="1">
      <alignment horizontal="center" vertical="center"/>
      <protection locked="0"/>
    </xf>
    <xf numFmtId="0" fontId="25" fillId="0" borderId="0" xfId="0" applyFont="1" applyAlignment="1" applyProtection="1">
      <alignment horizontal="left" vertical="center"/>
      <protection hidden="1"/>
    </xf>
    <xf numFmtId="0" fontId="9" fillId="0" borderId="0" xfId="0" applyFont="1" applyAlignment="1" applyProtection="1">
      <alignment horizontal="justify" vertical="top"/>
      <protection hidden="1"/>
    </xf>
    <xf numFmtId="0" fontId="9" fillId="0" borderId="0" xfId="0" applyFont="1" applyAlignment="1" applyProtection="1">
      <alignment horizontal="left" vertical="top"/>
      <protection hidden="1"/>
    </xf>
    <xf numFmtId="0" fontId="28" fillId="0" borderId="0" xfId="0" applyFont="1" applyAlignment="1" applyProtection="1">
      <alignment horizontal="justify" vertical="top"/>
      <protection hidden="1"/>
    </xf>
    <xf numFmtId="0" fontId="48" fillId="0" borderId="0" xfId="0" applyFont="1" applyAlignment="1" applyProtection="1">
      <alignment horizontal="right" vertical="center" wrapText="1"/>
      <protection hidden="1"/>
    </xf>
    <xf numFmtId="0" fontId="72" fillId="0" borderId="0" xfId="0" applyFont="1" applyAlignment="1" applyProtection="1">
      <alignment horizontal="justify" vertical="top"/>
      <protection hidden="1"/>
    </xf>
    <xf numFmtId="0" fontId="25" fillId="0" borderId="0" xfId="0" applyFont="1" applyAlignment="1" applyProtection="1">
      <alignment vertical="center" wrapText="1"/>
      <protection hidden="1"/>
    </xf>
    <xf numFmtId="0" fontId="7" fillId="0" borderId="0" xfId="0" applyFont="1" applyAlignment="1" applyProtection="1">
      <alignment vertical="top" wrapText="1"/>
      <protection hidden="1"/>
    </xf>
    <xf numFmtId="0" fontId="9" fillId="0" borderId="0" xfId="0" applyFont="1" applyAlignment="1" applyProtection="1">
      <alignment horizontal="right" vertical="top"/>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172" fontId="9" fillId="0" borderId="0" xfId="0" applyNumberFormat="1" applyFont="1" applyAlignment="1" applyProtection="1">
      <alignment horizontal="center" vertical="center"/>
      <protection hidden="1"/>
    </xf>
    <xf numFmtId="0" fontId="9" fillId="0" borderId="0" xfId="0" applyFont="1" applyAlignment="1" applyProtection="1">
      <alignment horizontal="left" vertical="center" indent="2"/>
      <protection hidden="1"/>
    </xf>
    <xf numFmtId="0" fontId="2" fillId="0" borderId="0" xfId="0" applyFont="1" applyAlignment="1" applyProtection="1">
      <alignment horizontal="center" vertical="center"/>
      <protection hidden="1"/>
    </xf>
    <xf numFmtId="0" fontId="2" fillId="0" borderId="0" xfId="0" applyFont="1" applyAlignment="1" applyProtection="1">
      <alignment horizontal="center"/>
      <protection hidden="1"/>
    </xf>
    <xf numFmtId="172" fontId="9" fillId="0" borderId="0" xfId="0" applyNumberFormat="1" applyFont="1" applyAlignment="1" applyProtection="1">
      <alignment horizontal="left" vertical="top" indent="2"/>
      <protection hidden="1"/>
    </xf>
    <xf numFmtId="1" fontId="9" fillId="0" borderId="0" xfId="0" applyNumberFormat="1" applyFont="1" applyAlignment="1" applyProtection="1">
      <alignment horizontal="center" vertical="top" wrapText="1"/>
      <protection hidden="1"/>
    </xf>
    <xf numFmtId="172" fontId="9" fillId="0" borderId="0" xfId="0" applyNumberFormat="1" applyFont="1" applyAlignment="1" applyProtection="1">
      <alignment horizontal="left" vertical="center" indent="3"/>
      <protection hidden="1"/>
    </xf>
    <xf numFmtId="0" fontId="9" fillId="0" borderId="0" xfId="0" applyFont="1" applyAlignment="1" applyProtection="1">
      <alignment horizontal="right" vertical="center"/>
      <protection hidden="1"/>
    </xf>
    <xf numFmtId="0" fontId="9" fillId="0" borderId="0" xfId="0" applyFont="1" applyAlignment="1" applyProtection="1">
      <alignment horizontal="left" vertical="center" indent="3"/>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vertical="center" wrapText="1"/>
      <protection locked="0" hidden="1"/>
    </xf>
    <xf numFmtId="0" fontId="9" fillId="2" borderId="0" xfId="0" applyFont="1" applyFill="1" applyAlignment="1" applyProtection="1">
      <alignment vertical="center" wrapText="1"/>
      <protection locked="0"/>
    </xf>
    <xf numFmtId="0" fontId="74" fillId="0" borderId="0" xfId="0" applyFont="1" applyAlignment="1" applyProtection="1">
      <alignment vertical="center"/>
      <protection hidden="1"/>
    </xf>
    <xf numFmtId="0" fontId="70" fillId="0" borderId="0" xfId="0" applyFont="1" applyAlignment="1" applyProtection="1">
      <alignment vertical="center" wrapText="1"/>
      <protection hidden="1"/>
    </xf>
    <xf numFmtId="0" fontId="71" fillId="0" borderId="0" xfId="0" applyFont="1" applyAlignment="1" applyProtection="1">
      <alignment vertical="center" wrapText="1"/>
      <protection hidden="1"/>
    </xf>
    <xf numFmtId="0" fontId="9" fillId="0" borderId="0" xfId="0" applyFont="1" applyAlignment="1" applyProtection="1">
      <alignment horizontal="justify" vertical="center" wrapText="1"/>
      <protection hidden="1"/>
    </xf>
    <xf numFmtId="0" fontId="9" fillId="0" borderId="0" xfId="0" applyFont="1" applyAlignment="1" applyProtection="1">
      <alignment horizontal="justify" vertical="center"/>
      <protection hidden="1"/>
    </xf>
    <xf numFmtId="0" fontId="5" fillId="0" borderId="0" xfId="0" quotePrefix="1" applyFont="1" applyAlignment="1" applyProtection="1">
      <alignment vertical="center" wrapText="1"/>
      <protection hidden="1"/>
    </xf>
    <xf numFmtId="0" fontId="5" fillId="0" borderId="0" xfId="0" applyFont="1" applyAlignment="1" applyProtection="1">
      <alignment vertical="center"/>
      <protection hidden="1"/>
    </xf>
    <xf numFmtId="173" fontId="27" fillId="0" borderId="0" xfId="0" applyNumberFormat="1" applyFont="1" applyAlignment="1" applyProtection="1">
      <alignment horizontal="left" vertical="center"/>
      <protection hidden="1"/>
    </xf>
    <xf numFmtId="0" fontId="63" fillId="0" borderId="7" xfId="52" applyFont="1" applyBorder="1" applyAlignment="1" applyProtection="1">
      <alignment horizontal="center" vertical="center" textRotation="90"/>
      <protection hidden="1"/>
    </xf>
    <xf numFmtId="0" fontId="63" fillId="0" borderId="14" xfId="52" applyFont="1" applyBorder="1" applyAlignment="1" applyProtection="1">
      <alignment horizontal="center" vertical="center" textRotation="90"/>
      <protection hidden="1"/>
    </xf>
    <xf numFmtId="0" fontId="63" fillId="0" borderId="13" xfId="52" applyFont="1" applyBorder="1" applyAlignment="1" applyProtection="1">
      <alignment horizontal="center" vertical="center" textRotation="90"/>
      <protection hidden="1"/>
    </xf>
    <xf numFmtId="0" fontId="10" fillId="3" borderId="3" xfId="52" applyFont="1" applyFill="1" applyBorder="1" applyAlignment="1" applyProtection="1">
      <alignment horizontal="center" vertical="center"/>
      <protection hidden="1"/>
    </xf>
    <xf numFmtId="0" fontId="11" fillId="9" borderId="33" xfId="52" applyFont="1" applyFill="1" applyBorder="1" applyAlignment="1" applyProtection="1">
      <alignment horizontal="center" vertical="center" wrapText="1"/>
      <protection hidden="1"/>
    </xf>
    <xf numFmtId="0" fontId="11" fillId="9" borderId="24" xfId="52" applyFont="1" applyFill="1" applyBorder="1" applyAlignment="1" applyProtection="1">
      <alignment horizontal="center" vertical="center" wrapText="1"/>
      <protection hidden="1"/>
    </xf>
    <xf numFmtId="0" fontId="11" fillId="9" borderId="34" xfId="52" applyFont="1" applyFill="1" applyBorder="1" applyAlignment="1" applyProtection="1">
      <alignment horizontal="center" vertical="center" wrapText="1"/>
      <protection hidden="1"/>
    </xf>
    <xf numFmtId="0" fontId="31" fillId="0" borderId="24" xfId="52" applyFont="1" applyBorder="1" applyAlignment="1" applyProtection="1">
      <alignment horizontal="center" vertical="center"/>
      <protection hidden="1"/>
    </xf>
    <xf numFmtId="0" fontId="31" fillId="0" borderId="34" xfId="52" applyFont="1" applyBorder="1" applyAlignment="1" applyProtection="1">
      <alignment horizontal="center" vertical="center"/>
      <protection hidden="1"/>
    </xf>
    <xf numFmtId="0" fontId="31" fillId="0" borderId="0" xfId="52" applyFont="1" applyAlignment="1" applyProtection="1">
      <alignment horizontal="center" vertical="center"/>
      <protection hidden="1"/>
    </xf>
    <xf numFmtId="0" fontId="31" fillId="0" borderId="8" xfId="52" applyFont="1" applyBorder="1" applyAlignment="1" applyProtection="1">
      <alignment horizontal="center" vertical="center"/>
      <protection hidden="1"/>
    </xf>
    <xf numFmtId="0" fontId="31" fillId="0" borderId="4" xfId="52" applyFont="1" applyBorder="1" applyAlignment="1" applyProtection="1">
      <alignment horizontal="center" vertical="center"/>
      <protection hidden="1"/>
    </xf>
    <xf numFmtId="0" fontId="31" fillId="0" borderId="9" xfId="52" applyFont="1" applyBorder="1" applyAlignment="1" applyProtection="1">
      <alignment horizontal="center" vertical="center"/>
      <protection hidden="1"/>
    </xf>
    <xf numFmtId="0" fontId="61" fillId="0" borderId="0" xfId="52" applyFont="1"/>
    <xf numFmtId="0" fontId="60" fillId="0" borderId="5" xfId="52" applyFont="1" applyBorder="1" applyAlignment="1" applyProtection="1">
      <alignment horizontal="justify" vertical="center"/>
      <protection hidden="1"/>
    </xf>
    <xf numFmtId="0" fontId="60" fillId="0" borderId="19" xfId="52" applyFont="1" applyBorder="1" applyAlignment="1" applyProtection="1">
      <alignment horizontal="justify" vertical="center"/>
      <protection hidden="1"/>
    </xf>
    <xf numFmtId="0" fontId="60" fillId="0" borderId="5" xfId="52" applyFont="1" applyBorder="1" applyAlignment="1" applyProtection="1">
      <alignment horizontal="justify" vertical="top"/>
      <protection hidden="1"/>
    </xf>
    <xf numFmtId="0" fontId="45" fillId="0" borderId="0" xfId="52" applyFont="1" applyAlignment="1" applyProtection="1">
      <alignment horizontal="center" vertical="center"/>
      <protection hidden="1"/>
    </xf>
    <xf numFmtId="0" fontId="73" fillId="6" borderId="3" xfId="52" applyFont="1" applyFill="1" applyBorder="1" applyAlignment="1" applyProtection="1">
      <alignment horizontal="justify" vertical="center"/>
      <protection hidden="1"/>
    </xf>
    <xf numFmtId="0" fontId="73" fillId="6" borderId="10" xfId="52" applyFont="1" applyFill="1" applyBorder="1" applyAlignment="1" applyProtection="1">
      <alignment horizontal="justify" vertical="center"/>
      <protection hidden="1"/>
    </xf>
    <xf numFmtId="0" fontId="2" fillId="2" borderId="29" xfId="48" applyFill="1" applyBorder="1" applyAlignment="1" applyProtection="1">
      <alignment horizontal="left" vertical="center"/>
      <protection locked="0"/>
    </xf>
    <xf numFmtId="0" fontId="9" fillId="2" borderId="35" xfId="48" applyFont="1" applyFill="1" applyBorder="1" applyAlignment="1" applyProtection="1">
      <alignment horizontal="left" vertical="center"/>
      <protection locked="0"/>
    </xf>
    <xf numFmtId="0" fontId="9" fillId="2" borderId="15" xfId="48" applyFont="1" applyFill="1" applyBorder="1" applyAlignment="1" applyProtection="1">
      <alignment horizontal="left" vertical="center"/>
      <protection locked="0"/>
    </xf>
    <xf numFmtId="0" fontId="67" fillId="0" borderId="6" xfId="50" applyFont="1" applyBorder="1" applyAlignment="1" applyProtection="1">
      <alignment horizontal="left" vertical="center" wrapText="1"/>
      <protection hidden="1"/>
    </xf>
    <xf numFmtId="0" fontId="61" fillId="2" borderId="6" xfId="49" applyFont="1" applyFill="1" applyBorder="1" applyAlignment="1" applyProtection="1">
      <alignment horizontal="center" vertical="center"/>
      <protection locked="0" hidden="1"/>
    </xf>
    <xf numFmtId="0" fontId="2" fillId="2" borderId="35" xfId="48" applyFill="1" applyBorder="1" applyAlignment="1" applyProtection="1">
      <alignment horizontal="left" vertical="center"/>
      <protection locked="0"/>
    </xf>
    <xf numFmtId="0" fontId="2" fillId="2" borderId="15" xfId="48" applyFill="1" applyBorder="1" applyAlignment="1" applyProtection="1">
      <alignment horizontal="left" vertical="center"/>
      <protection locked="0"/>
    </xf>
    <xf numFmtId="0" fontId="10" fillId="0" borderId="0" xfId="48" applyFont="1" applyAlignment="1" applyProtection="1">
      <alignment horizontal="center" vertical="center"/>
      <protection hidden="1"/>
    </xf>
    <xf numFmtId="0" fontId="37" fillId="5" borderId="0" xfId="48" applyFont="1" applyFill="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0"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0" xfId="48" applyFont="1" applyFill="1" applyBorder="1" applyAlignment="1" applyProtection="1">
      <alignment horizontal="center" vertical="center" wrapText="1"/>
      <protection locked="0"/>
    </xf>
    <xf numFmtId="0" fontId="10" fillId="0" borderId="0" xfId="0" applyFont="1" applyAlignment="1" applyProtection="1">
      <alignment horizontal="left" vertical="top" wrapText="1"/>
      <protection hidden="1"/>
    </xf>
    <xf numFmtId="0" fontId="9" fillId="2" borderId="0" xfId="0" applyFont="1" applyFill="1" applyAlignment="1" applyProtection="1">
      <alignment horizontal="justify" vertical="center" wrapText="1"/>
      <protection locked="0"/>
    </xf>
    <xf numFmtId="0" fontId="9" fillId="0" borderId="0" xfId="0" applyFont="1" applyAlignment="1" applyProtection="1">
      <alignment horizontal="left" vertical="top" wrapText="1"/>
      <protection hidden="1"/>
    </xf>
    <xf numFmtId="0" fontId="9" fillId="0" borderId="0" xfId="0" applyFont="1" applyAlignment="1" applyProtection="1">
      <alignment horizontal="justify" vertical="top"/>
      <protection hidden="1"/>
    </xf>
    <xf numFmtId="0" fontId="10" fillId="10" borderId="0" xfId="0" applyFont="1" applyFill="1" applyAlignment="1" applyProtection="1">
      <alignment horizontal="center" vertical="center"/>
      <protection hidden="1"/>
    </xf>
    <xf numFmtId="0" fontId="9" fillId="2" borderId="0" xfId="0" applyFont="1" applyFill="1" applyAlignment="1" applyProtection="1">
      <alignment horizontal="left" vertical="center" wrapText="1"/>
      <protection locked="0"/>
    </xf>
    <xf numFmtId="173" fontId="9" fillId="0" borderId="0" xfId="0" applyNumberFormat="1" applyFont="1" applyAlignment="1" applyProtection="1">
      <alignment horizontal="left" vertical="center"/>
      <protection hidden="1"/>
    </xf>
    <xf numFmtId="0" fontId="28" fillId="0" borderId="0" xfId="0" applyFont="1" applyAlignment="1" applyProtection="1">
      <alignment horizontal="justify" vertical="top"/>
      <protection hidden="1"/>
    </xf>
    <xf numFmtId="0" fontId="9" fillId="0" borderId="0" xfId="0" applyFont="1" applyAlignment="1" applyProtection="1">
      <alignment horizontal="center" vertical="center"/>
      <protection hidden="1"/>
    </xf>
    <xf numFmtId="172" fontId="9" fillId="0" borderId="0" xfId="0" applyNumberFormat="1" applyFont="1" applyAlignment="1" applyProtection="1">
      <alignment horizontal="justify" vertical="top" wrapText="1"/>
      <protection hidden="1"/>
    </xf>
    <xf numFmtId="0" fontId="56" fillId="0" borderId="0" xfId="0" applyFont="1" applyAlignment="1" applyProtection="1">
      <alignment horizontal="left" vertical="top" wrapText="1" indent="1"/>
      <protection hidden="1"/>
    </xf>
    <xf numFmtId="0" fontId="9" fillId="0" borderId="0" xfId="0" applyFont="1" applyAlignment="1" applyProtection="1">
      <alignment horizontal="center" vertical="center" wrapText="1"/>
      <protection hidden="1"/>
    </xf>
    <xf numFmtId="0" fontId="10" fillId="11" borderId="0" xfId="0" applyFont="1" applyFill="1" applyAlignment="1" applyProtection="1">
      <alignment horizontal="justify" vertical="top" wrapText="1"/>
      <protection hidden="1"/>
    </xf>
    <xf numFmtId="172" fontId="10" fillId="0" borderId="0" xfId="0" applyNumberFormat="1" applyFont="1" applyAlignment="1" applyProtection="1">
      <alignment horizontal="left" vertical="top" wrapText="1"/>
      <protection hidden="1"/>
    </xf>
    <xf numFmtId="0" fontId="9" fillId="11" borderId="0" xfId="0" applyFont="1" applyFill="1" applyAlignment="1" applyProtection="1">
      <alignment horizontal="center" vertical="top" wrapText="1"/>
      <protection hidden="1"/>
    </xf>
    <xf numFmtId="0" fontId="9" fillId="11" borderId="0" xfId="0" applyFont="1" applyFill="1" applyAlignment="1" applyProtection="1">
      <alignment horizontal="right" vertical="top" wrapText="1"/>
      <protection hidden="1"/>
    </xf>
    <xf numFmtId="0" fontId="10" fillId="0" borderId="0" xfId="0" applyFont="1" applyAlignment="1" applyProtection="1">
      <alignment horizontal="left" vertical="center"/>
      <protection hidden="1"/>
    </xf>
    <xf numFmtId="0" fontId="9" fillId="0" borderId="0" xfId="0" applyFont="1" applyAlignment="1" applyProtection="1">
      <alignment vertical="top" wrapText="1"/>
      <protection hidden="1"/>
    </xf>
    <xf numFmtId="0" fontId="9" fillId="0" borderId="0" xfId="0" applyFont="1" applyAlignment="1" applyProtection="1">
      <alignment vertical="top"/>
      <protection hidden="1"/>
    </xf>
    <xf numFmtId="0" fontId="69" fillId="9" borderId="0" xfId="52" applyFont="1" applyFill="1" applyAlignment="1" applyProtection="1">
      <alignment horizontal="left" vertical="top" wrapText="1"/>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2" borderId="0" xfId="0" applyFont="1" applyFill="1" applyAlignment="1" applyProtection="1">
      <alignment horizontal="center" vertical="center" wrapText="1"/>
      <protection locked="0"/>
    </xf>
    <xf numFmtId="0" fontId="94" fillId="0" borderId="0" xfId="35" applyFont="1" applyAlignment="1" applyProtection="1">
      <alignment vertical="top" wrapText="1"/>
      <protection hidden="1"/>
    </xf>
    <xf numFmtId="0" fontId="51" fillId="0" borderId="0" xfId="35" applyFont="1" applyAlignment="1">
      <alignment vertical="top" wrapText="1"/>
    </xf>
    <xf numFmtId="0" fontId="94" fillId="0" borderId="0" xfId="35" applyFont="1" applyAlignment="1" applyProtection="1">
      <alignment horizontal="justify" vertical="top" wrapText="1"/>
      <protection hidden="1"/>
    </xf>
    <xf numFmtId="0" fontId="94" fillId="0" borderId="0" xfId="35" applyFont="1" applyAlignment="1" applyProtection="1">
      <alignment horizontal="justify" vertical="top"/>
      <protection hidden="1"/>
    </xf>
    <xf numFmtId="0" fontId="53" fillId="0" borderId="0" xfId="35" applyFont="1" applyAlignment="1" applyProtection="1">
      <alignment horizontal="justify" vertical="top" wrapText="1"/>
      <protection hidden="1"/>
    </xf>
    <xf numFmtId="0" fontId="94" fillId="0" borderId="0" xfId="35" applyFont="1" applyAlignment="1" applyProtection="1">
      <alignment horizontal="left" vertical="top" wrapText="1" indent="5"/>
      <protection hidden="1"/>
    </xf>
    <xf numFmtId="0" fontId="94" fillId="0" borderId="4" xfId="35" applyFont="1" applyBorder="1" applyAlignment="1" applyProtection="1">
      <alignment horizontal="justify" vertical="top" wrapText="1"/>
      <protection hidden="1"/>
    </xf>
    <xf numFmtId="0" fontId="94" fillId="0" borderId="4" xfId="35" applyFont="1" applyBorder="1" applyAlignment="1" applyProtection="1">
      <alignment horizontal="left" vertical="top" wrapText="1" indent="5"/>
      <protection hidden="1"/>
    </xf>
    <xf numFmtId="0" fontId="53" fillId="0" borderId="0" xfId="35" applyFont="1" applyAlignment="1" applyProtection="1">
      <alignment horizontal="justify"/>
      <protection hidden="1"/>
    </xf>
    <xf numFmtId="0" fontId="94" fillId="0" borderId="0" xfId="35" applyFont="1" applyAlignment="1" applyProtection="1">
      <alignment horizontal="left" vertical="top" wrapText="1"/>
      <protection hidden="1"/>
    </xf>
    <xf numFmtId="0" fontId="94" fillId="0" borderId="0" xfId="35" applyFont="1" applyAlignment="1" applyProtection="1">
      <alignment horizontal="justify"/>
      <protection hidden="1"/>
    </xf>
    <xf numFmtId="0" fontId="52" fillId="0" borderId="0" xfId="35" applyFont="1" applyAlignment="1" applyProtection="1">
      <alignment horizontal="center" vertical="top"/>
      <protection hidden="1"/>
    </xf>
    <xf numFmtId="0" fontId="54" fillId="0" borderId="0" xfId="35" applyFont="1" applyAlignment="1" applyProtection="1">
      <alignment horizontal="left" vertical="top" wrapText="1"/>
      <protection hidden="1"/>
    </xf>
    <xf numFmtId="0" fontId="94" fillId="0" borderId="0" xfId="35" applyFont="1" applyAlignment="1" applyProtection="1">
      <alignment horizontal="center" vertical="top"/>
      <protection hidden="1"/>
    </xf>
    <xf numFmtId="0" fontId="94" fillId="0" borderId="0" xfId="35" applyFont="1" applyAlignment="1" applyProtection="1">
      <alignment horizontal="center" vertical="center" wrapText="1"/>
      <protection hidden="1"/>
    </xf>
    <xf numFmtId="0" fontId="94" fillId="0" borderId="6" xfId="35" applyFont="1" applyBorder="1" applyAlignment="1">
      <alignment horizontal="justify"/>
    </xf>
    <xf numFmtId="0" fontId="54" fillId="2" borderId="26" xfId="35" applyFont="1" applyFill="1" applyBorder="1" applyAlignment="1" applyProtection="1">
      <alignment horizontal="left" vertical="center" wrapText="1"/>
      <protection locked="0"/>
    </xf>
    <xf numFmtId="0" fontId="54" fillId="2" borderId="3" xfId="35" applyFont="1" applyFill="1" applyBorder="1" applyAlignment="1" applyProtection="1">
      <alignment horizontal="left" vertical="center" wrapText="1"/>
      <protection locked="0"/>
    </xf>
    <xf numFmtId="0" fontId="54" fillId="2" borderId="10" xfId="35" applyFont="1" applyFill="1" applyBorder="1" applyAlignment="1" applyProtection="1">
      <alignment horizontal="left" vertical="center" wrapText="1"/>
      <protection locked="0"/>
    </xf>
    <xf numFmtId="0" fontId="54" fillId="0" borderId="6" xfId="35" applyFont="1" applyBorder="1" applyAlignment="1" applyProtection="1">
      <alignment horizontal="justify" vertical="top" wrapText="1"/>
      <protection hidden="1"/>
    </xf>
    <xf numFmtId="14" fontId="54" fillId="2" borderId="26" xfId="35" applyNumberFormat="1" applyFont="1" applyFill="1" applyBorder="1" applyAlignment="1" applyProtection="1">
      <alignment horizontal="left" vertical="center" wrapText="1"/>
      <protection locked="0"/>
    </xf>
    <xf numFmtId="0" fontId="54" fillId="0" borderId="0" xfId="35" applyFont="1" applyAlignment="1" applyProtection="1">
      <alignment horizontal="left" vertical="top"/>
      <protection hidden="1"/>
    </xf>
    <xf numFmtId="0" fontId="24" fillId="0" borderId="0" xfId="35" applyFont="1" applyAlignment="1" applyProtection="1">
      <alignment horizontal="left" vertical="top"/>
      <protection hidden="1"/>
    </xf>
    <xf numFmtId="174" fontId="2" fillId="0" borderId="0" xfId="35" applyNumberFormat="1" applyAlignment="1" applyProtection="1">
      <alignment horizontal="left" vertical="top" wrapText="1"/>
      <protection hidden="1"/>
    </xf>
    <xf numFmtId="0" fontId="52" fillId="4" borderId="0" xfId="35" applyFont="1" applyFill="1" applyAlignment="1" applyProtection="1">
      <alignment horizontal="center" vertical="top"/>
      <protection hidden="1"/>
    </xf>
    <xf numFmtId="0" fontId="94" fillId="0" borderId="0" xfId="35" applyFont="1" applyAlignment="1" applyProtection="1">
      <alignment horizontal="center" vertical="top" wrapText="1"/>
      <protection hidden="1"/>
    </xf>
    <xf numFmtId="0" fontId="54" fillId="0" borderId="0" xfId="35" applyFont="1" applyAlignment="1" applyProtection="1">
      <alignment horizontal="justify" vertical="top" wrapText="1"/>
      <protection hidden="1"/>
    </xf>
    <xf numFmtId="0" fontId="2" fillId="0" borderId="0" xfId="35" applyAlignment="1" applyProtection="1">
      <alignment horizontal="left" vertical="top"/>
      <protection hidden="1"/>
    </xf>
    <xf numFmtId="0" fontId="2" fillId="0" borderId="0" xfId="35" applyAlignment="1" applyProtection="1">
      <alignment horizontal="left" vertical="top" wrapText="1"/>
      <protection hidden="1"/>
    </xf>
    <xf numFmtId="0" fontId="10" fillId="0" borderId="0" xfId="0" applyFont="1" applyAlignment="1" applyProtection="1">
      <alignment horizontal="justify" vertical="center" wrapText="1"/>
      <protection hidden="1"/>
    </xf>
    <xf numFmtId="0" fontId="10" fillId="0" borderId="4" xfId="0" applyFont="1" applyBorder="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9" fillId="0" borderId="0" xfId="53" applyAlignment="1" applyProtection="1">
      <alignment horizontal="left" vertical="center" wrapText="1"/>
      <protection hidden="1"/>
    </xf>
    <xf numFmtId="0" fontId="10" fillId="0" borderId="0" xfId="0" applyFont="1" applyAlignment="1" applyProtection="1">
      <alignment horizontal="center" vertical="center"/>
      <protection hidden="1"/>
    </xf>
    <xf numFmtId="0" fontId="10" fillId="0" borderId="0" xfId="53" applyFont="1" applyAlignment="1" applyProtection="1">
      <alignment horizontal="left" vertical="center"/>
      <protection hidden="1"/>
    </xf>
    <xf numFmtId="0" fontId="10" fillId="0" borderId="4" xfId="0" applyFont="1" applyBorder="1" applyAlignment="1" applyProtection="1">
      <alignment horizontal="left" vertical="top" wrapText="1"/>
      <protection hidden="1"/>
    </xf>
    <xf numFmtId="0" fontId="9" fillId="0" borderId="0" xfId="53" applyAlignment="1" applyProtection="1">
      <alignment horizontal="left" vertical="top" wrapText="1"/>
      <protection hidden="1"/>
    </xf>
    <xf numFmtId="0" fontId="93" fillId="0" borderId="0" xfId="37" applyFont="1" applyAlignment="1">
      <alignment horizontal="left" wrapText="1"/>
    </xf>
    <xf numFmtId="0" fontId="82" fillId="0" borderId="0" xfId="37" applyFont="1" applyAlignment="1" applyProtection="1">
      <alignment horizontal="justify" vertical="top" wrapText="1"/>
      <protection hidden="1"/>
    </xf>
    <xf numFmtId="0" fontId="84" fillId="0" borderId="0" xfId="37" applyFont="1" applyAlignment="1" applyProtection="1">
      <alignment horizontal="justify" vertical="top" wrapText="1"/>
      <protection hidden="1"/>
    </xf>
    <xf numFmtId="0" fontId="84" fillId="0" borderId="0" xfId="37" applyFont="1" applyAlignment="1" applyProtection="1">
      <alignment vertical="top"/>
      <protection hidden="1"/>
    </xf>
    <xf numFmtId="0" fontId="84" fillId="0" borderId="0" xfId="37" applyFont="1" applyAlignment="1" applyProtection="1">
      <alignment vertical="top" wrapText="1"/>
      <protection hidden="1"/>
    </xf>
    <xf numFmtId="0" fontId="90" fillId="0" borderId="0" xfId="37" applyFont="1" applyAlignment="1" applyProtection="1">
      <alignment horizontal="justify" vertical="top" wrapText="1"/>
      <protection hidden="1"/>
    </xf>
    <xf numFmtId="0" fontId="87" fillId="0" borderId="0" xfId="37" applyFont="1" applyAlignment="1" applyProtection="1">
      <alignment horizontal="justify" vertical="top" wrapText="1"/>
      <protection hidden="1"/>
    </xf>
    <xf numFmtId="0" fontId="87" fillId="0" borderId="0" xfId="37" applyFont="1" applyAlignment="1" applyProtection="1">
      <alignment horizontal="justify" vertical="top"/>
      <protection hidden="1"/>
    </xf>
    <xf numFmtId="0" fontId="89" fillId="0" borderId="0" xfId="37" applyFont="1" applyAlignment="1" applyProtection="1">
      <alignment horizontal="justify" vertical="top" wrapText="1"/>
      <protection hidden="1"/>
    </xf>
    <xf numFmtId="0" fontId="89" fillId="0" borderId="0" xfId="37" applyFont="1" applyAlignment="1" applyProtection="1">
      <alignment horizontal="left" vertical="top" wrapText="1"/>
      <protection hidden="1"/>
    </xf>
    <xf numFmtId="0" fontId="82" fillId="0" borderId="26" xfId="37" applyFont="1" applyBorder="1" applyAlignment="1" applyProtection="1">
      <alignment horizontal="left" vertical="top" wrapText="1"/>
      <protection hidden="1"/>
    </xf>
    <xf numFmtId="0" fontId="82" fillId="0" borderId="3" xfId="37" applyFont="1" applyBorder="1" applyAlignment="1" applyProtection="1">
      <alignment horizontal="left" vertical="top" wrapText="1"/>
      <protection hidden="1"/>
    </xf>
    <xf numFmtId="0" fontId="82" fillId="2" borderId="6" xfId="37" applyFont="1" applyFill="1" applyBorder="1" applyAlignment="1" applyProtection="1">
      <alignment horizontal="center" vertical="top" wrapText="1"/>
      <protection locked="0"/>
    </xf>
    <xf numFmtId="0" fontId="82" fillId="0" borderId="10" xfId="37" applyFont="1" applyBorder="1" applyAlignment="1" applyProtection="1">
      <alignment horizontal="left" vertical="top" wrapText="1"/>
      <protection hidden="1"/>
    </xf>
    <xf numFmtId="0" fontId="82" fillId="2" borderId="3" xfId="37" applyFont="1" applyFill="1" applyBorder="1" applyAlignment="1" applyProtection="1">
      <alignment horizontal="center" vertical="top" wrapText="1"/>
      <protection locked="0"/>
    </xf>
    <xf numFmtId="0" fontId="82" fillId="2" borderId="10" xfId="37" applyFont="1" applyFill="1" applyBorder="1" applyAlignment="1" applyProtection="1">
      <alignment horizontal="center" vertical="top" wrapText="1"/>
      <protection locked="0"/>
    </xf>
    <xf numFmtId="0" fontId="82" fillId="0" borderId="26" xfId="37" applyFont="1" applyBorder="1" applyAlignment="1" applyProtection="1">
      <alignment horizontal="center" vertical="top" wrapText="1"/>
      <protection locked="0"/>
    </xf>
    <xf numFmtId="0" fontId="82" fillId="0" borderId="3" xfId="37" applyFont="1" applyBorder="1" applyAlignment="1" applyProtection="1">
      <alignment horizontal="center" vertical="top" wrapText="1"/>
      <protection locked="0"/>
    </xf>
    <xf numFmtId="0" fontId="82" fillId="0" borderId="10" xfId="37" applyFont="1" applyBorder="1" applyAlignment="1" applyProtection="1">
      <alignment horizontal="center" vertical="top" wrapText="1"/>
      <protection locked="0"/>
    </xf>
    <xf numFmtId="0" fontId="82" fillId="2" borderId="26" xfId="37" applyFont="1" applyFill="1" applyBorder="1" applyAlignment="1" applyProtection="1">
      <alignment horizontal="center" vertical="top" wrapText="1"/>
      <protection locked="0"/>
    </xf>
    <xf numFmtId="0" fontId="82" fillId="2" borderId="11" xfId="37" applyFont="1" applyFill="1" applyBorder="1" applyAlignment="1" applyProtection="1">
      <alignment horizontal="left" vertical="top" wrapText="1"/>
      <protection hidden="1"/>
    </xf>
    <xf numFmtId="0" fontId="82" fillId="2" borderId="8" xfId="37" applyFont="1" applyFill="1" applyBorder="1" applyAlignment="1" applyProtection="1">
      <alignment horizontal="left" vertical="top" wrapText="1"/>
      <protection hidden="1"/>
    </xf>
    <xf numFmtId="0" fontId="84" fillId="2" borderId="11" xfId="37" applyFont="1" applyFill="1" applyBorder="1" applyAlignment="1" applyProtection="1">
      <alignment horizontal="left" vertical="center" wrapText="1"/>
      <protection hidden="1"/>
    </xf>
    <xf numFmtId="0" fontId="84" fillId="2" borderId="8" xfId="37" applyFont="1" applyFill="1" applyBorder="1" applyAlignment="1" applyProtection="1">
      <alignment horizontal="left" vertical="center" wrapText="1"/>
      <protection hidden="1"/>
    </xf>
    <xf numFmtId="0" fontId="82" fillId="2" borderId="12" xfId="37" applyFont="1" applyFill="1" applyBorder="1" applyAlignment="1" applyProtection="1">
      <alignment horizontal="left" vertical="top" wrapText="1"/>
      <protection hidden="1"/>
    </xf>
    <xf numFmtId="0" fontId="82" fillId="2" borderId="9" xfId="37" applyFont="1" applyFill="1" applyBorder="1" applyAlignment="1" applyProtection="1">
      <alignment horizontal="left" vertical="top" wrapText="1"/>
      <protection hidden="1"/>
    </xf>
    <xf numFmtId="0" fontId="82" fillId="0" borderId="24" xfId="37" applyFont="1" applyBorder="1" applyAlignment="1" applyProtection="1">
      <alignment horizontal="left" vertical="top" wrapText="1"/>
      <protection hidden="1"/>
    </xf>
    <xf numFmtId="0" fontId="82" fillId="0" borderId="34" xfId="37" applyFont="1" applyBorder="1" applyAlignment="1" applyProtection="1">
      <alignment horizontal="left" vertical="top" wrapText="1"/>
      <protection hidden="1"/>
    </xf>
    <xf numFmtId="0" fontId="82" fillId="0" borderId="7" xfId="37" applyFont="1" applyBorder="1" applyAlignment="1" applyProtection="1">
      <alignment horizontal="center" vertical="top"/>
      <protection hidden="1"/>
    </xf>
    <xf numFmtId="0" fontId="82" fillId="0" borderId="14" xfId="37" applyFont="1" applyBorder="1" applyAlignment="1" applyProtection="1">
      <alignment horizontal="center" vertical="top"/>
      <protection hidden="1"/>
    </xf>
    <xf numFmtId="0" fontId="82" fillId="0" borderId="13" xfId="37" applyFont="1" applyBorder="1" applyAlignment="1" applyProtection="1">
      <alignment horizontal="center" vertical="top"/>
      <protection hidden="1"/>
    </xf>
    <xf numFmtId="0" fontId="82" fillId="2" borderId="6" xfId="37" applyFont="1" applyFill="1" applyBorder="1" applyAlignment="1" applyProtection="1">
      <alignment vertical="center" wrapText="1"/>
      <protection locked="0"/>
    </xf>
    <xf numFmtId="0" fontId="82" fillId="0" borderId="26" xfId="37" applyFont="1" applyBorder="1" applyAlignment="1" applyProtection="1">
      <alignment horizontal="center" vertical="top"/>
      <protection hidden="1"/>
    </xf>
    <xf numFmtId="0" fontId="82" fillId="0" borderId="3" xfId="37" applyFont="1" applyBorder="1" applyAlignment="1" applyProtection="1">
      <alignment horizontal="center" vertical="top"/>
      <protection hidden="1"/>
    </xf>
    <xf numFmtId="0" fontId="82" fillId="0" borderId="10" xfId="37" applyFont="1" applyBorder="1" applyAlignment="1" applyProtection="1">
      <alignment horizontal="center" vertical="top"/>
      <protection hidden="1"/>
    </xf>
    <xf numFmtId="0" fontId="82" fillId="0" borderId="11" xfId="37" applyFont="1" applyBorder="1" applyAlignment="1" applyProtection="1">
      <alignment horizontal="left" vertical="top" wrapText="1"/>
      <protection hidden="1"/>
    </xf>
    <xf numFmtId="0" fontId="82" fillId="0" borderId="0" xfId="37" applyFont="1" applyAlignment="1" applyProtection="1">
      <alignment horizontal="left" vertical="top" wrapText="1"/>
      <protection hidden="1"/>
    </xf>
    <xf numFmtId="0" fontId="82" fillId="0" borderId="8" xfId="37" applyFont="1" applyBorder="1" applyAlignment="1" applyProtection="1">
      <alignment horizontal="left" vertical="top" wrapText="1"/>
      <protection hidden="1"/>
    </xf>
    <xf numFmtId="0" fontId="82" fillId="0" borderId="6" xfId="37" applyFont="1" applyBorder="1" applyAlignment="1" applyProtection="1">
      <alignment horizontal="left" vertical="top" wrapText="1"/>
      <protection hidden="1"/>
    </xf>
    <xf numFmtId="0" fontId="82" fillId="0" borderId="26" xfId="37" applyFont="1" applyBorder="1" applyAlignment="1" applyProtection="1">
      <alignment horizontal="center" vertical="center" wrapText="1"/>
      <protection hidden="1"/>
    </xf>
    <xf numFmtId="0" fontId="82" fillId="0" borderId="3" xfId="37" applyFont="1" applyBorder="1" applyAlignment="1" applyProtection="1">
      <alignment horizontal="center" vertical="center" wrapText="1"/>
      <protection hidden="1"/>
    </xf>
    <xf numFmtId="0" fontId="82" fillId="0" borderId="10" xfId="37" applyFont="1" applyBorder="1" applyAlignment="1" applyProtection="1">
      <alignment horizontal="center" vertical="center" wrapText="1"/>
      <protection hidden="1"/>
    </xf>
    <xf numFmtId="0" fontId="82" fillId="0" borderId="6" xfId="37" applyFont="1" applyBorder="1" applyAlignment="1" applyProtection="1">
      <alignment horizontal="left" vertical="top" indent="5"/>
      <protection hidden="1"/>
    </xf>
    <xf numFmtId="0" fontId="82" fillId="2" borderId="6" xfId="37" applyFont="1" applyFill="1" applyBorder="1" applyAlignment="1" applyProtection="1">
      <alignment horizontal="left" vertical="center" wrapText="1"/>
      <protection locked="0"/>
    </xf>
    <xf numFmtId="0" fontId="85" fillId="9" borderId="33" xfId="52" applyFont="1" applyFill="1" applyBorder="1" applyAlignment="1" applyProtection="1">
      <alignment horizontal="center" vertical="center" wrapText="1"/>
      <protection hidden="1"/>
    </xf>
    <xf numFmtId="0" fontId="85" fillId="9" borderId="24" xfId="52" applyFont="1" applyFill="1" applyBorder="1" applyAlignment="1" applyProtection="1">
      <alignment horizontal="center" vertical="center" wrapText="1"/>
      <protection hidden="1"/>
    </xf>
    <xf numFmtId="0" fontId="84" fillId="12" borderId="0" xfId="35" applyFont="1" applyFill="1" applyAlignment="1" applyProtection="1">
      <alignment horizontal="center" vertical="center"/>
      <protection hidden="1"/>
    </xf>
    <xf numFmtId="0" fontId="84" fillId="0" borderId="0" xfId="35" applyFont="1" applyAlignment="1" applyProtection="1">
      <alignment horizontal="left" vertical="top" wrapText="1"/>
      <protection hidden="1"/>
    </xf>
    <xf numFmtId="0" fontId="84" fillId="0" borderId="0" xfId="35" applyFont="1" applyAlignment="1" applyProtection="1">
      <alignment horizontal="left" vertical="center" wrapText="1"/>
      <protection hidden="1"/>
    </xf>
    <xf numFmtId="0" fontId="82" fillId="0" borderId="0" xfId="35" applyFont="1" applyAlignment="1" applyProtection="1">
      <alignment horizontal="left" vertical="center" wrapText="1"/>
      <protection hidden="1"/>
    </xf>
    <xf numFmtId="0" fontId="82" fillId="2" borderId="38" xfId="35" applyFont="1" applyFill="1" applyBorder="1" applyAlignment="1" applyProtection="1">
      <alignment horizontal="left" vertical="center" wrapText="1"/>
      <protection locked="0"/>
    </xf>
    <xf numFmtId="0" fontId="82" fillId="2" borderId="39" xfId="35" applyFont="1" applyFill="1" applyBorder="1" applyAlignment="1" applyProtection="1">
      <alignment horizontal="left" vertical="center" wrapText="1"/>
      <protection locked="0"/>
    </xf>
    <xf numFmtId="0" fontId="82" fillId="0" borderId="0" xfId="35" applyFont="1" applyAlignment="1" applyProtection="1">
      <alignment horizontal="left" vertical="top" wrapText="1"/>
      <protection hidden="1"/>
    </xf>
    <xf numFmtId="0" fontId="82" fillId="0" borderId="0" xfId="35" applyFont="1" applyAlignment="1" applyProtection="1">
      <alignment horizontal="justify" vertical="top" wrapText="1"/>
      <protection hidden="1"/>
    </xf>
    <xf numFmtId="0" fontId="82" fillId="0" borderId="0" xfId="35" applyFont="1" applyAlignment="1" applyProtection="1">
      <alignment vertical="top" wrapText="1"/>
      <protection hidden="1"/>
    </xf>
    <xf numFmtId="0" fontId="82" fillId="0" borderId="0" xfId="35" applyFont="1" applyAlignment="1" applyProtection="1">
      <alignment vertical="top"/>
      <protection hidden="1"/>
    </xf>
    <xf numFmtId="0" fontId="84" fillId="0" borderId="7" xfId="35" applyFont="1" applyBorder="1" applyAlignment="1" applyProtection="1">
      <alignment horizontal="center" vertical="center" wrapText="1"/>
      <protection hidden="1"/>
    </xf>
    <xf numFmtId="0" fontId="84" fillId="0" borderId="13" xfId="35" applyFont="1" applyBorder="1" applyAlignment="1" applyProtection="1">
      <alignment horizontal="center" vertical="center" wrapText="1"/>
      <protection hidden="1"/>
    </xf>
    <xf numFmtId="0" fontId="84" fillId="0" borderId="33" xfId="35" applyFont="1" applyBorder="1" applyAlignment="1" applyProtection="1">
      <alignment horizontal="center" vertical="center" wrapText="1"/>
      <protection hidden="1"/>
    </xf>
    <xf numFmtId="0" fontId="84" fillId="0" borderId="24" xfId="35" applyFont="1" applyBorder="1" applyAlignment="1" applyProtection="1">
      <alignment horizontal="center" vertical="center" wrapText="1"/>
      <protection hidden="1"/>
    </xf>
    <xf numFmtId="0" fontId="84" fillId="0" borderId="12" xfId="35" applyFont="1" applyBorder="1" applyAlignment="1" applyProtection="1">
      <alignment horizontal="center" vertical="center" wrapText="1"/>
      <protection hidden="1"/>
    </xf>
    <xf numFmtId="0" fontId="84" fillId="0" borderId="4" xfId="35" applyFont="1" applyBorder="1" applyAlignment="1" applyProtection="1">
      <alignment horizontal="center" vertical="center" wrapText="1"/>
      <protection hidden="1"/>
    </xf>
    <xf numFmtId="0" fontId="84" fillId="0" borderId="34" xfId="35" applyFont="1" applyBorder="1" applyAlignment="1" applyProtection="1">
      <alignment horizontal="center" vertical="center" wrapText="1"/>
      <protection hidden="1"/>
    </xf>
    <xf numFmtId="0" fontId="84" fillId="0" borderId="9" xfId="35" applyFont="1" applyBorder="1" applyAlignment="1" applyProtection="1">
      <alignment horizontal="center" vertical="center" wrapText="1"/>
      <protection hidden="1"/>
    </xf>
    <xf numFmtId="0" fontId="84" fillId="0" borderId="0" xfId="35" applyFont="1" applyAlignment="1" applyProtection="1">
      <alignment vertical="top"/>
      <protection hidden="1"/>
    </xf>
    <xf numFmtId="0" fontId="82" fillId="0" borderId="6" xfId="35" applyFont="1" applyBorder="1" applyAlignment="1" applyProtection="1">
      <alignment horizontal="left" vertical="center" wrapText="1"/>
      <protection hidden="1"/>
    </xf>
    <xf numFmtId="0" fontId="86" fillId="0" borderId="6" xfId="35" applyFont="1" applyBorder="1" applyAlignment="1" applyProtection="1">
      <alignment horizontal="left" vertical="center" wrapText="1"/>
      <protection hidden="1"/>
    </xf>
    <xf numFmtId="0" fontId="82" fillId="0" borderId="7" xfId="35" applyFont="1" applyBorder="1" applyAlignment="1" applyProtection="1">
      <alignment horizontal="center" vertical="center"/>
      <protection hidden="1"/>
    </xf>
    <xf numFmtId="0" fontId="82" fillId="0" borderId="14" xfId="35" applyFont="1" applyBorder="1" applyAlignment="1" applyProtection="1">
      <alignment horizontal="center" vertical="center"/>
      <protection hidden="1"/>
    </xf>
    <xf numFmtId="0" fontId="82" fillId="0" borderId="13" xfId="35" applyFont="1" applyBorder="1" applyAlignment="1" applyProtection="1">
      <alignment horizontal="center" vertical="center"/>
      <protection hidden="1"/>
    </xf>
    <xf numFmtId="0" fontId="82" fillId="0" borderId="33" xfId="35" applyFont="1" applyBorder="1" applyAlignment="1" applyProtection="1">
      <alignment horizontal="left" vertical="center" wrapText="1"/>
      <protection hidden="1"/>
    </xf>
    <xf numFmtId="0" fontId="82" fillId="0" borderId="34" xfId="35" applyFont="1" applyBorder="1" applyAlignment="1" applyProtection="1">
      <alignment horizontal="left" vertical="center" wrapText="1"/>
      <protection hidden="1"/>
    </xf>
    <xf numFmtId="0" fontId="82" fillId="0" borderId="11" xfId="35" applyFont="1" applyBorder="1" applyAlignment="1" applyProtection="1">
      <alignment horizontal="left" vertical="center" wrapText="1"/>
      <protection hidden="1"/>
    </xf>
    <xf numFmtId="0" fontId="82" fillId="0" borderId="8" xfId="35" applyFont="1" applyBorder="1" applyAlignment="1" applyProtection="1">
      <alignment horizontal="left" vertical="center" wrapText="1"/>
      <protection hidden="1"/>
    </xf>
    <xf numFmtId="0" fontId="82" fillId="0" borderId="12" xfId="35" applyFont="1" applyBorder="1" applyAlignment="1" applyProtection="1">
      <alignment horizontal="left" vertical="center" wrapText="1"/>
      <protection hidden="1"/>
    </xf>
    <xf numFmtId="0" fontId="82" fillId="0" borderId="9" xfId="35" applyFont="1" applyBorder="1" applyAlignment="1" applyProtection="1">
      <alignment horizontal="left" vertical="center" wrapText="1"/>
      <protection hidden="1"/>
    </xf>
    <xf numFmtId="0" fontId="88" fillId="0" borderId="6" xfId="35" applyFont="1" applyBorder="1" applyAlignment="1" applyProtection="1">
      <alignment horizontal="left" vertical="center" wrapText="1"/>
      <protection hidden="1"/>
    </xf>
    <xf numFmtId="0" fontId="82" fillId="2" borderId="42" xfId="35" applyFont="1" applyFill="1" applyBorder="1" applyAlignment="1" applyProtection="1">
      <alignment horizontal="left" vertical="center" wrapText="1"/>
      <protection locked="0"/>
    </xf>
    <xf numFmtId="0" fontId="82" fillId="2" borderId="41" xfId="35" applyFont="1" applyFill="1" applyBorder="1" applyAlignment="1" applyProtection="1">
      <alignment horizontal="left" vertical="center" wrapText="1"/>
      <protection locked="0"/>
    </xf>
    <xf numFmtId="0" fontId="82" fillId="2" borderId="22" xfId="35" applyFont="1" applyFill="1" applyBorder="1" applyAlignment="1" applyProtection="1">
      <alignment horizontal="left" vertical="center" wrapText="1"/>
      <protection locked="0"/>
    </xf>
    <xf numFmtId="0" fontId="82" fillId="2" borderId="43" xfId="35" applyFont="1" applyFill="1" applyBorder="1" applyAlignment="1" applyProtection="1">
      <alignment horizontal="left" vertical="center" wrapText="1"/>
      <protection locked="0"/>
    </xf>
    <xf numFmtId="0" fontId="82" fillId="2" borderId="23" xfId="35" applyFont="1" applyFill="1" applyBorder="1" applyAlignment="1" applyProtection="1">
      <alignment horizontal="left" vertical="center" wrapText="1"/>
      <protection locked="0"/>
    </xf>
    <xf numFmtId="0" fontId="91" fillId="0" borderId="26" xfId="37" applyFont="1" applyBorder="1" applyAlignment="1" applyProtection="1">
      <alignment horizontal="left" vertical="center" wrapText="1"/>
      <protection hidden="1"/>
    </xf>
    <xf numFmtId="0" fontId="91" fillId="0" borderId="3" xfId="37" applyFont="1" applyBorder="1" applyAlignment="1" applyProtection="1">
      <alignment horizontal="left" vertical="center" wrapText="1"/>
      <protection hidden="1"/>
    </xf>
    <xf numFmtId="0" fontId="91" fillId="0" borderId="10" xfId="37" applyFont="1" applyBorder="1" applyAlignment="1" applyProtection="1">
      <alignment horizontal="left" vertical="center" wrapText="1"/>
      <protection hidden="1"/>
    </xf>
    <xf numFmtId="0" fontId="84" fillId="0" borderId="6" xfId="37" applyFont="1" applyBorder="1" applyAlignment="1" applyProtection="1">
      <alignment horizontal="justify" vertical="top" wrapText="1"/>
      <protection hidden="1"/>
    </xf>
    <xf numFmtId="0" fontId="84" fillId="0" borderId="0" xfId="35" applyFont="1" applyAlignment="1" applyProtection="1">
      <alignment vertical="center" wrapText="1"/>
      <protection hidden="1"/>
    </xf>
    <xf numFmtId="0" fontId="82" fillId="0" borderId="26" xfId="37" applyFont="1" applyBorder="1" applyAlignment="1" applyProtection="1">
      <alignment horizontal="center"/>
      <protection hidden="1"/>
    </xf>
    <xf numFmtId="0" fontId="82" fillId="0" borderId="3" xfId="37" applyFont="1" applyBorder="1" applyAlignment="1" applyProtection="1">
      <alignment horizontal="center"/>
      <protection hidden="1"/>
    </xf>
    <xf numFmtId="0" fontId="82" fillId="0" borderId="10" xfId="37" applyFont="1" applyBorder="1" applyAlignment="1" applyProtection="1">
      <alignment horizontal="center"/>
      <protection hidden="1"/>
    </xf>
    <xf numFmtId="0" fontId="90" fillId="0" borderId="6" xfId="37" applyFont="1" applyBorder="1" applyAlignment="1" applyProtection="1">
      <alignment horizontal="justify" vertical="top" wrapText="1"/>
      <protection hidden="1"/>
    </xf>
    <xf numFmtId="0" fontId="84" fillId="0" borderId="6" xfId="37" applyFont="1" applyBorder="1" applyAlignment="1" applyProtection="1">
      <alignment vertical="center" wrapText="1"/>
      <protection hidden="1"/>
    </xf>
    <xf numFmtId="0" fontId="84" fillId="0" borderId="6" xfId="37" applyFont="1" applyBorder="1" applyAlignment="1" applyProtection="1">
      <alignment horizontal="center" vertical="center" wrapText="1"/>
      <protection hidden="1"/>
    </xf>
    <xf numFmtId="0" fontId="82" fillId="0" borderId="6" xfId="37" applyFont="1" applyBorder="1" applyAlignment="1" applyProtection="1">
      <alignment vertical="center" wrapText="1"/>
      <protection hidden="1"/>
    </xf>
    <xf numFmtId="0" fontId="89" fillId="0" borderId="6" xfId="37" applyFont="1" applyBorder="1" applyAlignment="1" applyProtection="1">
      <alignment horizontal="center" vertical="center" wrapText="1"/>
      <protection hidden="1"/>
    </xf>
    <xf numFmtId="0" fontId="84" fillId="0" borderId="4" xfId="35" applyFont="1" applyBorder="1" applyAlignment="1" applyProtection="1">
      <alignment horizontal="left" vertical="top" wrapText="1"/>
      <protection hidden="1"/>
    </xf>
    <xf numFmtId="0" fontId="84" fillId="0" borderId="26" xfId="35" applyFont="1" applyBorder="1" applyAlignment="1" applyProtection="1">
      <alignment horizontal="left" vertical="center" wrapText="1"/>
      <protection hidden="1"/>
    </xf>
    <xf numFmtId="0" fontId="84" fillId="0" borderId="3" xfId="35" applyFont="1" applyBorder="1" applyAlignment="1" applyProtection="1">
      <alignment horizontal="left" vertical="center" wrapText="1"/>
      <protection hidden="1"/>
    </xf>
    <xf numFmtId="0" fontId="84" fillId="0" borderId="10" xfId="35" applyFont="1" applyBorder="1" applyAlignment="1" applyProtection="1">
      <alignment horizontal="left" vertical="center" wrapText="1"/>
      <protection hidden="1"/>
    </xf>
    <xf numFmtId="0" fontId="84" fillId="0" borderId="4" xfId="35" applyFont="1" applyBorder="1" applyAlignment="1" applyProtection="1">
      <alignment horizontal="left" vertical="center" wrapText="1"/>
      <protection hidden="1"/>
    </xf>
    <xf numFmtId="0" fontId="84" fillId="0" borderId="44" xfId="35" applyFont="1" applyBorder="1" applyAlignment="1" applyProtection="1">
      <alignment horizontal="center" vertical="center" wrapText="1"/>
      <protection hidden="1"/>
    </xf>
    <xf numFmtId="0" fontId="84" fillId="0" borderId="45" xfId="35" applyFont="1" applyBorder="1" applyAlignment="1" applyProtection="1">
      <alignment horizontal="center" vertical="center" wrapText="1"/>
      <protection hidden="1"/>
    </xf>
    <xf numFmtId="0" fontId="82" fillId="0" borderId="29" xfId="35" applyFont="1" applyBorder="1" applyAlignment="1" applyProtection="1">
      <alignment horizontal="left" vertical="center" wrapText="1"/>
      <protection hidden="1"/>
    </xf>
    <xf numFmtId="0" fontId="82" fillId="0" borderId="15" xfId="35" applyFont="1" applyBorder="1" applyAlignment="1" applyProtection="1">
      <alignment horizontal="left" vertical="center" wrapText="1"/>
      <protection hidden="1"/>
    </xf>
    <xf numFmtId="0" fontId="82" fillId="2" borderId="50" xfId="35" applyFont="1" applyFill="1" applyBorder="1" applyAlignment="1" applyProtection="1">
      <alignment horizontal="left" vertical="center" wrapText="1"/>
      <protection locked="0"/>
    </xf>
    <xf numFmtId="0" fontId="82" fillId="2" borderId="51" xfId="35" applyFont="1" applyFill="1" applyBorder="1" applyAlignment="1" applyProtection="1">
      <alignment horizontal="left" vertical="center" wrapText="1"/>
      <protection locked="0"/>
    </xf>
    <xf numFmtId="0" fontId="82" fillId="0" borderId="7" xfId="35" applyFont="1" applyBorder="1" applyAlignment="1" applyProtection="1">
      <alignment horizontal="left" vertical="center" wrapText="1"/>
      <protection hidden="1"/>
    </xf>
    <xf numFmtId="0" fontId="82" fillId="0" borderId="46" xfId="35" applyFont="1" applyBorder="1" applyAlignment="1" applyProtection="1">
      <alignment horizontal="left" vertical="center" wrapText="1"/>
      <protection hidden="1"/>
    </xf>
    <xf numFmtId="0" fontId="82" fillId="0" borderId="47" xfId="35" applyFont="1" applyBorder="1" applyAlignment="1" applyProtection="1">
      <alignment horizontal="left" vertical="center" wrapText="1"/>
      <protection hidden="1"/>
    </xf>
    <xf numFmtId="0" fontId="82" fillId="0" borderId="3" xfId="35" applyFont="1" applyBorder="1" applyAlignment="1" applyProtection="1">
      <alignment horizontal="left" vertical="center" wrapText="1"/>
      <protection hidden="1"/>
    </xf>
    <xf numFmtId="0" fontId="82" fillId="0" borderId="24" xfId="35" applyFont="1" applyBorder="1" applyAlignment="1" applyProtection="1">
      <alignment horizontal="left" vertical="center" wrapText="1"/>
      <protection hidden="1"/>
    </xf>
    <xf numFmtId="0" fontId="82" fillId="2" borderId="48" xfId="35" applyFont="1" applyFill="1" applyBorder="1" applyAlignment="1" applyProtection="1">
      <alignment horizontal="left" vertical="center" wrapText="1"/>
      <protection locked="0"/>
    </xf>
    <xf numFmtId="0" fontId="82" fillId="2" borderId="49" xfId="35" applyFont="1" applyFill="1" applyBorder="1" applyAlignment="1" applyProtection="1">
      <alignment horizontal="left" vertical="center" wrapText="1"/>
      <protection locked="0"/>
    </xf>
    <xf numFmtId="0" fontId="84" fillId="0" borderId="6" xfId="35" applyFont="1" applyBorder="1" applyAlignment="1" applyProtection="1">
      <alignment horizontal="left" vertical="center" wrapText="1"/>
      <protection hidden="1"/>
    </xf>
    <xf numFmtId="0" fontId="82" fillId="0" borderId="48" xfId="35" applyFont="1" applyBorder="1" applyAlignment="1" applyProtection="1">
      <alignment horizontal="center" vertical="center" wrapText="1"/>
      <protection hidden="1"/>
    </xf>
    <xf numFmtId="0" fontId="82" fillId="0" borderId="49" xfId="35" applyFont="1" applyBorder="1" applyAlignment="1" applyProtection="1">
      <alignment horizontal="center" vertical="center" wrapText="1"/>
      <protection hidden="1"/>
    </xf>
    <xf numFmtId="0" fontId="84" fillId="0" borderId="31" xfId="35" applyFont="1" applyBorder="1" applyAlignment="1" applyProtection="1">
      <alignment horizontal="center" vertical="center" wrapText="1"/>
      <protection hidden="1"/>
    </xf>
    <xf numFmtId="0" fontId="84" fillId="0" borderId="32" xfId="35" applyFont="1" applyBorder="1" applyAlignment="1" applyProtection="1">
      <alignment horizontal="center" vertical="center" wrapText="1"/>
      <protection hidden="1"/>
    </xf>
    <xf numFmtId="0" fontId="82" fillId="0" borderId="28" xfId="35" applyFont="1" applyBorder="1" applyAlignment="1" applyProtection="1">
      <alignment horizontal="justify" vertical="top" wrapText="1"/>
      <protection hidden="1"/>
    </xf>
    <xf numFmtId="0" fontId="82" fillId="0" borderId="36" xfId="35" applyFont="1" applyBorder="1" applyAlignment="1" applyProtection="1">
      <alignment horizontal="justify" vertical="top" wrapText="1"/>
      <protection hidden="1"/>
    </xf>
    <xf numFmtId="0" fontId="82" fillId="2" borderId="52" xfId="35" applyFont="1" applyFill="1" applyBorder="1" applyAlignment="1" applyProtection="1">
      <alignment horizontal="left" vertical="center" wrapText="1"/>
      <protection locked="0"/>
    </xf>
    <xf numFmtId="0" fontId="87" fillId="0" borderId="24" xfId="35" applyFont="1" applyBorder="1" applyAlignment="1" applyProtection="1">
      <alignment horizontal="left" vertical="top" wrapText="1"/>
      <protection hidden="1"/>
    </xf>
    <xf numFmtId="0" fontId="87" fillId="0" borderId="0" xfId="35" applyFont="1" applyAlignment="1" applyProtection="1">
      <alignment horizontal="left" vertical="top" wrapText="1"/>
      <protection hidden="1"/>
    </xf>
    <xf numFmtId="0" fontId="87" fillId="0" borderId="8" xfId="35" applyFont="1" applyBorder="1" applyAlignment="1" applyProtection="1">
      <alignment horizontal="left" vertical="top" wrapText="1"/>
      <protection hidden="1"/>
    </xf>
    <xf numFmtId="0" fontId="82" fillId="0" borderId="10" xfId="35" applyFont="1" applyBorder="1" applyAlignment="1" applyProtection="1">
      <alignment horizontal="justify" vertical="center" wrapText="1"/>
      <protection hidden="1"/>
    </xf>
    <xf numFmtId="0" fontId="82" fillId="0" borderId="6" xfId="35" applyFont="1" applyBorder="1" applyAlignment="1" applyProtection="1">
      <alignment horizontal="justify" vertical="center" wrapText="1"/>
      <protection hidden="1"/>
    </xf>
    <xf numFmtId="0" fontId="82" fillId="2" borderId="6" xfId="35" applyFont="1" applyFill="1" applyBorder="1" applyAlignment="1" applyProtection="1">
      <alignment horizontal="left" vertical="center" wrapText="1"/>
      <protection locked="0"/>
    </xf>
    <xf numFmtId="0" fontId="82" fillId="0" borderId="14" xfId="35" applyFont="1" applyBorder="1" applyAlignment="1" applyProtection="1">
      <alignment horizontal="left" vertical="center" wrapText="1"/>
      <protection hidden="1"/>
    </xf>
    <xf numFmtId="0" fontId="82" fillId="0" borderId="53" xfId="35" applyFont="1" applyBorder="1" applyAlignment="1" applyProtection="1">
      <alignment horizontal="left" vertical="center" wrapText="1"/>
      <protection hidden="1"/>
    </xf>
    <xf numFmtId="0" fontId="82" fillId="0" borderId="54" xfId="35" applyFont="1" applyBorder="1" applyAlignment="1" applyProtection="1">
      <alignment horizontal="left" vertical="center" wrapText="1"/>
      <protection hidden="1"/>
    </xf>
    <xf numFmtId="0" fontId="82" fillId="0" borderId="26" xfId="35" applyFont="1" applyBorder="1" applyAlignment="1" applyProtection="1">
      <alignment horizontal="left" vertical="center" wrapText="1"/>
      <protection hidden="1"/>
    </xf>
    <xf numFmtId="0" fontId="82" fillId="0" borderId="10" xfId="35" applyFont="1" applyBorder="1" applyAlignment="1" applyProtection="1">
      <alignment horizontal="left" vertical="center" wrapText="1"/>
      <protection hidden="1"/>
    </xf>
    <xf numFmtId="0" fontId="82" fillId="2" borderId="29" xfId="35" applyFont="1" applyFill="1" applyBorder="1" applyAlignment="1" applyProtection="1">
      <alignment horizontal="left" vertical="center" wrapText="1"/>
      <protection locked="0"/>
    </xf>
    <xf numFmtId="0" fontId="82" fillId="2" borderId="15" xfId="35" applyFont="1" applyFill="1" applyBorder="1" applyAlignment="1" applyProtection="1">
      <alignment horizontal="left" vertical="center" wrapText="1"/>
      <protection locked="0"/>
    </xf>
    <xf numFmtId="0" fontId="82" fillId="0" borderId="27" xfId="35" applyFont="1" applyBorder="1" applyAlignment="1" applyProtection="1">
      <alignment horizontal="left" vertical="center" wrapText="1"/>
      <protection hidden="1"/>
    </xf>
    <xf numFmtId="0" fontId="82" fillId="0" borderId="30" xfId="35" applyFont="1" applyBorder="1" applyAlignment="1" applyProtection="1">
      <alignment horizontal="left" vertical="center" wrapText="1"/>
      <protection hidden="1"/>
    </xf>
    <xf numFmtId="0" fontId="82" fillId="2" borderId="27" xfId="35" applyFont="1" applyFill="1" applyBorder="1" applyAlignment="1" applyProtection="1">
      <alignment horizontal="left" vertical="center" wrapText="1"/>
      <protection locked="0"/>
    </xf>
    <xf numFmtId="0" fontId="82" fillId="2" borderId="30" xfId="35" applyFont="1" applyFill="1" applyBorder="1" applyAlignment="1" applyProtection="1">
      <alignment horizontal="left" vertical="center" wrapText="1"/>
      <protection locked="0"/>
    </xf>
    <xf numFmtId="0" fontId="84" fillId="0" borderId="29" xfId="35" applyFont="1" applyBorder="1" applyAlignment="1" applyProtection="1">
      <alignment horizontal="center" vertical="center" wrapText="1"/>
      <protection hidden="1"/>
    </xf>
    <xf numFmtId="0" fontId="84" fillId="0" borderId="15" xfId="35" applyFont="1" applyBorder="1" applyAlignment="1" applyProtection="1">
      <alignment horizontal="center" vertical="center" wrapText="1"/>
      <protection hidden="1"/>
    </xf>
    <xf numFmtId="0" fontId="82" fillId="0" borderId="28" xfId="35" applyFont="1" applyBorder="1" applyAlignment="1" applyProtection="1">
      <alignment horizontal="left" vertical="center" wrapText="1"/>
      <protection hidden="1"/>
    </xf>
    <xf numFmtId="0" fontId="82" fillId="0" borderId="37" xfId="35" applyFont="1" applyBorder="1" applyAlignment="1" applyProtection="1">
      <alignment horizontal="left" vertical="center" wrapText="1"/>
      <protection hidden="1"/>
    </xf>
    <xf numFmtId="0" fontId="82" fillId="0" borderId="37" xfId="35" applyFont="1" applyBorder="1" applyAlignment="1" applyProtection="1">
      <alignment horizontal="justify" vertical="top" wrapText="1"/>
      <protection hidden="1"/>
    </xf>
    <xf numFmtId="0" fontId="82" fillId="2" borderId="28" xfId="35" applyFont="1" applyFill="1" applyBorder="1" applyAlignment="1" applyProtection="1">
      <alignment horizontal="left" vertical="center" wrapText="1"/>
      <protection locked="0"/>
    </xf>
    <xf numFmtId="0" fontId="82" fillId="2" borderId="37" xfId="35" applyFont="1" applyFill="1" applyBorder="1" applyAlignment="1" applyProtection="1">
      <alignment horizontal="left" vertical="center" wrapText="1"/>
      <protection locked="0"/>
    </xf>
    <xf numFmtId="0" fontId="82" fillId="0" borderId="35" xfId="35" applyFont="1" applyBorder="1" applyAlignment="1" applyProtection="1">
      <alignment horizontal="left" vertical="center" wrapText="1"/>
      <protection hidden="1"/>
    </xf>
    <xf numFmtId="0" fontId="87" fillId="0" borderId="3" xfId="35" applyFont="1" applyBorder="1" applyAlignment="1" applyProtection="1">
      <alignment horizontal="left" vertical="top" wrapText="1"/>
      <protection hidden="1"/>
    </xf>
    <xf numFmtId="0" fontId="87" fillId="0" borderId="10" xfId="35" applyFont="1" applyBorder="1" applyAlignment="1" applyProtection="1">
      <alignment horizontal="left" vertical="top" wrapText="1"/>
      <protection hidden="1"/>
    </xf>
    <xf numFmtId="0" fontId="84" fillId="0" borderId="38" xfId="35" applyFont="1" applyBorder="1" applyAlignment="1" applyProtection="1">
      <alignment horizontal="left" vertical="top"/>
      <protection hidden="1"/>
    </xf>
    <xf numFmtId="0" fontId="87" fillId="2" borderId="22" xfId="35" applyFont="1" applyFill="1" applyBorder="1" applyAlignment="1" applyProtection="1">
      <alignment horizontal="left" vertical="center" wrapText="1"/>
      <protection locked="0"/>
    </xf>
    <xf numFmtId="0" fontId="87" fillId="2" borderId="40" xfId="35" applyFont="1" applyFill="1" applyBorder="1" applyAlignment="1" applyProtection="1">
      <alignment horizontal="left" vertical="center" wrapText="1"/>
      <protection locked="0"/>
    </xf>
    <xf numFmtId="0" fontId="87" fillId="2" borderId="5" xfId="35" applyFont="1" applyFill="1" applyBorder="1" applyAlignment="1" applyProtection="1">
      <alignment horizontal="left" vertical="center" wrapText="1"/>
      <protection locked="0"/>
    </xf>
    <xf numFmtId="0" fontId="87" fillId="2" borderId="41" xfId="35" applyFont="1" applyFill="1" applyBorder="1" applyAlignment="1" applyProtection="1">
      <alignment horizontal="left" vertical="center" wrapText="1"/>
      <protection locked="0"/>
    </xf>
    <xf numFmtId="0" fontId="87" fillId="0" borderId="0" xfId="35" applyFont="1" applyAlignment="1" applyProtection="1">
      <alignment horizontal="justify" vertical="top" wrapText="1"/>
      <protection hidden="1"/>
    </xf>
    <xf numFmtId="0" fontId="82" fillId="2" borderId="33" xfId="35" applyFont="1" applyFill="1" applyBorder="1" applyAlignment="1" applyProtection="1">
      <alignment horizontal="center" vertical="top" wrapText="1"/>
      <protection locked="0"/>
    </xf>
    <xf numFmtId="0" fontId="82" fillId="2" borderId="34" xfId="35" applyFont="1" applyFill="1" applyBorder="1" applyAlignment="1" applyProtection="1">
      <alignment horizontal="center" vertical="top"/>
      <protection locked="0"/>
    </xf>
    <xf numFmtId="0" fontId="82" fillId="0" borderId="33" xfId="35" applyFont="1" applyBorder="1" applyAlignment="1" applyProtection="1">
      <alignment horizontal="center" vertical="center" wrapText="1"/>
      <protection hidden="1"/>
    </xf>
    <xf numFmtId="0" fontId="82" fillId="0" borderId="34" xfId="35" applyFont="1" applyBorder="1" applyAlignment="1" applyProtection="1">
      <alignment horizontal="center" vertical="center" wrapText="1"/>
      <protection hidden="1"/>
    </xf>
    <xf numFmtId="0" fontId="82" fillId="2" borderId="29" xfId="35" applyFont="1" applyFill="1" applyBorder="1" applyAlignment="1" applyProtection="1">
      <alignment horizontal="center" vertical="center" wrapText="1"/>
      <protection locked="0"/>
    </xf>
    <xf numFmtId="0" fontId="82" fillId="2" borderId="15" xfId="35" applyFont="1" applyFill="1" applyBorder="1" applyAlignment="1" applyProtection="1">
      <alignment horizontal="center" vertical="center" wrapText="1"/>
      <protection locked="0"/>
    </xf>
    <xf numFmtId="0" fontId="82" fillId="0" borderId="4" xfId="35" applyFont="1" applyBorder="1" applyAlignment="1" applyProtection="1">
      <alignment horizontal="justify" vertical="top" wrapText="1"/>
      <protection hidden="1"/>
    </xf>
    <xf numFmtId="0" fontId="82" fillId="0" borderId="26" xfId="35" applyFont="1" applyBorder="1" applyAlignment="1" applyProtection="1">
      <alignment horizontal="left" vertical="top"/>
      <protection hidden="1"/>
    </xf>
    <xf numFmtId="0" fontId="82" fillId="0" borderId="10" xfId="35" applyFont="1" applyBorder="1" applyAlignment="1" applyProtection="1">
      <alignment horizontal="left" vertical="top"/>
      <protection hidden="1"/>
    </xf>
    <xf numFmtId="0" fontId="84" fillId="0" borderId="26" xfId="35" applyFont="1" applyBorder="1" applyAlignment="1" applyProtection="1">
      <alignment horizontal="center" vertical="top" wrapText="1"/>
      <protection hidden="1"/>
    </xf>
    <xf numFmtId="0" fontId="84" fillId="0" borderId="10" xfId="35" applyFont="1" applyBorder="1" applyAlignment="1" applyProtection="1">
      <alignment horizontal="center" vertical="top" wrapText="1"/>
      <protection hidden="1"/>
    </xf>
    <xf numFmtId="0" fontId="82" fillId="0" borderId="55" xfId="35" applyFont="1" applyBorder="1" applyAlignment="1" applyProtection="1">
      <alignment horizontal="center" vertical="center" wrapText="1"/>
      <protection hidden="1"/>
    </xf>
    <xf numFmtId="0" fontId="82" fillId="0" borderId="56" xfId="35" applyFont="1" applyBorder="1" applyAlignment="1" applyProtection="1">
      <alignment horizontal="center" vertical="center" wrapText="1"/>
      <protection hidden="1"/>
    </xf>
    <xf numFmtId="173" fontId="84" fillId="0" borderId="0" xfId="35" applyNumberFormat="1" applyFont="1" applyAlignment="1" applyProtection="1">
      <alignment horizontal="left" vertical="center"/>
      <protection hidden="1"/>
    </xf>
    <xf numFmtId="0" fontId="84" fillId="0" borderId="0" xfId="35" applyFont="1" applyAlignment="1" applyProtection="1">
      <alignment horizontal="left" vertical="center"/>
      <protection hidden="1"/>
    </xf>
    <xf numFmtId="0" fontId="82" fillId="2" borderId="33" xfId="35" applyFont="1" applyFill="1" applyBorder="1" applyAlignment="1" applyProtection="1">
      <alignment horizontal="center" vertical="center" wrapText="1"/>
      <protection locked="0"/>
    </xf>
    <xf numFmtId="0" fontId="82" fillId="2" borderId="34" xfId="35" applyFont="1" applyFill="1" applyBorder="1" applyAlignment="1" applyProtection="1">
      <alignment horizontal="center" vertical="center" wrapText="1"/>
      <protection locked="0"/>
    </xf>
    <xf numFmtId="0" fontId="82" fillId="2" borderId="26" xfId="35" applyFont="1" applyFill="1" applyBorder="1" applyAlignment="1" applyProtection="1">
      <alignment horizontal="center" vertical="top" wrapText="1"/>
      <protection locked="0"/>
    </xf>
    <xf numFmtId="0" fontId="82" fillId="2" borderId="10" xfId="35" applyFont="1" applyFill="1" applyBorder="1" applyAlignment="1" applyProtection="1">
      <alignment horizontal="center" vertical="top"/>
      <protection locked="0"/>
    </xf>
    <xf numFmtId="0" fontId="82" fillId="0" borderId="6" xfId="35" applyFont="1" applyBorder="1" applyAlignment="1" applyProtection="1">
      <alignment horizontal="justify" vertical="top" wrapText="1"/>
      <protection hidden="1"/>
    </xf>
    <xf numFmtId="0" fontId="84" fillId="0" borderId="0" xfId="35" applyFont="1" applyAlignment="1" applyProtection="1">
      <alignment vertical="top" wrapText="1"/>
      <protection hidden="1"/>
    </xf>
    <xf numFmtId="0" fontId="5" fillId="0" borderId="0" xfId="0" applyFont="1" applyAlignment="1" applyProtection="1">
      <alignment horizontal="justify" vertical="center" wrapText="1"/>
      <protection hidden="1"/>
    </xf>
    <xf numFmtId="0" fontId="5" fillId="0" borderId="0" xfId="0" applyFont="1" applyAlignment="1" applyProtection="1">
      <alignment horizontal="justify" vertical="top" wrapText="1"/>
      <protection hidden="1"/>
    </xf>
    <xf numFmtId="0" fontId="10" fillId="0" borderId="0" xfId="0" applyFont="1" applyAlignment="1" applyProtection="1">
      <alignment horizontal="left" vertical="center" wrapText="1"/>
      <protection hidden="1"/>
    </xf>
    <xf numFmtId="0" fontId="5" fillId="0" borderId="0" xfId="0" applyFont="1" applyAlignment="1" applyProtection="1">
      <alignment horizontal="justify" vertical="center"/>
      <protection hidden="1"/>
    </xf>
    <xf numFmtId="0" fontId="5" fillId="2" borderId="5" xfId="0" applyFont="1" applyFill="1" applyBorder="1" applyAlignment="1" applyProtection="1">
      <alignment horizontal="justify" vertical="center" wrapText="1"/>
      <protection locked="0"/>
    </xf>
    <xf numFmtId="0" fontId="10" fillId="0" borderId="4" xfId="0" applyFont="1" applyBorder="1" applyAlignment="1" applyProtection="1">
      <alignment horizontal="right" vertical="top" wrapText="1"/>
      <protection hidden="1"/>
    </xf>
    <xf numFmtId="0" fontId="10" fillId="0" borderId="0" xfId="0" applyFont="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0" xfId="0" applyFont="1" applyBorder="1" applyAlignment="1" applyProtection="1">
      <alignment horizontal="center" vertical="center" wrapText="1"/>
      <protection hidden="1"/>
    </xf>
    <xf numFmtId="0" fontId="45" fillId="0" borderId="0" xfId="0" applyFont="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0" fillId="0" borderId="13" xfId="0" applyBorder="1" applyAlignment="1">
      <alignment horizontal="center" vertical="center"/>
    </xf>
    <xf numFmtId="0" fontId="10" fillId="0" borderId="7" xfId="0" applyFont="1" applyBorder="1" applyAlignment="1" applyProtection="1">
      <alignment horizontal="center" vertical="center" wrapText="1"/>
      <protection hidden="1"/>
    </xf>
    <xf numFmtId="0" fontId="10" fillId="0" borderId="13" xfId="0" applyFont="1" applyBorder="1" applyAlignment="1" applyProtection="1">
      <alignment horizontal="center" vertical="center" wrapText="1"/>
      <protection hidden="1"/>
    </xf>
    <xf numFmtId="0" fontId="0" fillId="0" borderId="13" xfId="0" applyBorder="1" applyAlignment="1">
      <alignment horizontal="center" vertical="center" wrapText="1"/>
    </xf>
    <xf numFmtId="0" fontId="9" fillId="0" borderId="26" xfId="0" applyFont="1" applyBorder="1" applyAlignment="1" applyProtection="1">
      <alignment horizontal="center" vertical="center" wrapText="1"/>
      <protection hidden="1"/>
    </xf>
    <xf numFmtId="0" fontId="9" fillId="0" borderId="10" xfId="0" applyFont="1" applyBorder="1" applyAlignment="1" applyProtection="1">
      <alignment horizontal="center" vertical="center" wrapText="1"/>
      <protection hidden="1"/>
    </xf>
    <xf numFmtId="0" fontId="9" fillId="0" borderId="7"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9" fillId="0" borderId="4" xfId="0" applyFont="1" applyBorder="1" applyAlignment="1" applyProtection="1">
      <alignment horizontal="justify" vertical="center" wrapText="1"/>
      <protection hidden="1"/>
    </xf>
    <xf numFmtId="0" fontId="8" fillId="0" borderId="0" xfId="35" applyFont="1" applyAlignment="1" applyProtection="1">
      <alignment horizontal="left" vertical="center"/>
      <protection hidden="1"/>
    </xf>
    <xf numFmtId="0" fontId="65" fillId="0" borderId="0" xfId="35" applyFont="1" applyAlignment="1" applyProtection="1">
      <alignment horizontal="center" vertical="center"/>
      <protection hidden="1"/>
    </xf>
    <xf numFmtId="0" fontId="8" fillId="0" borderId="7" xfId="35" applyFont="1" applyBorder="1" applyAlignment="1" applyProtection="1">
      <alignment horizontal="center" vertical="center"/>
      <protection hidden="1"/>
    </xf>
    <xf numFmtId="0" fontId="5" fillId="0" borderId="13" xfId="35" applyFont="1" applyBorder="1" applyAlignment="1" applyProtection="1">
      <alignment horizontal="center" vertical="center"/>
      <protection hidden="1"/>
    </xf>
    <xf numFmtId="0" fontId="8" fillId="0" borderId="7" xfId="35" applyFont="1" applyBorder="1" applyAlignment="1" applyProtection="1">
      <alignment horizontal="center" vertical="center" wrapText="1"/>
      <protection hidden="1"/>
    </xf>
    <xf numFmtId="0" fontId="5" fillId="0" borderId="13" xfId="35" applyFont="1" applyBorder="1" applyAlignment="1" applyProtection="1">
      <alignment horizontal="center" vertical="center" wrapText="1"/>
      <protection hidden="1"/>
    </xf>
    <xf numFmtId="0" fontId="5" fillId="0" borderId="7" xfId="35" applyFont="1" applyBorder="1" applyAlignment="1" applyProtection="1">
      <alignment horizontal="center" vertical="center" wrapText="1"/>
      <protection hidden="1"/>
    </xf>
    <xf numFmtId="0" fontId="8" fillId="0" borderId="26"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Border="1" applyAlignment="1" applyProtection="1">
      <alignment horizontal="justify" vertical="center" wrapText="1"/>
      <protection hidden="1"/>
    </xf>
    <xf numFmtId="0" fontId="5" fillId="0" borderId="26" xfId="35" applyFont="1" applyBorder="1" applyAlignment="1" applyProtection="1">
      <alignment horizontal="center" vertical="center" wrapText="1"/>
      <protection hidden="1"/>
    </xf>
    <xf numFmtId="0" fontId="5" fillId="0" borderId="10" xfId="35" applyFont="1" applyBorder="1" applyAlignment="1" applyProtection="1">
      <alignment horizontal="center" vertical="center" wrapText="1"/>
      <protection hidden="1"/>
    </xf>
    <xf numFmtId="0" fontId="5" fillId="0" borderId="0" xfId="53" applyFont="1" applyAlignment="1" applyProtection="1">
      <alignment horizontal="left" vertical="center" wrapText="1"/>
      <protection hidden="1"/>
    </xf>
    <xf numFmtId="0" fontId="8" fillId="0" borderId="0" xfId="35" applyFont="1" applyAlignment="1" applyProtection="1">
      <alignment horizontal="left" vertical="center" wrapText="1"/>
      <protection hidden="1"/>
    </xf>
    <xf numFmtId="0" fontId="5" fillId="0" borderId="4" xfId="35" applyFont="1" applyBorder="1" applyAlignment="1" applyProtection="1">
      <alignment horizontal="justify" vertical="top" wrapText="1"/>
      <protection hidden="1"/>
    </xf>
    <xf numFmtId="0" fontId="10" fillId="0" borderId="7" xfId="35" applyFont="1" applyBorder="1" applyAlignment="1" applyProtection="1">
      <alignment horizontal="center" vertical="center" wrapText="1"/>
      <protection hidden="1"/>
    </xf>
    <xf numFmtId="0" fontId="10" fillId="0" borderId="13"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0" xfId="35" applyFont="1" applyBorder="1" applyAlignment="1" applyProtection="1">
      <alignment horizontal="center" vertical="center" wrapText="1"/>
      <protection hidden="1"/>
    </xf>
    <xf numFmtId="0" fontId="8" fillId="10"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78" fillId="0" borderId="0" xfId="0" applyFont="1" applyAlignment="1" applyProtection="1">
      <alignment horizontal="center" vertical="center"/>
      <protection hidden="1"/>
    </xf>
    <xf numFmtId="0" fontId="10" fillId="0" borderId="4" xfId="35" applyFont="1" applyBorder="1" applyAlignment="1" applyProtection="1">
      <alignment horizontal="left" vertical="top" wrapText="1"/>
      <protection hidden="1"/>
    </xf>
    <xf numFmtId="0" fontId="11" fillId="9" borderId="11" xfId="52" applyFont="1" applyFill="1" applyBorder="1" applyAlignment="1" applyProtection="1">
      <alignment horizontal="center" vertical="center" wrapText="1"/>
      <protection hidden="1"/>
    </xf>
    <xf numFmtId="0" fontId="11" fillId="9" borderId="0" xfId="52" applyFont="1" applyFill="1" applyAlignment="1" applyProtection="1">
      <alignment horizontal="center" vertical="center" wrapText="1"/>
      <protection hidden="1"/>
    </xf>
    <xf numFmtId="0" fontId="10" fillId="10" borderId="0" xfId="35" applyFont="1" applyFill="1" applyAlignment="1" applyProtection="1">
      <alignment horizontal="center" vertical="center"/>
      <protection hidden="1"/>
    </xf>
    <xf numFmtId="0" fontId="10" fillId="0" borderId="0" xfId="47" applyFont="1" applyAlignment="1" applyProtection="1">
      <alignment horizontal="left" vertical="center"/>
      <protection hidden="1"/>
    </xf>
    <xf numFmtId="0" fontId="10" fillId="0" borderId="0" xfId="35" applyFont="1" applyAlignment="1" applyProtection="1">
      <alignment horizontal="justify" vertical="center" wrapText="1"/>
      <protection hidden="1"/>
    </xf>
    <xf numFmtId="0" fontId="9" fillId="0" borderId="0" xfId="35" applyFont="1" applyAlignment="1" applyProtection="1">
      <alignment horizontal="left" vertical="top" wrapText="1"/>
      <protection hidden="1"/>
    </xf>
    <xf numFmtId="0" fontId="8" fillId="0" borderId="13" xfId="35" applyFont="1" applyBorder="1" applyAlignment="1" applyProtection="1">
      <alignment horizontal="center" vertical="center" wrapText="1"/>
      <protection hidden="1"/>
    </xf>
    <xf numFmtId="0" fontId="8" fillId="0" borderId="33" xfId="35" applyFont="1" applyBorder="1" applyAlignment="1" applyProtection="1">
      <alignment horizontal="center" vertical="center" wrapText="1"/>
      <protection hidden="1"/>
    </xf>
    <xf numFmtId="0" fontId="8" fillId="0" borderId="2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10" fillId="0" borderId="3"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wrapText="1"/>
      <protection hidden="1"/>
    </xf>
    <xf numFmtId="0" fontId="9" fillId="0" borderId="26" xfId="0" applyFont="1" applyBorder="1" applyAlignment="1">
      <alignment horizontal="center" vertical="top" wrapText="1"/>
    </xf>
    <xf numFmtId="0" fontId="9" fillId="0" borderId="3" xfId="0" applyFont="1" applyBorder="1" applyAlignment="1">
      <alignment horizontal="center" vertical="top" wrapText="1"/>
    </xf>
    <xf numFmtId="0" fontId="9" fillId="0" borderId="10" xfId="0" applyFont="1" applyBorder="1" applyAlignment="1">
      <alignment horizontal="center" vertical="top" wrapText="1"/>
    </xf>
    <xf numFmtId="0" fontId="5" fillId="0" borderId="0" xfId="35" applyFont="1" applyAlignment="1" applyProtection="1">
      <alignment horizontal="left" vertical="top" wrapText="1"/>
      <protection hidden="1"/>
    </xf>
    <xf numFmtId="0" fontId="10" fillId="0" borderId="0" xfId="35" applyFont="1" applyAlignment="1" applyProtection="1">
      <alignment horizontal="center" vertical="center" wrapText="1"/>
      <protection hidden="1"/>
    </xf>
    <xf numFmtId="0" fontId="5" fillId="2" borderId="26" xfId="35" applyFont="1" applyFill="1" applyBorder="1" applyAlignment="1" applyProtection="1">
      <alignment horizontal="center" vertical="top" wrapText="1"/>
      <protection locked="0"/>
    </xf>
    <xf numFmtId="0" fontId="5" fillId="2" borderId="3" xfId="35" applyFont="1" applyFill="1" applyBorder="1" applyAlignment="1" applyProtection="1">
      <alignment horizontal="center" vertical="top" wrapText="1"/>
      <protection locked="0"/>
    </xf>
    <xf numFmtId="0" fontId="5" fillId="2" borderId="10" xfId="35" applyFont="1" applyFill="1" applyBorder="1" applyAlignment="1" applyProtection="1">
      <alignment horizontal="center" vertical="top" wrapText="1"/>
      <protection locked="0"/>
    </xf>
    <xf numFmtId="0" fontId="10" fillId="0" borderId="0" xfId="0" applyFont="1" applyAlignment="1">
      <alignment horizontal="justify" vertical="center" wrapText="1"/>
    </xf>
    <xf numFmtId="0" fontId="9" fillId="0" borderId="0" xfId="0" quotePrefix="1" applyFont="1" applyAlignment="1">
      <alignment horizontal="left" vertical="center" wrapText="1"/>
    </xf>
    <xf numFmtId="0" fontId="9" fillId="0" borderId="0" xfId="0" applyFont="1" applyAlignment="1">
      <alignment horizontal="left" vertical="center" wrapText="1"/>
    </xf>
    <xf numFmtId="0" fontId="10" fillId="10" borderId="0" xfId="0" applyFont="1" applyFill="1" applyAlignment="1">
      <alignment horizontal="center" vertical="center"/>
    </xf>
    <xf numFmtId="0" fontId="9" fillId="2" borderId="6" xfId="0" applyFont="1" applyFill="1" applyBorder="1" applyAlignment="1" applyProtection="1">
      <alignment horizontal="left" vertical="top" wrapText="1"/>
      <protection locked="0"/>
    </xf>
    <xf numFmtId="0" fontId="10" fillId="0" borderId="4" xfId="39" applyFont="1" applyBorder="1" applyAlignment="1" applyProtection="1">
      <alignment horizontal="center" vertical="center" wrapText="1"/>
      <protection hidden="1"/>
    </xf>
    <xf numFmtId="0" fontId="10" fillId="11" borderId="0" xfId="39" applyFont="1" applyFill="1" applyAlignment="1" applyProtection="1">
      <alignment horizontal="center" vertical="center"/>
      <protection hidden="1"/>
    </xf>
    <xf numFmtId="0" fontId="10" fillId="0" borderId="0" xfId="39" applyFont="1" applyAlignment="1" applyProtection="1">
      <alignment horizontal="justify" vertical="center" wrapText="1"/>
      <protection hidden="1"/>
    </xf>
    <xf numFmtId="0" fontId="10" fillId="0" borderId="0" xfId="53" applyFont="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2" borderId="7" xfId="0" applyFont="1" applyFill="1" applyBorder="1" applyAlignment="1" applyProtection="1">
      <alignment horizontal="left" vertical="top" wrapText="1"/>
      <protection locked="0"/>
    </xf>
    <xf numFmtId="0" fontId="9" fillId="2" borderId="13" xfId="0" applyFont="1" applyFill="1" applyBorder="1" applyAlignment="1" applyProtection="1">
      <alignment horizontal="left" vertical="top" wrapText="1"/>
      <protection locked="0"/>
    </xf>
    <xf numFmtId="0" fontId="9" fillId="0" borderId="12"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9" xfId="0" applyFont="1" applyBorder="1" applyAlignment="1" applyProtection="1">
      <alignment horizontal="justify" vertical="top" wrapText="1"/>
      <protection hidden="1"/>
    </xf>
    <xf numFmtId="0" fontId="9" fillId="0" borderId="26"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9" fillId="0" borderId="16" xfId="0" applyFont="1" applyBorder="1" applyAlignment="1" applyProtection="1">
      <alignment horizontal="left" vertical="center" wrapText="1"/>
      <protection hidden="1"/>
    </xf>
    <xf numFmtId="0" fontId="9" fillId="0" borderId="6" xfId="0" applyFont="1" applyBorder="1" applyAlignment="1" applyProtection="1">
      <alignment horizontal="left" vertical="top" wrapText="1"/>
      <protection hidden="1"/>
    </xf>
    <xf numFmtId="0" fontId="9" fillId="0" borderId="28" xfId="0" applyFont="1" applyBorder="1" applyAlignment="1" applyProtection="1">
      <alignment horizontal="left" vertical="center" wrapText="1"/>
      <protection hidden="1"/>
    </xf>
    <xf numFmtId="0" fontId="9" fillId="0" borderId="36" xfId="0" applyFont="1" applyBorder="1" applyAlignment="1" applyProtection="1">
      <alignment horizontal="left" vertical="center" wrapText="1"/>
      <protection hidden="1"/>
    </xf>
    <xf numFmtId="0" fontId="9" fillId="0" borderId="37"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5" xfId="0" applyFont="1" applyBorder="1" applyAlignment="1" applyProtection="1">
      <alignment horizontal="left" vertical="center"/>
      <protection hidden="1"/>
    </xf>
    <xf numFmtId="0" fontId="9" fillId="0" borderId="15" xfId="0" applyFont="1" applyBorder="1" applyAlignment="1" applyProtection="1">
      <alignment horizontal="left" vertical="center"/>
      <protection hidden="1"/>
    </xf>
    <xf numFmtId="0" fontId="50" fillId="0" borderId="0" xfId="0" applyFont="1" applyAlignment="1">
      <alignment horizontal="left"/>
    </xf>
    <xf numFmtId="0" fontId="50" fillId="0" borderId="24" xfId="0" applyFont="1" applyBorder="1" applyAlignment="1">
      <alignment horizontal="left"/>
    </xf>
    <xf numFmtId="0" fontId="10" fillId="10" borderId="0" xfId="0" applyFont="1" applyFill="1" applyAlignment="1" applyProtection="1">
      <alignment horizontal="justify" vertical="justify" wrapText="1"/>
      <protection hidden="1"/>
    </xf>
    <xf numFmtId="0" fontId="9" fillId="0" borderId="0" xfId="53" applyAlignment="1" applyProtection="1">
      <alignment horizontal="left" vertical="center"/>
      <protection hidden="1"/>
    </xf>
    <xf numFmtId="0" fontId="45" fillId="0" borderId="0" xfId="0" applyFont="1" applyAlignment="1" applyProtection="1">
      <alignment horizontal="left" vertical="top" wrapText="1"/>
      <protection hidden="1"/>
    </xf>
    <xf numFmtId="0" fontId="9" fillId="2" borderId="6" xfId="0" applyFont="1" applyFill="1" applyBorder="1" applyAlignment="1" applyProtection="1">
      <alignment horizontal="center" vertical="top" wrapText="1"/>
      <protection locked="0"/>
    </xf>
    <xf numFmtId="0" fontId="9" fillId="0" borderId="3" xfId="0" applyFont="1" applyBorder="1" applyAlignment="1" applyProtection="1">
      <alignment horizontal="center" vertical="center" wrapText="1"/>
      <protection hidden="1"/>
    </xf>
    <xf numFmtId="0" fontId="22" fillId="0" borderId="0" xfId="0" applyFont="1" applyAlignment="1" applyProtection="1">
      <alignment horizontal="justify" vertical="center" wrapText="1"/>
      <protection hidden="1"/>
    </xf>
    <xf numFmtId="0" fontId="10" fillId="0" borderId="0" xfId="0" applyFont="1" applyAlignment="1" applyProtection="1">
      <alignment vertical="center" wrapText="1"/>
      <protection hidden="1"/>
    </xf>
    <xf numFmtId="0" fontId="0" fillId="0" borderId="0" xfId="0" applyAlignment="1">
      <alignment wrapText="1"/>
    </xf>
    <xf numFmtId="0" fontId="10" fillId="0" borderId="6" xfId="0" applyFont="1" applyBorder="1" applyAlignment="1" applyProtection="1">
      <alignment horizontal="justify" vertical="center" wrapText="1"/>
      <protection hidden="1"/>
    </xf>
    <xf numFmtId="0" fontId="35" fillId="2" borderId="6" xfId="0" applyFont="1" applyFill="1" applyBorder="1" applyAlignment="1" applyProtection="1">
      <alignment horizontal="left" vertical="center" wrapText="1"/>
      <protection locked="0"/>
    </xf>
    <xf numFmtId="173" fontId="10" fillId="0" borderId="0" xfId="0" applyNumberFormat="1" applyFont="1" applyAlignment="1" applyProtection="1">
      <alignment horizontal="left" vertical="center"/>
      <protection hidden="1"/>
    </xf>
    <xf numFmtId="0" fontId="10" fillId="0" borderId="0" xfId="0" applyFont="1" applyAlignment="1" applyProtection="1">
      <alignment horizontal="left" wrapText="1"/>
      <protection hidden="1"/>
    </xf>
    <xf numFmtId="0" fontId="9" fillId="0" borderId="0" xfId="0" applyFont="1" applyAlignment="1" applyProtection="1">
      <alignment horizontal="center"/>
      <protection hidden="1"/>
    </xf>
    <xf numFmtId="0" fontId="9" fillId="2" borderId="6" xfId="0" applyFont="1" applyFill="1" applyBorder="1" applyAlignment="1" applyProtection="1">
      <alignment horizontal="right" vertical="top" wrapText="1"/>
      <protection locked="0"/>
    </xf>
    <xf numFmtId="0" fontId="9" fillId="0" borderId="6" xfId="0" applyFont="1" applyBorder="1" applyAlignment="1" applyProtection="1">
      <alignment horizontal="center" vertical="top" wrapText="1"/>
      <protection hidden="1"/>
    </xf>
    <xf numFmtId="0" fontId="9" fillId="0" borderId="0" xfId="0" applyFont="1" applyAlignment="1" applyProtection="1">
      <alignment horizontal="left"/>
      <protection hidden="1"/>
    </xf>
    <xf numFmtId="0" fontId="9" fillId="2" borderId="16" xfId="0" applyFont="1" applyFill="1" applyBorder="1" applyAlignment="1" applyProtection="1">
      <alignment horizontal="left" vertical="top" wrapText="1"/>
      <protection locked="0"/>
    </xf>
    <xf numFmtId="0" fontId="9" fillId="0" borderId="6" xfId="0" applyFont="1" applyBorder="1" applyAlignment="1" applyProtection="1">
      <alignment horizontal="justify" vertical="center" wrapText="1"/>
      <protection hidden="1"/>
    </xf>
    <xf numFmtId="0" fontId="9" fillId="2" borderId="17" xfId="0" applyFont="1" applyFill="1" applyBorder="1" applyAlignment="1" applyProtection="1">
      <alignment horizontal="left" vertical="top" wrapText="1"/>
      <protection locked="0"/>
    </xf>
    <xf numFmtId="0" fontId="9" fillId="2" borderId="18" xfId="0" applyFont="1" applyFill="1" applyBorder="1" applyAlignment="1" applyProtection="1">
      <alignment horizontal="left" vertical="top" wrapText="1"/>
      <protection locked="0"/>
    </xf>
    <xf numFmtId="0" fontId="9" fillId="0" borderId="33" xfId="0" applyFont="1" applyBorder="1" applyAlignment="1" applyProtection="1">
      <alignment horizontal="left" vertical="center" wrapText="1"/>
      <protection hidden="1"/>
    </xf>
    <xf numFmtId="0" fontId="9" fillId="0" borderId="34" xfId="0" applyFont="1" applyBorder="1" applyAlignment="1" applyProtection="1">
      <alignment horizontal="left" vertical="center" wrapText="1"/>
      <protection hidden="1"/>
    </xf>
    <xf numFmtId="0" fontId="22" fillId="0" borderId="0" xfId="0" applyFont="1" applyAlignment="1" applyProtection="1">
      <alignment horizontal="justify" vertical="top" wrapText="1"/>
      <protection hidden="1"/>
    </xf>
    <xf numFmtId="0" fontId="22" fillId="0" borderId="4" xfId="0" applyFont="1" applyBorder="1" applyAlignment="1" applyProtection="1">
      <alignment horizontal="justify" vertical="top" wrapText="1"/>
      <protection hidden="1"/>
    </xf>
    <xf numFmtId="0" fontId="35" fillId="0" borderId="6" xfId="0" applyFont="1" applyBorder="1" applyAlignment="1" applyProtection="1">
      <alignment horizontal="left" vertical="center" wrapText="1"/>
      <protection hidden="1"/>
    </xf>
    <xf numFmtId="0" fontId="9" fillId="2" borderId="6" xfId="37" applyFont="1" applyFill="1" applyBorder="1" applyAlignment="1" applyProtection="1">
      <alignment horizontal="left" vertical="top" wrapText="1"/>
      <protection hidden="1"/>
    </xf>
    <xf numFmtId="0" fontId="10" fillId="0" borderId="4" xfId="37" applyFont="1" applyBorder="1" applyAlignment="1" applyProtection="1">
      <alignment horizontal="right" vertical="top" wrapText="1"/>
      <protection hidden="1"/>
    </xf>
    <xf numFmtId="0" fontId="10" fillId="0" borderId="4" xfId="37" applyFont="1" applyBorder="1" applyAlignment="1" applyProtection="1">
      <alignment horizontal="left" vertical="top" wrapText="1"/>
      <protection hidden="1"/>
    </xf>
    <xf numFmtId="0" fontId="10" fillId="10"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9" fillId="0" borderId="6" xfId="37" applyFont="1" applyBorder="1" applyAlignment="1" applyProtection="1">
      <alignment horizontal="center" vertical="center" wrapText="1"/>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11" fillId="0" borderId="0" xfId="37" applyFont="1" applyAlignment="1" applyProtection="1">
      <alignment horizontal="center" vertical="center" wrapText="1"/>
      <protection hidden="1"/>
    </xf>
    <xf numFmtId="0" fontId="9" fillId="0" borderId="0" xfId="37" applyFont="1" applyAlignment="1" applyProtection="1">
      <alignment horizontal="justify" vertical="center"/>
      <protection hidden="1"/>
    </xf>
    <xf numFmtId="0" fontId="10" fillId="0" borderId="0" xfId="37" applyFont="1" applyAlignment="1" applyProtection="1">
      <alignment horizontal="center" vertical="center"/>
      <protection hidden="1"/>
    </xf>
    <xf numFmtId="0" fontId="5" fillId="0" borderId="0" xfId="35" applyFont="1" applyAlignment="1" applyProtection="1">
      <alignment horizontal="justify" vertical="top" wrapText="1"/>
      <protection hidden="1"/>
    </xf>
    <xf numFmtId="0" fontId="5" fillId="0" borderId="0" xfId="35" quotePrefix="1" applyFont="1" applyAlignment="1" applyProtection="1">
      <alignment horizontal="left" vertical="top" wrapText="1"/>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8" fillId="0" borderId="0" xfId="35" applyFont="1" applyAlignment="1" applyProtection="1">
      <alignment horizontal="justify" vertical="top" wrapText="1"/>
      <protection hidden="1"/>
    </xf>
    <xf numFmtId="0" fontId="5" fillId="0" borderId="0" xfId="35" applyFont="1" applyAlignment="1" applyProtection="1">
      <alignment horizontal="left" vertical="top"/>
      <protection hidden="1"/>
    </xf>
    <xf numFmtId="0" fontId="5" fillId="0" borderId="0" xfId="35" applyFont="1" applyAlignment="1" applyProtection="1">
      <alignment horizontal="left" vertical="top" wrapText="1" indent="5"/>
      <protection hidden="1"/>
    </xf>
    <xf numFmtId="0" fontId="8" fillId="0" borderId="0" xfId="35" applyFont="1" applyAlignment="1" applyProtection="1">
      <alignment horizontal="justify"/>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5" fillId="0" borderId="0" xfId="35" applyFont="1" applyAlignment="1" applyProtection="1">
      <alignment horizontal="justify"/>
      <protection hidden="1"/>
    </xf>
    <xf numFmtId="0" fontId="5" fillId="0" borderId="36" xfId="35" applyFont="1" applyBorder="1" applyAlignment="1" applyProtection="1">
      <alignment horizontal="justify" vertical="top" wrapText="1"/>
      <protection hidden="1"/>
    </xf>
    <xf numFmtId="0" fontId="5" fillId="0" borderId="37" xfId="35" applyFont="1" applyBorder="1" applyAlignment="1" applyProtection="1">
      <alignment horizontal="justify" vertical="top" wrapText="1"/>
      <protection hidden="1"/>
    </xf>
    <xf numFmtId="0" fontId="4"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9" fillId="0" borderId="0" xfId="35" applyFont="1" applyAlignment="1" applyProtection="1">
      <alignment horizontal="justify" vertical="top" wrapText="1"/>
      <protection hidden="1"/>
    </xf>
    <xf numFmtId="0" fontId="9" fillId="0" borderId="0" xfId="35" applyFont="1" applyAlignment="1" applyProtection="1">
      <alignment horizontal="left" vertical="top" wrapText="1" indent="5"/>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wrapText="1"/>
      <protection hidden="1"/>
    </xf>
    <xf numFmtId="0" fontId="62" fillId="0" borderId="29" xfId="35" applyFont="1" applyBorder="1" applyAlignment="1" applyProtection="1">
      <alignment horizontal="center" vertical="center"/>
      <protection hidden="1"/>
    </xf>
    <xf numFmtId="0" fontId="62" fillId="0" borderId="35" xfId="35" applyFont="1" applyBorder="1" applyAlignment="1" applyProtection="1">
      <alignment horizontal="center" vertical="center"/>
      <protection hidden="1"/>
    </xf>
    <xf numFmtId="0" fontId="62" fillId="0" borderId="15"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9" fillId="0" borderId="0" xfId="0" applyFont="1" applyAlignment="1" applyProtection="1">
      <alignment horizontal="justify" vertical="top" wrapText="1"/>
      <protection hidden="1"/>
    </xf>
    <xf numFmtId="0" fontId="10" fillId="0" borderId="4" xfId="0" applyFont="1" applyBorder="1" applyAlignment="1" applyProtection="1">
      <alignment vertical="top" wrapText="1"/>
      <protection hidden="1"/>
    </xf>
    <xf numFmtId="0" fontId="64" fillId="9" borderId="11" xfId="52" applyFont="1" applyFill="1" applyBorder="1" applyAlignment="1" applyProtection="1">
      <alignment horizontal="center" vertical="center" wrapText="1"/>
      <protection hidden="1"/>
    </xf>
    <xf numFmtId="0" fontId="64" fillId="9" borderId="0" xfId="52" applyFont="1" applyFill="1" applyAlignment="1" applyProtection="1">
      <alignment horizontal="center" vertical="center" wrapText="1"/>
      <protection hidden="1"/>
    </xf>
    <xf numFmtId="2" fontId="30" fillId="0" borderId="0" xfId="51" applyNumberFormat="1" applyFont="1" applyAlignment="1" applyProtection="1">
      <alignment horizontal="left" vertical="center"/>
      <protection hidden="1"/>
    </xf>
  </cellXfs>
  <cellStyles count="59">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2" xfId="33" xr:uid="{00000000-0005-0000-0000-000021000000}"/>
    <cellStyle name="Normal 2 2" xfId="34" xr:uid="{00000000-0005-0000-0000-000022000000}"/>
    <cellStyle name="Normal 2 3" xfId="35" xr:uid="{00000000-0005-0000-0000-000023000000}"/>
    <cellStyle name="Normal 2_20 Price Schedule VOL III Rev-2" xfId="36" xr:uid="{00000000-0005-0000-0000-000024000000}"/>
    <cellStyle name="Normal 3" xfId="37" xr:uid="{00000000-0005-0000-0000-000025000000}"/>
    <cellStyle name="Normal 3 2" xfId="38" xr:uid="{00000000-0005-0000-0000-000026000000}"/>
    <cellStyle name="Normal 3 3" xfId="39" xr:uid="{00000000-0005-0000-0000-000027000000}"/>
    <cellStyle name="Normal 3_29_First Envelope - R2_Vol-III"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7" xfId="45" xr:uid="{00000000-0005-0000-0000-00002D000000}"/>
    <cellStyle name="Normal_Annexures TW 04 2" xfId="46" xr:uid="{00000000-0005-0000-0000-00002E000000}"/>
    <cellStyle name="Normal_Attach 3(JV)" xfId="47" xr:uid="{00000000-0005-0000-0000-00002F000000}"/>
    <cellStyle name="Normal_Attacments TW 04" xfId="48" xr:uid="{00000000-0005-0000-0000-000030000000}"/>
    <cellStyle name="Normal_Attacments TW 04_11_Attachments and Bid Form Vol.III" xfId="49" xr:uid="{00000000-0005-0000-0000-000031000000}"/>
    <cellStyle name="Normal_Attacments TW 04_SE-Vol-III" xfId="50" xr:uid="{00000000-0005-0000-0000-000032000000}"/>
    <cellStyle name="Normal_Entertainment Form" xfId="51" xr:uid="{00000000-0005-0000-0000-000033000000}"/>
    <cellStyle name="Normal_Price_Schedules for Insulator Package Rev-01" xfId="52" xr:uid="{00000000-0005-0000-0000-000034000000}"/>
    <cellStyle name="Normal_PRICE-SCHE Bihar-Rev-2-corrections" xfId="53" xr:uid="{00000000-0005-0000-0000-000035000000}"/>
    <cellStyle name="Normal_Sheet1" xfId="54" xr:uid="{00000000-0005-0000-0000-000036000000}"/>
    <cellStyle name="Percent 2" xfId="55" xr:uid="{00000000-0005-0000-0000-000037000000}"/>
    <cellStyle name="Popis" xfId="56" xr:uid="{00000000-0005-0000-0000-000038000000}"/>
    <cellStyle name="Sledovaný hypertextový odkaz" xfId="57" xr:uid="{00000000-0005-0000-0000-000039000000}"/>
    <cellStyle name="Standard_BS14" xfId="58" xr:uid="{00000000-0005-0000-0000-00003A000000}"/>
  </cellStyles>
  <dxfs count="48">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auto="1"/>
      </font>
      <fill>
        <patternFill patternType="solid">
          <bgColor indexed="42"/>
        </patternFill>
      </fill>
    </dxf>
    <dxf>
      <font>
        <condense val="0"/>
        <extend val="0"/>
        <color auto="1"/>
      </font>
      <fill>
        <patternFill patternType="none">
          <bgColor indexed="65"/>
        </patternFill>
      </fill>
    </dxf>
    <dxf>
      <font>
        <condense val="0"/>
        <extend val="0"/>
        <color auto="1"/>
      </font>
      <fill>
        <patternFill patternType="solid">
          <bgColor indexed="42"/>
        </patternFill>
      </fill>
    </dxf>
    <dxf>
      <font>
        <condense val="0"/>
        <extend val="0"/>
        <color auto="1"/>
      </font>
      <fill>
        <patternFill patternType="none">
          <bgColor indexed="65"/>
        </patternFill>
      </fill>
    </dxf>
    <dxf>
      <font>
        <condense val="0"/>
        <extend val="0"/>
        <color indexed="9"/>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ndense val="0"/>
        <extend val="0"/>
        <color auto="1"/>
      </font>
    </dxf>
    <dxf>
      <font>
        <condense val="0"/>
        <extend val="0"/>
        <color auto="1"/>
      </font>
    </dxf>
    <dxf>
      <font>
        <color indexed="13"/>
      </font>
    </dxf>
    <dxf>
      <font>
        <color indexed="9"/>
      </font>
    </dxf>
    <dxf>
      <font>
        <condense val="0"/>
        <extend val="0"/>
        <color indexed="9"/>
      </font>
      <fill>
        <patternFill patternType="none">
          <bgColor indexed="65"/>
        </patternFill>
      </fill>
      <border>
        <left/>
        <right/>
        <top/>
        <bottom/>
      </border>
    </dxf>
    <dxf>
      <font>
        <condense val="0"/>
        <extend val="0"/>
        <u/>
        <color indexed="10"/>
      </font>
    </dxf>
    <dxf>
      <font>
        <strike/>
        <condense val="0"/>
        <extend val="0"/>
        <color auto="1"/>
      </font>
    </dxf>
    <dxf>
      <fill>
        <patternFill patternType="none">
          <bgColor indexed="65"/>
        </patternFill>
      </fill>
    </dxf>
    <dxf>
      <font>
        <strike/>
        <condense val="0"/>
        <extend val="0"/>
      </font>
    </dxf>
    <dxf>
      <font>
        <strike/>
        <condense val="0"/>
        <extend val="0"/>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externalLink" Target="externalLinks/externalLink13.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externalLink" Target="externalLinks/externalLink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externalLink" Target="externalLinks/externalLink17.xml"/><Relationship Id="rId20" Type="http://schemas.openxmlformats.org/officeDocument/2006/relationships/worksheet" Target="worksheets/sheet20.xml"/><Relationship Id="rId41"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H$20" lockText="1" noThreeD="1"/>
</file>

<file path=xl/ctrlProps/ctrlProp12.xml><?xml version="1.0" encoding="utf-8"?>
<formControlPr xmlns="http://schemas.microsoft.com/office/spreadsheetml/2009/9/main" objectType="CheckBox" fmlaLink="$H$21" lockText="1" noThreeD="1"/>
</file>

<file path=xl/ctrlProps/ctrlProp13.xml><?xml version="1.0" encoding="utf-8"?>
<formControlPr xmlns="http://schemas.microsoft.com/office/spreadsheetml/2009/9/main" objectType="CheckBox" fmlaLink="$H$20" lockText="1" noThreeD="1"/>
</file>

<file path=xl/ctrlProps/ctrlProp14.xml><?xml version="1.0" encoding="utf-8"?>
<formControlPr xmlns="http://schemas.microsoft.com/office/spreadsheetml/2009/9/main" objectType="Radio" firstButton="1" fmlaLink="$H$71" lockText="1" noThreeD="1"/>
</file>

<file path=xl/ctrlProps/ctrlProp15.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Cover!A1"/></Relationships>
</file>

<file path=xl/drawings/_rels/drawing4.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5.xml.rels><?xml version="1.0" encoding="UTF-8" standalone="yes"?>
<Relationships xmlns="http://schemas.openxmlformats.org/package/2006/relationships"><Relationship Id="rId1" Type="http://schemas.openxmlformats.org/officeDocument/2006/relationships/hyperlink" Target="#'Attach QR'!A1"/></Relationships>
</file>

<file path=xl/drawings/_rels/drawing6.xml.rels><?xml version="1.0" encoding="UTF-8" standalone="yes"?>
<Relationships xmlns="http://schemas.openxmlformats.org/package/2006/relationships"><Relationship Id="rId1" Type="http://schemas.openxmlformats.org/officeDocument/2006/relationships/hyperlink" Target="#'Attach 4'!A1"/></Relationships>
</file>

<file path=xl/drawings/_rels/drawing7.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9.xml.rels><?xml version="1.0" encoding="UTF-8" standalone="yes"?>
<Relationships xmlns="http://schemas.openxmlformats.org/package/2006/relationships"><Relationship Id="rId1" Type="http://schemas.openxmlformats.org/officeDocument/2006/relationships/hyperlink" Target="#'Attach 5'!A1"/></Relationships>
</file>

<file path=xl/drawings/_rels/drawing10.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7'!A1"/></Relationships>
</file>

<file path=xl/drawings/_rels/drawing13.xml.rels><?xml version="1.0" encoding="UTF-8" standalone="yes"?>
<Relationships xmlns="http://schemas.openxmlformats.org/package/2006/relationships"><Relationship Id="rId1" Type="http://schemas.openxmlformats.org/officeDocument/2006/relationships/hyperlink" Target="#'Attach 9'!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4.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drawing1.xml><?xml version="1.0" encoding="utf-8"?>
<xdr:wsDr xmlns:xdr="http://schemas.openxmlformats.org/drawingml/2006/spreadsheetDrawing" xmlns:a="http://schemas.openxmlformats.org/drawingml/2006/main">
  <xdr:twoCellAnchor>
    <xdr:from>
      <xdr:col>1</xdr:col>
      <xdr:colOff>9525</xdr:colOff>
      <xdr:row>13</xdr:row>
      <xdr:rowOff>11430</xdr:rowOff>
    </xdr:from>
    <xdr:to>
      <xdr:col>5</xdr:col>
      <xdr:colOff>0</xdr:colOff>
      <xdr:row>14</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819150</xdr:colOff>
      <xdr:row>15</xdr:row>
      <xdr:rowOff>209550</xdr:rowOff>
    </xdr:from>
    <xdr:to>
      <xdr:col>2</xdr:col>
      <xdr:colOff>2428875</xdr:colOff>
      <xdr:row>18</xdr:row>
      <xdr:rowOff>19049</xdr:rowOff>
    </xdr:to>
    <xdr:pic>
      <xdr:nvPicPr>
        <xdr:cNvPr id="1583" name="Picture 9">
          <a:extLst>
            <a:ext uri="{FF2B5EF4-FFF2-40B4-BE49-F238E27FC236}">
              <a16:creationId xmlns:a16="http://schemas.microsoft.com/office/drawing/2014/main" id="{00000000-0008-0000-0100-00002F06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6375" y="4752975"/>
          <a:ext cx="24574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485775</xdr:colOff>
      <xdr:row>15</xdr:row>
      <xdr:rowOff>219075</xdr:rowOff>
    </xdr:from>
    <xdr:to>
      <xdr:col>4</xdr:col>
      <xdr:colOff>457200</xdr:colOff>
      <xdr:row>18</xdr:row>
      <xdr:rowOff>66674</xdr:rowOff>
    </xdr:to>
    <xdr:pic>
      <xdr:nvPicPr>
        <xdr:cNvPr id="1584" name="Picture 10">
          <a:extLst>
            <a:ext uri="{FF2B5EF4-FFF2-40B4-BE49-F238E27FC236}">
              <a16:creationId xmlns:a16="http://schemas.microsoft.com/office/drawing/2014/main" id="{00000000-0008-0000-0100-000030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4933950" y="4762500"/>
          <a:ext cx="40100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867" name="Group 6">
          <a:hlinkClick xmlns:r="http://schemas.openxmlformats.org/officeDocument/2006/relationships" r:id="rId1" tooltip="Click for Sch-1"/>
          <a:extLst>
            <a:ext uri="{FF2B5EF4-FFF2-40B4-BE49-F238E27FC236}">
              <a16:creationId xmlns:a16="http://schemas.microsoft.com/office/drawing/2014/main" id="{00000000-0008-0000-0200-0000330B0000}"/>
            </a:ext>
          </a:extLst>
        </xdr:cNvPr>
        <xdr:cNvGrpSpPr>
          <a:grpSpLocks/>
        </xdr:cNvGrpSpPr>
      </xdr:nvGrpSpPr>
      <xdr:grpSpPr bwMode="auto">
        <a:xfrm>
          <a:off x="7572375" y="47625"/>
          <a:ext cx="695325" cy="1847850"/>
          <a:chOff x="804" y="5"/>
          <a:chExt cx="116" cy="73"/>
        </a:xfrm>
      </xdr:grpSpPr>
      <xdr:sp macro="" textlink="">
        <xdr:nvSpPr>
          <xdr:cNvPr id="2868" name="AutoShape 2">
            <a:extLst>
              <a:ext uri="{FF2B5EF4-FFF2-40B4-BE49-F238E27FC236}">
                <a16:creationId xmlns:a16="http://schemas.microsoft.com/office/drawing/2014/main" id="{00000000-0008-0000-0200-0000340B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1914630981817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7812" name="Group 14">
          <a:hlinkClick xmlns:r="http://schemas.openxmlformats.org/officeDocument/2006/relationships" r:id="rId1" tooltip="Back to Cover"/>
          <a:extLst>
            <a:ext uri="{FF2B5EF4-FFF2-40B4-BE49-F238E27FC236}">
              <a16:creationId xmlns:a16="http://schemas.microsoft.com/office/drawing/2014/main" id="{00000000-0008-0000-1A00-0000147E0100}"/>
            </a:ext>
          </a:extLst>
        </xdr:cNvPr>
        <xdr:cNvGrpSpPr>
          <a:grpSpLocks/>
        </xdr:cNvGrpSpPr>
      </xdr:nvGrpSpPr>
      <xdr:grpSpPr bwMode="auto">
        <a:xfrm>
          <a:off x="7667625" y="57150"/>
          <a:ext cx="1190625" cy="942975"/>
          <a:chOff x="711" y="6"/>
          <a:chExt cx="125" cy="73"/>
        </a:xfrm>
      </xdr:grpSpPr>
      <xdr:sp macro="" textlink="">
        <xdr:nvSpPr>
          <xdr:cNvPr id="97817" name="AutoShape 8">
            <a:extLst>
              <a:ext uri="{FF2B5EF4-FFF2-40B4-BE49-F238E27FC236}">
                <a16:creationId xmlns:a16="http://schemas.microsoft.com/office/drawing/2014/main" id="{00000000-0008-0000-1A00-0000197E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A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868" name="Group 3">
          <a:hlinkClick xmlns:r="http://schemas.openxmlformats.org/officeDocument/2006/relationships" r:id="rId1" tooltip="Click for Next Attachment"/>
          <a:extLst>
            <a:ext uri="{FF2B5EF4-FFF2-40B4-BE49-F238E27FC236}">
              <a16:creationId xmlns:a16="http://schemas.microsoft.com/office/drawing/2014/main" id="{00000000-0008-0000-0400-00001C0F0000}"/>
            </a:ext>
          </a:extLst>
        </xdr:cNvPr>
        <xdr:cNvGrpSpPr>
          <a:grpSpLocks/>
        </xdr:cNvGrpSpPr>
      </xdr:nvGrpSpPr>
      <xdr:grpSpPr bwMode="auto">
        <a:xfrm>
          <a:off x="7686675" y="47625"/>
          <a:ext cx="676275" cy="762000"/>
          <a:chOff x="738" y="5"/>
          <a:chExt cx="116" cy="73"/>
        </a:xfrm>
      </xdr:grpSpPr>
      <xdr:sp macro="" textlink="">
        <xdr:nvSpPr>
          <xdr:cNvPr id="3869" name="AutoShape 1">
            <a:extLst>
              <a:ext uri="{FF2B5EF4-FFF2-40B4-BE49-F238E27FC236}">
                <a16:creationId xmlns:a16="http://schemas.microsoft.com/office/drawing/2014/main" id="{00000000-0008-0000-0400-00001D0F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4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892" name="Group 1">
          <a:hlinkClick xmlns:r="http://schemas.openxmlformats.org/officeDocument/2006/relationships" r:id="rId1" tooltip="Click for Next Attachment"/>
          <a:extLst>
            <a:ext uri="{FF2B5EF4-FFF2-40B4-BE49-F238E27FC236}">
              <a16:creationId xmlns:a16="http://schemas.microsoft.com/office/drawing/2014/main" id="{00000000-0008-0000-0500-00001C130000}"/>
            </a:ext>
          </a:extLst>
        </xdr:cNvPr>
        <xdr:cNvGrpSpPr>
          <a:grpSpLocks/>
        </xdr:cNvGrpSpPr>
      </xdr:nvGrpSpPr>
      <xdr:grpSpPr bwMode="auto">
        <a:xfrm>
          <a:off x="7048500" y="28575"/>
          <a:ext cx="1104900" cy="742950"/>
          <a:chOff x="738" y="5"/>
          <a:chExt cx="116" cy="73"/>
        </a:xfrm>
      </xdr:grpSpPr>
      <xdr:sp macro="" textlink="">
        <xdr:nvSpPr>
          <xdr:cNvPr id="4893" name="AutoShape 2">
            <a:extLst>
              <a:ext uri="{FF2B5EF4-FFF2-40B4-BE49-F238E27FC236}">
                <a16:creationId xmlns:a16="http://schemas.microsoft.com/office/drawing/2014/main" id="{00000000-0008-0000-0500-00001D13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5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180975</xdr:colOff>
      <xdr:row>0</xdr:row>
      <xdr:rowOff>200025</xdr:rowOff>
    </xdr:from>
    <xdr:to>
      <xdr:col>12</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600-000002000000}"/>
            </a:ext>
          </a:extLst>
        </xdr:cNvPr>
        <xdr:cNvGrpSpPr>
          <a:grpSpLocks/>
        </xdr:cNvGrpSpPr>
      </xdr:nvGrpSpPr>
      <xdr:grpSpPr bwMode="auto">
        <a:xfrm>
          <a:off x="8667750" y="200025"/>
          <a:ext cx="0" cy="876300"/>
          <a:chOff x="738" y="5"/>
          <a:chExt cx="116" cy="73"/>
        </a:xfrm>
      </xdr:grpSpPr>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753" y="23"/>
            <a:ext cx="101"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7</xdr:col>
          <xdr:colOff>161925</xdr:colOff>
          <xdr:row>34</xdr:row>
          <xdr:rowOff>219075</xdr:rowOff>
        </xdr:from>
        <xdr:to>
          <xdr:col>7</xdr:col>
          <xdr:colOff>847725</xdr:colOff>
          <xdr:row>34</xdr:row>
          <xdr:rowOff>762000</xdr:rowOff>
        </xdr:to>
        <xdr:sp macro="" textlink="">
          <xdr:nvSpPr>
            <xdr:cNvPr id="95271" name="Check Box 39" hidden="1">
              <a:extLst>
                <a:ext uri="{63B3BB69-23CF-44E3-9099-C40C66FF867C}">
                  <a14:compatExt spid="_x0000_s95271"/>
                </a:ext>
                <a:ext uri="{FF2B5EF4-FFF2-40B4-BE49-F238E27FC236}">
                  <a16:creationId xmlns:a16="http://schemas.microsoft.com/office/drawing/2014/main" id="{00000000-0008-0000-0700-00002774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xdr:row>
          <xdr:rowOff>257175</xdr:rowOff>
        </xdr:from>
        <xdr:to>
          <xdr:col>8</xdr:col>
          <xdr:colOff>876300</xdr:colOff>
          <xdr:row>34</xdr:row>
          <xdr:rowOff>685800</xdr:rowOff>
        </xdr:to>
        <xdr:sp macro="" textlink="">
          <xdr:nvSpPr>
            <xdr:cNvPr id="95272" name="Check Box 40" hidden="1">
              <a:extLst>
                <a:ext uri="{63B3BB69-23CF-44E3-9099-C40C66FF867C}">
                  <a14:compatExt spid="_x0000_s95272"/>
                </a:ext>
                <a:ext uri="{FF2B5EF4-FFF2-40B4-BE49-F238E27FC236}">
                  <a16:creationId xmlns:a16="http://schemas.microsoft.com/office/drawing/2014/main" id="{00000000-0008-0000-0700-00002874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217</xdr:row>
          <xdr:rowOff>219075</xdr:rowOff>
        </xdr:from>
        <xdr:to>
          <xdr:col>7</xdr:col>
          <xdr:colOff>847725</xdr:colOff>
          <xdr:row>218</xdr:row>
          <xdr:rowOff>0</xdr:rowOff>
        </xdr:to>
        <xdr:sp macro="" textlink="">
          <xdr:nvSpPr>
            <xdr:cNvPr id="95273" name="Check Box 41" hidden="1">
              <a:extLst>
                <a:ext uri="{63B3BB69-23CF-44E3-9099-C40C66FF867C}">
                  <a14:compatExt spid="_x0000_s95273"/>
                </a:ext>
                <a:ext uri="{FF2B5EF4-FFF2-40B4-BE49-F238E27FC236}">
                  <a16:creationId xmlns:a16="http://schemas.microsoft.com/office/drawing/2014/main" id="{00000000-0008-0000-0700-00002974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217</xdr:row>
          <xdr:rowOff>257175</xdr:rowOff>
        </xdr:from>
        <xdr:to>
          <xdr:col>8</xdr:col>
          <xdr:colOff>876300</xdr:colOff>
          <xdr:row>218</xdr:row>
          <xdr:rowOff>0</xdr:rowOff>
        </xdr:to>
        <xdr:sp macro="" textlink="">
          <xdr:nvSpPr>
            <xdr:cNvPr id="95274" name="Check Box 42" hidden="1">
              <a:extLst>
                <a:ext uri="{63B3BB69-23CF-44E3-9099-C40C66FF867C}">
                  <a14:compatExt spid="_x0000_s95274"/>
                </a:ext>
                <a:ext uri="{FF2B5EF4-FFF2-40B4-BE49-F238E27FC236}">
                  <a16:creationId xmlns:a16="http://schemas.microsoft.com/office/drawing/2014/main" id="{00000000-0008-0000-0700-00002A74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85</xdr:row>
          <xdr:rowOff>114300</xdr:rowOff>
        </xdr:from>
        <xdr:to>
          <xdr:col>6</xdr:col>
          <xdr:colOff>323850</xdr:colOff>
          <xdr:row>85</xdr:row>
          <xdr:rowOff>361950</xdr:rowOff>
        </xdr:to>
        <xdr:sp macro="" textlink="">
          <xdr:nvSpPr>
            <xdr:cNvPr id="95319" name="Check Box 87" hidden="1">
              <a:extLst>
                <a:ext uri="{63B3BB69-23CF-44E3-9099-C40C66FF867C}">
                  <a14:compatExt spid="_x0000_s95319"/>
                </a:ext>
                <a:ext uri="{FF2B5EF4-FFF2-40B4-BE49-F238E27FC236}">
                  <a16:creationId xmlns:a16="http://schemas.microsoft.com/office/drawing/2014/main" id="{00000000-0008-0000-0700-00005774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85</xdr:row>
          <xdr:rowOff>438150</xdr:rowOff>
        </xdr:from>
        <xdr:to>
          <xdr:col>6</xdr:col>
          <xdr:colOff>257175</xdr:colOff>
          <xdr:row>85</xdr:row>
          <xdr:rowOff>685800</xdr:rowOff>
        </xdr:to>
        <xdr:sp macro="" textlink="">
          <xdr:nvSpPr>
            <xdr:cNvPr id="95320" name="Check Box 88" hidden="1">
              <a:extLst>
                <a:ext uri="{63B3BB69-23CF-44E3-9099-C40C66FF867C}">
                  <a14:compatExt spid="_x0000_s95320"/>
                </a:ext>
                <a:ext uri="{FF2B5EF4-FFF2-40B4-BE49-F238E27FC236}">
                  <a16:creationId xmlns:a16="http://schemas.microsoft.com/office/drawing/2014/main" id="{00000000-0008-0000-0700-00005874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 CONTRACTOR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85</xdr:row>
          <xdr:rowOff>790575</xdr:rowOff>
        </xdr:from>
        <xdr:to>
          <xdr:col>6</xdr:col>
          <xdr:colOff>133350</xdr:colOff>
          <xdr:row>85</xdr:row>
          <xdr:rowOff>1019175</xdr:rowOff>
        </xdr:to>
        <xdr:sp macro="" textlink="">
          <xdr:nvSpPr>
            <xdr:cNvPr id="95321" name="Check Box 89" hidden="1">
              <a:extLst>
                <a:ext uri="{63B3BB69-23CF-44E3-9099-C40C66FF867C}">
                  <a14:compatExt spid="_x0000_s95321"/>
                </a:ext>
                <a:ext uri="{FF2B5EF4-FFF2-40B4-BE49-F238E27FC236}">
                  <a16:creationId xmlns:a16="http://schemas.microsoft.com/office/drawing/2014/main" id="{00000000-0008-0000-0700-00005974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85</xdr:row>
          <xdr:rowOff>28575</xdr:rowOff>
        </xdr:from>
        <xdr:to>
          <xdr:col>8</xdr:col>
          <xdr:colOff>323850</xdr:colOff>
          <xdr:row>85</xdr:row>
          <xdr:rowOff>285750</xdr:rowOff>
        </xdr:to>
        <xdr:sp macro="" textlink="">
          <xdr:nvSpPr>
            <xdr:cNvPr id="95322" name="Check Box 90" hidden="1">
              <a:extLst>
                <a:ext uri="{63B3BB69-23CF-44E3-9099-C40C66FF867C}">
                  <a14:compatExt spid="_x0000_s95322"/>
                </a:ext>
                <a:ext uri="{FF2B5EF4-FFF2-40B4-BE49-F238E27FC236}">
                  <a16:creationId xmlns:a16="http://schemas.microsoft.com/office/drawing/2014/main" id="{00000000-0008-0000-0700-00005A74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85</xdr:row>
          <xdr:rowOff>361950</xdr:rowOff>
        </xdr:from>
        <xdr:to>
          <xdr:col>8</xdr:col>
          <xdr:colOff>257175</xdr:colOff>
          <xdr:row>85</xdr:row>
          <xdr:rowOff>628650</xdr:rowOff>
        </xdr:to>
        <xdr:sp macro="" textlink="">
          <xdr:nvSpPr>
            <xdr:cNvPr id="95323" name="Check Box 91" hidden="1">
              <a:extLst>
                <a:ext uri="{63B3BB69-23CF-44E3-9099-C40C66FF867C}">
                  <a14:compatExt spid="_x0000_s95323"/>
                </a:ext>
                <a:ext uri="{FF2B5EF4-FFF2-40B4-BE49-F238E27FC236}">
                  <a16:creationId xmlns:a16="http://schemas.microsoft.com/office/drawing/2014/main" id="{00000000-0008-0000-0700-00005B74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 CONTRACTOR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85</xdr:row>
          <xdr:rowOff>723900</xdr:rowOff>
        </xdr:from>
        <xdr:to>
          <xdr:col>8</xdr:col>
          <xdr:colOff>133350</xdr:colOff>
          <xdr:row>85</xdr:row>
          <xdr:rowOff>971550</xdr:rowOff>
        </xdr:to>
        <xdr:sp macro="" textlink="">
          <xdr:nvSpPr>
            <xdr:cNvPr id="95324" name="Check Box 92" hidden="1">
              <a:extLst>
                <a:ext uri="{63B3BB69-23CF-44E3-9099-C40C66FF867C}">
                  <a14:compatExt spid="_x0000_s95324"/>
                </a:ext>
                <a:ext uri="{FF2B5EF4-FFF2-40B4-BE49-F238E27FC236}">
                  <a16:creationId xmlns:a16="http://schemas.microsoft.com/office/drawing/2014/main" id="{00000000-0008-0000-0700-00005C74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916" name="Group 1">
          <a:hlinkClick xmlns:r="http://schemas.openxmlformats.org/officeDocument/2006/relationships" r:id="rId1" tooltip="Click for Next Attachment"/>
          <a:extLst>
            <a:ext uri="{FF2B5EF4-FFF2-40B4-BE49-F238E27FC236}">
              <a16:creationId xmlns:a16="http://schemas.microsoft.com/office/drawing/2014/main" id="{00000000-0008-0000-0700-00001C170000}"/>
            </a:ext>
          </a:extLst>
        </xdr:cNvPr>
        <xdr:cNvGrpSpPr>
          <a:grpSpLocks/>
        </xdr:cNvGrpSpPr>
      </xdr:nvGrpSpPr>
      <xdr:grpSpPr bwMode="auto">
        <a:xfrm>
          <a:off x="10051256" y="0"/>
          <a:ext cx="1100138" cy="857250"/>
          <a:chOff x="738" y="5"/>
          <a:chExt cx="116" cy="73"/>
        </a:xfrm>
      </xdr:grpSpPr>
      <xdr:sp macro="" textlink="">
        <xdr:nvSpPr>
          <xdr:cNvPr id="5917" name="AutoShape 2">
            <a:extLst>
              <a:ext uri="{FF2B5EF4-FFF2-40B4-BE49-F238E27FC236}">
                <a16:creationId xmlns:a16="http://schemas.microsoft.com/office/drawing/2014/main" id="{00000000-0008-0000-0700-00001D17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7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940" name="Group 1">
          <a:hlinkClick xmlns:r="http://schemas.openxmlformats.org/officeDocument/2006/relationships" r:id="rId1" tooltip="Click for Next Attachment"/>
          <a:extLst>
            <a:ext uri="{FF2B5EF4-FFF2-40B4-BE49-F238E27FC236}">
              <a16:creationId xmlns:a16="http://schemas.microsoft.com/office/drawing/2014/main" id="{00000000-0008-0000-0800-00001C1B0000}"/>
            </a:ext>
          </a:extLst>
        </xdr:cNvPr>
        <xdr:cNvGrpSpPr>
          <a:grpSpLocks/>
        </xdr:cNvGrpSpPr>
      </xdr:nvGrpSpPr>
      <xdr:grpSpPr bwMode="auto">
        <a:xfrm>
          <a:off x="6875992" y="57150"/>
          <a:ext cx="1113366" cy="889000"/>
          <a:chOff x="738" y="5"/>
          <a:chExt cx="116" cy="73"/>
        </a:xfrm>
      </xdr:grpSpPr>
      <xdr:sp macro="" textlink="">
        <xdr:nvSpPr>
          <xdr:cNvPr id="6941" name="AutoShape 2">
            <a:extLst>
              <a:ext uri="{FF2B5EF4-FFF2-40B4-BE49-F238E27FC236}">
                <a16:creationId xmlns:a16="http://schemas.microsoft.com/office/drawing/2014/main" id="{00000000-0008-0000-0800-00001D1B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8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964" name="Group 1">
          <a:hlinkClick xmlns:r="http://schemas.openxmlformats.org/officeDocument/2006/relationships" r:id="rId1" tooltip="Click for Next Attachment"/>
          <a:extLst>
            <a:ext uri="{FF2B5EF4-FFF2-40B4-BE49-F238E27FC236}">
              <a16:creationId xmlns:a16="http://schemas.microsoft.com/office/drawing/2014/main" id="{00000000-0008-0000-0900-00001C1F0000}"/>
            </a:ext>
          </a:extLst>
        </xdr:cNvPr>
        <xdr:cNvGrpSpPr>
          <a:grpSpLocks/>
        </xdr:cNvGrpSpPr>
      </xdr:nvGrpSpPr>
      <xdr:grpSpPr bwMode="auto">
        <a:xfrm>
          <a:off x="7456714" y="47625"/>
          <a:ext cx="1107622" cy="874939"/>
          <a:chOff x="738" y="5"/>
          <a:chExt cx="116" cy="73"/>
        </a:xfrm>
      </xdr:grpSpPr>
      <xdr:sp macro="" textlink="">
        <xdr:nvSpPr>
          <xdr:cNvPr id="7965" name="AutoShape 2">
            <a:extLst>
              <a:ext uri="{FF2B5EF4-FFF2-40B4-BE49-F238E27FC236}">
                <a16:creationId xmlns:a16="http://schemas.microsoft.com/office/drawing/2014/main" id="{00000000-0008-0000-0900-00001D1F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9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9384" name="Group 1">
          <a:hlinkClick xmlns:r="http://schemas.openxmlformats.org/officeDocument/2006/relationships" r:id="rId1" tooltip="Click for Next Attachment"/>
          <a:extLst>
            <a:ext uri="{FF2B5EF4-FFF2-40B4-BE49-F238E27FC236}">
              <a16:creationId xmlns:a16="http://schemas.microsoft.com/office/drawing/2014/main" id="{00000000-0008-0000-0A00-000038840100}"/>
            </a:ext>
          </a:extLst>
        </xdr:cNvPr>
        <xdr:cNvGrpSpPr>
          <a:grpSpLocks/>
        </xdr:cNvGrpSpPr>
      </xdr:nvGrpSpPr>
      <xdr:grpSpPr bwMode="auto">
        <a:xfrm>
          <a:off x="8265319" y="47625"/>
          <a:ext cx="1102519" cy="762000"/>
          <a:chOff x="738" y="5"/>
          <a:chExt cx="116" cy="73"/>
        </a:xfrm>
      </xdr:grpSpPr>
      <xdr:sp macro="" textlink="">
        <xdr:nvSpPr>
          <xdr:cNvPr id="99386" name="AutoShape 2">
            <a:extLst>
              <a:ext uri="{FF2B5EF4-FFF2-40B4-BE49-F238E27FC236}">
                <a16:creationId xmlns:a16="http://schemas.microsoft.com/office/drawing/2014/main" id="{00000000-0008-0000-0A00-00003A8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A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A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101414" name="Group 1">
          <a:hlinkClick xmlns:r="http://schemas.openxmlformats.org/officeDocument/2006/relationships" r:id="rId1" tooltip="Click for Next Attachment"/>
          <a:extLst>
            <a:ext uri="{FF2B5EF4-FFF2-40B4-BE49-F238E27FC236}">
              <a16:creationId xmlns:a16="http://schemas.microsoft.com/office/drawing/2014/main" id="{00000000-0008-0000-0B00-0000268C0100}"/>
            </a:ext>
          </a:extLst>
        </xdr:cNvPr>
        <xdr:cNvGrpSpPr>
          <a:grpSpLocks/>
        </xdr:cNvGrpSpPr>
      </xdr:nvGrpSpPr>
      <xdr:grpSpPr bwMode="auto">
        <a:xfrm>
          <a:off x="7991475" y="47625"/>
          <a:ext cx="521494" cy="985838"/>
          <a:chOff x="738" y="5"/>
          <a:chExt cx="116" cy="73"/>
        </a:xfrm>
      </xdr:grpSpPr>
      <xdr:sp macro="" textlink="">
        <xdr:nvSpPr>
          <xdr:cNvPr id="101416" name="AutoShape 2">
            <a:extLst>
              <a:ext uri="{FF2B5EF4-FFF2-40B4-BE49-F238E27FC236}">
                <a16:creationId xmlns:a16="http://schemas.microsoft.com/office/drawing/2014/main" id="{00000000-0008-0000-0B00-0000288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753" y="23"/>
            <a:ext cx="99"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B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30</xdr:row>
          <xdr:rowOff>123825</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C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0403" name="Group 1">
          <a:hlinkClick xmlns:r="http://schemas.openxmlformats.org/officeDocument/2006/relationships" r:id="rId1" tooltip="Click for Next Attachment"/>
          <a:extLst>
            <a:ext uri="{FF2B5EF4-FFF2-40B4-BE49-F238E27FC236}">
              <a16:creationId xmlns:a16="http://schemas.microsoft.com/office/drawing/2014/main" id="{00000000-0008-0000-0C00-000033880100}"/>
            </a:ext>
          </a:extLst>
        </xdr:cNvPr>
        <xdr:cNvGrpSpPr>
          <a:grpSpLocks/>
        </xdr:cNvGrpSpPr>
      </xdr:nvGrpSpPr>
      <xdr:grpSpPr bwMode="auto">
        <a:xfrm>
          <a:off x="7641431" y="47625"/>
          <a:ext cx="1102519" cy="897731"/>
          <a:chOff x="738" y="5"/>
          <a:chExt cx="116" cy="73"/>
        </a:xfrm>
      </xdr:grpSpPr>
      <xdr:sp macro="" textlink="">
        <xdr:nvSpPr>
          <xdr:cNvPr id="100405" name="AutoShape 2">
            <a:extLst>
              <a:ext uri="{FF2B5EF4-FFF2-40B4-BE49-F238E27FC236}">
                <a16:creationId xmlns:a16="http://schemas.microsoft.com/office/drawing/2014/main" id="{00000000-0008-0000-0C00-0000358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C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C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D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596" name="Group 1">
          <a:hlinkClick xmlns:r="http://schemas.openxmlformats.org/officeDocument/2006/relationships" r:id="rId1" tooltip="Click for Next Attachment"/>
          <a:extLst>
            <a:ext uri="{FF2B5EF4-FFF2-40B4-BE49-F238E27FC236}">
              <a16:creationId xmlns:a16="http://schemas.microsoft.com/office/drawing/2014/main" id="{00000000-0008-0000-0D00-00001C2F0100}"/>
            </a:ext>
          </a:extLst>
        </xdr:cNvPr>
        <xdr:cNvGrpSpPr>
          <a:grpSpLocks/>
        </xdr:cNvGrpSpPr>
      </xdr:nvGrpSpPr>
      <xdr:grpSpPr bwMode="auto">
        <a:xfrm>
          <a:off x="7829550" y="47625"/>
          <a:ext cx="1104900" cy="742950"/>
          <a:chOff x="738" y="5"/>
          <a:chExt cx="116" cy="73"/>
        </a:xfrm>
      </xdr:grpSpPr>
      <xdr:sp macro="" textlink="">
        <xdr:nvSpPr>
          <xdr:cNvPr id="77597" name="AutoShape 2">
            <a:extLst>
              <a:ext uri="{FF2B5EF4-FFF2-40B4-BE49-F238E27FC236}">
                <a16:creationId xmlns:a16="http://schemas.microsoft.com/office/drawing/2014/main" id="{00000000-0008-0000-0D00-00001D2F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D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200025</xdr:colOff>
      <xdr:row>0</xdr:row>
      <xdr:rowOff>47625</xdr:rowOff>
    </xdr:from>
    <xdr:to>
      <xdr:col>10</xdr:col>
      <xdr:colOff>533400</xdr:colOff>
      <xdr:row>2</xdr:row>
      <xdr:rowOff>533400</xdr:rowOff>
    </xdr:to>
    <xdr:grpSp>
      <xdr:nvGrpSpPr>
        <xdr:cNvPr id="2" name="Group 4">
          <a:extLst>
            <a:ext uri="{FF2B5EF4-FFF2-40B4-BE49-F238E27FC236}">
              <a16:creationId xmlns:a16="http://schemas.microsoft.com/office/drawing/2014/main" id="{00000000-0008-0000-0E00-000002000000}"/>
            </a:ext>
          </a:extLst>
        </xdr:cNvPr>
        <xdr:cNvGrpSpPr>
          <a:grpSpLocks/>
        </xdr:cNvGrpSpPr>
      </xdr:nvGrpSpPr>
      <xdr:grpSpPr bwMode="auto">
        <a:xfrm>
          <a:off x="10187668" y="47625"/>
          <a:ext cx="1558018" cy="1111704"/>
          <a:chOff x="6962775" y="47625"/>
          <a:chExt cx="2139950" cy="887942"/>
        </a:xfrm>
      </xdr:grpSpPr>
      <xdr:sp macro="" textlink="">
        <xdr:nvSpPr>
          <xdr:cNvPr id="3" name="AutoShape 2">
            <a:extLst>
              <a:ext uri="{FF2B5EF4-FFF2-40B4-BE49-F238E27FC236}">
                <a16:creationId xmlns:a16="http://schemas.microsoft.com/office/drawing/2014/main" id="{00000000-0008-0000-0E00-000003000000}"/>
              </a:ext>
            </a:extLst>
          </xdr:cNvPr>
          <xdr:cNvSpPr>
            <a:spLocks noChangeArrowheads="1"/>
          </xdr:cNvSpPr>
        </xdr:nvSpPr>
        <xdr:spPr bwMode="auto">
          <a:xfrm>
            <a:off x="6962775" y="47625"/>
            <a:ext cx="2139950" cy="88794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7159703" y="277265"/>
            <a:ext cx="1811737" cy="466935"/>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644" name="Group 1">
          <a:hlinkClick xmlns:r="http://schemas.openxmlformats.org/officeDocument/2006/relationships" r:id="rId1" tooltip="Click for Next Attachment"/>
          <a:extLst>
            <a:ext uri="{FF2B5EF4-FFF2-40B4-BE49-F238E27FC236}">
              <a16:creationId xmlns:a16="http://schemas.microsoft.com/office/drawing/2014/main" id="{00000000-0008-0000-0F00-00001C370100}"/>
            </a:ext>
          </a:extLst>
        </xdr:cNvPr>
        <xdr:cNvGrpSpPr>
          <a:grpSpLocks/>
        </xdr:cNvGrpSpPr>
      </xdr:nvGrpSpPr>
      <xdr:grpSpPr bwMode="auto">
        <a:xfrm>
          <a:off x="9458325" y="9525"/>
          <a:ext cx="3133725" cy="828675"/>
          <a:chOff x="738" y="5"/>
          <a:chExt cx="116" cy="73"/>
        </a:xfrm>
      </xdr:grpSpPr>
      <xdr:sp macro="" textlink="">
        <xdr:nvSpPr>
          <xdr:cNvPr id="79645" name="AutoShape 2">
            <a:extLst>
              <a:ext uri="{FF2B5EF4-FFF2-40B4-BE49-F238E27FC236}">
                <a16:creationId xmlns:a16="http://schemas.microsoft.com/office/drawing/2014/main" id="{00000000-0008-0000-0F00-00001D3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F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668" name="Group 1">
          <a:hlinkClick xmlns:r="http://schemas.openxmlformats.org/officeDocument/2006/relationships" r:id="rId1" tooltip="Click for Next Attachment"/>
          <a:extLst>
            <a:ext uri="{FF2B5EF4-FFF2-40B4-BE49-F238E27FC236}">
              <a16:creationId xmlns:a16="http://schemas.microsoft.com/office/drawing/2014/main" id="{00000000-0008-0000-1000-00001C3B0100}"/>
            </a:ext>
          </a:extLst>
        </xdr:cNvPr>
        <xdr:cNvGrpSpPr>
          <a:grpSpLocks/>
        </xdr:cNvGrpSpPr>
      </xdr:nvGrpSpPr>
      <xdr:grpSpPr bwMode="auto">
        <a:xfrm>
          <a:off x="8748713" y="57150"/>
          <a:ext cx="1100137" cy="812006"/>
          <a:chOff x="738" y="5"/>
          <a:chExt cx="116" cy="73"/>
        </a:xfrm>
      </xdr:grpSpPr>
      <xdr:sp macro="" textlink="">
        <xdr:nvSpPr>
          <xdr:cNvPr id="80669" name="AutoShape 2">
            <a:extLst>
              <a:ext uri="{FF2B5EF4-FFF2-40B4-BE49-F238E27FC236}">
                <a16:creationId xmlns:a16="http://schemas.microsoft.com/office/drawing/2014/main" id="{00000000-0008-0000-1000-00001D3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0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0</xdr:colOff>
      <xdr:row>0</xdr:row>
      <xdr:rowOff>228600</xdr:rowOff>
    </xdr:from>
    <xdr:to>
      <xdr:col>6</xdr:col>
      <xdr:colOff>0</xdr:colOff>
      <xdr:row>2</xdr:row>
      <xdr:rowOff>466725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100-000002000000}"/>
            </a:ext>
          </a:extLst>
        </xdr:cNvPr>
        <xdr:cNvGrpSpPr>
          <a:grpSpLocks/>
        </xdr:cNvGrpSpPr>
      </xdr:nvGrpSpPr>
      <xdr:grpSpPr bwMode="auto">
        <a:xfrm>
          <a:off x="9060656" y="228600"/>
          <a:ext cx="0" cy="714375"/>
          <a:chOff x="919" y="4"/>
          <a:chExt cx="116" cy="73"/>
        </a:xfrm>
      </xdr:grpSpPr>
      <xdr:sp macro="" textlink="">
        <xdr:nvSpPr>
          <xdr:cNvPr id="3" name="AutoShape 2">
            <a:extLst>
              <a:ext uri="{FF2B5EF4-FFF2-40B4-BE49-F238E27FC236}">
                <a16:creationId xmlns:a16="http://schemas.microsoft.com/office/drawing/2014/main" id="{00000000-0008-0000-1100-000003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9667875" y="18443467597669"/>
            <a:ext cx="0"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0</xdr:colOff>
      <xdr:row>0</xdr:row>
      <xdr:rowOff>66675</xdr:rowOff>
    </xdr:from>
    <xdr:to>
      <xdr:col>12</xdr:col>
      <xdr:colOff>209550</xdr:colOff>
      <xdr:row>2</xdr:row>
      <xdr:rowOff>523875</xdr:rowOff>
    </xdr:to>
    <xdr:grpSp>
      <xdr:nvGrpSpPr>
        <xdr:cNvPr id="5" name="Group 1">
          <a:hlinkClick xmlns:r="http://schemas.openxmlformats.org/officeDocument/2006/relationships" r:id="rId1" tooltip="Click for Next Attachment"/>
          <a:extLst>
            <a:ext uri="{FF2B5EF4-FFF2-40B4-BE49-F238E27FC236}">
              <a16:creationId xmlns:a16="http://schemas.microsoft.com/office/drawing/2014/main" id="{00000000-0008-0000-1100-000005000000}"/>
            </a:ext>
          </a:extLst>
        </xdr:cNvPr>
        <xdr:cNvGrpSpPr>
          <a:grpSpLocks/>
        </xdr:cNvGrpSpPr>
      </xdr:nvGrpSpPr>
      <xdr:grpSpPr bwMode="auto">
        <a:xfrm>
          <a:off x="9060656" y="66675"/>
          <a:ext cx="2031207" cy="933450"/>
          <a:chOff x="919" y="4"/>
          <a:chExt cx="116" cy="73"/>
        </a:xfrm>
      </xdr:grpSpPr>
      <xdr:sp macro="" textlink="">
        <xdr:nvSpPr>
          <xdr:cNvPr id="6" name="AutoShape 2">
            <a:extLst>
              <a:ext uri="{FF2B5EF4-FFF2-40B4-BE49-F238E27FC236}">
                <a16:creationId xmlns:a16="http://schemas.microsoft.com/office/drawing/2014/main" id="{00000000-0008-0000-1100-000006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1100-000007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716" name="Group 1">
          <a:hlinkClick xmlns:r="http://schemas.openxmlformats.org/officeDocument/2006/relationships" r:id="rId1" tooltip="Click for Next Attachment"/>
          <a:extLst>
            <a:ext uri="{FF2B5EF4-FFF2-40B4-BE49-F238E27FC236}">
              <a16:creationId xmlns:a16="http://schemas.microsoft.com/office/drawing/2014/main" id="{00000000-0008-0000-1200-00001C430100}"/>
            </a:ext>
          </a:extLst>
        </xdr:cNvPr>
        <xdr:cNvGrpSpPr>
          <a:grpSpLocks/>
        </xdr:cNvGrpSpPr>
      </xdr:nvGrpSpPr>
      <xdr:grpSpPr bwMode="auto">
        <a:xfrm>
          <a:off x="8020050" y="47625"/>
          <a:ext cx="1104900" cy="695325"/>
          <a:chOff x="738" y="5"/>
          <a:chExt cx="116" cy="73"/>
        </a:xfrm>
      </xdr:grpSpPr>
      <xdr:sp macro="" textlink="">
        <xdr:nvSpPr>
          <xdr:cNvPr id="82717" name="AutoShape 2">
            <a:extLst>
              <a:ext uri="{FF2B5EF4-FFF2-40B4-BE49-F238E27FC236}">
                <a16:creationId xmlns:a16="http://schemas.microsoft.com/office/drawing/2014/main" id="{00000000-0008-0000-1200-00001D43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2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740" name="Group 1">
          <a:hlinkClick xmlns:r="http://schemas.openxmlformats.org/officeDocument/2006/relationships" r:id="rId1" tooltip="Click for Next Attachment"/>
          <a:extLst>
            <a:ext uri="{FF2B5EF4-FFF2-40B4-BE49-F238E27FC236}">
              <a16:creationId xmlns:a16="http://schemas.microsoft.com/office/drawing/2014/main" id="{00000000-0008-0000-1300-00001C470100}"/>
            </a:ext>
          </a:extLst>
        </xdr:cNvPr>
        <xdr:cNvGrpSpPr>
          <a:grpSpLocks/>
        </xdr:cNvGrpSpPr>
      </xdr:nvGrpSpPr>
      <xdr:grpSpPr bwMode="auto">
        <a:xfrm>
          <a:off x="7886700" y="47625"/>
          <a:ext cx="1104900" cy="676275"/>
          <a:chOff x="738" y="5"/>
          <a:chExt cx="116" cy="73"/>
        </a:xfrm>
      </xdr:grpSpPr>
      <xdr:sp macro="" textlink="">
        <xdr:nvSpPr>
          <xdr:cNvPr id="83741" name="AutoShape 2">
            <a:extLst>
              <a:ext uri="{FF2B5EF4-FFF2-40B4-BE49-F238E27FC236}">
                <a16:creationId xmlns:a16="http://schemas.microsoft.com/office/drawing/2014/main" id="{00000000-0008-0000-1300-00001D4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5382" name="Group 2">
          <a:hlinkClick xmlns:r="http://schemas.openxmlformats.org/officeDocument/2006/relationships" r:id="rId1" tooltip="Click for Next Attachment"/>
          <a:extLst>
            <a:ext uri="{FF2B5EF4-FFF2-40B4-BE49-F238E27FC236}">
              <a16:creationId xmlns:a16="http://schemas.microsoft.com/office/drawing/2014/main" id="{00000000-0008-0000-1400-000026630000}"/>
            </a:ext>
          </a:extLst>
        </xdr:cNvPr>
        <xdr:cNvGrpSpPr>
          <a:grpSpLocks/>
        </xdr:cNvGrpSpPr>
      </xdr:nvGrpSpPr>
      <xdr:grpSpPr bwMode="auto">
        <a:xfrm>
          <a:off x="7924800" y="57150"/>
          <a:ext cx="1200150" cy="1114425"/>
          <a:chOff x="738" y="5"/>
          <a:chExt cx="116" cy="73"/>
        </a:xfrm>
      </xdr:grpSpPr>
      <xdr:sp macro="" textlink="">
        <xdr:nvSpPr>
          <xdr:cNvPr id="25383" name="AutoShape 3">
            <a:extLst>
              <a:ext uri="{FF2B5EF4-FFF2-40B4-BE49-F238E27FC236}">
                <a16:creationId xmlns:a16="http://schemas.microsoft.com/office/drawing/2014/main" id="{00000000-0008-0000-1400-00002763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73</xdr:row>
          <xdr:rowOff>19050</xdr:rowOff>
        </xdr:from>
        <xdr:to>
          <xdr:col>1</xdr:col>
          <xdr:colOff>2124075</xdr:colOff>
          <xdr:row>73</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5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73</xdr:row>
          <xdr:rowOff>19050</xdr:rowOff>
        </xdr:from>
        <xdr:to>
          <xdr:col>3</xdr:col>
          <xdr:colOff>923925</xdr:colOff>
          <xdr:row>73</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5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86816" name="Group 1">
          <a:hlinkClick xmlns:r="http://schemas.openxmlformats.org/officeDocument/2006/relationships" r:id="rId1" tooltip="Click for Next Attachment"/>
          <a:extLst>
            <a:ext uri="{FF2B5EF4-FFF2-40B4-BE49-F238E27FC236}">
              <a16:creationId xmlns:a16="http://schemas.microsoft.com/office/drawing/2014/main" id="{00000000-0008-0000-1500-000020530100}"/>
            </a:ext>
          </a:extLst>
        </xdr:cNvPr>
        <xdr:cNvGrpSpPr>
          <a:grpSpLocks/>
        </xdr:cNvGrpSpPr>
      </xdr:nvGrpSpPr>
      <xdr:grpSpPr bwMode="auto">
        <a:xfrm>
          <a:off x="7134225" y="533400"/>
          <a:ext cx="1104900" cy="1695450"/>
          <a:chOff x="738" y="5"/>
          <a:chExt cx="116" cy="73"/>
        </a:xfrm>
      </xdr:grpSpPr>
      <xdr:sp macro="" textlink="">
        <xdr:nvSpPr>
          <xdr:cNvPr id="86817" name="AutoShape 2">
            <a:extLst>
              <a:ext uri="{FF2B5EF4-FFF2-40B4-BE49-F238E27FC236}">
                <a16:creationId xmlns:a16="http://schemas.microsoft.com/office/drawing/2014/main" id="{00000000-0008-0000-1500-00002153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5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836" name="Group 1">
          <a:hlinkClick xmlns:r="http://schemas.openxmlformats.org/officeDocument/2006/relationships" r:id="rId1" tooltip="Click for Next Attachment"/>
          <a:extLst>
            <a:ext uri="{FF2B5EF4-FFF2-40B4-BE49-F238E27FC236}">
              <a16:creationId xmlns:a16="http://schemas.microsoft.com/office/drawing/2014/main" id="{00000000-0008-0000-1600-00001C570100}"/>
            </a:ext>
          </a:extLst>
        </xdr:cNvPr>
        <xdr:cNvGrpSpPr>
          <a:grpSpLocks/>
        </xdr:cNvGrpSpPr>
      </xdr:nvGrpSpPr>
      <xdr:grpSpPr bwMode="auto">
        <a:xfrm>
          <a:off x="8333317" y="57150"/>
          <a:ext cx="1113366" cy="804333"/>
          <a:chOff x="738" y="5"/>
          <a:chExt cx="116" cy="73"/>
        </a:xfrm>
      </xdr:grpSpPr>
      <xdr:sp macro="" textlink="">
        <xdr:nvSpPr>
          <xdr:cNvPr id="87837" name="AutoShape 2">
            <a:extLst>
              <a:ext uri="{FF2B5EF4-FFF2-40B4-BE49-F238E27FC236}">
                <a16:creationId xmlns:a16="http://schemas.microsoft.com/office/drawing/2014/main" id="{00000000-0008-0000-1600-00001D5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860" name="Group 1">
          <a:hlinkClick xmlns:r="http://schemas.openxmlformats.org/officeDocument/2006/relationships" r:id="rId1" tooltip="Click for Next Attachment"/>
          <a:extLst>
            <a:ext uri="{FF2B5EF4-FFF2-40B4-BE49-F238E27FC236}">
              <a16:creationId xmlns:a16="http://schemas.microsoft.com/office/drawing/2014/main" id="{00000000-0008-0000-1700-00001C5B0100}"/>
            </a:ext>
          </a:extLst>
        </xdr:cNvPr>
        <xdr:cNvGrpSpPr>
          <a:grpSpLocks/>
        </xdr:cNvGrpSpPr>
      </xdr:nvGrpSpPr>
      <xdr:grpSpPr bwMode="auto">
        <a:xfrm>
          <a:off x="7000875" y="47625"/>
          <a:ext cx="1104900" cy="676275"/>
          <a:chOff x="738" y="5"/>
          <a:chExt cx="116" cy="73"/>
        </a:xfrm>
      </xdr:grpSpPr>
      <xdr:sp macro="" textlink="">
        <xdr:nvSpPr>
          <xdr:cNvPr id="88861" name="AutoShape 2">
            <a:extLst>
              <a:ext uri="{FF2B5EF4-FFF2-40B4-BE49-F238E27FC236}">
                <a16:creationId xmlns:a16="http://schemas.microsoft.com/office/drawing/2014/main" id="{00000000-0008-0000-1700-00001D5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7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0</xdr:colOff>
      <xdr:row>0</xdr:row>
      <xdr:rowOff>209550</xdr:rowOff>
    </xdr:from>
    <xdr:to>
      <xdr:col>17</xdr:col>
      <xdr:colOff>361950</xdr:colOff>
      <xdr:row>2</xdr:row>
      <xdr:rowOff>161925</xdr:rowOff>
    </xdr:to>
    <xdr:grpSp>
      <xdr:nvGrpSpPr>
        <xdr:cNvPr id="89884" name="Group 1">
          <a:hlinkClick xmlns:r="http://schemas.openxmlformats.org/officeDocument/2006/relationships" r:id="rId1" tooltip="Click for Next Attachment"/>
          <a:extLst>
            <a:ext uri="{FF2B5EF4-FFF2-40B4-BE49-F238E27FC236}">
              <a16:creationId xmlns:a16="http://schemas.microsoft.com/office/drawing/2014/main" id="{00000000-0008-0000-1800-00001C5F0100}"/>
            </a:ext>
          </a:extLst>
        </xdr:cNvPr>
        <xdr:cNvGrpSpPr>
          <a:grpSpLocks/>
        </xdr:cNvGrpSpPr>
      </xdr:nvGrpSpPr>
      <xdr:grpSpPr bwMode="auto">
        <a:xfrm>
          <a:off x="7210425" y="209550"/>
          <a:ext cx="0" cy="695325"/>
          <a:chOff x="738" y="5"/>
          <a:chExt cx="116" cy="73"/>
        </a:xfrm>
      </xdr:grpSpPr>
      <xdr:sp macro="" textlink="">
        <xdr:nvSpPr>
          <xdr:cNvPr id="89885" name="AutoShape 2">
            <a:extLst>
              <a:ext uri="{FF2B5EF4-FFF2-40B4-BE49-F238E27FC236}">
                <a16:creationId xmlns:a16="http://schemas.microsoft.com/office/drawing/2014/main" id="{00000000-0008-0000-1800-00001D5F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8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908" name="Group 1">
          <a:hlinkClick xmlns:r="http://schemas.openxmlformats.org/officeDocument/2006/relationships" r:id="rId1" tooltip="Click for Next Attachment"/>
          <a:extLst>
            <a:ext uri="{FF2B5EF4-FFF2-40B4-BE49-F238E27FC236}">
              <a16:creationId xmlns:a16="http://schemas.microsoft.com/office/drawing/2014/main" id="{00000000-0008-0000-1900-00001C630100}"/>
            </a:ext>
          </a:extLst>
        </xdr:cNvPr>
        <xdr:cNvGrpSpPr>
          <a:grpSpLocks/>
        </xdr:cNvGrpSpPr>
      </xdr:nvGrpSpPr>
      <xdr:grpSpPr bwMode="auto">
        <a:xfrm>
          <a:off x="8639175" y="57150"/>
          <a:ext cx="1104900" cy="771525"/>
          <a:chOff x="738" y="5"/>
          <a:chExt cx="116" cy="73"/>
        </a:xfrm>
      </xdr:grpSpPr>
      <xdr:sp macro="" textlink="">
        <xdr:nvSpPr>
          <xdr:cNvPr id="90909" name="AutoShape 2">
            <a:extLst>
              <a:ext uri="{FF2B5EF4-FFF2-40B4-BE49-F238E27FC236}">
                <a16:creationId xmlns:a16="http://schemas.microsoft.com/office/drawing/2014/main" id="{00000000-0008-0000-1900-00001D63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9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B037C\G2%20data\Users\60001290\Desktop\15_First%20Envelope_GI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3099\Desktop\1_First%20Envelope_Attachments%20OH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Part%20C\Substation-2\resources\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y%20Documents\Office%20work\Current\765kV%20CB\Pkg.%20III\Vol.%20III\13-First%20Envelope%20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60003099\Desktop\S1%20Attachmen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y%20Documents\Office%20work\Current\NRSS%20XXVIII\Tower\Retender\Amendment%20No.%20I\vii)%20Attacments%20Vol-III-Rev.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03B037C\G2%20data\pendrive%20CS1\ann\dhramjagrah\tri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s86\Desktop\WFH\All%20Files\51%20Master%20Documents\02%20Open%20Tender\2%20OT%20S&amp;I\Samples\5002001543\Volume-III\01-%201st%20Envelope-Bid%20Form%20Attachments_Pkg%20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60002136\Desktop\Mjunction%20bidding%20docs%20POWERGRID\Volume%20III\Volume%20III\01_First%20Envelope%20Bid%20Form%20and%20Attachments_SS7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60002136\Desktop\TOGA%20Kit%20NIT%20Documents\Volume-III\01%20First%20Envelope%20and%20Bid%20Form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60003099\Desktop\01_First%20Envelope%20(Bid%20Form%20and%20Attachments)%20-%20SS01.r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60003244\Desktop\00-First%20Envelope%20Attachments%20and%20Bid%20Form_SS7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60003244\AppData\Local\Microsoft\Windows\INetCache\Content.Outlook\Z7I2RVB8\01_First%20Envelope%20Bid%20Form%20and%20Attachment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60003099\Desktop\1._First%20Envelope%20Bid%20form%20and%20Attacments%20Vol-III%20SS09_Rev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row r="6">
          <cell r="G6">
            <v>1</v>
          </cell>
        </row>
      </sheetData>
      <sheetData sheetId="2">
        <row r="7">
          <cell r="E7" t="str">
            <v>To:</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9"/>
      <sheetName val="Attachment-20"/>
      <sheetName val="Attach 21-SP"/>
      <sheetName val="Attach 28- Bid Securing Declarn"/>
      <sheetName val="Bid Form 1st Envelope "/>
      <sheetName val="N to W"/>
      <sheetName val="Sheet1"/>
    </sheetNames>
    <sheetDataSet>
      <sheetData sheetId="0">
        <row r="1">
          <cell r="B1" t="str">
            <v>Rate Contract for Erection portion (Services) pertaining to diversion / modification of various transmission lines under NR-I (Package A)</v>
          </cell>
        </row>
      </sheetData>
      <sheetData sheetId="1" refreshError="1"/>
      <sheetData sheetId="2">
        <row r="11">
          <cell r="D11" t="str">
            <v>SOLE BIDDER</v>
          </cell>
        </row>
        <row r="12">
          <cell r="D12">
            <v>1</v>
          </cell>
        </row>
        <row r="26">
          <cell r="D26" t="str">
            <v xml:space="preserve">…… ……. …….. …… ……. …….. </v>
          </cell>
        </row>
        <row r="27">
          <cell r="D27" t="str">
            <v xml:space="preserve">…… ……. …….. …… ……. …….. </v>
          </cell>
        </row>
        <row r="28">
          <cell r="D28" t="str">
            <v xml:space="preserve">…… ……. …….. …… ……. …….. </v>
          </cell>
        </row>
      </sheetData>
      <sheetData sheetId="3" refreshError="1"/>
      <sheetData sheetId="4">
        <row r="8">
          <cell r="A8" t="str">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7"/>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 val="N-W(cr.)-2"/>
    </sheetNames>
    <sheetDataSet>
      <sheetData sheetId="0" refreshError="1"/>
      <sheetData sheetId="1" refreshError="1"/>
      <sheetData sheetId="2" refreshError="1">
        <row r="7">
          <cell r="E7" t="str">
            <v>To: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9"/>
      <sheetName val="Attachment-20"/>
      <sheetName val="Bid Form 1st Envelope "/>
      <sheetName val="N to W"/>
      <sheetName val="Sheet1"/>
    </sheetNames>
    <sheetDataSet>
      <sheetData sheetId="0"/>
      <sheetData sheetId="1"/>
      <sheetData sheetId="2"/>
      <sheetData sheetId="3">
        <row r="11">
          <cell r="B11" t="str">
            <v/>
          </cell>
        </row>
        <row r="19">
          <cell r="B19" t="str">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refreshError="1"/>
      <sheetData sheetId="3" refreshError="1">
        <row r="7">
          <cell r="E7" t="str">
            <v>To:</v>
          </cell>
        </row>
      </sheetData>
      <sheetData sheetId="4" refreshError="1">
        <row r="8">
          <cell r="A8" t="str">
            <v>Bidder's Name and Address: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refreshError="1"/>
      <sheetData sheetId="1" refreshError="1"/>
      <sheetData sheetId="2" refreshError="1"/>
      <sheetData sheetId="3">
        <row r="1">
          <cell r="A1" t="str">
            <v>Specification No. :CC-CS/1049-NER/SS-4185/3/G3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7"/>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 val="N-W(cr.)-2"/>
    </sheetNames>
    <sheetDataSet>
      <sheetData sheetId="0" refreshError="1"/>
      <sheetData sheetId="1"/>
      <sheetData sheetId="2">
        <row r="8">
          <cell r="A8">
            <v>0</v>
          </cell>
        </row>
      </sheetData>
      <sheetData sheetId="3">
        <row r="1">
          <cell r="A1" t="str">
            <v>SPEC. NO.: CC-CS/1059-NR3/GIS-4170/10/G7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9.bin"/><Relationship Id="rId13" Type="http://schemas.openxmlformats.org/officeDocument/2006/relationships/printerSettings" Target="../printerSettings/printerSettings44.bin"/><Relationship Id="rId18" Type="http://schemas.openxmlformats.org/officeDocument/2006/relationships/printerSettings" Target="../printerSettings/printerSettings49.bin"/><Relationship Id="rId26" Type="http://schemas.openxmlformats.org/officeDocument/2006/relationships/printerSettings" Target="../printerSettings/printerSettings57.bin"/><Relationship Id="rId3" Type="http://schemas.openxmlformats.org/officeDocument/2006/relationships/printerSettings" Target="../printerSettings/printerSettings34.bin"/><Relationship Id="rId21" Type="http://schemas.openxmlformats.org/officeDocument/2006/relationships/printerSettings" Target="../printerSettings/printerSettings52.bin"/><Relationship Id="rId7" Type="http://schemas.openxmlformats.org/officeDocument/2006/relationships/printerSettings" Target="../printerSettings/printerSettings38.bin"/><Relationship Id="rId12" Type="http://schemas.openxmlformats.org/officeDocument/2006/relationships/printerSettings" Target="../printerSettings/printerSettings43.bin"/><Relationship Id="rId17" Type="http://schemas.openxmlformats.org/officeDocument/2006/relationships/printerSettings" Target="../printerSettings/printerSettings48.bin"/><Relationship Id="rId25" Type="http://schemas.openxmlformats.org/officeDocument/2006/relationships/printerSettings" Target="../printerSettings/printerSettings56.bin"/><Relationship Id="rId2" Type="http://schemas.openxmlformats.org/officeDocument/2006/relationships/printerSettings" Target="../printerSettings/printerSettings33.bin"/><Relationship Id="rId16" Type="http://schemas.openxmlformats.org/officeDocument/2006/relationships/printerSettings" Target="../printerSettings/printerSettings47.bin"/><Relationship Id="rId20" Type="http://schemas.openxmlformats.org/officeDocument/2006/relationships/printerSettings" Target="../printerSettings/printerSettings51.bin"/><Relationship Id="rId29" Type="http://schemas.openxmlformats.org/officeDocument/2006/relationships/printerSettings" Target="../printerSettings/printerSettings60.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11" Type="http://schemas.openxmlformats.org/officeDocument/2006/relationships/printerSettings" Target="../printerSettings/printerSettings42.bin"/><Relationship Id="rId24" Type="http://schemas.openxmlformats.org/officeDocument/2006/relationships/printerSettings" Target="../printerSettings/printerSettings55.bin"/><Relationship Id="rId32" Type="http://schemas.openxmlformats.org/officeDocument/2006/relationships/drawing" Target="../drawings/drawing1.xml"/><Relationship Id="rId5" Type="http://schemas.openxmlformats.org/officeDocument/2006/relationships/printerSettings" Target="../printerSettings/printerSettings36.bin"/><Relationship Id="rId15" Type="http://schemas.openxmlformats.org/officeDocument/2006/relationships/printerSettings" Target="../printerSettings/printerSettings46.bin"/><Relationship Id="rId23" Type="http://schemas.openxmlformats.org/officeDocument/2006/relationships/printerSettings" Target="../printerSettings/printerSettings54.bin"/><Relationship Id="rId28" Type="http://schemas.openxmlformats.org/officeDocument/2006/relationships/printerSettings" Target="../printerSettings/printerSettings59.bin"/><Relationship Id="rId10" Type="http://schemas.openxmlformats.org/officeDocument/2006/relationships/printerSettings" Target="../printerSettings/printerSettings41.bin"/><Relationship Id="rId19" Type="http://schemas.openxmlformats.org/officeDocument/2006/relationships/printerSettings" Target="../printerSettings/printerSettings50.bin"/><Relationship Id="rId31" Type="http://schemas.openxmlformats.org/officeDocument/2006/relationships/printerSettings" Target="../printerSettings/printerSettings62.bin"/><Relationship Id="rId4" Type="http://schemas.openxmlformats.org/officeDocument/2006/relationships/printerSettings" Target="../printerSettings/printerSettings35.bin"/><Relationship Id="rId9" Type="http://schemas.openxmlformats.org/officeDocument/2006/relationships/printerSettings" Target="../printerSettings/printerSettings40.bin"/><Relationship Id="rId14" Type="http://schemas.openxmlformats.org/officeDocument/2006/relationships/printerSettings" Target="../printerSettings/printerSettings45.bin"/><Relationship Id="rId22" Type="http://schemas.openxmlformats.org/officeDocument/2006/relationships/printerSettings" Target="../printerSettings/printerSettings53.bin"/><Relationship Id="rId27" Type="http://schemas.openxmlformats.org/officeDocument/2006/relationships/printerSettings" Target="../printerSettings/printerSettings58.bin"/><Relationship Id="rId30" Type="http://schemas.openxmlformats.org/officeDocument/2006/relationships/printerSettings" Target="../printerSettings/printerSettings6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70.bin"/><Relationship Id="rId3" Type="http://schemas.openxmlformats.org/officeDocument/2006/relationships/printerSettings" Target="../printerSettings/printerSettings65.bin"/><Relationship Id="rId7" Type="http://schemas.openxmlformats.org/officeDocument/2006/relationships/printerSettings" Target="../printerSettings/printerSettings69.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printerSettings" Target="../printerSettings/printerSettings68.bin"/><Relationship Id="rId11" Type="http://schemas.openxmlformats.org/officeDocument/2006/relationships/drawing" Target="../drawings/drawing2.xml"/><Relationship Id="rId5" Type="http://schemas.openxmlformats.org/officeDocument/2006/relationships/printerSettings" Target="../printerSettings/printerSettings67.bin"/><Relationship Id="rId10" Type="http://schemas.openxmlformats.org/officeDocument/2006/relationships/printerSettings" Target="../printerSettings/printerSettings72.bin"/><Relationship Id="rId4" Type="http://schemas.openxmlformats.org/officeDocument/2006/relationships/printerSettings" Target="../printerSettings/printerSettings66.bin"/><Relationship Id="rId9" Type="http://schemas.openxmlformats.org/officeDocument/2006/relationships/printerSettings" Target="../printerSettings/printerSettings7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80.bin"/><Relationship Id="rId13" Type="http://schemas.openxmlformats.org/officeDocument/2006/relationships/printerSettings" Target="../printerSettings/printerSettings85.bin"/><Relationship Id="rId18" Type="http://schemas.openxmlformats.org/officeDocument/2006/relationships/printerSettings" Target="../printerSettings/printerSettings90.bin"/><Relationship Id="rId26" Type="http://schemas.openxmlformats.org/officeDocument/2006/relationships/printerSettings" Target="../printerSettings/printerSettings98.bin"/><Relationship Id="rId3" Type="http://schemas.openxmlformats.org/officeDocument/2006/relationships/printerSettings" Target="../printerSettings/printerSettings75.bin"/><Relationship Id="rId21" Type="http://schemas.openxmlformats.org/officeDocument/2006/relationships/printerSettings" Target="../printerSettings/printerSettings93.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17" Type="http://schemas.openxmlformats.org/officeDocument/2006/relationships/printerSettings" Target="../printerSettings/printerSettings89.bin"/><Relationship Id="rId25" Type="http://schemas.openxmlformats.org/officeDocument/2006/relationships/printerSettings" Target="../printerSettings/printerSettings97.bin"/><Relationship Id="rId2" Type="http://schemas.openxmlformats.org/officeDocument/2006/relationships/printerSettings" Target="../printerSettings/printerSettings74.bin"/><Relationship Id="rId16" Type="http://schemas.openxmlformats.org/officeDocument/2006/relationships/printerSettings" Target="../printerSettings/printerSettings88.bin"/><Relationship Id="rId20" Type="http://schemas.openxmlformats.org/officeDocument/2006/relationships/printerSettings" Target="../printerSettings/printerSettings92.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24" Type="http://schemas.openxmlformats.org/officeDocument/2006/relationships/printerSettings" Target="../printerSettings/printerSettings96.bin"/><Relationship Id="rId5" Type="http://schemas.openxmlformats.org/officeDocument/2006/relationships/printerSettings" Target="../printerSettings/printerSettings77.bin"/><Relationship Id="rId15" Type="http://schemas.openxmlformats.org/officeDocument/2006/relationships/printerSettings" Target="../printerSettings/printerSettings87.bin"/><Relationship Id="rId23" Type="http://schemas.openxmlformats.org/officeDocument/2006/relationships/printerSettings" Target="../printerSettings/printerSettings95.bin"/><Relationship Id="rId28" Type="http://schemas.openxmlformats.org/officeDocument/2006/relationships/drawing" Target="../drawings/drawing3.xml"/><Relationship Id="rId10" Type="http://schemas.openxmlformats.org/officeDocument/2006/relationships/printerSettings" Target="../printerSettings/printerSettings82.bin"/><Relationship Id="rId19" Type="http://schemas.openxmlformats.org/officeDocument/2006/relationships/printerSettings" Target="../printerSettings/printerSettings91.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 Id="rId14" Type="http://schemas.openxmlformats.org/officeDocument/2006/relationships/printerSettings" Target="../printerSettings/printerSettings86.bin"/><Relationship Id="rId22" Type="http://schemas.openxmlformats.org/officeDocument/2006/relationships/printerSettings" Target="../printerSettings/printerSettings94.bin"/><Relationship Id="rId27" Type="http://schemas.openxmlformats.org/officeDocument/2006/relationships/printerSettings" Target="../printerSettings/printerSettings9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8.bin"/><Relationship Id="rId13" Type="http://schemas.openxmlformats.org/officeDocument/2006/relationships/printerSettings" Target="../printerSettings/printerSettings113.bin"/><Relationship Id="rId18" Type="http://schemas.openxmlformats.org/officeDocument/2006/relationships/printerSettings" Target="../printerSettings/printerSettings118.bin"/><Relationship Id="rId26" Type="http://schemas.openxmlformats.org/officeDocument/2006/relationships/printerSettings" Target="../printerSettings/printerSettings126.bin"/><Relationship Id="rId3" Type="http://schemas.openxmlformats.org/officeDocument/2006/relationships/printerSettings" Target="../printerSettings/printerSettings103.bin"/><Relationship Id="rId21" Type="http://schemas.openxmlformats.org/officeDocument/2006/relationships/printerSettings" Target="../printerSettings/printerSettings121.bin"/><Relationship Id="rId7" Type="http://schemas.openxmlformats.org/officeDocument/2006/relationships/printerSettings" Target="../printerSettings/printerSettings107.bin"/><Relationship Id="rId12" Type="http://schemas.openxmlformats.org/officeDocument/2006/relationships/printerSettings" Target="../printerSettings/printerSettings112.bin"/><Relationship Id="rId17" Type="http://schemas.openxmlformats.org/officeDocument/2006/relationships/printerSettings" Target="../printerSettings/printerSettings117.bin"/><Relationship Id="rId25" Type="http://schemas.openxmlformats.org/officeDocument/2006/relationships/printerSettings" Target="../printerSettings/printerSettings125.bin"/><Relationship Id="rId2" Type="http://schemas.openxmlformats.org/officeDocument/2006/relationships/printerSettings" Target="../printerSettings/printerSettings102.bin"/><Relationship Id="rId16" Type="http://schemas.openxmlformats.org/officeDocument/2006/relationships/printerSettings" Target="../printerSettings/printerSettings116.bin"/><Relationship Id="rId20" Type="http://schemas.openxmlformats.org/officeDocument/2006/relationships/printerSettings" Target="../printerSettings/printerSettings120.bin"/><Relationship Id="rId29" Type="http://schemas.openxmlformats.org/officeDocument/2006/relationships/printerSettings" Target="../printerSettings/printerSettings129.bin"/><Relationship Id="rId1" Type="http://schemas.openxmlformats.org/officeDocument/2006/relationships/printerSettings" Target="../printerSettings/printerSettings101.bin"/><Relationship Id="rId6" Type="http://schemas.openxmlformats.org/officeDocument/2006/relationships/printerSettings" Target="../printerSettings/printerSettings106.bin"/><Relationship Id="rId11" Type="http://schemas.openxmlformats.org/officeDocument/2006/relationships/printerSettings" Target="../printerSettings/printerSettings111.bin"/><Relationship Id="rId24" Type="http://schemas.openxmlformats.org/officeDocument/2006/relationships/printerSettings" Target="../printerSettings/printerSettings124.bin"/><Relationship Id="rId32" Type="http://schemas.openxmlformats.org/officeDocument/2006/relationships/drawing" Target="../drawings/drawing4.xml"/><Relationship Id="rId5" Type="http://schemas.openxmlformats.org/officeDocument/2006/relationships/printerSettings" Target="../printerSettings/printerSettings105.bin"/><Relationship Id="rId15" Type="http://schemas.openxmlformats.org/officeDocument/2006/relationships/printerSettings" Target="../printerSettings/printerSettings115.bin"/><Relationship Id="rId23" Type="http://schemas.openxmlformats.org/officeDocument/2006/relationships/printerSettings" Target="../printerSettings/printerSettings123.bin"/><Relationship Id="rId28" Type="http://schemas.openxmlformats.org/officeDocument/2006/relationships/printerSettings" Target="../printerSettings/printerSettings128.bin"/><Relationship Id="rId10" Type="http://schemas.openxmlformats.org/officeDocument/2006/relationships/printerSettings" Target="../printerSettings/printerSettings110.bin"/><Relationship Id="rId19" Type="http://schemas.openxmlformats.org/officeDocument/2006/relationships/printerSettings" Target="../printerSettings/printerSettings119.bin"/><Relationship Id="rId31" Type="http://schemas.openxmlformats.org/officeDocument/2006/relationships/printerSettings" Target="../printerSettings/printerSettings131.bin"/><Relationship Id="rId4" Type="http://schemas.openxmlformats.org/officeDocument/2006/relationships/printerSettings" Target="../printerSettings/printerSettings104.bin"/><Relationship Id="rId9" Type="http://schemas.openxmlformats.org/officeDocument/2006/relationships/printerSettings" Target="../printerSettings/printerSettings109.bin"/><Relationship Id="rId14" Type="http://schemas.openxmlformats.org/officeDocument/2006/relationships/printerSettings" Target="../printerSettings/printerSettings114.bin"/><Relationship Id="rId22" Type="http://schemas.openxmlformats.org/officeDocument/2006/relationships/printerSettings" Target="../printerSettings/printerSettings122.bin"/><Relationship Id="rId27" Type="http://schemas.openxmlformats.org/officeDocument/2006/relationships/printerSettings" Target="../printerSettings/printerSettings127.bin"/><Relationship Id="rId30" Type="http://schemas.openxmlformats.org/officeDocument/2006/relationships/printerSettings" Target="../printerSettings/printerSettings130.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39.bin"/><Relationship Id="rId13" Type="http://schemas.openxmlformats.org/officeDocument/2006/relationships/printerSettings" Target="../printerSettings/printerSettings144.bin"/><Relationship Id="rId18" Type="http://schemas.openxmlformats.org/officeDocument/2006/relationships/printerSettings" Target="../printerSettings/printerSettings149.bin"/><Relationship Id="rId26" Type="http://schemas.openxmlformats.org/officeDocument/2006/relationships/printerSettings" Target="../printerSettings/printerSettings157.bin"/><Relationship Id="rId3" Type="http://schemas.openxmlformats.org/officeDocument/2006/relationships/printerSettings" Target="../printerSettings/printerSettings134.bin"/><Relationship Id="rId21" Type="http://schemas.openxmlformats.org/officeDocument/2006/relationships/printerSettings" Target="../printerSettings/printerSettings152.bin"/><Relationship Id="rId7" Type="http://schemas.openxmlformats.org/officeDocument/2006/relationships/printerSettings" Target="../printerSettings/printerSettings138.bin"/><Relationship Id="rId12" Type="http://schemas.openxmlformats.org/officeDocument/2006/relationships/printerSettings" Target="../printerSettings/printerSettings143.bin"/><Relationship Id="rId17" Type="http://schemas.openxmlformats.org/officeDocument/2006/relationships/printerSettings" Target="../printerSettings/printerSettings148.bin"/><Relationship Id="rId25" Type="http://schemas.openxmlformats.org/officeDocument/2006/relationships/printerSettings" Target="../printerSettings/printerSettings156.bin"/><Relationship Id="rId2" Type="http://schemas.openxmlformats.org/officeDocument/2006/relationships/printerSettings" Target="../printerSettings/printerSettings133.bin"/><Relationship Id="rId16" Type="http://schemas.openxmlformats.org/officeDocument/2006/relationships/printerSettings" Target="../printerSettings/printerSettings147.bin"/><Relationship Id="rId20" Type="http://schemas.openxmlformats.org/officeDocument/2006/relationships/printerSettings" Target="../printerSettings/printerSettings151.bin"/><Relationship Id="rId29" Type="http://schemas.openxmlformats.org/officeDocument/2006/relationships/printerSettings" Target="../printerSettings/printerSettings160.bin"/><Relationship Id="rId1" Type="http://schemas.openxmlformats.org/officeDocument/2006/relationships/printerSettings" Target="../printerSettings/printerSettings132.bin"/><Relationship Id="rId6" Type="http://schemas.openxmlformats.org/officeDocument/2006/relationships/printerSettings" Target="../printerSettings/printerSettings137.bin"/><Relationship Id="rId11" Type="http://schemas.openxmlformats.org/officeDocument/2006/relationships/printerSettings" Target="../printerSettings/printerSettings142.bin"/><Relationship Id="rId24" Type="http://schemas.openxmlformats.org/officeDocument/2006/relationships/printerSettings" Target="../printerSettings/printerSettings155.bin"/><Relationship Id="rId32" Type="http://schemas.openxmlformats.org/officeDocument/2006/relationships/drawing" Target="../drawings/drawing5.xml"/><Relationship Id="rId5" Type="http://schemas.openxmlformats.org/officeDocument/2006/relationships/printerSettings" Target="../printerSettings/printerSettings136.bin"/><Relationship Id="rId15" Type="http://schemas.openxmlformats.org/officeDocument/2006/relationships/printerSettings" Target="../printerSettings/printerSettings146.bin"/><Relationship Id="rId23" Type="http://schemas.openxmlformats.org/officeDocument/2006/relationships/printerSettings" Target="../printerSettings/printerSettings154.bin"/><Relationship Id="rId28" Type="http://schemas.openxmlformats.org/officeDocument/2006/relationships/printerSettings" Target="../printerSettings/printerSettings159.bin"/><Relationship Id="rId10" Type="http://schemas.openxmlformats.org/officeDocument/2006/relationships/printerSettings" Target="../printerSettings/printerSettings141.bin"/><Relationship Id="rId19" Type="http://schemas.openxmlformats.org/officeDocument/2006/relationships/printerSettings" Target="../printerSettings/printerSettings150.bin"/><Relationship Id="rId31" Type="http://schemas.openxmlformats.org/officeDocument/2006/relationships/printerSettings" Target="../printerSettings/printerSettings162.bin"/><Relationship Id="rId4" Type="http://schemas.openxmlformats.org/officeDocument/2006/relationships/printerSettings" Target="../printerSettings/printerSettings135.bin"/><Relationship Id="rId9" Type="http://schemas.openxmlformats.org/officeDocument/2006/relationships/printerSettings" Target="../printerSettings/printerSettings140.bin"/><Relationship Id="rId14" Type="http://schemas.openxmlformats.org/officeDocument/2006/relationships/printerSettings" Target="../printerSettings/printerSettings145.bin"/><Relationship Id="rId22" Type="http://schemas.openxmlformats.org/officeDocument/2006/relationships/printerSettings" Target="../printerSettings/printerSettings153.bin"/><Relationship Id="rId27" Type="http://schemas.openxmlformats.org/officeDocument/2006/relationships/printerSettings" Target="../printerSettings/printerSettings158.bin"/><Relationship Id="rId30" Type="http://schemas.openxmlformats.org/officeDocument/2006/relationships/printerSettings" Target="../printerSettings/printerSettings161.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65.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6.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73.bin"/><Relationship Id="rId13" Type="http://schemas.openxmlformats.org/officeDocument/2006/relationships/printerSettings" Target="../printerSettings/printerSettings178.bin"/><Relationship Id="rId18" Type="http://schemas.openxmlformats.org/officeDocument/2006/relationships/printerSettings" Target="../printerSettings/printerSettings183.bin"/><Relationship Id="rId26" Type="http://schemas.openxmlformats.org/officeDocument/2006/relationships/printerSettings" Target="../printerSettings/printerSettings191.bin"/><Relationship Id="rId3" Type="http://schemas.openxmlformats.org/officeDocument/2006/relationships/printerSettings" Target="../printerSettings/printerSettings168.bin"/><Relationship Id="rId21" Type="http://schemas.openxmlformats.org/officeDocument/2006/relationships/printerSettings" Target="../printerSettings/printerSettings186.bin"/><Relationship Id="rId7" Type="http://schemas.openxmlformats.org/officeDocument/2006/relationships/printerSettings" Target="../printerSettings/printerSettings172.bin"/><Relationship Id="rId12" Type="http://schemas.openxmlformats.org/officeDocument/2006/relationships/printerSettings" Target="../printerSettings/printerSettings177.bin"/><Relationship Id="rId17" Type="http://schemas.openxmlformats.org/officeDocument/2006/relationships/printerSettings" Target="../printerSettings/printerSettings182.bin"/><Relationship Id="rId25" Type="http://schemas.openxmlformats.org/officeDocument/2006/relationships/printerSettings" Target="../printerSettings/printerSettings190.bin"/><Relationship Id="rId2" Type="http://schemas.openxmlformats.org/officeDocument/2006/relationships/printerSettings" Target="../printerSettings/printerSettings167.bin"/><Relationship Id="rId16" Type="http://schemas.openxmlformats.org/officeDocument/2006/relationships/printerSettings" Target="../printerSettings/printerSettings181.bin"/><Relationship Id="rId20" Type="http://schemas.openxmlformats.org/officeDocument/2006/relationships/printerSettings" Target="../printerSettings/printerSettings185.bin"/><Relationship Id="rId29" Type="http://schemas.openxmlformats.org/officeDocument/2006/relationships/printerSettings" Target="../printerSettings/printerSettings194.bin"/><Relationship Id="rId1" Type="http://schemas.openxmlformats.org/officeDocument/2006/relationships/printerSettings" Target="../printerSettings/printerSettings166.bin"/><Relationship Id="rId6" Type="http://schemas.openxmlformats.org/officeDocument/2006/relationships/printerSettings" Target="../printerSettings/printerSettings171.bin"/><Relationship Id="rId11" Type="http://schemas.openxmlformats.org/officeDocument/2006/relationships/printerSettings" Target="../printerSettings/printerSettings176.bin"/><Relationship Id="rId24" Type="http://schemas.openxmlformats.org/officeDocument/2006/relationships/printerSettings" Target="../printerSettings/printerSettings189.bin"/><Relationship Id="rId32" Type="http://schemas.openxmlformats.org/officeDocument/2006/relationships/drawing" Target="../drawings/drawing7.xml"/><Relationship Id="rId5" Type="http://schemas.openxmlformats.org/officeDocument/2006/relationships/printerSettings" Target="../printerSettings/printerSettings170.bin"/><Relationship Id="rId15" Type="http://schemas.openxmlformats.org/officeDocument/2006/relationships/printerSettings" Target="../printerSettings/printerSettings180.bin"/><Relationship Id="rId23" Type="http://schemas.openxmlformats.org/officeDocument/2006/relationships/printerSettings" Target="../printerSettings/printerSettings188.bin"/><Relationship Id="rId28" Type="http://schemas.openxmlformats.org/officeDocument/2006/relationships/printerSettings" Target="../printerSettings/printerSettings193.bin"/><Relationship Id="rId10" Type="http://schemas.openxmlformats.org/officeDocument/2006/relationships/printerSettings" Target="../printerSettings/printerSettings175.bin"/><Relationship Id="rId19" Type="http://schemas.openxmlformats.org/officeDocument/2006/relationships/printerSettings" Target="../printerSettings/printerSettings184.bin"/><Relationship Id="rId31" Type="http://schemas.openxmlformats.org/officeDocument/2006/relationships/printerSettings" Target="../printerSettings/printerSettings196.bin"/><Relationship Id="rId4" Type="http://schemas.openxmlformats.org/officeDocument/2006/relationships/printerSettings" Target="../printerSettings/printerSettings169.bin"/><Relationship Id="rId9" Type="http://schemas.openxmlformats.org/officeDocument/2006/relationships/printerSettings" Target="../printerSettings/printerSettings174.bin"/><Relationship Id="rId14" Type="http://schemas.openxmlformats.org/officeDocument/2006/relationships/printerSettings" Target="../printerSettings/printerSettings179.bin"/><Relationship Id="rId22" Type="http://schemas.openxmlformats.org/officeDocument/2006/relationships/printerSettings" Target="../printerSettings/printerSettings187.bin"/><Relationship Id="rId27" Type="http://schemas.openxmlformats.org/officeDocument/2006/relationships/printerSettings" Target="../printerSettings/printerSettings192.bin"/><Relationship Id="rId30" Type="http://schemas.openxmlformats.org/officeDocument/2006/relationships/printerSettings" Target="../printerSettings/printerSettings195.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04.bin"/><Relationship Id="rId13" Type="http://schemas.openxmlformats.org/officeDocument/2006/relationships/printerSettings" Target="../printerSettings/printerSettings209.bin"/><Relationship Id="rId18" Type="http://schemas.openxmlformats.org/officeDocument/2006/relationships/printerSettings" Target="../printerSettings/printerSettings214.bin"/><Relationship Id="rId26" Type="http://schemas.openxmlformats.org/officeDocument/2006/relationships/printerSettings" Target="../printerSettings/printerSettings222.bin"/><Relationship Id="rId3" Type="http://schemas.openxmlformats.org/officeDocument/2006/relationships/printerSettings" Target="../printerSettings/printerSettings199.bin"/><Relationship Id="rId21" Type="http://schemas.openxmlformats.org/officeDocument/2006/relationships/printerSettings" Target="../printerSettings/printerSettings217.bin"/><Relationship Id="rId7" Type="http://schemas.openxmlformats.org/officeDocument/2006/relationships/printerSettings" Target="../printerSettings/printerSettings203.bin"/><Relationship Id="rId12" Type="http://schemas.openxmlformats.org/officeDocument/2006/relationships/printerSettings" Target="../printerSettings/printerSettings208.bin"/><Relationship Id="rId17" Type="http://schemas.openxmlformats.org/officeDocument/2006/relationships/printerSettings" Target="../printerSettings/printerSettings213.bin"/><Relationship Id="rId25" Type="http://schemas.openxmlformats.org/officeDocument/2006/relationships/printerSettings" Target="../printerSettings/printerSettings221.bin"/><Relationship Id="rId2" Type="http://schemas.openxmlformats.org/officeDocument/2006/relationships/printerSettings" Target="../printerSettings/printerSettings198.bin"/><Relationship Id="rId16" Type="http://schemas.openxmlformats.org/officeDocument/2006/relationships/printerSettings" Target="../printerSettings/printerSettings212.bin"/><Relationship Id="rId20" Type="http://schemas.openxmlformats.org/officeDocument/2006/relationships/printerSettings" Target="../printerSettings/printerSettings216.bin"/><Relationship Id="rId29" Type="http://schemas.openxmlformats.org/officeDocument/2006/relationships/printerSettings" Target="../printerSettings/printerSettings225.bin"/><Relationship Id="rId1" Type="http://schemas.openxmlformats.org/officeDocument/2006/relationships/printerSettings" Target="../printerSettings/printerSettings197.bin"/><Relationship Id="rId6" Type="http://schemas.openxmlformats.org/officeDocument/2006/relationships/printerSettings" Target="../printerSettings/printerSettings202.bin"/><Relationship Id="rId11" Type="http://schemas.openxmlformats.org/officeDocument/2006/relationships/printerSettings" Target="../printerSettings/printerSettings207.bin"/><Relationship Id="rId24" Type="http://schemas.openxmlformats.org/officeDocument/2006/relationships/printerSettings" Target="../printerSettings/printerSettings220.bin"/><Relationship Id="rId32" Type="http://schemas.openxmlformats.org/officeDocument/2006/relationships/drawing" Target="../drawings/drawing8.xml"/><Relationship Id="rId5" Type="http://schemas.openxmlformats.org/officeDocument/2006/relationships/printerSettings" Target="../printerSettings/printerSettings201.bin"/><Relationship Id="rId15" Type="http://schemas.openxmlformats.org/officeDocument/2006/relationships/printerSettings" Target="../printerSettings/printerSettings211.bin"/><Relationship Id="rId23" Type="http://schemas.openxmlformats.org/officeDocument/2006/relationships/printerSettings" Target="../printerSettings/printerSettings219.bin"/><Relationship Id="rId28" Type="http://schemas.openxmlformats.org/officeDocument/2006/relationships/printerSettings" Target="../printerSettings/printerSettings224.bin"/><Relationship Id="rId10" Type="http://schemas.openxmlformats.org/officeDocument/2006/relationships/printerSettings" Target="../printerSettings/printerSettings206.bin"/><Relationship Id="rId19" Type="http://schemas.openxmlformats.org/officeDocument/2006/relationships/printerSettings" Target="../printerSettings/printerSettings215.bin"/><Relationship Id="rId31" Type="http://schemas.openxmlformats.org/officeDocument/2006/relationships/printerSettings" Target="../printerSettings/printerSettings227.bin"/><Relationship Id="rId4" Type="http://schemas.openxmlformats.org/officeDocument/2006/relationships/printerSettings" Target="../printerSettings/printerSettings200.bin"/><Relationship Id="rId9" Type="http://schemas.openxmlformats.org/officeDocument/2006/relationships/printerSettings" Target="../printerSettings/printerSettings205.bin"/><Relationship Id="rId14" Type="http://schemas.openxmlformats.org/officeDocument/2006/relationships/printerSettings" Target="../printerSettings/printerSettings210.bin"/><Relationship Id="rId22" Type="http://schemas.openxmlformats.org/officeDocument/2006/relationships/printerSettings" Target="../printerSettings/printerSettings218.bin"/><Relationship Id="rId27" Type="http://schemas.openxmlformats.org/officeDocument/2006/relationships/printerSettings" Target="../printerSettings/printerSettings223.bin"/><Relationship Id="rId30" Type="http://schemas.openxmlformats.org/officeDocument/2006/relationships/printerSettings" Target="../printerSettings/printerSettings22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35.bin"/><Relationship Id="rId13" Type="http://schemas.openxmlformats.org/officeDocument/2006/relationships/printerSettings" Target="../printerSettings/printerSettings240.bin"/><Relationship Id="rId18" Type="http://schemas.openxmlformats.org/officeDocument/2006/relationships/printerSettings" Target="../printerSettings/printerSettings245.bin"/><Relationship Id="rId26" Type="http://schemas.openxmlformats.org/officeDocument/2006/relationships/printerSettings" Target="../printerSettings/printerSettings253.bin"/><Relationship Id="rId3" Type="http://schemas.openxmlformats.org/officeDocument/2006/relationships/printerSettings" Target="../printerSettings/printerSettings230.bin"/><Relationship Id="rId21" Type="http://schemas.openxmlformats.org/officeDocument/2006/relationships/printerSettings" Target="../printerSettings/printerSettings248.bin"/><Relationship Id="rId7" Type="http://schemas.openxmlformats.org/officeDocument/2006/relationships/printerSettings" Target="../printerSettings/printerSettings234.bin"/><Relationship Id="rId12" Type="http://schemas.openxmlformats.org/officeDocument/2006/relationships/printerSettings" Target="../printerSettings/printerSettings239.bin"/><Relationship Id="rId17" Type="http://schemas.openxmlformats.org/officeDocument/2006/relationships/printerSettings" Target="../printerSettings/printerSettings244.bin"/><Relationship Id="rId25" Type="http://schemas.openxmlformats.org/officeDocument/2006/relationships/printerSettings" Target="../printerSettings/printerSettings252.bin"/><Relationship Id="rId2" Type="http://schemas.openxmlformats.org/officeDocument/2006/relationships/printerSettings" Target="../printerSettings/printerSettings229.bin"/><Relationship Id="rId16" Type="http://schemas.openxmlformats.org/officeDocument/2006/relationships/printerSettings" Target="../printerSettings/printerSettings243.bin"/><Relationship Id="rId20" Type="http://schemas.openxmlformats.org/officeDocument/2006/relationships/printerSettings" Target="../printerSettings/printerSettings247.bin"/><Relationship Id="rId29" Type="http://schemas.openxmlformats.org/officeDocument/2006/relationships/printerSettings" Target="../printerSettings/printerSettings256.bin"/><Relationship Id="rId1" Type="http://schemas.openxmlformats.org/officeDocument/2006/relationships/printerSettings" Target="../printerSettings/printerSettings228.bin"/><Relationship Id="rId6" Type="http://schemas.openxmlformats.org/officeDocument/2006/relationships/printerSettings" Target="../printerSettings/printerSettings233.bin"/><Relationship Id="rId11" Type="http://schemas.openxmlformats.org/officeDocument/2006/relationships/printerSettings" Target="../printerSettings/printerSettings238.bin"/><Relationship Id="rId24" Type="http://schemas.openxmlformats.org/officeDocument/2006/relationships/printerSettings" Target="../printerSettings/printerSettings251.bin"/><Relationship Id="rId32" Type="http://schemas.openxmlformats.org/officeDocument/2006/relationships/drawing" Target="../drawings/drawing9.xml"/><Relationship Id="rId5" Type="http://schemas.openxmlformats.org/officeDocument/2006/relationships/printerSettings" Target="../printerSettings/printerSettings232.bin"/><Relationship Id="rId15" Type="http://schemas.openxmlformats.org/officeDocument/2006/relationships/printerSettings" Target="../printerSettings/printerSettings242.bin"/><Relationship Id="rId23" Type="http://schemas.openxmlformats.org/officeDocument/2006/relationships/printerSettings" Target="../printerSettings/printerSettings250.bin"/><Relationship Id="rId28" Type="http://schemas.openxmlformats.org/officeDocument/2006/relationships/printerSettings" Target="../printerSettings/printerSettings255.bin"/><Relationship Id="rId10" Type="http://schemas.openxmlformats.org/officeDocument/2006/relationships/printerSettings" Target="../printerSettings/printerSettings237.bin"/><Relationship Id="rId19" Type="http://schemas.openxmlformats.org/officeDocument/2006/relationships/printerSettings" Target="../printerSettings/printerSettings246.bin"/><Relationship Id="rId31" Type="http://schemas.openxmlformats.org/officeDocument/2006/relationships/printerSettings" Target="../printerSettings/printerSettings258.bin"/><Relationship Id="rId4" Type="http://schemas.openxmlformats.org/officeDocument/2006/relationships/printerSettings" Target="../printerSettings/printerSettings231.bin"/><Relationship Id="rId9" Type="http://schemas.openxmlformats.org/officeDocument/2006/relationships/printerSettings" Target="../printerSettings/printerSettings236.bin"/><Relationship Id="rId14" Type="http://schemas.openxmlformats.org/officeDocument/2006/relationships/printerSettings" Target="../printerSettings/printerSettings241.bin"/><Relationship Id="rId22" Type="http://schemas.openxmlformats.org/officeDocument/2006/relationships/printerSettings" Target="../printerSettings/printerSettings249.bin"/><Relationship Id="rId27" Type="http://schemas.openxmlformats.org/officeDocument/2006/relationships/printerSettings" Target="../printerSettings/printerSettings254.bin"/><Relationship Id="rId30" Type="http://schemas.openxmlformats.org/officeDocument/2006/relationships/printerSettings" Target="../printerSettings/printerSettings257.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271.bin"/><Relationship Id="rId18" Type="http://schemas.openxmlformats.org/officeDocument/2006/relationships/printerSettings" Target="../printerSettings/printerSettings276.bin"/><Relationship Id="rId26" Type="http://schemas.openxmlformats.org/officeDocument/2006/relationships/printerSettings" Target="../printerSettings/printerSettings284.bin"/><Relationship Id="rId3" Type="http://schemas.openxmlformats.org/officeDocument/2006/relationships/printerSettings" Target="../printerSettings/printerSettings261.bin"/><Relationship Id="rId21" Type="http://schemas.openxmlformats.org/officeDocument/2006/relationships/printerSettings" Target="../printerSettings/printerSettings279.bin"/><Relationship Id="rId34" Type="http://schemas.openxmlformats.org/officeDocument/2006/relationships/ctrlProp" Target="../ctrlProps/ctrlProp11.xml"/><Relationship Id="rId7" Type="http://schemas.openxmlformats.org/officeDocument/2006/relationships/printerSettings" Target="../printerSettings/printerSettings265.bin"/><Relationship Id="rId12" Type="http://schemas.openxmlformats.org/officeDocument/2006/relationships/printerSettings" Target="../printerSettings/printerSettings270.bin"/><Relationship Id="rId17" Type="http://schemas.openxmlformats.org/officeDocument/2006/relationships/printerSettings" Target="../printerSettings/printerSettings275.bin"/><Relationship Id="rId25" Type="http://schemas.openxmlformats.org/officeDocument/2006/relationships/printerSettings" Target="../printerSettings/printerSettings283.bin"/><Relationship Id="rId33" Type="http://schemas.openxmlformats.org/officeDocument/2006/relationships/vmlDrawing" Target="../drawings/vmlDrawing2.vml"/><Relationship Id="rId2" Type="http://schemas.openxmlformats.org/officeDocument/2006/relationships/printerSettings" Target="../printerSettings/printerSettings260.bin"/><Relationship Id="rId16" Type="http://schemas.openxmlformats.org/officeDocument/2006/relationships/printerSettings" Target="../printerSettings/printerSettings274.bin"/><Relationship Id="rId20" Type="http://schemas.openxmlformats.org/officeDocument/2006/relationships/printerSettings" Target="../printerSettings/printerSettings278.bin"/><Relationship Id="rId29" Type="http://schemas.openxmlformats.org/officeDocument/2006/relationships/printerSettings" Target="../printerSettings/printerSettings287.bin"/><Relationship Id="rId1" Type="http://schemas.openxmlformats.org/officeDocument/2006/relationships/printerSettings" Target="../printerSettings/printerSettings259.bin"/><Relationship Id="rId6" Type="http://schemas.openxmlformats.org/officeDocument/2006/relationships/printerSettings" Target="../printerSettings/printerSettings264.bin"/><Relationship Id="rId11" Type="http://schemas.openxmlformats.org/officeDocument/2006/relationships/printerSettings" Target="../printerSettings/printerSettings269.bin"/><Relationship Id="rId24" Type="http://schemas.openxmlformats.org/officeDocument/2006/relationships/printerSettings" Target="../printerSettings/printerSettings282.bin"/><Relationship Id="rId32" Type="http://schemas.openxmlformats.org/officeDocument/2006/relationships/drawing" Target="../drawings/drawing10.xml"/><Relationship Id="rId5" Type="http://schemas.openxmlformats.org/officeDocument/2006/relationships/printerSettings" Target="../printerSettings/printerSettings263.bin"/><Relationship Id="rId15" Type="http://schemas.openxmlformats.org/officeDocument/2006/relationships/printerSettings" Target="../printerSettings/printerSettings273.bin"/><Relationship Id="rId23" Type="http://schemas.openxmlformats.org/officeDocument/2006/relationships/printerSettings" Target="../printerSettings/printerSettings281.bin"/><Relationship Id="rId28" Type="http://schemas.openxmlformats.org/officeDocument/2006/relationships/printerSettings" Target="../printerSettings/printerSettings286.bin"/><Relationship Id="rId10" Type="http://schemas.openxmlformats.org/officeDocument/2006/relationships/printerSettings" Target="../printerSettings/printerSettings268.bin"/><Relationship Id="rId19" Type="http://schemas.openxmlformats.org/officeDocument/2006/relationships/printerSettings" Target="../printerSettings/printerSettings277.bin"/><Relationship Id="rId31" Type="http://schemas.openxmlformats.org/officeDocument/2006/relationships/printerSettings" Target="../printerSettings/printerSettings289.bin"/><Relationship Id="rId4" Type="http://schemas.openxmlformats.org/officeDocument/2006/relationships/printerSettings" Target="../printerSettings/printerSettings262.bin"/><Relationship Id="rId9" Type="http://schemas.openxmlformats.org/officeDocument/2006/relationships/printerSettings" Target="../printerSettings/printerSettings267.bin"/><Relationship Id="rId14" Type="http://schemas.openxmlformats.org/officeDocument/2006/relationships/printerSettings" Target="../printerSettings/printerSettings272.bin"/><Relationship Id="rId22" Type="http://schemas.openxmlformats.org/officeDocument/2006/relationships/printerSettings" Target="../printerSettings/printerSettings280.bin"/><Relationship Id="rId27" Type="http://schemas.openxmlformats.org/officeDocument/2006/relationships/printerSettings" Target="../printerSettings/printerSettings285.bin"/><Relationship Id="rId30" Type="http://schemas.openxmlformats.org/officeDocument/2006/relationships/printerSettings" Target="../printerSettings/printerSettings288.bin"/><Relationship Id="rId8" Type="http://schemas.openxmlformats.org/officeDocument/2006/relationships/printerSettings" Target="../printerSettings/printerSettings266.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97.bin"/><Relationship Id="rId13" Type="http://schemas.openxmlformats.org/officeDocument/2006/relationships/ctrlProp" Target="../ctrlProps/ctrlProp12.xml"/><Relationship Id="rId3" Type="http://schemas.openxmlformats.org/officeDocument/2006/relationships/printerSettings" Target="../printerSettings/printerSettings292.bin"/><Relationship Id="rId7" Type="http://schemas.openxmlformats.org/officeDocument/2006/relationships/printerSettings" Target="../printerSettings/printerSettings296.bin"/><Relationship Id="rId12" Type="http://schemas.openxmlformats.org/officeDocument/2006/relationships/vmlDrawing" Target="../drawings/vmlDrawing3.vml"/><Relationship Id="rId2" Type="http://schemas.openxmlformats.org/officeDocument/2006/relationships/printerSettings" Target="../printerSettings/printerSettings291.bin"/><Relationship Id="rId1" Type="http://schemas.openxmlformats.org/officeDocument/2006/relationships/printerSettings" Target="../printerSettings/printerSettings290.bin"/><Relationship Id="rId6" Type="http://schemas.openxmlformats.org/officeDocument/2006/relationships/printerSettings" Target="../printerSettings/printerSettings295.bin"/><Relationship Id="rId11" Type="http://schemas.openxmlformats.org/officeDocument/2006/relationships/drawing" Target="../drawings/drawing11.xml"/><Relationship Id="rId5" Type="http://schemas.openxmlformats.org/officeDocument/2006/relationships/printerSettings" Target="../printerSettings/printerSettings294.bin"/><Relationship Id="rId10" Type="http://schemas.openxmlformats.org/officeDocument/2006/relationships/printerSettings" Target="../printerSettings/printerSettings299.bin"/><Relationship Id="rId4" Type="http://schemas.openxmlformats.org/officeDocument/2006/relationships/printerSettings" Target="../printerSettings/printerSettings293.bin"/><Relationship Id="rId9" Type="http://schemas.openxmlformats.org/officeDocument/2006/relationships/printerSettings" Target="../printerSettings/printerSettings298.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312.bin"/><Relationship Id="rId18" Type="http://schemas.openxmlformats.org/officeDocument/2006/relationships/printerSettings" Target="../printerSettings/printerSettings317.bin"/><Relationship Id="rId26" Type="http://schemas.openxmlformats.org/officeDocument/2006/relationships/printerSettings" Target="../printerSettings/printerSettings325.bin"/><Relationship Id="rId3" Type="http://schemas.openxmlformats.org/officeDocument/2006/relationships/printerSettings" Target="../printerSettings/printerSettings302.bin"/><Relationship Id="rId21" Type="http://schemas.openxmlformats.org/officeDocument/2006/relationships/printerSettings" Target="../printerSettings/printerSettings320.bin"/><Relationship Id="rId34" Type="http://schemas.openxmlformats.org/officeDocument/2006/relationships/ctrlProp" Target="../ctrlProps/ctrlProp13.xml"/><Relationship Id="rId7" Type="http://schemas.openxmlformats.org/officeDocument/2006/relationships/printerSettings" Target="../printerSettings/printerSettings306.bin"/><Relationship Id="rId12" Type="http://schemas.openxmlformats.org/officeDocument/2006/relationships/printerSettings" Target="../printerSettings/printerSettings311.bin"/><Relationship Id="rId17" Type="http://schemas.openxmlformats.org/officeDocument/2006/relationships/printerSettings" Target="../printerSettings/printerSettings316.bin"/><Relationship Id="rId25" Type="http://schemas.openxmlformats.org/officeDocument/2006/relationships/printerSettings" Target="../printerSettings/printerSettings324.bin"/><Relationship Id="rId33" Type="http://schemas.openxmlformats.org/officeDocument/2006/relationships/vmlDrawing" Target="../drawings/vmlDrawing4.vml"/><Relationship Id="rId2" Type="http://schemas.openxmlformats.org/officeDocument/2006/relationships/printerSettings" Target="../printerSettings/printerSettings301.bin"/><Relationship Id="rId16" Type="http://schemas.openxmlformats.org/officeDocument/2006/relationships/printerSettings" Target="../printerSettings/printerSettings315.bin"/><Relationship Id="rId20" Type="http://schemas.openxmlformats.org/officeDocument/2006/relationships/printerSettings" Target="../printerSettings/printerSettings319.bin"/><Relationship Id="rId29" Type="http://schemas.openxmlformats.org/officeDocument/2006/relationships/printerSettings" Target="../printerSettings/printerSettings328.bin"/><Relationship Id="rId1" Type="http://schemas.openxmlformats.org/officeDocument/2006/relationships/printerSettings" Target="../printerSettings/printerSettings300.bin"/><Relationship Id="rId6" Type="http://schemas.openxmlformats.org/officeDocument/2006/relationships/printerSettings" Target="../printerSettings/printerSettings305.bin"/><Relationship Id="rId11" Type="http://schemas.openxmlformats.org/officeDocument/2006/relationships/printerSettings" Target="../printerSettings/printerSettings310.bin"/><Relationship Id="rId24" Type="http://schemas.openxmlformats.org/officeDocument/2006/relationships/printerSettings" Target="../printerSettings/printerSettings323.bin"/><Relationship Id="rId32" Type="http://schemas.openxmlformats.org/officeDocument/2006/relationships/drawing" Target="../drawings/drawing12.xml"/><Relationship Id="rId5" Type="http://schemas.openxmlformats.org/officeDocument/2006/relationships/printerSettings" Target="../printerSettings/printerSettings304.bin"/><Relationship Id="rId15" Type="http://schemas.openxmlformats.org/officeDocument/2006/relationships/printerSettings" Target="../printerSettings/printerSettings314.bin"/><Relationship Id="rId23" Type="http://schemas.openxmlformats.org/officeDocument/2006/relationships/printerSettings" Target="../printerSettings/printerSettings322.bin"/><Relationship Id="rId28" Type="http://schemas.openxmlformats.org/officeDocument/2006/relationships/printerSettings" Target="../printerSettings/printerSettings327.bin"/><Relationship Id="rId10" Type="http://schemas.openxmlformats.org/officeDocument/2006/relationships/printerSettings" Target="../printerSettings/printerSettings309.bin"/><Relationship Id="rId19" Type="http://schemas.openxmlformats.org/officeDocument/2006/relationships/printerSettings" Target="../printerSettings/printerSettings318.bin"/><Relationship Id="rId31" Type="http://schemas.openxmlformats.org/officeDocument/2006/relationships/printerSettings" Target="../printerSettings/printerSettings330.bin"/><Relationship Id="rId4" Type="http://schemas.openxmlformats.org/officeDocument/2006/relationships/printerSettings" Target="../printerSettings/printerSettings303.bin"/><Relationship Id="rId9" Type="http://schemas.openxmlformats.org/officeDocument/2006/relationships/printerSettings" Target="../printerSettings/printerSettings308.bin"/><Relationship Id="rId14" Type="http://schemas.openxmlformats.org/officeDocument/2006/relationships/printerSettings" Target="../printerSettings/printerSettings313.bin"/><Relationship Id="rId22" Type="http://schemas.openxmlformats.org/officeDocument/2006/relationships/printerSettings" Target="../printerSettings/printerSettings321.bin"/><Relationship Id="rId27" Type="http://schemas.openxmlformats.org/officeDocument/2006/relationships/printerSettings" Target="../printerSettings/printerSettings326.bin"/><Relationship Id="rId30" Type="http://schemas.openxmlformats.org/officeDocument/2006/relationships/printerSettings" Target="../printerSettings/printerSettings329.bin"/><Relationship Id="rId8" Type="http://schemas.openxmlformats.org/officeDocument/2006/relationships/printerSettings" Target="../printerSettings/printerSettings30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38.bin"/><Relationship Id="rId13" Type="http://schemas.openxmlformats.org/officeDocument/2006/relationships/printerSettings" Target="../printerSettings/printerSettings343.bin"/><Relationship Id="rId18" Type="http://schemas.openxmlformats.org/officeDocument/2006/relationships/printerSettings" Target="../printerSettings/printerSettings348.bin"/><Relationship Id="rId26" Type="http://schemas.openxmlformats.org/officeDocument/2006/relationships/printerSettings" Target="../printerSettings/printerSettings356.bin"/><Relationship Id="rId3" Type="http://schemas.openxmlformats.org/officeDocument/2006/relationships/printerSettings" Target="../printerSettings/printerSettings333.bin"/><Relationship Id="rId21" Type="http://schemas.openxmlformats.org/officeDocument/2006/relationships/printerSettings" Target="../printerSettings/printerSettings351.bin"/><Relationship Id="rId7" Type="http://schemas.openxmlformats.org/officeDocument/2006/relationships/printerSettings" Target="../printerSettings/printerSettings337.bin"/><Relationship Id="rId12" Type="http://schemas.openxmlformats.org/officeDocument/2006/relationships/printerSettings" Target="../printerSettings/printerSettings342.bin"/><Relationship Id="rId17" Type="http://schemas.openxmlformats.org/officeDocument/2006/relationships/printerSettings" Target="../printerSettings/printerSettings347.bin"/><Relationship Id="rId25" Type="http://schemas.openxmlformats.org/officeDocument/2006/relationships/printerSettings" Target="../printerSettings/printerSettings355.bin"/><Relationship Id="rId2" Type="http://schemas.openxmlformats.org/officeDocument/2006/relationships/printerSettings" Target="../printerSettings/printerSettings332.bin"/><Relationship Id="rId16" Type="http://schemas.openxmlformats.org/officeDocument/2006/relationships/printerSettings" Target="../printerSettings/printerSettings346.bin"/><Relationship Id="rId20" Type="http://schemas.openxmlformats.org/officeDocument/2006/relationships/printerSettings" Target="../printerSettings/printerSettings350.bin"/><Relationship Id="rId29" Type="http://schemas.openxmlformats.org/officeDocument/2006/relationships/printerSettings" Target="../printerSettings/printerSettings359.bin"/><Relationship Id="rId1" Type="http://schemas.openxmlformats.org/officeDocument/2006/relationships/printerSettings" Target="../printerSettings/printerSettings331.bin"/><Relationship Id="rId6" Type="http://schemas.openxmlformats.org/officeDocument/2006/relationships/printerSettings" Target="../printerSettings/printerSettings336.bin"/><Relationship Id="rId11" Type="http://schemas.openxmlformats.org/officeDocument/2006/relationships/printerSettings" Target="../printerSettings/printerSettings341.bin"/><Relationship Id="rId24" Type="http://schemas.openxmlformats.org/officeDocument/2006/relationships/printerSettings" Target="../printerSettings/printerSettings354.bin"/><Relationship Id="rId5" Type="http://schemas.openxmlformats.org/officeDocument/2006/relationships/printerSettings" Target="../printerSettings/printerSettings335.bin"/><Relationship Id="rId15" Type="http://schemas.openxmlformats.org/officeDocument/2006/relationships/printerSettings" Target="../printerSettings/printerSettings345.bin"/><Relationship Id="rId23" Type="http://schemas.openxmlformats.org/officeDocument/2006/relationships/printerSettings" Target="../printerSettings/printerSettings353.bin"/><Relationship Id="rId28" Type="http://schemas.openxmlformats.org/officeDocument/2006/relationships/printerSettings" Target="../printerSettings/printerSettings358.bin"/><Relationship Id="rId10" Type="http://schemas.openxmlformats.org/officeDocument/2006/relationships/printerSettings" Target="../printerSettings/printerSettings340.bin"/><Relationship Id="rId19" Type="http://schemas.openxmlformats.org/officeDocument/2006/relationships/printerSettings" Target="../printerSettings/printerSettings349.bin"/><Relationship Id="rId31" Type="http://schemas.openxmlformats.org/officeDocument/2006/relationships/drawing" Target="../drawings/drawing13.xml"/><Relationship Id="rId4" Type="http://schemas.openxmlformats.org/officeDocument/2006/relationships/printerSettings" Target="../printerSettings/printerSettings334.bin"/><Relationship Id="rId9" Type="http://schemas.openxmlformats.org/officeDocument/2006/relationships/printerSettings" Target="../printerSettings/printerSettings339.bin"/><Relationship Id="rId14" Type="http://schemas.openxmlformats.org/officeDocument/2006/relationships/printerSettings" Target="../printerSettings/printerSettings344.bin"/><Relationship Id="rId22" Type="http://schemas.openxmlformats.org/officeDocument/2006/relationships/printerSettings" Target="../printerSettings/printerSettings352.bin"/><Relationship Id="rId27" Type="http://schemas.openxmlformats.org/officeDocument/2006/relationships/printerSettings" Target="../printerSettings/printerSettings357.bin"/><Relationship Id="rId30" Type="http://schemas.openxmlformats.org/officeDocument/2006/relationships/printerSettings" Target="../printerSettings/printerSettings36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63.bin"/><Relationship Id="rId2" Type="http://schemas.openxmlformats.org/officeDocument/2006/relationships/printerSettings" Target="../printerSettings/printerSettings362.bin"/><Relationship Id="rId1" Type="http://schemas.openxmlformats.org/officeDocument/2006/relationships/printerSettings" Target="../printerSettings/printerSettings361.bin"/><Relationship Id="rId4"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71.bin"/><Relationship Id="rId13" Type="http://schemas.openxmlformats.org/officeDocument/2006/relationships/printerSettings" Target="../printerSettings/printerSettings376.bin"/><Relationship Id="rId18" Type="http://schemas.openxmlformats.org/officeDocument/2006/relationships/printerSettings" Target="../printerSettings/printerSettings381.bin"/><Relationship Id="rId26" Type="http://schemas.openxmlformats.org/officeDocument/2006/relationships/printerSettings" Target="../printerSettings/printerSettings389.bin"/><Relationship Id="rId3" Type="http://schemas.openxmlformats.org/officeDocument/2006/relationships/printerSettings" Target="../printerSettings/printerSettings366.bin"/><Relationship Id="rId21" Type="http://schemas.openxmlformats.org/officeDocument/2006/relationships/printerSettings" Target="../printerSettings/printerSettings384.bin"/><Relationship Id="rId7" Type="http://schemas.openxmlformats.org/officeDocument/2006/relationships/printerSettings" Target="../printerSettings/printerSettings370.bin"/><Relationship Id="rId12" Type="http://schemas.openxmlformats.org/officeDocument/2006/relationships/printerSettings" Target="../printerSettings/printerSettings375.bin"/><Relationship Id="rId17" Type="http://schemas.openxmlformats.org/officeDocument/2006/relationships/printerSettings" Target="../printerSettings/printerSettings380.bin"/><Relationship Id="rId25" Type="http://schemas.openxmlformats.org/officeDocument/2006/relationships/printerSettings" Target="../printerSettings/printerSettings388.bin"/><Relationship Id="rId2" Type="http://schemas.openxmlformats.org/officeDocument/2006/relationships/printerSettings" Target="../printerSettings/printerSettings365.bin"/><Relationship Id="rId16" Type="http://schemas.openxmlformats.org/officeDocument/2006/relationships/printerSettings" Target="../printerSettings/printerSettings379.bin"/><Relationship Id="rId20" Type="http://schemas.openxmlformats.org/officeDocument/2006/relationships/printerSettings" Target="../printerSettings/printerSettings383.bin"/><Relationship Id="rId29" Type="http://schemas.openxmlformats.org/officeDocument/2006/relationships/printerSettings" Target="../printerSettings/printerSettings392.bin"/><Relationship Id="rId1" Type="http://schemas.openxmlformats.org/officeDocument/2006/relationships/printerSettings" Target="../printerSettings/printerSettings364.bin"/><Relationship Id="rId6" Type="http://schemas.openxmlformats.org/officeDocument/2006/relationships/printerSettings" Target="../printerSettings/printerSettings369.bin"/><Relationship Id="rId11" Type="http://schemas.openxmlformats.org/officeDocument/2006/relationships/printerSettings" Target="../printerSettings/printerSettings374.bin"/><Relationship Id="rId24" Type="http://schemas.openxmlformats.org/officeDocument/2006/relationships/printerSettings" Target="../printerSettings/printerSettings387.bin"/><Relationship Id="rId32" Type="http://schemas.openxmlformats.org/officeDocument/2006/relationships/drawing" Target="../drawings/drawing15.xml"/><Relationship Id="rId5" Type="http://schemas.openxmlformats.org/officeDocument/2006/relationships/printerSettings" Target="../printerSettings/printerSettings368.bin"/><Relationship Id="rId15" Type="http://schemas.openxmlformats.org/officeDocument/2006/relationships/printerSettings" Target="../printerSettings/printerSettings378.bin"/><Relationship Id="rId23" Type="http://schemas.openxmlformats.org/officeDocument/2006/relationships/printerSettings" Target="../printerSettings/printerSettings386.bin"/><Relationship Id="rId28" Type="http://schemas.openxmlformats.org/officeDocument/2006/relationships/printerSettings" Target="../printerSettings/printerSettings391.bin"/><Relationship Id="rId10" Type="http://schemas.openxmlformats.org/officeDocument/2006/relationships/printerSettings" Target="../printerSettings/printerSettings373.bin"/><Relationship Id="rId19" Type="http://schemas.openxmlformats.org/officeDocument/2006/relationships/printerSettings" Target="../printerSettings/printerSettings382.bin"/><Relationship Id="rId31" Type="http://schemas.openxmlformats.org/officeDocument/2006/relationships/printerSettings" Target="../printerSettings/printerSettings394.bin"/><Relationship Id="rId4" Type="http://schemas.openxmlformats.org/officeDocument/2006/relationships/printerSettings" Target="../printerSettings/printerSettings367.bin"/><Relationship Id="rId9" Type="http://schemas.openxmlformats.org/officeDocument/2006/relationships/printerSettings" Target="../printerSettings/printerSettings372.bin"/><Relationship Id="rId14" Type="http://schemas.openxmlformats.org/officeDocument/2006/relationships/printerSettings" Target="../printerSettings/printerSettings377.bin"/><Relationship Id="rId22" Type="http://schemas.openxmlformats.org/officeDocument/2006/relationships/printerSettings" Target="../printerSettings/printerSettings385.bin"/><Relationship Id="rId27" Type="http://schemas.openxmlformats.org/officeDocument/2006/relationships/printerSettings" Target="../printerSettings/printerSettings390.bin"/><Relationship Id="rId30" Type="http://schemas.openxmlformats.org/officeDocument/2006/relationships/printerSettings" Target="../printerSettings/printerSettings393.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02.bin"/><Relationship Id="rId13" Type="http://schemas.openxmlformats.org/officeDocument/2006/relationships/printerSettings" Target="../printerSettings/printerSettings407.bin"/><Relationship Id="rId18" Type="http://schemas.openxmlformats.org/officeDocument/2006/relationships/printerSettings" Target="../printerSettings/printerSettings412.bin"/><Relationship Id="rId26" Type="http://schemas.openxmlformats.org/officeDocument/2006/relationships/printerSettings" Target="../printerSettings/printerSettings420.bin"/><Relationship Id="rId3" Type="http://schemas.openxmlformats.org/officeDocument/2006/relationships/printerSettings" Target="../printerSettings/printerSettings397.bin"/><Relationship Id="rId21" Type="http://schemas.openxmlformats.org/officeDocument/2006/relationships/printerSettings" Target="../printerSettings/printerSettings415.bin"/><Relationship Id="rId7" Type="http://schemas.openxmlformats.org/officeDocument/2006/relationships/printerSettings" Target="../printerSettings/printerSettings401.bin"/><Relationship Id="rId12" Type="http://schemas.openxmlformats.org/officeDocument/2006/relationships/printerSettings" Target="../printerSettings/printerSettings406.bin"/><Relationship Id="rId17" Type="http://schemas.openxmlformats.org/officeDocument/2006/relationships/printerSettings" Target="../printerSettings/printerSettings411.bin"/><Relationship Id="rId25" Type="http://schemas.openxmlformats.org/officeDocument/2006/relationships/printerSettings" Target="../printerSettings/printerSettings419.bin"/><Relationship Id="rId2" Type="http://schemas.openxmlformats.org/officeDocument/2006/relationships/printerSettings" Target="../printerSettings/printerSettings396.bin"/><Relationship Id="rId16" Type="http://schemas.openxmlformats.org/officeDocument/2006/relationships/printerSettings" Target="../printerSettings/printerSettings410.bin"/><Relationship Id="rId20" Type="http://schemas.openxmlformats.org/officeDocument/2006/relationships/printerSettings" Target="../printerSettings/printerSettings414.bin"/><Relationship Id="rId29" Type="http://schemas.openxmlformats.org/officeDocument/2006/relationships/printerSettings" Target="../printerSettings/printerSettings423.bin"/><Relationship Id="rId1" Type="http://schemas.openxmlformats.org/officeDocument/2006/relationships/printerSettings" Target="../printerSettings/printerSettings395.bin"/><Relationship Id="rId6" Type="http://schemas.openxmlformats.org/officeDocument/2006/relationships/printerSettings" Target="../printerSettings/printerSettings400.bin"/><Relationship Id="rId11" Type="http://schemas.openxmlformats.org/officeDocument/2006/relationships/printerSettings" Target="../printerSettings/printerSettings405.bin"/><Relationship Id="rId24" Type="http://schemas.openxmlformats.org/officeDocument/2006/relationships/printerSettings" Target="../printerSettings/printerSettings418.bin"/><Relationship Id="rId32" Type="http://schemas.openxmlformats.org/officeDocument/2006/relationships/drawing" Target="../drawings/drawing16.xml"/><Relationship Id="rId5" Type="http://schemas.openxmlformats.org/officeDocument/2006/relationships/printerSettings" Target="../printerSettings/printerSettings399.bin"/><Relationship Id="rId15" Type="http://schemas.openxmlformats.org/officeDocument/2006/relationships/printerSettings" Target="../printerSettings/printerSettings409.bin"/><Relationship Id="rId23" Type="http://schemas.openxmlformats.org/officeDocument/2006/relationships/printerSettings" Target="../printerSettings/printerSettings417.bin"/><Relationship Id="rId28" Type="http://schemas.openxmlformats.org/officeDocument/2006/relationships/printerSettings" Target="../printerSettings/printerSettings422.bin"/><Relationship Id="rId10" Type="http://schemas.openxmlformats.org/officeDocument/2006/relationships/printerSettings" Target="../printerSettings/printerSettings404.bin"/><Relationship Id="rId19" Type="http://schemas.openxmlformats.org/officeDocument/2006/relationships/printerSettings" Target="../printerSettings/printerSettings413.bin"/><Relationship Id="rId31" Type="http://schemas.openxmlformats.org/officeDocument/2006/relationships/printerSettings" Target="../printerSettings/printerSettings425.bin"/><Relationship Id="rId4" Type="http://schemas.openxmlformats.org/officeDocument/2006/relationships/printerSettings" Target="../printerSettings/printerSettings398.bin"/><Relationship Id="rId9" Type="http://schemas.openxmlformats.org/officeDocument/2006/relationships/printerSettings" Target="../printerSettings/printerSettings403.bin"/><Relationship Id="rId14" Type="http://schemas.openxmlformats.org/officeDocument/2006/relationships/printerSettings" Target="../printerSettings/printerSettings408.bin"/><Relationship Id="rId22" Type="http://schemas.openxmlformats.org/officeDocument/2006/relationships/printerSettings" Target="../printerSettings/printerSettings416.bin"/><Relationship Id="rId27" Type="http://schemas.openxmlformats.org/officeDocument/2006/relationships/printerSettings" Target="../printerSettings/printerSettings421.bin"/><Relationship Id="rId30" Type="http://schemas.openxmlformats.org/officeDocument/2006/relationships/printerSettings" Target="../printerSettings/printerSettings424.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28.bin"/><Relationship Id="rId2" Type="http://schemas.openxmlformats.org/officeDocument/2006/relationships/printerSettings" Target="../printerSettings/printerSettings427.bin"/><Relationship Id="rId1" Type="http://schemas.openxmlformats.org/officeDocument/2006/relationships/printerSettings" Target="../printerSettings/printerSettings426.bin"/><Relationship Id="rId6" Type="http://schemas.openxmlformats.org/officeDocument/2006/relationships/drawing" Target="../drawings/drawing17.xml"/><Relationship Id="rId5" Type="http://schemas.openxmlformats.org/officeDocument/2006/relationships/printerSettings" Target="../printerSettings/printerSettings430.bin"/><Relationship Id="rId4" Type="http://schemas.openxmlformats.org/officeDocument/2006/relationships/printerSettings" Target="../printerSettings/printerSettings429.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438.bin"/><Relationship Id="rId13" Type="http://schemas.openxmlformats.org/officeDocument/2006/relationships/printerSettings" Target="../printerSettings/printerSettings443.bin"/><Relationship Id="rId18" Type="http://schemas.openxmlformats.org/officeDocument/2006/relationships/printerSettings" Target="../printerSettings/printerSettings448.bin"/><Relationship Id="rId26" Type="http://schemas.openxmlformats.org/officeDocument/2006/relationships/printerSettings" Target="../printerSettings/printerSettings456.bin"/><Relationship Id="rId3" Type="http://schemas.openxmlformats.org/officeDocument/2006/relationships/printerSettings" Target="../printerSettings/printerSettings433.bin"/><Relationship Id="rId21" Type="http://schemas.openxmlformats.org/officeDocument/2006/relationships/printerSettings" Target="../printerSettings/printerSettings451.bin"/><Relationship Id="rId7" Type="http://schemas.openxmlformats.org/officeDocument/2006/relationships/printerSettings" Target="../printerSettings/printerSettings437.bin"/><Relationship Id="rId12" Type="http://schemas.openxmlformats.org/officeDocument/2006/relationships/printerSettings" Target="../printerSettings/printerSettings442.bin"/><Relationship Id="rId17" Type="http://schemas.openxmlformats.org/officeDocument/2006/relationships/printerSettings" Target="../printerSettings/printerSettings447.bin"/><Relationship Id="rId25" Type="http://schemas.openxmlformats.org/officeDocument/2006/relationships/printerSettings" Target="../printerSettings/printerSettings455.bin"/><Relationship Id="rId2" Type="http://schemas.openxmlformats.org/officeDocument/2006/relationships/printerSettings" Target="../printerSettings/printerSettings432.bin"/><Relationship Id="rId16" Type="http://schemas.openxmlformats.org/officeDocument/2006/relationships/printerSettings" Target="../printerSettings/printerSettings446.bin"/><Relationship Id="rId20" Type="http://schemas.openxmlformats.org/officeDocument/2006/relationships/printerSettings" Target="../printerSettings/printerSettings450.bin"/><Relationship Id="rId29" Type="http://schemas.openxmlformats.org/officeDocument/2006/relationships/printerSettings" Target="../printerSettings/printerSettings459.bin"/><Relationship Id="rId1" Type="http://schemas.openxmlformats.org/officeDocument/2006/relationships/printerSettings" Target="../printerSettings/printerSettings431.bin"/><Relationship Id="rId6" Type="http://schemas.openxmlformats.org/officeDocument/2006/relationships/printerSettings" Target="../printerSettings/printerSettings436.bin"/><Relationship Id="rId11" Type="http://schemas.openxmlformats.org/officeDocument/2006/relationships/printerSettings" Target="../printerSettings/printerSettings441.bin"/><Relationship Id="rId24" Type="http://schemas.openxmlformats.org/officeDocument/2006/relationships/printerSettings" Target="../printerSettings/printerSettings454.bin"/><Relationship Id="rId32" Type="http://schemas.openxmlformats.org/officeDocument/2006/relationships/drawing" Target="../drawings/drawing18.xml"/><Relationship Id="rId5" Type="http://schemas.openxmlformats.org/officeDocument/2006/relationships/printerSettings" Target="../printerSettings/printerSettings435.bin"/><Relationship Id="rId15" Type="http://schemas.openxmlformats.org/officeDocument/2006/relationships/printerSettings" Target="../printerSettings/printerSettings445.bin"/><Relationship Id="rId23" Type="http://schemas.openxmlformats.org/officeDocument/2006/relationships/printerSettings" Target="../printerSettings/printerSettings453.bin"/><Relationship Id="rId28" Type="http://schemas.openxmlformats.org/officeDocument/2006/relationships/printerSettings" Target="../printerSettings/printerSettings458.bin"/><Relationship Id="rId10" Type="http://schemas.openxmlformats.org/officeDocument/2006/relationships/printerSettings" Target="../printerSettings/printerSettings440.bin"/><Relationship Id="rId19" Type="http://schemas.openxmlformats.org/officeDocument/2006/relationships/printerSettings" Target="../printerSettings/printerSettings449.bin"/><Relationship Id="rId31" Type="http://schemas.openxmlformats.org/officeDocument/2006/relationships/printerSettings" Target="../printerSettings/printerSettings461.bin"/><Relationship Id="rId4" Type="http://schemas.openxmlformats.org/officeDocument/2006/relationships/printerSettings" Target="../printerSettings/printerSettings434.bin"/><Relationship Id="rId9" Type="http://schemas.openxmlformats.org/officeDocument/2006/relationships/printerSettings" Target="../printerSettings/printerSettings439.bin"/><Relationship Id="rId14" Type="http://schemas.openxmlformats.org/officeDocument/2006/relationships/printerSettings" Target="../printerSettings/printerSettings444.bin"/><Relationship Id="rId22" Type="http://schemas.openxmlformats.org/officeDocument/2006/relationships/printerSettings" Target="../printerSettings/printerSettings452.bin"/><Relationship Id="rId27" Type="http://schemas.openxmlformats.org/officeDocument/2006/relationships/printerSettings" Target="../printerSettings/printerSettings457.bin"/><Relationship Id="rId30" Type="http://schemas.openxmlformats.org/officeDocument/2006/relationships/printerSettings" Target="../printerSettings/printerSettings460.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469.bin"/><Relationship Id="rId13" Type="http://schemas.openxmlformats.org/officeDocument/2006/relationships/printerSettings" Target="../printerSettings/printerSettings474.bin"/><Relationship Id="rId18" Type="http://schemas.openxmlformats.org/officeDocument/2006/relationships/printerSettings" Target="../printerSettings/printerSettings479.bin"/><Relationship Id="rId26" Type="http://schemas.openxmlformats.org/officeDocument/2006/relationships/printerSettings" Target="../printerSettings/printerSettings487.bin"/><Relationship Id="rId3" Type="http://schemas.openxmlformats.org/officeDocument/2006/relationships/printerSettings" Target="../printerSettings/printerSettings464.bin"/><Relationship Id="rId21" Type="http://schemas.openxmlformats.org/officeDocument/2006/relationships/printerSettings" Target="../printerSettings/printerSettings482.bin"/><Relationship Id="rId7" Type="http://schemas.openxmlformats.org/officeDocument/2006/relationships/printerSettings" Target="../printerSettings/printerSettings468.bin"/><Relationship Id="rId12" Type="http://schemas.openxmlformats.org/officeDocument/2006/relationships/printerSettings" Target="../printerSettings/printerSettings473.bin"/><Relationship Id="rId17" Type="http://schemas.openxmlformats.org/officeDocument/2006/relationships/printerSettings" Target="../printerSettings/printerSettings478.bin"/><Relationship Id="rId25" Type="http://schemas.openxmlformats.org/officeDocument/2006/relationships/printerSettings" Target="../printerSettings/printerSettings486.bin"/><Relationship Id="rId2" Type="http://schemas.openxmlformats.org/officeDocument/2006/relationships/printerSettings" Target="../printerSettings/printerSettings463.bin"/><Relationship Id="rId16" Type="http://schemas.openxmlformats.org/officeDocument/2006/relationships/printerSettings" Target="../printerSettings/printerSettings477.bin"/><Relationship Id="rId20" Type="http://schemas.openxmlformats.org/officeDocument/2006/relationships/printerSettings" Target="../printerSettings/printerSettings481.bin"/><Relationship Id="rId1" Type="http://schemas.openxmlformats.org/officeDocument/2006/relationships/printerSettings" Target="../printerSettings/printerSettings462.bin"/><Relationship Id="rId6" Type="http://schemas.openxmlformats.org/officeDocument/2006/relationships/printerSettings" Target="../printerSettings/printerSettings467.bin"/><Relationship Id="rId11" Type="http://schemas.openxmlformats.org/officeDocument/2006/relationships/printerSettings" Target="../printerSettings/printerSettings472.bin"/><Relationship Id="rId24" Type="http://schemas.openxmlformats.org/officeDocument/2006/relationships/printerSettings" Target="../printerSettings/printerSettings485.bin"/><Relationship Id="rId5" Type="http://schemas.openxmlformats.org/officeDocument/2006/relationships/printerSettings" Target="../printerSettings/printerSettings466.bin"/><Relationship Id="rId15" Type="http://schemas.openxmlformats.org/officeDocument/2006/relationships/printerSettings" Target="../printerSettings/printerSettings476.bin"/><Relationship Id="rId23" Type="http://schemas.openxmlformats.org/officeDocument/2006/relationships/printerSettings" Target="../printerSettings/printerSettings484.bin"/><Relationship Id="rId10" Type="http://schemas.openxmlformats.org/officeDocument/2006/relationships/printerSettings" Target="../printerSettings/printerSettings471.bin"/><Relationship Id="rId19" Type="http://schemas.openxmlformats.org/officeDocument/2006/relationships/printerSettings" Target="../printerSettings/printerSettings480.bin"/><Relationship Id="rId4" Type="http://schemas.openxmlformats.org/officeDocument/2006/relationships/printerSettings" Target="../printerSettings/printerSettings465.bin"/><Relationship Id="rId9" Type="http://schemas.openxmlformats.org/officeDocument/2006/relationships/printerSettings" Target="../printerSettings/printerSettings470.bin"/><Relationship Id="rId14" Type="http://schemas.openxmlformats.org/officeDocument/2006/relationships/printerSettings" Target="../printerSettings/printerSettings475.bin"/><Relationship Id="rId22" Type="http://schemas.openxmlformats.org/officeDocument/2006/relationships/printerSettings" Target="../printerSettings/printerSettings483.bin"/><Relationship Id="rId27"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495.bin"/><Relationship Id="rId13" Type="http://schemas.openxmlformats.org/officeDocument/2006/relationships/printerSettings" Target="../printerSettings/printerSettings500.bin"/><Relationship Id="rId18" Type="http://schemas.openxmlformats.org/officeDocument/2006/relationships/printerSettings" Target="../printerSettings/printerSettings505.bin"/><Relationship Id="rId26" Type="http://schemas.openxmlformats.org/officeDocument/2006/relationships/printerSettings" Target="../printerSettings/printerSettings513.bin"/><Relationship Id="rId3" Type="http://schemas.openxmlformats.org/officeDocument/2006/relationships/printerSettings" Target="../printerSettings/printerSettings490.bin"/><Relationship Id="rId21" Type="http://schemas.openxmlformats.org/officeDocument/2006/relationships/printerSettings" Target="../printerSettings/printerSettings508.bin"/><Relationship Id="rId7" Type="http://schemas.openxmlformats.org/officeDocument/2006/relationships/printerSettings" Target="../printerSettings/printerSettings494.bin"/><Relationship Id="rId12" Type="http://schemas.openxmlformats.org/officeDocument/2006/relationships/printerSettings" Target="../printerSettings/printerSettings499.bin"/><Relationship Id="rId17" Type="http://schemas.openxmlformats.org/officeDocument/2006/relationships/printerSettings" Target="../printerSettings/printerSettings504.bin"/><Relationship Id="rId25" Type="http://schemas.openxmlformats.org/officeDocument/2006/relationships/printerSettings" Target="../printerSettings/printerSettings512.bin"/><Relationship Id="rId2" Type="http://schemas.openxmlformats.org/officeDocument/2006/relationships/printerSettings" Target="../printerSettings/printerSettings489.bin"/><Relationship Id="rId16" Type="http://schemas.openxmlformats.org/officeDocument/2006/relationships/printerSettings" Target="../printerSettings/printerSettings503.bin"/><Relationship Id="rId20" Type="http://schemas.openxmlformats.org/officeDocument/2006/relationships/printerSettings" Target="../printerSettings/printerSettings507.bin"/><Relationship Id="rId29" Type="http://schemas.openxmlformats.org/officeDocument/2006/relationships/drawing" Target="../drawings/drawing20.xml"/><Relationship Id="rId1" Type="http://schemas.openxmlformats.org/officeDocument/2006/relationships/printerSettings" Target="../printerSettings/printerSettings488.bin"/><Relationship Id="rId6" Type="http://schemas.openxmlformats.org/officeDocument/2006/relationships/printerSettings" Target="../printerSettings/printerSettings493.bin"/><Relationship Id="rId11" Type="http://schemas.openxmlformats.org/officeDocument/2006/relationships/printerSettings" Target="../printerSettings/printerSettings498.bin"/><Relationship Id="rId24" Type="http://schemas.openxmlformats.org/officeDocument/2006/relationships/printerSettings" Target="../printerSettings/printerSettings511.bin"/><Relationship Id="rId32" Type="http://schemas.openxmlformats.org/officeDocument/2006/relationships/ctrlProp" Target="../ctrlProps/ctrlProp15.xml"/><Relationship Id="rId5" Type="http://schemas.openxmlformats.org/officeDocument/2006/relationships/printerSettings" Target="../printerSettings/printerSettings492.bin"/><Relationship Id="rId15" Type="http://schemas.openxmlformats.org/officeDocument/2006/relationships/printerSettings" Target="../printerSettings/printerSettings502.bin"/><Relationship Id="rId23" Type="http://schemas.openxmlformats.org/officeDocument/2006/relationships/printerSettings" Target="../printerSettings/printerSettings510.bin"/><Relationship Id="rId28" Type="http://schemas.openxmlformats.org/officeDocument/2006/relationships/printerSettings" Target="../printerSettings/printerSettings515.bin"/><Relationship Id="rId10" Type="http://schemas.openxmlformats.org/officeDocument/2006/relationships/printerSettings" Target="../printerSettings/printerSettings497.bin"/><Relationship Id="rId19" Type="http://schemas.openxmlformats.org/officeDocument/2006/relationships/printerSettings" Target="../printerSettings/printerSettings506.bin"/><Relationship Id="rId31" Type="http://schemas.openxmlformats.org/officeDocument/2006/relationships/ctrlProp" Target="../ctrlProps/ctrlProp14.xml"/><Relationship Id="rId4" Type="http://schemas.openxmlformats.org/officeDocument/2006/relationships/printerSettings" Target="../printerSettings/printerSettings491.bin"/><Relationship Id="rId9" Type="http://schemas.openxmlformats.org/officeDocument/2006/relationships/printerSettings" Target="../printerSettings/printerSettings496.bin"/><Relationship Id="rId14" Type="http://schemas.openxmlformats.org/officeDocument/2006/relationships/printerSettings" Target="../printerSettings/printerSettings501.bin"/><Relationship Id="rId22" Type="http://schemas.openxmlformats.org/officeDocument/2006/relationships/printerSettings" Target="../printerSettings/printerSettings509.bin"/><Relationship Id="rId27" Type="http://schemas.openxmlformats.org/officeDocument/2006/relationships/printerSettings" Target="../printerSettings/printerSettings514.bin"/><Relationship Id="rId30" Type="http://schemas.openxmlformats.org/officeDocument/2006/relationships/vmlDrawing" Target="../drawings/vmlDrawing5.v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23.bin"/><Relationship Id="rId13" Type="http://schemas.openxmlformats.org/officeDocument/2006/relationships/printerSettings" Target="../printerSettings/printerSettings528.bin"/><Relationship Id="rId18" Type="http://schemas.openxmlformats.org/officeDocument/2006/relationships/printerSettings" Target="../printerSettings/printerSettings533.bin"/><Relationship Id="rId26" Type="http://schemas.openxmlformats.org/officeDocument/2006/relationships/printerSettings" Target="../printerSettings/printerSettings541.bin"/><Relationship Id="rId3" Type="http://schemas.openxmlformats.org/officeDocument/2006/relationships/printerSettings" Target="../printerSettings/printerSettings518.bin"/><Relationship Id="rId21" Type="http://schemas.openxmlformats.org/officeDocument/2006/relationships/printerSettings" Target="../printerSettings/printerSettings536.bin"/><Relationship Id="rId7" Type="http://schemas.openxmlformats.org/officeDocument/2006/relationships/printerSettings" Target="../printerSettings/printerSettings522.bin"/><Relationship Id="rId12" Type="http://schemas.openxmlformats.org/officeDocument/2006/relationships/printerSettings" Target="../printerSettings/printerSettings527.bin"/><Relationship Id="rId17" Type="http://schemas.openxmlformats.org/officeDocument/2006/relationships/printerSettings" Target="../printerSettings/printerSettings532.bin"/><Relationship Id="rId25" Type="http://schemas.openxmlformats.org/officeDocument/2006/relationships/printerSettings" Target="../printerSettings/printerSettings540.bin"/><Relationship Id="rId2" Type="http://schemas.openxmlformats.org/officeDocument/2006/relationships/printerSettings" Target="../printerSettings/printerSettings517.bin"/><Relationship Id="rId16" Type="http://schemas.openxmlformats.org/officeDocument/2006/relationships/printerSettings" Target="../printerSettings/printerSettings531.bin"/><Relationship Id="rId20" Type="http://schemas.openxmlformats.org/officeDocument/2006/relationships/printerSettings" Target="../printerSettings/printerSettings535.bin"/><Relationship Id="rId29" Type="http://schemas.openxmlformats.org/officeDocument/2006/relationships/printerSettings" Target="../printerSettings/printerSettings544.bin"/><Relationship Id="rId1" Type="http://schemas.openxmlformats.org/officeDocument/2006/relationships/printerSettings" Target="../printerSettings/printerSettings516.bin"/><Relationship Id="rId6" Type="http://schemas.openxmlformats.org/officeDocument/2006/relationships/printerSettings" Target="../printerSettings/printerSettings521.bin"/><Relationship Id="rId11" Type="http://schemas.openxmlformats.org/officeDocument/2006/relationships/printerSettings" Target="../printerSettings/printerSettings526.bin"/><Relationship Id="rId24" Type="http://schemas.openxmlformats.org/officeDocument/2006/relationships/printerSettings" Target="../printerSettings/printerSettings539.bin"/><Relationship Id="rId32" Type="http://schemas.openxmlformats.org/officeDocument/2006/relationships/drawing" Target="../drawings/drawing21.xml"/><Relationship Id="rId5" Type="http://schemas.openxmlformats.org/officeDocument/2006/relationships/printerSettings" Target="../printerSettings/printerSettings520.bin"/><Relationship Id="rId15" Type="http://schemas.openxmlformats.org/officeDocument/2006/relationships/printerSettings" Target="../printerSettings/printerSettings530.bin"/><Relationship Id="rId23" Type="http://schemas.openxmlformats.org/officeDocument/2006/relationships/printerSettings" Target="../printerSettings/printerSettings538.bin"/><Relationship Id="rId28" Type="http://schemas.openxmlformats.org/officeDocument/2006/relationships/printerSettings" Target="../printerSettings/printerSettings543.bin"/><Relationship Id="rId10" Type="http://schemas.openxmlformats.org/officeDocument/2006/relationships/printerSettings" Target="../printerSettings/printerSettings525.bin"/><Relationship Id="rId19" Type="http://schemas.openxmlformats.org/officeDocument/2006/relationships/printerSettings" Target="../printerSettings/printerSettings534.bin"/><Relationship Id="rId31" Type="http://schemas.openxmlformats.org/officeDocument/2006/relationships/printerSettings" Target="../printerSettings/printerSettings546.bin"/><Relationship Id="rId4" Type="http://schemas.openxmlformats.org/officeDocument/2006/relationships/printerSettings" Target="../printerSettings/printerSettings519.bin"/><Relationship Id="rId9" Type="http://schemas.openxmlformats.org/officeDocument/2006/relationships/printerSettings" Target="../printerSettings/printerSettings524.bin"/><Relationship Id="rId14" Type="http://schemas.openxmlformats.org/officeDocument/2006/relationships/printerSettings" Target="../printerSettings/printerSettings529.bin"/><Relationship Id="rId22" Type="http://schemas.openxmlformats.org/officeDocument/2006/relationships/printerSettings" Target="../printerSettings/printerSettings537.bin"/><Relationship Id="rId27" Type="http://schemas.openxmlformats.org/officeDocument/2006/relationships/printerSettings" Target="../printerSettings/printerSettings542.bin"/><Relationship Id="rId30" Type="http://schemas.openxmlformats.org/officeDocument/2006/relationships/printerSettings" Target="../printerSettings/printerSettings545.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554.bin"/><Relationship Id="rId13" Type="http://schemas.openxmlformats.org/officeDocument/2006/relationships/printerSettings" Target="../printerSettings/printerSettings559.bin"/><Relationship Id="rId18" Type="http://schemas.openxmlformats.org/officeDocument/2006/relationships/printerSettings" Target="../printerSettings/printerSettings564.bin"/><Relationship Id="rId26" Type="http://schemas.openxmlformats.org/officeDocument/2006/relationships/drawing" Target="../drawings/drawing22.xml"/><Relationship Id="rId3" Type="http://schemas.openxmlformats.org/officeDocument/2006/relationships/printerSettings" Target="../printerSettings/printerSettings549.bin"/><Relationship Id="rId21" Type="http://schemas.openxmlformats.org/officeDocument/2006/relationships/printerSettings" Target="../printerSettings/printerSettings567.bin"/><Relationship Id="rId7" Type="http://schemas.openxmlformats.org/officeDocument/2006/relationships/printerSettings" Target="../printerSettings/printerSettings553.bin"/><Relationship Id="rId12" Type="http://schemas.openxmlformats.org/officeDocument/2006/relationships/printerSettings" Target="../printerSettings/printerSettings558.bin"/><Relationship Id="rId17" Type="http://schemas.openxmlformats.org/officeDocument/2006/relationships/printerSettings" Target="../printerSettings/printerSettings563.bin"/><Relationship Id="rId25" Type="http://schemas.openxmlformats.org/officeDocument/2006/relationships/printerSettings" Target="../printerSettings/printerSettings571.bin"/><Relationship Id="rId2" Type="http://schemas.openxmlformats.org/officeDocument/2006/relationships/printerSettings" Target="../printerSettings/printerSettings548.bin"/><Relationship Id="rId16" Type="http://schemas.openxmlformats.org/officeDocument/2006/relationships/printerSettings" Target="../printerSettings/printerSettings562.bin"/><Relationship Id="rId20" Type="http://schemas.openxmlformats.org/officeDocument/2006/relationships/printerSettings" Target="../printerSettings/printerSettings566.bin"/><Relationship Id="rId1" Type="http://schemas.openxmlformats.org/officeDocument/2006/relationships/printerSettings" Target="../printerSettings/printerSettings547.bin"/><Relationship Id="rId6" Type="http://schemas.openxmlformats.org/officeDocument/2006/relationships/printerSettings" Target="../printerSettings/printerSettings552.bin"/><Relationship Id="rId11" Type="http://schemas.openxmlformats.org/officeDocument/2006/relationships/printerSettings" Target="../printerSettings/printerSettings557.bin"/><Relationship Id="rId24" Type="http://schemas.openxmlformats.org/officeDocument/2006/relationships/printerSettings" Target="../printerSettings/printerSettings570.bin"/><Relationship Id="rId5" Type="http://schemas.openxmlformats.org/officeDocument/2006/relationships/printerSettings" Target="../printerSettings/printerSettings551.bin"/><Relationship Id="rId15" Type="http://schemas.openxmlformats.org/officeDocument/2006/relationships/printerSettings" Target="../printerSettings/printerSettings561.bin"/><Relationship Id="rId23" Type="http://schemas.openxmlformats.org/officeDocument/2006/relationships/printerSettings" Target="../printerSettings/printerSettings569.bin"/><Relationship Id="rId10" Type="http://schemas.openxmlformats.org/officeDocument/2006/relationships/printerSettings" Target="../printerSettings/printerSettings556.bin"/><Relationship Id="rId19" Type="http://schemas.openxmlformats.org/officeDocument/2006/relationships/printerSettings" Target="../printerSettings/printerSettings565.bin"/><Relationship Id="rId4" Type="http://schemas.openxmlformats.org/officeDocument/2006/relationships/printerSettings" Target="../printerSettings/printerSettings550.bin"/><Relationship Id="rId9" Type="http://schemas.openxmlformats.org/officeDocument/2006/relationships/printerSettings" Target="../printerSettings/printerSettings555.bin"/><Relationship Id="rId14" Type="http://schemas.openxmlformats.org/officeDocument/2006/relationships/printerSettings" Target="../printerSettings/printerSettings560.bin"/><Relationship Id="rId22" Type="http://schemas.openxmlformats.org/officeDocument/2006/relationships/printerSettings" Target="../printerSettings/printerSettings568.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579.bin"/><Relationship Id="rId13" Type="http://schemas.openxmlformats.org/officeDocument/2006/relationships/printerSettings" Target="../printerSettings/printerSettings584.bin"/><Relationship Id="rId3" Type="http://schemas.openxmlformats.org/officeDocument/2006/relationships/printerSettings" Target="../printerSettings/printerSettings574.bin"/><Relationship Id="rId7" Type="http://schemas.openxmlformats.org/officeDocument/2006/relationships/printerSettings" Target="../printerSettings/printerSettings578.bin"/><Relationship Id="rId12" Type="http://schemas.openxmlformats.org/officeDocument/2006/relationships/printerSettings" Target="../printerSettings/printerSettings583.bin"/><Relationship Id="rId17" Type="http://schemas.openxmlformats.org/officeDocument/2006/relationships/drawing" Target="../drawings/drawing23.xml"/><Relationship Id="rId2" Type="http://schemas.openxmlformats.org/officeDocument/2006/relationships/printerSettings" Target="../printerSettings/printerSettings573.bin"/><Relationship Id="rId16" Type="http://schemas.openxmlformats.org/officeDocument/2006/relationships/printerSettings" Target="../printerSettings/printerSettings587.bin"/><Relationship Id="rId1" Type="http://schemas.openxmlformats.org/officeDocument/2006/relationships/printerSettings" Target="../printerSettings/printerSettings572.bin"/><Relationship Id="rId6" Type="http://schemas.openxmlformats.org/officeDocument/2006/relationships/printerSettings" Target="../printerSettings/printerSettings577.bin"/><Relationship Id="rId11" Type="http://schemas.openxmlformats.org/officeDocument/2006/relationships/printerSettings" Target="../printerSettings/printerSettings582.bin"/><Relationship Id="rId5" Type="http://schemas.openxmlformats.org/officeDocument/2006/relationships/printerSettings" Target="../printerSettings/printerSettings576.bin"/><Relationship Id="rId15" Type="http://schemas.openxmlformats.org/officeDocument/2006/relationships/printerSettings" Target="../printerSettings/printerSettings586.bin"/><Relationship Id="rId10" Type="http://schemas.openxmlformats.org/officeDocument/2006/relationships/printerSettings" Target="../printerSettings/printerSettings581.bin"/><Relationship Id="rId4" Type="http://schemas.openxmlformats.org/officeDocument/2006/relationships/printerSettings" Target="../printerSettings/printerSettings575.bin"/><Relationship Id="rId9" Type="http://schemas.openxmlformats.org/officeDocument/2006/relationships/printerSettings" Target="../printerSettings/printerSettings580.bin"/><Relationship Id="rId14" Type="http://schemas.openxmlformats.org/officeDocument/2006/relationships/printerSettings" Target="../printerSettings/printerSettings585.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595.bin"/><Relationship Id="rId3" Type="http://schemas.openxmlformats.org/officeDocument/2006/relationships/printerSettings" Target="../printerSettings/printerSettings590.bin"/><Relationship Id="rId7" Type="http://schemas.openxmlformats.org/officeDocument/2006/relationships/printerSettings" Target="../printerSettings/printerSettings594.bin"/><Relationship Id="rId2" Type="http://schemas.openxmlformats.org/officeDocument/2006/relationships/printerSettings" Target="../printerSettings/printerSettings589.bin"/><Relationship Id="rId1" Type="http://schemas.openxmlformats.org/officeDocument/2006/relationships/printerSettings" Target="../printerSettings/printerSettings588.bin"/><Relationship Id="rId6" Type="http://schemas.openxmlformats.org/officeDocument/2006/relationships/printerSettings" Target="../printerSettings/printerSettings593.bin"/><Relationship Id="rId11" Type="http://schemas.openxmlformats.org/officeDocument/2006/relationships/drawing" Target="../drawings/drawing24.xml"/><Relationship Id="rId5" Type="http://schemas.openxmlformats.org/officeDocument/2006/relationships/printerSettings" Target="../printerSettings/printerSettings592.bin"/><Relationship Id="rId10" Type="http://schemas.openxmlformats.org/officeDocument/2006/relationships/printerSettings" Target="../printerSettings/printerSettings597.bin"/><Relationship Id="rId4" Type="http://schemas.openxmlformats.org/officeDocument/2006/relationships/printerSettings" Target="../printerSettings/printerSettings591.bin"/><Relationship Id="rId9" Type="http://schemas.openxmlformats.org/officeDocument/2006/relationships/printerSettings" Target="../printerSettings/printerSettings596.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605.bin"/><Relationship Id="rId13" Type="http://schemas.openxmlformats.org/officeDocument/2006/relationships/printerSettings" Target="../printerSettings/printerSettings610.bin"/><Relationship Id="rId18" Type="http://schemas.openxmlformats.org/officeDocument/2006/relationships/printerSettings" Target="../printerSettings/printerSettings615.bin"/><Relationship Id="rId26" Type="http://schemas.openxmlformats.org/officeDocument/2006/relationships/printerSettings" Target="../printerSettings/printerSettings623.bin"/><Relationship Id="rId3" Type="http://schemas.openxmlformats.org/officeDocument/2006/relationships/printerSettings" Target="../printerSettings/printerSettings600.bin"/><Relationship Id="rId21" Type="http://schemas.openxmlformats.org/officeDocument/2006/relationships/printerSettings" Target="../printerSettings/printerSettings618.bin"/><Relationship Id="rId7" Type="http://schemas.openxmlformats.org/officeDocument/2006/relationships/printerSettings" Target="../printerSettings/printerSettings604.bin"/><Relationship Id="rId12" Type="http://schemas.openxmlformats.org/officeDocument/2006/relationships/printerSettings" Target="../printerSettings/printerSettings609.bin"/><Relationship Id="rId17" Type="http://schemas.openxmlformats.org/officeDocument/2006/relationships/printerSettings" Target="../printerSettings/printerSettings614.bin"/><Relationship Id="rId25" Type="http://schemas.openxmlformats.org/officeDocument/2006/relationships/printerSettings" Target="../printerSettings/printerSettings622.bin"/><Relationship Id="rId2" Type="http://schemas.openxmlformats.org/officeDocument/2006/relationships/printerSettings" Target="../printerSettings/printerSettings599.bin"/><Relationship Id="rId16" Type="http://schemas.openxmlformats.org/officeDocument/2006/relationships/printerSettings" Target="../printerSettings/printerSettings613.bin"/><Relationship Id="rId20" Type="http://schemas.openxmlformats.org/officeDocument/2006/relationships/printerSettings" Target="../printerSettings/printerSettings617.bin"/><Relationship Id="rId29" Type="http://schemas.openxmlformats.org/officeDocument/2006/relationships/printerSettings" Target="../printerSettings/printerSettings626.bin"/><Relationship Id="rId1" Type="http://schemas.openxmlformats.org/officeDocument/2006/relationships/printerSettings" Target="../printerSettings/printerSettings598.bin"/><Relationship Id="rId6" Type="http://schemas.openxmlformats.org/officeDocument/2006/relationships/printerSettings" Target="../printerSettings/printerSettings603.bin"/><Relationship Id="rId11" Type="http://schemas.openxmlformats.org/officeDocument/2006/relationships/printerSettings" Target="../printerSettings/printerSettings608.bin"/><Relationship Id="rId24" Type="http://schemas.openxmlformats.org/officeDocument/2006/relationships/printerSettings" Target="../printerSettings/printerSettings621.bin"/><Relationship Id="rId32" Type="http://schemas.openxmlformats.org/officeDocument/2006/relationships/drawing" Target="../drawings/drawing25.xml"/><Relationship Id="rId5" Type="http://schemas.openxmlformats.org/officeDocument/2006/relationships/printerSettings" Target="../printerSettings/printerSettings602.bin"/><Relationship Id="rId15" Type="http://schemas.openxmlformats.org/officeDocument/2006/relationships/printerSettings" Target="../printerSettings/printerSettings612.bin"/><Relationship Id="rId23" Type="http://schemas.openxmlformats.org/officeDocument/2006/relationships/printerSettings" Target="../printerSettings/printerSettings620.bin"/><Relationship Id="rId28" Type="http://schemas.openxmlformats.org/officeDocument/2006/relationships/printerSettings" Target="../printerSettings/printerSettings625.bin"/><Relationship Id="rId10" Type="http://schemas.openxmlformats.org/officeDocument/2006/relationships/printerSettings" Target="../printerSettings/printerSettings607.bin"/><Relationship Id="rId19" Type="http://schemas.openxmlformats.org/officeDocument/2006/relationships/printerSettings" Target="../printerSettings/printerSettings616.bin"/><Relationship Id="rId31" Type="http://schemas.openxmlformats.org/officeDocument/2006/relationships/printerSettings" Target="../printerSettings/printerSettings628.bin"/><Relationship Id="rId4" Type="http://schemas.openxmlformats.org/officeDocument/2006/relationships/printerSettings" Target="../printerSettings/printerSettings601.bin"/><Relationship Id="rId9" Type="http://schemas.openxmlformats.org/officeDocument/2006/relationships/printerSettings" Target="../printerSettings/printerSettings606.bin"/><Relationship Id="rId14" Type="http://schemas.openxmlformats.org/officeDocument/2006/relationships/printerSettings" Target="../printerSettings/printerSettings611.bin"/><Relationship Id="rId22" Type="http://schemas.openxmlformats.org/officeDocument/2006/relationships/printerSettings" Target="../printerSettings/printerSettings619.bin"/><Relationship Id="rId27" Type="http://schemas.openxmlformats.org/officeDocument/2006/relationships/printerSettings" Target="../printerSettings/printerSettings624.bin"/><Relationship Id="rId30" Type="http://schemas.openxmlformats.org/officeDocument/2006/relationships/printerSettings" Target="../printerSettings/printerSettings627.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636.bin"/><Relationship Id="rId13" Type="http://schemas.openxmlformats.org/officeDocument/2006/relationships/printerSettings" Target="../printerSettings/printerSettings641.bin"/><Relationship Id="rId18" Type="http://schemas.openxmlformats.org/officeDocument/2006/relationships/printerSettings" Target="../printerSettings/printerSettings646.bin"/><Relationship Id="rId26" Type="http://schemas.openxmlformats.org/officeDocument/2006/relationships/printerSettings" Target="../printerSettings/printerSettings654.bin"/><Relationship Id="rId3" Type="http://schemas.openxmlformats.org/officeDocument/2006/relationships/printerSettings" Target="../printerSettings/printerSettings631.bin"/><Relationship Id="rId21" Type="http://schemas.openxmlformats.org/officeDocument/2006/relationships/printerSettings" Target="../printerSettings/printerSettings649.bin"/><Relationship Id="rId7" Type="http://schemas.openxmlformats.org/officeDocument/2006/relationships/printerSettings" Target="../printerSettings/printerSettings635.bin"/><Relationship Id="rId12" Type="http://schemas.openxmlformats.org/officeDocument/2006/relationships/printerSettings" Target="../printerSettings/printerSettings640.bin"/><Relationship Id="rId17" Type="http://schemas.openxmlformats.org/officeDocument/2006/relationships/printerSettings" Target="../printerSettings/printerSettings645.bin"/><Relationship Id="rId25" Type="http://schemas.openxmlformats.org/officeDocument/2006/relationships/printerSettings" Target="../printerSettings/printerSettings653.bin"/><Relationship Id="rId2" Type="http://schemas.openxmlformats.org/officeDocument/2006/relationships/printerSettings" Target="../printerSettings/printerSettings630.bin"/><Relationship Id="rId16" Type="http://schemas.openxmlformats.org/officeDocument/2006/relationships/printerSettings" Target="../printerSettings/printerSettings644.bin"/><Relationship Id="rId20" Type="http://schemas.openxmlformats.org/officeDocument/2006/relationships/printerSettings" Target="../printerSettings/printerSettings648.bin"/><Relationship Id="rId1" Type="http://schemas.openxmlformats.org/officeDocument/2006/relationships/printerSettings" Target="../printerSettings/printerSettings629.bin"/><Relationship Id="rId6" Type="http://schemas.openxmlformats.org/officeDocument/2006/relationships/printerSettings" Target="../printerSettings/printerSettings634.bin"/><Relationship Id="rId11" Type="http://schemas.openxmlformats.org/officeDocument/2006/relationships/printerSettings" Target="../printerSettings/printerSettings639.bin"/><Relationship Id="rId24" Type="http://schemas.openxmlformats.org/officeDocument/2006/relationships/printerSettings" Target="../printerSettings/printerSettings652.bin"/><Relationship Id="rId5" Type="http://schemas.openxmlformats.org/officeDocument/2006/relationships/printerSettings" Target="../printerSettings/printerSettings633.bin"/><Relationship Id="rId15" Type="http://schemas.openxmlformats.org/officeDocument/2006/relationships/printerSettings" Target="../printerSettings/printerSettings643.bin"/><Relationship Id="rId23" Type="http://schemas.openxmlformats.org/officeDocument/2006/relationships/printerSettings" Target="../printerSettings/printerSettings651.bin"/><Relationship Id="rId10" Type="http://schemas.openxmlformats.org/officeDocument/2006/relationships/printerSettings" Target="../printerSettings/printerSettings638.bin"/><Relationship Id="rId19" Type="http://schemas.openxmlformats.org/officeDocument/2006/relationships/printerSettings" Target="../printerSettings/printerSettings647.bin"/><Relationship Id="rId4" Type="http://schemas.openxmlformats.org/officeDocument/2006/relationships/printerSettings" Target="../printerSettings/printerSettings632.bin"/><Relationship Id="rId9" Type="http://schemas.openxmlformats.org/officeDocument/2006/relationships/printerSettings" Target="../printerSettings/printerSettings637.bin"/><Relationship Id="rId14" Type="http://schemas.openxmlformats.org/officeDocument/2006/relationships/printerSettings" Target="../printerSettings/printerSettings642.bin"/><Relationship Id="rId22" Type="http://schemas.openxmlformats.org/officeDocument/2006/relationships/printerSettings" Target="../printerSettings/printerSettings650.bin"/><Relationship Id="rId27" Type="http://schemas.openxmlformats.org/officeDocument/2006/relationships/printerSettings" Target="../printerSettings/printerSettings6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6"/>
  <sheetViews>
    <sheetView showRuler="0" view="pageBreakPreview" zoomScale="60" zoomScaleNormal="100" workbookViewId="0">
      <selection activeCell="B3" sqref="B3:C3"/>
    </sheetView>
  </sheetViews>
  <sheetFormatPr defaultColWidth="9.140625" defaultRowHeight="15.75"/>
  <cols>
    <col min="1" max="1" width="27.5703125" style="56" customWidth="1"/>
    <col min="2" max="2" width="14.85546875" style="56" customWidth="1"/>
    <col min="3" max="7" width="9.140625" style="56"/>
    <col min="8" max="8" width="48" style="56" customWidth="1"/>
    <col min="9" max="16384" width="9.140625" style="24"/>
  </cols>
  <sheetData>
    <row r="1" spans="1:8" ht="109.5" customHeight="1">
      <c r="A1" s="104" t="s">
        <v>306</v>
      </c>
      <c r="B1" s="625" t="s">
        <v>835</v>
      </c>
      <c r="C1" s="626"/>
      <c r="D1" s="626"/>
      <c r="E1" s="626"/>
      <c r="F1" s="626"/>
      <c r="G1" s="626"/>
      <c r="H1" s="626"/>
    </row>
    <row r="2" spans="1:8" ht="51.75" customHeight="1">
      <c r="A2" s="104" t="s">
        <v>305</v>
      </c>
      <c r="B2" s="627" t="s">
        <v>836</v>
      </c>
      <c r="C2" s="628"/>
      <c r="D2" s="628"/>
      <c r="E2" s="628"/>
      <c r="F2" s="628"/>
      <c r="G2" s="628"/>
      <c r="H2" s="628"/>
    </row>
    <row r="3" spans="1:8">
      <c r="B3" s="629"/>
      <c r="C3" s="629"/>
    </row>
    <row r="4" spans="1:8" ht="16.5">
      <c r="A4" s="136"/>
      <c r="B4" s="148"/>
      <c r="C4" s="109"/>
    </row>
    <row r="5" spans="1:8">
      <c r="B5" s="148"/>
      <c r="C5" s="109"/>
    </row>
    <row r="6" spans="1:8" ht="16.5">
      <c r="B6" s="323"/>
    </row>
  </sheetData>
  <sheetProtection formatColumns="0" formatRows="0" selectLockedCells="1"/>
  <customSheetViews>
    <customSheetView guid="{6B7F77A9-4430-40F3-B9B2-DA771FBECFA7}" state="hidden" showRuler="0">
      <selection activeCell="D13" sqref="D13"/>
      <pageMargins left="0.75" right="0.75" top="1" bottom="1" header="0.5" footer="0.5"/>
      <pageSetup orientation="portrait" r:id="rId1"/>
      <headerFooter alignWithMargins="0"/>
    </customSheetView>
    <customSheetView guid="{FB41F969-87BE-4AD1-A99C-A5F9EA1C8FCB}" state="hidden" showRuler="0">
      <selection activeCell="D13" sqref="D13"/>
      <pageMargins left="0.75" right="0.75" top="1" bottom="1" header="0.5" footer="0.5"/>
      <pageSetup orientation="portrait" r:id="rId2"/>
      <headerFooter alignWithMargins="0"/>
    </customSheetView>
    <customSheetView guid="{47D52ECC-373D-4A7A-838F-7112A4A0A94F}" state="hidden" showRuler="0">
      <selection activeCell="F15" sqref="F15"/>
      <pageMargins left="0.75" right="0.75" top="1" bottom="1" header="0.5" footer="0.5"/>
      <pageSetup orientation="portrait" r:id="rId3"/>
      <headerFooter alignWithMargins="0"/>
    </customSheetView>
    <customSheetView guid="{BA86FE7A-199D-4ABD-A444-AE6BFDF4BCC9}" state="hidden" showRuler="0">
      <selection activeCell="A27" sqref="A27"/>
      <pageMargins left="0.75" right="0.75" top="1" bottom="1" header="0.5" footer="0.5"/>
      <pageSetup orientation="portrait" r:id="rId4"/>
      <headerFooter alignWithMargins="0"/>
    </customSheetView>
    <customSheetView guid="{E51D3662-FFCE-4FD6-A590-7DDC9E38C41F}" state="hidden" showRuler="0">
      <selection activeCell="E14" sqref="E14"/>
      <pageMargins left="0.75" right="0.75" top="1" bottom="1" header="0.5" footer="0.5"/>
      <pageSetup orientation="portrait" r:id="rId5"/>
      <headerFooter alignWithMargins="0"/>
    </customSheetView>
    <customSheetView guid="{CB7992C9-ABA5-4C7D-8C49-1E1D8E8875C7}" state="hidden" showRuler="0">
      <selection activeCell="D9" sqref="D9"/>
      <pageMargins left="0.75" right="0.75" top="1" bottom="1" header="0.5" footer="0.5"/>
      <pageSetup orientation="portrait" r:id="rId6"/>
      <headerFooter alignWithMargins="0"/>
    </customSheetView>
    <customSheetView guid="{97C0FC0E-800C-45C9-895E-E91A3F1ADBA4}" state="hidden" showRuler="0">
      <selection activeCell="D8" sqref="D8"/>
      <pageMargins left="0.75" right="0.75" top="1" bottom="1" header="0.5" footer="0.5"/>
      <pageSetup orientation="portrait" r:id="rId7"/>
      <headerFooter alignWithMargins="0"/>
    </customSheetView>
    <customSheetView guid="{15A19D23-A9FD-4FC1-B7B0-F2D16BDFC729}" state="hidden" showRuler="0">
      <selection activeCell="E8" sqref="E8"/>
      <pageMargins left="0.75" right="0.75" top="1" bottom="1" header="0.5" footer="0.5"/>
      <pageSetup orientation="portrait" r:id="rId8"/>
      <headerFooter alignWithMargins="0"/>
    </customSheetView>
    <customSheetView guid="{C5EDD9E3-0801-4479-8600-A80B0FCFDF0B}" state="hidden" showRuler="0">
      <selection activeCell="C9" sqref="C9"/>
      <pageMargins left="0.75" right="0.75" top="1" bottom="1" header="0.5" footer="0.5"/>
      <pageSetup orientation="portrait" r:id="rId9"/>
      <headerFooter alignWithMargins="0"/>
    </customSheetView>
    <customSheetView guid="{FE4EC9C4-31B9-4D40-8323-5B16C3BC840F}" state="hidden" showRuler="0">
      <selection activeCell="H11" sqref="H11"/>
      <pageMargins left="0.75" right="0.75" top="1" bottom="1" header="0.5" footer="0.5"/>
      <pageSetup orientation="portrait" r:id="rId10"/>
      <headerFooter alignWithMargins="0"/>
    </customSheetView>
    <customSheetView guid="{F9FE2C60-2849-4C32-B532-2B1A89FFA9CD}" state="hidden" showRuler="0">
      <selection activeCell="F8" sqref="F8"/>
      <pageMargins left="0.75" right="0.75" top="1" bottom="1" header="0.5" footer="0.5"/>
      <pageSetup orientation="portrait" r:id="rId11"/>
      <headerFooter alignWithMargins="0"/>
    </customSheetView>
    <customSheetView guid="{494F6778-23FE-4AAC-B37D-6C7543FC13B9}" state="hidden" showRuler="0">
      <selection activeCell="F6" sqref="F6"/>
      <pageMargins left="0.75" right="0.75" top="1" bottom="1" header="0.5" footer="0.5"/>
      <pageSetup orientation="portrait" r:id="rId12"/>
      <headerFooter alignWithMargins="0"/>
    </customSheetView>
    <customSheetView guid="{CD4CA1A8-824A-452F-BDBA-32A47C1B3013}" state="hidden" showRuler="0">
      <selection activeCell="B10" sqref="B10"/>
      <pageMargins left="0.75" right="0.75" top="1" bottom="1" header="0.5" footer="0.5"/>
      <pageSetup orientation="portrait" r:id="rId13"/>
      <headerFooter alignWithMargins="0"/>
    </customSheetView>
    <customSheetView guid="{8E7B022F-1113-4BA2-B2BA-8EDBE02A2557}" state="hidden" showRuler="0">
      <pageMargins left="0.75" right="0.75" top="1" bottom="1" header="0.5" footer="0.5"/>
      <pageSetup orientation="portrait" r:id="rId14"/>
      <headerFooter alignWithMargins="0"/>
    </customSheetView>
    <customSheetView guid="{A3F641DF-CF1D-48E3-AFDC-E52726A449CB}" state="hidden" showRuler="0">
      <pageMargins left="0.75" right="0.75" top="1" bottom="1" header="0.5" footer="0.5"/>
      <pageSetup orientation="portrait" r:id="rId15"/>
      <headerFooter alignWithMargins="0"/>
    </customSheetView>
    <customSheetView guid="{ECEBABD0-566A-41C4-AA9A-38EA30EFEDA8}" state="hidden" showRuler="0">
      <pageMargins left="0.75" right="0.75" top="1" bottom="1" header="0.5" footer="0.5"/>
      <pageSetup orientation="portrait" r:id="rId16"/>
      <headerFooter alignWithMargins="0"/>
    </customSheetView>
    <customSheetView guid="{43BCBF1E-CDCF-4541-8D79-87EDCECBC1FD}" state="hidden" showRuler="0">
      <selection activeCell="D10" sqref="D10"/>
      <pageMargins left="0.75" right="0.75" top="1" bottom="1" header="0.5" footer="0.5"/>
      <pageSetup orientation="portrait" r:id="rId17"/>
      <headerFooter alignWithMargins="0"/>
    </customSheetView>
    <customSheetView guid="{7A9EA6D6-4DDF-43D9-92E6-C6AFAD14E266}" state="hidden" showRuler="0">
      <selection activeCell="D6" sqref="D6"/>
      <pageMargins left="0.75" right="0.75" top="1" bottom="1" header="0.5" footer="0.5"/>
      <pageSetup orientation="portrait" r:id="rId18"/>
      <headerFooter alignWithMargins="0"/>
    </customSheetView>
    <customSheetView guid="{DC28ED1E-3E35-4094-9C2B-5C0A1C1D459C}" state="hidden" showRuler="0">
      <selection activeCell="B1" sqref="B1:H1"/>
      <pageMargins left="0.75" right="0.75" top="1" bottom="1" header="0.5" footer="0.5"/>
      <pageSetup orientation="portrait" r:id="rId19"/>
      <headerFooter alignWithMargins="0"/>
    </customSheetView>
    <customSheetView guid="{240327DD-375F-45D4-BA52-89AFD79FE6A1}" state="hidden" showRuler="0">
      <selection activeCell="B6" sqref="B6"/>
      <pageMargins left="0.75" right="0.75" top="1" bottom="1" header="0.5" footer="0.5"/>
      <pageSetup orientation="portrait" r:id="rId20"/>
      <headerFooter alignWithMargins="0"/>
    </customSheetView>
    <customSheetView guid="{477F7E43-D393-45BA-B99B-D838E4629B5D}" state="hidden" showRuler="0">
      <selection activeCell="E8" sqref="E8"/>
      <pageMargins left="0.75" right="0.75" top="1" bottom="1" header="0.5" footer="0.5"/>
      <pageSetup orientation="portrait" r:id="rId21"/>
      <headerFooter alignWithMargins="0"/>
    </customSheetView>
    <customSheetView guid="{8E3ED18F-7B8F-4A1C-969D-A70DC3B696C3}" state="hidden" showRuler="0">
      <selection activeCell="E8" sqref="E8"/>
      <pageMargins left="0.75" right="0.75" top="1" bottom="1" header="0.5" footer="0.5"/>
      <pageSetup orientation="portrait" r:id="rId22"/>
      <headerFooter alignWithMargins="0"/>
    </customSheetView>
    <customSheetView guid="{38BECF6E-1A53-4F98-87B9-44F2C5F77E08}" state="hidden" showRuler="0">
      <selection activeCell="K10" sqref="K10"/>
      <pageMargins left="0.75" right="0.75" top="1" bottom="1" header="0.5" footer="0.5"/>
      <pageSetup orientation="portrait" r:id="rId23"/>
      <headerFooter alignWithMargins="0"/>
    </customSheetView>
    <customSheetView guid="{340562B9-6CEE-4962-8D7D-CA1C6778F52C}" showRuler="0">
      <selection activeCell="E9" sqref="E9"/>
      <pageMargins left="0.75" right="0.75" top="1" bottom="1" header="0.5" footer="0.5"/>
      <pageSetup orientation="portrait" r:id="rId24"/>
      <headerFooter alignWithMargins="0"/>
    </customSheetView>
    <customSheetView guid="{82E8A0F5-0020-4355-95CF-28601763A783}" state="hidden" showRuler="0">
      <selection activeCell="B3" sqref="B3:H3"/>
      <pageMargins left="0.75" right="0.75" top="1" bottom="1" header="0.5" footer="0.5"/>
      <pageSetup orientation="portrait" r:id="rId25"/>
      <headerFooter alignWithMargins="0"/>
    </customSheetView>
    <customSheetView guid="{05855B4F-D61E-4C97-B759-B2F96767F6F8}" state="hidden" showRuler="0">
      <selection activeCell="B1" sqref="B1:H1"/>
      <pageMargins left="0.75" right="0.75" top="1" bottom="1" header="0.5" footer="0.5"/>
      <pageSetup orientation="portrait" r:id="rId26"/>
      <headerFooter alignWithMargins="0"/>
    </customSheetView>
    <customSheetView guid="{347D9A5E-5167-4CD7-A121-BEAF211F64E4}" state="hidden" showRuler="0">
      <selection activeCell="F15" sqref="F15"/>
      <pageMargins left="0.75" right="0.75" top="1" bottom="1" header="0.5" footer="0.5"/>
      <pageSetup orientation="portrait" r:id="rId27"/>
      <headerFooter alignWithMargins="0"/>
    </customSheetView>
    <customSheetView guid="{72B383D4-8341-48BE-BBCC-63C6785ABF81}" state="hidden" showRuler="0">
      <selection activeCell="D10" sqref="D10"/>
      <pageMargins left="0.75" right="0.75" top="1" bottom="1" header="0.5" footer="0.5"/>
      <pageSetup orientation="portrait" r:id="rId28"/>
      <headerFooter alignWithMargins="0"/>
    </customSheetView>
    <customSheetView guid="{FA2C7011-FA7A-401B-B8DD-29ECBD541846}" state="hidden" showRuler="0">
      <selection activeCell="D13" sqref="D13"/>
      <pageMargins left="0.75" right="0.75" top="1" bottom="1" header="0.5" footer="0.5"/>
      <pageSetup orientation="portrait" r:id="rId29"/>
      <headerFooter alignWithMargins="0"/>
    </customSheetView>
    <customSheetView guid="{7706378E-40E2-4583-90AF-E6E1DCB3696C}" state="hidden" showRuler="0">
      <selection activeCell="D13" sqref="D13"/>
      <pageMargins left="0.75" right="0.75" top="1" bottom="1" header="0.5" footer="0.5"/>
      <pageSetup orientation="portrait" r:id="rId30"/>
      <headerFooter alignWithMargins="0"/>
    </customSheetView>
  </customSheetViews>
  <mergeCells count="3">
    <mergeCell ref="B1:H1"/>
    <mergeCell ref="B2:H2"/>
    <mergeCell ref="B3:C3"/>
  </mergeCells>
  <phoneticPr fontId="7" type="noConversion"/>
  <pageMargins left="0.75" right="0.75" top="1" bottom="1" header="0.5" footer="0.5"/>
  <pageSetup scale="73" orientation="portrait" r:id="rId3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L21"/>
  <sheetViews>
    <sheetView showGridLines="0" view="pageBreakPreview" zoomScale="80" zoomScaleNormal="100" zoomScaleSheetLayoutView="80" workbookViewId="0">
      <selection activeCell="B2" sqref="B2:E2"/>
    </sheetView>
  </sheetViews>
  <sheetFormatPr defaultColWidth="9.140625" defaultRowHeight="13.5"/>
  <cols>
    <col min="1" max="1" width="9.85546875" style="88" customWidth="1"/>
    <col min="2" max="2" width="12.7109375" style="88" customWidth="1"/>
    <col min="3" max="3" width="44.140625" style="88" customWidth="1"/>
    <col min="4" max="4" width="60.5703125" style="88" customWidth="1"/>
    <col min="5" max="5" width="18.5703125" style="88" customWidth="1"/>
    <col min="6" max="6" width="9.85546875" style="86" customWidth="1"/>
    <col min="7" max="9" width="9.140625" style="86"/>
    <col min="10" max="16384" width="9.140625" style="83"/>
  </cols>
  <sheetData>
    <row r="1" spans="1:12" ht="18" customHeight="1">
      <c r="A1" s="630" t="s">
        <v>10</v>
      </c>
      <c r="B1" s="633" t="s">
        <v>128</v>
      </c>
      <c r="C1" s="633"/>
      <c r="D1" s="633"/>
      <c r="E1" s="633"/>
      <c r="F1" s="630"/>
      <c r="G1" s="368"/>
      <c r="H1" s="81"/>
      <c r="I1" s="81"/>
      <c r="J1" s="82"/>
      <c r="L1" s="83" t="s">
        <v>409</v>
      </c>
    </row>
    <row r="2" spans="1:12" ht="143.25" customHeight="1">
      <c r="A2" s="631"/>
      <c r="B2" s="634" t="str">
        <f>Basic!B1</f>
        <v>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C2" s="635"/>
      <c r="D2" s="635"/>
      <c r="E2" s="636"/>
      <c r="F2" s="631"/>
      <c r="G2" s="81"/>
      <c r="H2" s="81"/>
      <c r="I2" s="81"/>
      <c r="J2" s="82"/>
    </row>
    <row r="3" spans="1:12" ht="21" customHeight="1">
      <c r="A3" s="631"/>
      <c r="B3" s="647" t="str">
        <f>"Specification No.: " &amp; Basic!B2</f>
        <v>Specification No.: NESH/CSM/4905-01</v>
      </c>
      <c r="C3" s="647"/>
      <c r="D3" s="647"/>
      <c r="E3" s="647"/>
      <c r="F3" s="631"/>
      <c r="G3" s="81"/>
      <c r="H3" s="81"/>
      <c r="I3" s="81"/>
      <c r="J3" s="82"/>
    </row>
    <row r="4" spans="1:12" s="93" customFormat="1" ht="27.75" customHeight="1">
      <c r="A4" s="631"/>
      <c r="B4" s="197">
        <v>1</v>
      </c>
      <c r="C4" s="644" t="s">
        <v>129</v>
      </c>
      <c r="D4" s="644"/>
      <c r="E4" s="644"/>
      <c r="F4" s="631"/>
      <c r="G4" s="91"/>
      <c r="H4" s="91"/>
      <c r="I4" s="90"/>
      <c r="J4" s="92"/>
    </row>
    <row r="5" spans="1:12" s="93" customFormat="1" ht="30.75" customHeight="1">
      <c r="A5" s="631"/>
      <c r="B5" s="198">
        <v>2</v>
      </c>
      <c r="C5" s="644" t="s">
        <v>731</v>
      </c>
      <c r="D5" s="644"/>
      <c r="E5" s="644"/>
      <c r="F5" s="631"/>
      <c r="G5" s="90"/>
      <c r="H5" s="90"/>
      <c r="I5" s="90"/>
      <c r="J5" s="92"/>
    </row>
    <row r="6" spans="1:12" s="93" customFormat="1" ht="18" customHeight="1">
      <c r="A6" s="631"/>
      <c r="B6" s="198">
        <v>3</v>
      </c>
      <c r="C6" s="646" t="s">
        <v>794</v>
      </c>
      <c r="D6" s="646"/>
      <c r="E6" s="646"/>
      <c r="F6" s="631"/>
      <c r="G6" s="90"/>
      <c r="H6" s="90"/>
      <c r="I6" s="90"/>
      <c r="J6" s="92"/>
    </row>
    <row r="7" spans="1:12" s="93" customFormat="1" ht="30.75" customHeight="1">
      <c r="A7" s="631"/>
      <c r="B7" s="198">
        <v>4</v>
      </c>
      <c r="C7" s="644" t="s">
        <v>163</v>
      </c>
      <c r="D7" s="644"/>
      <c r="E7" s="644"/>
      <c r="F7" s="631"/>
      <c r="G7" s="90"/>
      <c r="H7" s="90"/>
      <c r="I7" s="90"/>
      <c r="J7" s="92"/>
    </row>
    <row r="8" spans="1:12" s="93" customFormat="1" ht="40.5" customHeight="1">
      <c r="A8" s="631"/>
      <c r="B8" s="198">
        <v>5</v>
      </c>
      <c r="C8" s="644" t="s">
        <v>416</v>
      </c>
      <c r="D8" s="644"/>
      <c r="E8" s="644"/>
      <c r="F8" s="631"/>
      <c r="G8" s="90"/>
      <c r="H8" s="90"/>
      <c r="I8" s="90"/>
      <c r="J8" s="92"/>
    </row>
    <row r="9" spans="1:12" s="93" customFormat="1" ht="25.5" customHeight="1">
      <c r="A9" s="631"/>
      <c r="B9" s="199">
        <v>6</v>
      </c>
      <c r="C9" s="645" t="s">
        <v>408</v>
      </c>
      <c r="D9" s="645"/>
      <c r="E9" s="645"/>
      <c r="F9" s="631"/>
      <c r="G9" s="90"/>
      <c r="H9" s="90"/>
      <c r="I9" s="90"/>
      <c r="J9" s="92"/>
    </row>
    <row r="10" spans="1:12" s="93" customFormat="1" ht="54" customHeight="1">
      <c r="A10" s="631"/>
      <c r="B10" s="199">
        <v>7</v>
      </c>
      <c r="C10" s="645" t="s">
        <v>834</v>
      </c>
      <c r="D10" s="645"/>
      <c r="E10" s="645"/>
      <c r="F10" s="631"/>
      <c r="G10" s="90"/>
      <c r="H10" s="90"/>
      <c r="I10" s="90"/>
      <c r="J10" s="196"/>
    </row>
    <row r="11" spans="1:12" s="93" customFormat="1" ht="12" customHeight="1">
      <c r="A11" s="631"/>
      <c r="B11" s="377"/>
      <c r="C11" s="378"/>
      <c r="D11" s="378"/>
      <c r="E11" s="378"/>
      <c r="F11" s="631"/>
      <c r="G11" s="90"/>
      <c r="H11" s="90"/>
      <c r="I11" s="90"/>
      <c r="J11" s="196"/>
    </row>
    <row r="12" spans="1:12" s="93" customFormat="1" ht="33" customHeight="1">
      <c r="A12" s="631"/>
      <c r="B12" s="200" t="s">
        <v>371</v>
      </c>
      <c r="C12" s="648" t="s">
        <v>418</v>
      </c>
      <c r="D12" s="648"/>
      <c r="E12" s="649"/>
      <c r="F12" s="631"/>
      <c r="G12" s="90"/>
      <c r="H12" s="90"/>
      <c r="I12" s="90"/>
      <c r="J12" s="92"/>
    </row>
    <row r="13" spans="1:12" ht="5.25" customHeight="1">
      <c r="A13" s="631"/>
      <c r="B13" s="201"/>
      <c r="C13" s="201"/>
      <c r="D13" s="201"/>
      <c r="E13" s="201"/>
      <c r="F13" s="631"/>
      <c r="G13" s="81"/>
      <c r="H13" s="81"/>
      <c r="I13" s="81"/>
      <c r="J13" s="82"/>
    </row>
    <row r="14" spans="1:12" ht="18" customHeight="1">
      <c r="A14" s="631"/>
      <c r="B14" s="643"/>
      <c r="C14" s="643"/>
      <c r="D14" s="643"/>
      <c r="E14" s="643"/>
      <c r="F14" s="631"/>
      <c r="G14" s="81"/>
      <c r="H14" s="81"/>
      <c r="I14" s="81"/>
      <c r="J14" s="82"/>
    </row>
    <row r="15" spans="1:12" ht="8.1" customHeight="1">
      <c r="A15" s="631"/>
      <c r="B15" s="85"/>
      <c r="C15" s="85"/>
      <c r="D15" s="85"/>
      <c r="E15" s="85"/>
      <c r="F15" s="631"/>
      <c r="G15" s="81"/>
      <c r="H15" s="81"/>
      <c r="I15" s="81"/>
      <c r="J15" s="82"/>
    </row>
    <row r="16" spans="1:12" ht="27.75" customHeight="1">
      <c r="A16" s="631"/>
      <c r="B16" s="371"/>
      <c r="C16" s="372"/>
      <c r="D16" s="637"/>
      <c r="E16" s="638"/>
      <c r="F16" s="631"/>
    </row>
    <row r="17" spans="1:10" ht="19.5" customHeight="1">
      <c r="A17" s="631"/>
      <c r="B17" s="373"/>
      <c r="C17" s="374"/>
      <c r="D17" s="639"/>
      <c r="E17" s="640"/>
      <c r="F17" s="631"/>
      <c r="G17" s="81"/>
      <c r="H17" s="81"/>
      <c r="I17" s="81"/>
      <c r="J17" s="82"/>
    </row>
    <row r="18" spans="1:10" ht="24" customHeight="1">
      <c r="A18" s="631"/>
      <c r="B18" s="373"/>
      <c r="C18" s="374"/>
      <c r="D18" s="639"/>
      <c r="E18" s="640"/>
      <c r="F18" s="631"/>
      <c r="G18" s="87"/>
      <c r="H18" s="87"/>
      <c r="I18" s="87"/>
      <c r="J18" s="87"/>
    </row>
    <row r="19" spans="1:10" ht="23.25" customHeight="1">
      <c r="A19" s="632"/>
      <c r="B19" s="375"/>
      <c r="C19" s="376"/>
      <c r="D19" s="641"/>
      <c r="E19" s="642"/>
      <c r="F19" s="632"/>
      <c r="G19" s="87"/>
      <c r="H19" s="87"/>
      <c r="I19" s="87"/>
      <c r="J19" s="87"/>
    </row>
    <row r="20" spans="1:10" ht="15.75">
      <c r="A20" s="84"/>
      <c r="B20" s="84"/>
      <c r="C20" s="84"/>
      <c r="D20" s="84"/>
      <c r="E20" s="84"/>
      <c r="F20" s="81"/>
      <c r="G20" s="81"/>
      <c r="H20" s="81"/>
      <c r="I20" s="81"/>
      <c r="J20" s="82"/>
    </row>
    <row r="21" spans="1:10" ht="15.75">
      <c r="A21" s="84"/>
      <c r="B21" s="84"/>
      <c r="C21" s="84"/>
      <c r="D21" s="84"/>
      <c r="E21" s="84"/>
      <c r="F21" s="81"/>
      <c r="G21" s="81"/>
      <c r="H21" s="81"/>
      <c r="I21" s="81"/>
      <c r="J21" s="82"/>
    </row>
  </sheetData>
  <sheetProtection algorithmName="SHA-512" hashValue="HOtOHCZ8zZ2wigLi6WHREHar7rPhhjjEuQ7IvKlX8LqPbkvDpDb2h7zTAnD5osvHtx1fpk2bmON8EwplOW1ySA==" saltValue="IS0nLm1KtUR9bdYwmIVpLA==" spinCount="100000" sheet="1" formatColumns="0" formatRows="0" selectLockedCells="1"/>
  <customSheetViews>
    <customSheetView guid="{6B7F77A9-4430-40F3-B9B2-DA771FBECFA7}" scale="80" showPageBreaks="1" showGridLines="0" printArea="1" view="pageBreakPreview">
      <selection activeCell="C11" sqref="C11:E11"/>
      <pageMargins left="0.15748031496063" right="0.23622047244094499" top="0.78" bottom="0.98425196850393704" header="0.35433070866141703" footer="0.511811023622047"/>
      <printOptions horizontalCentered="1"/>
      <pageSetup paperSize="9" scale="95" orientation="landscape" r:id="rId1"/>
      <headerFooter alignWithMargins="0"/>
    </customSheetView>
    <customSheetView guid="{FB41F969-87BE-4AD1-A99C-A5F9EA1C8FCB}" scale="80" showPageBreaks="1" showGridLines="0" printArea="1" view="pageBreakPreview">
      <selection activeCell="C11" sqref="C11:E11"/>
      <pageMargins left="0.15748031496063" right="0.23622047244094499" top="0.78" bottom="0.98425196850393704" header="0.35433070866141703" footer="0.511811023622047"/>
      <printOptions horizontalCentered="1"/>
      <pageSetup paperSize="9" scale="95" orientation="landscape" r:id="rId2"/>
      <headerFooter alignWithMargins="0"/>
    </customSheetView>
    <customSheetView guid="{47D52ECC-373D-4A7A-838F-7112A4A0A94F}" scale="110" showPageBreaks="1" showGridLines="0" printArea="1" view="pageBreakPreview">
      <selection activeCell="J16" sqref="J16"/>
      <pageMargins left="0.15748031496063" right="0.23622047244094499" top="0.78" bottom="0.98425196850393704" header="0.35433070866141703" footer="0.511811023622047"/>
      <printOptions horizontalCentered="1"/>
      <pageSetup paperSize="9" scale="95" orientation="landscape" r:id="rId3"/>
      <headerFooter alignWithMargins="0"/>
    </customSheetView>
    <customSheetView guid="{BA86FE7A-199D-4ABD-A444-AE6BFDF4BCC9}" scale="145" showPageBreaks="1" showGridLines="0" printArea="1" view="pageBreakPreview">
      <selection activeCell="H2" sqref="H2"/>
      <pageMargins left="0.15748031496063" right="0.23622047244094499" top="0.78" bottom="0.98425196850393704" header="0.35433070866141703" footer="0.511811023622047"/>
      <printOptions horizontalCentered="1"/>
      <pageSetup paperSize="9" scale="95" orientation="landscape" r:id="rId4"/>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26"/>
      <headerFooter alignWithMargins="0"/>
    </customSheetView>
    <customSheetView guid="{347D9A5E-5167-4CD7-A121-BEAF211F64E4}" scale="110" showPageBreaks="1" showGridLines="0" printArea="1" view="pageBreakPreview">
      <selection activeCell="J16" sqref="J16"/>
      <pageMargins left="0.15748031496063" right="0.23622047244094499" top="0.78" bottom="0.98425196850393704" header="0.35433070866141703" footer="0.511811023622047"/>
      <printOptions horizontalCentered="1"/>
      <pageSetup paperSize="9" scale="95" orientation="landscape" r:id="rId27"/>
      <headerFooter alignWithMargins="0"/>
    </customSheetView>
    <customSheetView guid="{72B383D4-8341-48BE-BBCC-63C6785ABF81}" scale="80" showPageBreaks="1" showGridLines="0" printArea="1" view="pageBreakPreview">
      <selection activeCell="F21" sqref="F21"/>
      <pageMargins left="0.15748031496063" right="0.23622047244094499" top="0.78" bottom="0.98425196850393704" header="0.35433070866141703" footer="0.511811023622047"/>
      <printOptions horizontalCentered="1"/>
      <pageSetup paperSize="9" scale="95" orientation="landscape" r:id="rId28"/>
      <headerFooter alignWithMargins="0"/>
    </customSheetView>
    <customSheetView guid="{FA2C7011-FA7A-401B-B8DD-29ECBD541846}" scale="80" showPageBreaks="1" showGridLines="0" printArea="1" view="pageBreakPreview">
      <selection activeCell="C11" sqref="C11:E11"/>
      <pageMargins left="0.15748031496063" right="0.23622047244094499" top="0.78" bottom="0.98425196850393704" header="0.35433070866141703" footer="0.511811023622047"/>
      <printOptions horizontalCentered="1"/>
      <pageSetup paperSize="9" scale="95" orientation="landscape" r:id="rId29"/>
      <headerFooter alignWithMargins="0"/>
    </customSheetView>
    <customSheetView guid="{7706378E-40E2-4583-90AF-E6E1DCB3696C}" scale="80" showPageBreaks="1" showGridLines="0" printArea="1" view="pageBreakPreview">
      <selection activeCell="C11" sqref="C11:E11"/>
      <pageMargins left="0.15748031496063" right="0.23622047244094499" top="0.78" bottom="0.98425196850393704" header="0.35433070866141703" footer="0.511811023622047"/>
      <printOptions horizontalCentered="1"/>
      <pageSetup paperSize="9" scale="95" orientation="landscape" r:id="rId30"/>
      <headerFooter alignWithMargins="0"/>
    </customSheetView>
  </customSheetViews>
  <mergeCells count="15">
    <mergeCell ref="A1:A19"/>
    <mergeCell ref="B1:E1"/>
    <mergeCell ref="B2:E2"/>
    <mergeCell ref="D16:E19"/>
    <mergeCell ref="F1:F19"/>
    <mergeCell ref="B14:E14"/>
    <mergeCell ref="C7:E7"/>
    <mergeCell ref="C8:E8"/>
    <mergeCell ref="C10:E10"/>
    <mergeCell ref="C6:E6"/>
    <mergeCell ref="B3:E3"/>
    <mergeCell ref="C4:E4"/>
    <mergeCell ref="C5:E5"/>
    <mergeCell ref="C12:E12"/>
    <mergeCell ref="C9:E9"/>
  </mergeCells>
  <phoneticPr fontId="29" type="noConversion"/>
  <printOptions horizontalCentered="1"/>
  <pageMargins left="0.15748031496063" right="0.23622047244094499" top="0.78" bottom="0.98425196850393704" header="0.35433070866141703" footer="0.511811023622047"/>
  <pageSetup paperSize="9" scale="82" fitToWidth="0" orientation="landscape" r:id="rId31"/>
  <headerFooter alignWithMargins="0"/>
  <drawing r:id="rId3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B1:AC30"/>
  <sheetViews>
    <sheetView showGridLines="0" view="pageBreakPreview" zoomScaleNormal="100" zoomScaleSheetLayoutView="100" workbookViewId="0">
      <selection activeCell="D6" sqref="D6:G6"/>
    </sheetView>
  </sheetViews>
  <sheetFormatPr defaultColWidth="9.140625" defaultRowHeight="16.5"/>
  <cols>
    <col min="1" max="1" width="9.140625" style="329" customWidth="1"/>
    <col min="2" max="2" width="33" style="330" customWidth="1"/>
    <col min="3" max="3" width="11.7109375" style="330" customWidth="1"/>
    <col min="4" max="5" width="6.42578125" style="330" customWidth="1"/>
    <col min="6" max="6" width="6.42578125" style="342" customWidth="1"/>
    <col min="7" max="7" width="39" style="342" customWidth="1"/>
    <col min="8" max="8" width="11.85546875" style="342" customWidth="1"/>
    <col min="9" max="9" width="20.28515625" style="342" hidden="1" customWidth="1"/>
    <col min="10" max="25" width="11.85546875" style="342" hidden="1" customWidth="1"/>
    <col min="26" max="26" width="9.140625" style="329" hidden="1" customWidth="1"/>
    <col min="27" max="27" width="15.28515625" style="329" hidden="1" customWidth="1"/>
    <col min="28" max="29" width="9.140625" style="329" hidden="1" customWidth="1"/>
    <col min="30" max="32" width="0" style="329" hidden="1" customWidth="1"/>
    <col min="33" max="16384" width="9.140625" style="329"/>
  </cols>
  <sheetData>
    <row r="1" spans="2:29" s="326" customFormat="1" ht="130.5" customHeight="1">
      <c r="B1" s="634" t="str">
        <f>Basic!B1</f>
        <v>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C1" s="635"/>
      <c r="D1" s="635"/>
      <c r="E1" s="635"/>
      <c r="F1" s="635"/>
      <c r="G1" s="635"/>
      <c r="H1" s="327"/>
      <c r="I1" s="327"/>
      <c r="J1" s="327"/>
      <c r="K1" s="327"/>
      <c r="L1" s="327"/>
      <c r="M1" s="327"/>
      <c r="N1" s="327"/>
      <c r="O1" s="327"/>
      <c r="P1" s="327"/>
      <c r="Q1" s="327"/>
      <c r="R1" s="327"/>
      <c r="S1" s="327"/>
      <c r="T1" s="327"/>
      <c r="U1" s="327"/>
      <c r="V1" s="327"/>
      <c r="W1" s="327"/>
      <c r="X1" s="327"/>
      <c r="Y1" s="327"/>
      <c r="AA1" s="328"/>
      <c r="AB1" s="328"/>
      <c r="AC1" s="328"/>
    </row>
    <row r="2" spans="2:29" ht="20.100000000000001" customHeight="1">
      <c r="B2" s="657" t="str">
        <f>"Specification No.: " &amp; Basic!B2</f>
        <v>Specification No.: NESH/CSM/4905-01</v>
      </c>
      <c r="C2" s="657"/>
      <c r="D2" s="657"/>
      <c r="E2" s="657"/>
      <c r="F2" s="657"/>
      <c r="G2" s="657"/>
      <c r="H2" s="330"/>
      <c r="I2" s="330"/>
      <c r="J2" s="330"/>
      <c r="K2" s="330"/>
      <c r="L2" s="330"/>
      <c r="M2" s="330"/>
      <c r="N2" s="330"/>
      <c r="O2" s="330"/>
      <c r="P2" s="330"/>
      <c r="Q2" s="330"/>
      <c r="R2" s="330"/>
      <c r="S2" s="330"/>
      <c r="T2" s="330"/>
      <c r="U2" s="330"/>
      <c r="V2" s="330"/>
      <c r="W2" s="330"/>
      <c r="X2" s="330"/>
      <c r="Y2" s="330"/>
      <c r="AA2" s="329" t="s">
        <v>549</v>
      </c>
      <c r="AB2" s="331">
        <v>1</v>
      </c>
      <c r="AC2" s="332"/>
    </row>
    <row r="3" spans="2:29" ht="12" customHeight="1">
      <c r="B3" s="333"/>
      <c r="C3" s="333"/>
      <c r="D3" s="333"/>
      <c r="E3" s="333"/>
      <c r="F3" s="330"/>
      <c r="G3" s="330"/>
      <c r="H3" s="330"/>
      <c r="I3" s="330"/>
      <c r="J3" s="330"/>
      <c r="K3" s="330"/>
      <c r="L3" s="330"/>
      <c r="M3" s="334" t="s">
        <v>546</v>
      </c>
      <c r="N3" s="330"/>
      <c r="O3" s="330"/>
      <c r="P3" s="330"/>
      <c r="Q3" s="330"/>
      <c r="R3" s="330"/>
      <c r="S3" s="330"/>
      <c r="T3" s="330"/>
      <c r="U3" s="330"/>
      <c r="V3" s="330"/>
      <c r="W3" s="330"/>
      <c r="X3" s="330"/>
      <c r="Y3" s="330"/>
      <c r="AA3" s="329" t="s">
        <v>601</v>
      </c>
      <c r="AB3" s="331">
        <v>2</v>
      </c>
      <c r="AC3" s="332"/>
    </row>
    <row r="4" spans="2:29" ht="20.100000000000001" customHeight="1">
      <c r="B4" s="658" t="s">
        <v>168</v>
      </c>
      <c r="C4" s="658"/>
      <c r="D4" s="658"/>
      <c r="E4" s="658"/>
      <c r="F4" s="658"/>
      <c r="G4" s="658"/>
      <c r="H4" s="330"/>
      <c r="I4" s="330"/>
      <c r="J4" s="330"/>
      <c r="K4" s="330"/>
      <c r="L4" s="330"/>
      <c r="M4" s="334" t="s">
        <v>414</v>
      </c>
      <c r="N4" s="330"/>
      <c r="O4" s="330"/>
      <c r="P4" s="330"/>
      <c r="Q4" s="330"/>
      <c r="R4" s="330"/>
      <c r="S4" s="330"/>
      <c r="T4" s="330"/>
      <c r="U4" s="330"/>
      <c r="V4" s="330"/>
      <c r="W4" s="330"/>
      <c r="X4" s="330"/>
      <c r="Y4" s="330"/>
      <c r="AB4" s="331"/>
      <c r="AC4" s="332"/>
    </row>
    <row r="5" spans="2:29" ht="12" customHeight="1">
      <c r="B5" s="335"/>
      <c r="C5" s="335"/>
      <c r="F5" s="330"/>
      <c r="G5" s="330"/>
      <c r="H5" s="330"/>
      <c r="I5" s="330"/>
      <c r="J5" s="330"/>
      <c r="K5" s="330"/>
      <c r="L5" s="330"/>
      <c r="M5" s="330"/>
      <c r="N5" s="330"/>
      <c r="O5" s="330"/>
      <c r="P5" s="330"/>
      <c r="Q5" s="330"/>
      <c r="R5" s="330"/>
      <c r="S5" s="330"/>
      <c r="T5" s="330"/>
      <c r="U5" s="330"/>
      <c r="V5" s="330"/>
      <c r="W5" s="330"/>
      <c r="X5" s="330"/>
      <c r="Y5" s="330"/>
      <c r="AA5" s="332"/>
      <c r="AB5" s="332"/>
      <c r="AC5" s="332"/>
    </row>
    <row r="6" spans="2:29" s="326" customFormat="1" ht="43.5" customHeight="1">
      <c r="B6" s="336" t="s">
        <v>164</v>
      </c>
      <c r="C6" s="337"/>
      <c r="D6" s="659" t="s">
        <v>549</v>
      </c>
      <c r="E6" s="660"/>
      <c r="F6" s="660"/>
      <c r="G6" s="661"/>
      <c r="H6" s="338"/>
      <c r="I6" s="360" t="str">
        <f>D6</f>
        <v>Sole Bidder</v>
      </c>
      <c r="J6" s="361">
        <f>IF(I6="JV (Joint Venture)",1,2)</f>
        <v>2</v>
      </c>
      <c r="K6" s="338"/>
      <c r="L6" s="338"/>
      <c r="M6" s="338"/>
      <c r="N6" s="338"/>
      <c r="O6" s="338"/>
      <c r="P6" s="338"/>
      <c r="Q6" s="338"/>
      <c r="R6" s="338"/>
      <c r="S6" s="338"/>
      <c r="U6" s="338"/>
      <c r="V6" s="338"/>
      <c r="W6" s="338"/>
      <c r="X6" s="338"/>
      <c r="Y6" s="338"/>
      <c r="AA6" s="340">
        <f>IF(D6= "Sole Bidder", 0, D7)</f>
        <v>0</v>
      </c>
      <c r="AB6" s="328"/>
      <c r="AC6" s="328"/>
    </row>
    <row r="7" spans="2:29" ht="50.1" customHeight="1">
      <c r="B7" s="336" t="str">
        <f>IF(D6= "JV (Joint Venture)", "Total Nos. of  Partners in the JV [excluding the Lead Partner]", "")</f>
        <v/>
      </c>
      <c r="C7" s="341"/>
      <c r="D7" s="662">
        <v>1</v>
      </c>
      <c r="E7" s="663"/>
      <c r="F7" s="663"/>
      <c r="G7" s="664"/>
      <c r="I7" s="360"/>
      <c r="J7" s="360"/>
      <c r="AA7" s="332"/>
      <c r="AB7" s="332"/>
      <c r="AC7" s="332"/>
    </row>
    <row r="8" spans="2:29" ht="42.75" customHeight="1">
      <c r="B8" s="653" t="s">
        <v>550</v>
      </c>
      <c r="C8" s="653"/>
      <c r="D8" s="654"/>
      <c r="E8" s="654"/>
      <c r="F8" s="654"/>
      <c r="G8" s="654"/>
      <c r="I8" s="360" t="s">
        <v>600</v>
      </c>
      <c r="J8" s="361">
        <f>IF(I8="No",1,2)</f>
        <v>2</v>
      </c>
      <c r="K8" s="339">
        <f>IF(J8="No",1,2)</f>
        <v>2</v>
      </c>
      <c r="L8" s="342">
        <f>IF(AND(D6="JV (Joint Venture)",D7=1),1,0)</f>
        <v>0</v>
      </c>
    </row>
    <row r="9" spans="2:29" ht="42.75" customHeight="1">
      <c r="B9" s="356" t="s">
        <v>553</v>
      </c>
      <c r="C9" s="357"/>
      <c r="D9" s="650"/>
      <c r="E9" s="651"/>
      <c r="F9" s="651"/>
      <c r="G9" s="652"/>
      <c r="I9" s="360"/>
      <c r="J9" s="361"/>
      <c r="K9" s="339"/>
    </row>
    <row r="10" spans="2:29" ht="20.100000000000001" customHeight="1">
      <c r="B10" s="324" t="str">
        <f>IF(D6= "Sole Bidder", "Name of Sole Bidder", "Name of Lead Partner")</f>
        <v>Name of Sole Bidder</v>
      </c>
      <c r="C10" s="343"/>
      <c r="D10" s="650"/>
      <c r="E10" s="651"/>
      <c r="F10" s="651"/>
      <c r="G10" s="652"/>
      <c r="I10" s="360"/>
      <c r="J10" s="360"/>
    </row>
    <row r="11" spans="2:29" ht="20.100000000000001" customHeight="1">
      <c r="B11" s="325" t="str">
        <f>IF(D6= "Sole Bidder", "Address of Sole Bidder", "Address of Lead Partner")</f>
        <v>Address of Sole Bidder</v>
      </c>
      <c r="C11" s="344"/>
      <c r="D11" s="650"/>
      <c r="E11" s="651"/>
      <c r="F11" s="651"/>
      <c r="G11" s="652"/>
      <c r="I11" s="360"/>
      <c r="J11" s="360"/>
    </row>
    <row r="12" spans="2:29" ht="20.100000000000001" customHeight="1">
      <c r="B12" s="345"/>
      <c r="C12" s="346"/>
      <c r="D12" s="650"/>
      <c r="E12" s="651"/>
      <c r="F12" s="651"/>
      <c r="G12" s="652"/>
      <c r="I12" s="360"/>
      <c r="J12" s="360"/>
    </row>
    <row r="13" spans="2:29" ht="20.100000000000001" customHeight="1">
      <c r="B13" s="347"/>
      <c r="C13" s="348"/>
      <c r="D13" s="650"/>
      <c r="E13" s="651"/>
      <c r="F13" s="651"/>
      <c r="G13" s="652"/>
      <c r="I13" s="360" t="s">
        <v>554</v>
      </c>
      <c r="J13" s="360">
        <f>D8</f>
        <v>0</v>
      </c>
    </row>
    <row r="14" spans="2:29" ht="20.100000000000001" customHeight="1"/>
    <row r="15" spans="2:29" ht="20.100000000000001" customHeight="1">
      <c r="B15" s="324" t="str">
        <f>IF(D7=1, "Name of other Partner","Name of other Partner - 1")</f>
        <v>Name of other Partner</v>
      </c>
      <c r="C15" s="343"/>
      <c r="D15" s="650"/>
      <c r="E15" s="651"/>
      <c r="F15" s="651"/>
      <c r="G15" s="652"/>
    </row>
    <row r="16" spans="2:29" ht="20.100000000000001" customHeight="1">
      <c r="B16" s="325" t="str">
        <f>IF(D7=1, "Address of other Partner","Address of other Partner - 1")</f>
        <v>Address of other Partner</v>
      </c>
      <c r="C16" s="344"/>
      <c r="D16" s="650"/>
      <c r="E16" s="651"/>
      <c r="F16" s="651"/>
      <c r="G16" s="652"/>
    </row>
    <row r="17" spans="2:25" ht="20.100000000000001" customHeight="1">
      <c r="B17" s="345"/>
      <c r="C17" s="346"/>
      <c r="D17" s="650"/>
      <c r="E17" s="651"/>
      <c r="F17" s="651"/>
      <c r="G17" s="652"/>
    </row>
    <row r="18" spans="2:25" ht="20.100000000000001" customHeight="1">
      <c r="B18" s="347"/>
      <c r="C18" s="348"/>
      <c r="D18" s="650"/>
      <c r="E18" s="651"/>
      <c r="F18" s="651"/>
      <c r="G18" s="652"/>
      <c r="I18" s="342" t="s">
        <v>559</v>
      </c>
    </row>
    <row r="19" spans="2:25" ht="20.100000000000001" customHeight="1">
      <c r="I19" s="342" t="s">
        <v>560</v>
      </c>
    </row>
    <row r="20" spans="2:25" ht="20.100000000000001" customHeight="1">
      <c r="B20" s="324" t="s">
        <v>547</v>
      </c>
      <c r="C20" s="343"/>
      <c r="D20" s="650"/>
      <c r="E20" s="651"/>
      <c r="F20" s="651"/>
      <c r="G20" s="652"/>
      <c r="I20" s="342" t="s">
        <v>561</v>
      </c>
    </row>
    <row r="21" spans="2:25" ht="20.100000000000001" customHeight="1">
      <c r="B21" s="325" t="s">
        <v>548</v>
      </c>
      <c r="C21" s="344"/>
      <c r="D21" s="650"/>
      <c r="E21" s="651"/>
      <c r="F21" s="651"/>
      <c r="G21" s="652"/>
    </row>
    <row r="22" spans="2:25" ht="20.100000000000001" customHeight="1">
      <c r="B22" s="345"/>
      <c r="C22" s="346"/>
      <c r="D22" s="650"/>
      <c r="E22" s="651"/>
      <c r="F22" s="651"/>
      <c r="G22" s="652"/>
    </row>
    <row r="23" spans="2:25" ht="20.100000000000001" customHeight="1">
      <c r="B23" s="347"/>
      <c r="C23" s="348"/>
      <c r="D23" s="650"/>
      <c r="E23" s="651"/>
      <c r="F23" s="651"/>
      <c r="G23" s="652"/>
    </row>
    <row r="24" spans="2:25" ht="20.100000000000001" customHeight="1"/>
    <row r="25" spans="2:25" ht="21" customHeight="1">
      <c r="B25" s="349" t="s">
        <v>169</v>
      </c>
      <c r="C25" s="350"/>
      <c r="D25" s="650"/>
      <c r="E25" s="651"/>
      <c r="F25" s="651"/>
      <c r="G25" s="652"/>
    </row>
    <row r="26" spans="2:25" ht="21" customHeight="1">
      <c r="B26" s="349" t="s">
        <v>170</v>
      </c>
      <c r="C26" s="350"/>
      <c r="D26" s="650"/>
      <c r="E26" s="651"/>
      <c r="F26" s="651"/>
      <c r="G26" s="652"/>
    </row>
    <row r="27" spans="2:25" ht="21" customHeight="1">
      <c r="B27" s="351"/>
      <c r="C27" s="351"/>
      <c r="D27" s="351"/>
    </row>
    <row r="28" spans="2:25" s="326" customFormat="1" ht="21" customHeight="1">
      <c r="B28" s="349" t="s">
        <v>551</v>
      </c>
      <c r="C28" s="350"/>
      <c r="D28" s="352"/>
      <c r="E28" s="353"/>
      <c r="F28" s="352"/>
      <c r="G28" s="354" t="str">
        <f>IF(D28&gt;H28, "Invalid Date !", "")</f>
        <v/>
      </c>
      <c r="H28" s="355">
        <f>IF(E28="Feb",29,IF(OR(E28="Apr", E28="Jun", E28="Sep", E28="Nov"),30,31))</f>
        <v>31</v>
      </c>
      <c r="I28" s="330"/>
      <c r="J28" s="330"/>
      <c r="K28" s="330"/>
      <c r="L28" s="330"/>
      <c r="M28" s="330"/>
      <c r="N28" s="330"/>
      <c r="O28" s="330"/>
      <c r="P28" s="330"/>
      <c r="Q28" s="330"/>
      <c r="R28" s="330"/>
      <c r="S28" s="330"/>
      <c r="T28" s="330"/>
      <c r="U28" s="330"/>
      <c r="V28" s="330"/>
      <c r="W28" s="330"/>
      <c r="X28" s="330"/>
      <c r="Y28" s="330"/>
    </row>
    <row r="29" spans="2:25" ht="21" customHeight="1">
      <c r="B29" s="349" t="s">
        <v>552</v>
      </c>
      <c r="C29" s="350"/>
      <c r="D29" s="650"/>
      <c r="E29" s="655"/>
      <c r="F29" s="655"/>
      <c r="G29" s="656"/>
    </row>
    <row r="30" spans="2:25">
      <c r="E30" s="342"/>
    </row>
  </sheetData>
  <sheetProtection algorithmName="SHA-512" hashValue="kLFmG3kycW2vBV6ap7/9B+h5RCGGbdxaS8vSq2MSd1i3XgweLjvkRQ3gHEWi2Y2501mE3b3FS9ucfWnFgRt4hQ==" saltValue="6M9fwo9QfQDhbn8KIdhdXQ==" spinCount="100000" sheet="1" selectLockedCells="1"/>
  <dataConsolidate/>
  <customSheetViews>
    <customSheetView guid="{6B7F77A9-4430-40F3-B9B2-DA771FBECFA7}" showPageBreaks="1" showGridLines="0" printArea="1" hiddenColumns="1" view="pageBreakPreview">
      <selection activeCell="D6" sqref="D6:G6"/>
      <pageMargins left="0.75" right="0.75" top="0.69" bottom="0.7" header="0.4" footer="0.37"/>
      <pageSetup scale="96" orientation="portrait" r:id="rId1"/>
      <headerFooter alignWithMargins="0"/>
    </customSheetView>
    <customSheetView guid="{FB41F969-87BE-4AD1-A99C-A5F9EA1C8FCB}" showPageBreaks="1" showGridLines="0" printArea="1" hiddenColumns="1" view="pageBreakPreview">
      <selection activeCell="D6" sqref="D6:G6"/>
      <pageMargins left="0.75" right="0.75" top="0.69" bottom="0.7" header="0.4" footer="0.37"/>
      <pageSetup scale="96" orientation="portrait" r:id="rId2"/>
      <headerFooter alignWithMargins="0"/>
    </customSheetView>
    <customSheetView guid="{47D52ECC-373D-4A7A-838F-7112A4A0A94F}" scale="115" showPageBreaks="1" showGridLines="0" printArea="1" hiddenColumns="1" view="pageBreakPreview">
      <selection activeCell="D8" sqref="D8:G8"/>
      <pageMargins left="0.75" right="0.75" top="0.69" bottom="0.7" header="0.4" footer="0.37"/>
      <pageSetup scale="96" orientation="portrait" r:id="rId3"/>
      <headerFooter alignWithMargins="0"/>
    </customSheetView>
    <customSheetView guid="{BA86FE7A-199D-4ABD-A444-AE6BFDF4BCC9}" scale="115" showPageBreaks="1" showGridLines="0" printArea="1" hiddenColumns="1" view="pageBreakPreview" topLeftCell="A21">
      <selection activeCell="F28" sqref="F28"/>
      <pageMargins left="0.75" right="0.75" top="0.69" bottom="0.7" header="0.4" footer="0.37"/>
      <pageSetup scale="96" orientation="portrait" r:id="rId4"/>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5"/>
      <headerFooter alignWithMargins="0"/>
    </customSheetView>
    <customSheetView guid="{347D9A5E-5167-4CD7-A121-BEAF211F64E4}" scale="115" showPageBreaks="1" showGridLines="0" printArea="1" hiddenColumns="1" view="pageBreakPreview">
      <selection activeCell="D8" sqref="D8:G8"/>
      <pageMargins left="0.75" right="0.75" top="0.69" bottom="0.7" header="0.4" footer="0.37"/>
      <pageSetup scale="96" orientation="portrait" r:id="rId6"/>
      <headerFooter alignWithMargins="0"/>
    </customSheetView>
    <customSheetView guid="{72B383D4-8341-48BE-BBCC-63C6785ABF81}" scale="115" showPageBreaks="1" showGridLines="0" printArea="1" hiddenColumns="1" view="pageBreakPreview" topLeftCell="B1">
      <selection activeCell="D6" sqref="D6:G6"/>
      <pageMargins left="0.75" right="0.75" top="0.69" bottom="0.7" header="0.4" footer="0.37"/>
      <pageSetup scale="96" orientation="portrait" r:id="rId7"/>
      <headerFooter alignWithMargins="0"/>
    </customSheetView>
    <customSheetView guid="{FA2C7011-FA7A-401B-B8DD-29ECBD541846}" showPageBreaks="1" showGridLines="0" printArea="1" hiddenColumns="1" view="pageBreakPreview">
      <selection activeCell="D6" sqref="D6:G6"/>
      <pageMargins left="0.75" right="0.75" top="0.69" bottom="0.7" header="0.4" footer="0.37"/>
      <pageSetup scale="96" orientation="portrait" r:id="rId8"/>
      <headerFooter alignWithMargins="0"/>
    </customSheetView>
    <customSheetView guid="{7706378E-40E2-4583-90AF-E6E1DCB3696C}" showPageBreaks="1" showGridLines="0" printArea="1" hiddenColumns="1" view="pageBreakPreview">
      <selection activeCell="D6" sqref="D6:G6"/>
      <pageMargins left="0.75" right="0.75" top="0.69" bottom="0.7" header="0.4" footer="0.37"/>
      <pageSetup scale="96" orientation="portrait" r:id="rId9"/>
      <headerFooter alignWithMargins="0"/>
    </customSheetView>
  </customSheetViews>
  <mergeCells count="23">
    <mergeCell ref="D29:G29"/>
    <mergeCell ref="B1:G1"/>
    <mergeCell ref="B2:G2"/>
    <mergeCell ref="B4:G4"/>
    <mergeCell ref="D6:G6"/>
    <mergeCell ref="D7:G7"/>
    <mergeCell ref="D25:G25"/>
    <mergeCell ref="D26:G26"/>
    <mergeCell ref="D9:G9"/>
    <mergeCell ref="D17:G17"/>
    <mergeCell ref="D18:G18"/>
    <mergeCell ref="D20:G20"/>
    <mergeCell ref="D21:G21"/>
    <mergeCell ref="D22:G22"/>
    <mergeCell ref="D23:G23"/>
    <mergeCell ref="D15:G15"/>
    <mergeCell ref="D16:G16"/>
    <mergeCell ref="B8:C8"/>
    <mergeCell ref="D8:G8"/>
    <mergeCell ref="D10:G10"/>
    <mergeCell ref="D12:G12"/>
    <mergeCell ref="D13:G13"/>
    <mergeCell ref="D11:G11"/>
  </mergeCells>
  <conditionalFormatting sqref="B15:C18">
    <cfRule type="expression" dxfId="47" priority="4">
      <formula>$AA$6&lt;1</formula>
    </cfRule>
  </conditionalFormatting>
  <conditionalFormatting sqref="B20:C23">
    <cfRule type="expression" dxfId="46" priority="3">
      <formula>$AA$6&lt;2</formula>
    </cfRule>
  </conditionalFormatting>
  <conditionalFormatting sqref="B7:G7">
    <cfRule type="expression" dxfId="45" priority="5">
      <formula>$D$6="Sole Bidder"</formula>
    </cfRule>
  </conditionalFormatting>
  <conditionalFormatting sqref="D15:G23">
    <cfRule type="expression" dxfId="44" priority="2" stopIfTrue="1">
      <formula>$D$6="Sole Bidder"</formula>
    </cfRule>
  </conditionalFormatting>
  <conditionalFormatting sqref="D20:G23">
    <cfRule type="expression" dxfId="43" priority="1">
      <formula>$L$8=1</formula>
    </cfRule>
  </conditionalFormatting>
  <dataValidations count="7">
    <dataValidation type="list" allowBlank="1" showInputMessage="1" showErrorMessage="1" sqref="F28" xr:uid="{00000000-0002-0000-0200-000000000000}">
      <formula1>"2020,2021"</formula1>
    </dataValidation>
    <dataValidation type="list" allowBlank="1" showInputMessage="1" showErrorMessage="1" sqref="E28" xr:uid="{00000000-0002-0000-0200-000001000000}">
      <formula1>"Jan,Feb,Mar,Apr,May,Jun,Jul,Aug,Sep,Oct,Nov,Dec"</formula1>
    </dataValidation>
    <dataValidation type="list" allowBlank="1" showInputMessage="1" showErrorMessage="1" sqref="D28" xr:uid="{00000000-0002-0000-0200-000002000000}">
      <formula1>"1,2,3,4,5,6,7,8,9,10,11,12,13,14,15,16,17,18,19,20,21,22,23,24,25,26,27,28,29,30,31"</formula1>
    </dataValidation>
    <dataValidation type="list" allowBlank="1" showInputMessage="1" showErrorMessage="1" sqref="D7:G7" xr:uid="{00000000-0002-0000-0200-000003000000}">
      <formula1>$AB$2:$AB$3</formula1>
    </dataValidation>
    <dataValidation showInputMessage="1" showErrorMessage="1" sqref="D9:G9" xr:uid="{00000000-0002-0000-0200-000004000000}"/>
    <dataValidation type="list" allowBlank="1" showInputMessage="1" showErrorMessage="1" sqref="D8:G8" xr:uid="{00000000-0002-0000-0200-000005000000}">
      <formula1>$M$3:$M$4</formula1>
    </dataValidation>
    <dataValidation type="list" allowBlank="1" showInputMessage="1" showErrorMessage="1" sqref="D6:G6" xr:uid="{00000000-0002-0000-0200-000006000000}">
      <formula1>$AA$2:$AA$3</formula1>
    </dataValidation>
  </dataValidations>
  <pageMargins left="0.75" right="0.75" top="0.69" bottom="0.7" header="0.4" footer="0.37"/>
  <pageSetup scale="96" orientation="portrait" r:id="rId10"/>
  <headerFooter alignWithMargins="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indexed="13"/>
    <pageSetUpPr fitToPage="1"/>
  </sheetPr>
  <dimension ref="A1:AZ119"/>
  <sheetViews>
    <sheetView showGridLines="0" view="pageBreakPreview" topLeftCell="A2" zoomScaleSheetLayoutView="100" workbookViewId="0">
      <selection activeCell="G17" sqref="G17"/>
    </sheetView>
  </sheetViews>
  <sheetFormatPr defaultColWidth="9.140625" defaultRowHeight="16.5"/>
  <cols>
    <col min="1" max="1" width="13.85546875" style="28" customWidth="1"/>
    <col min="2" max="2" width="10.7109375" style="28" customWidth="1"/>
    <col min="3" max="3" width="16" style="28" customWidth="1"/>
    <col min="4" max="4" width="18.7109375" style="28" customWidth="1"/>
    <col min="5" max="5" width="27.28515625" style="28" customWidth="1"/>
    <col min="6" max="6" width="25" style="28" customWidth="1"/>
    <col min="7" max="7" width="12.5703125" style="28" customWidth="1"/>
    <col min="8" max="8" width="11.28515625" style="28" customWidth="1"/>
    <col min="9" max="9" width="9.42578125" style="55" customWidth="1"/>
    <col min="10" max="11" width="9.140625" style="55" customWidth="1"/>
    <col min="12" max="12" width="9.140625" style="55" hidden="1" customWidth="1"/>
    <col min="13" max="13" width="9.140625" style="55" customWidth="1"/>
    <col min="14" max="25" width="9.140625" style="55"/>
    <col min="26" max="26" width="10" style="55" bestFit="1" customWidth="1"/>
    <col min="27" max="27" width="0" style="55" hidden="1" customWidth="1"/>
    <col min="28" max="28" width="0" style="574" hidden="1" customWidth="1"/>
    <col min="29" max="29" width="22.42578125" style="575" hidden="1" customWidth="1"/>
    <col min="30" max="31" width="0" style="576" hidden="1" customWidth="1"/>
    <col min="32" max="32" width="0" style="160" hidden="1" customWidth="1"/>
    <col min="33" max="33" width="10" style="160" hidden="1" customWidth="1"/>
    <col min="34" max="34" width="14.85546875" style="160" hidden="1" customWidth="1"/>
    <col min="35" max="35" width="0" style="160" hidden="1" customWidth="1"/>
    <col min="36" max="42" width="9.140625" style="160"/>
    <col min="43" max="16384" width="9.140625" style="24"/>
  </cols>
  <sheetData>
    <row r="1" spans="1:52" ht="36" customHeight="1">
      <c r="A1" s="665" t="str">
        <f>'Attach 3(JV)'!A1</f>
        <v>Specification No. :NESH/CSM/4905-01</v>
      </c>
      <c r="B1" s="665"/>
      <c r="C1" s="665"/>
      <c r="D1" s="665"/>
      <c r="E1" s="665"/>
      <c r="F1" s="573" t="s">
        <v>380</v>
      </c>
      <c r="G1" s="54"/>
      <c r="H1" s="54"/>
      <c r="AE1" s="577">
        <v>1</v>
      </c>
      <c r="AF1" s="160" t="s">
        <v>308</v>
      </c>
      <c r="AG1" s="578">
        <v>1</v>
      </c>
      <c r="AH1" s="578" t="s">
        <v>111</v>
      </c>
      <c r="AI1" s="579"/>
      <c r="AJ1" s="579"/>
      <c r="AK1" s="578">
        <v>1</v>
      </c>
      <c r="AL1" s="579" t="s">
        <v>112</v>
      </c>
      <c r="AQ1" s="113"/>
      <c r="AR1" s="113"/>
      <c r="AS1" s="113"/>
      <c r="AT1" s="113"/>
      <c r="AU1" s="113"/>
      <c r="AV1" s="113"/>
      <c r="AW1" s="113"/>
      <c r="AX1" s="113"/>
      <c r="AY1" s="113"/>
      <c r="AZ1" s="113"/>
    </row>
    <row r="2" spans="1:52">
      <c r="AE2" s="577">
        <v>2</v>
      </c>
      <c r="AF2" s="160" t="s">
        <v>309</v>
      </c>
      <c r="AG2" s="578">
        <v>2</v>
      </c>
      <c r="AH2" s="578" t="s">
        <v>285</v>
      </c>
      <c r="AI2" s="579"/>
      <c r="AJ2" s="579"/>
      <c r="AK2" s="578">
        <v>2</v>
      </c>
      <c r="AL2" s="579" t="s">
        <v>286</v>
      </c>
      <c r="AQ2" s="113"/>
      <c r="AR2" s="113"/>
      <c r="AS2" s="113"/>
      <c r="AT2" s="113"/>
      <c r="AU2" s="113"/>
      <c r="AV2" s="113"/>
      <c r="AW2" s="113"/>
      <c r="AX2" s="113"/>
      <c r="AY2" s="113"/>
      <c r="AZ2" s="113"/>
    </row>
    <row r="3" spans="1:52" ht="20.100000000000001" customHeight="1">
      <c r="A3" s="669" t="s">
        <v>54</v>
      </c>
      <c r="B3" s="669"/>
      <c r="C3" s="669"/>
      <c r="D3" s="669"/>
      <c r="E3" s="669"/>
      <c r="F3" s="669"/>
      <c r="G3" s="27"/>
      <c r="H3" s="27"/>
      <c r="I3" s="46"/>
      <c r="AB3" s="580"/>
      <c r="AC3" s="581"/>
      <c r="AE3" s="577">
        <v>3</v>
      </c>
      <c r="AF3" s="160" t="s">
        <v>310</v>
      </c>
      <c r="AG3" s="578">
        <v>3</v>
      </c>
      <c r="AH3" s="578" t="s">
        <v>287</v>
      </c>
      <c r="AI3" s="579"/>
      <c r="AJ3" s="579"/>
      <c r="AK3" s="578">
        <v>3</v>
      </c>
      <c r="AL3" s="579" t="s">
        <v>288</v>
      </c>
      <c r="AQ3" s="113"/>
      <c r="AR3" s="113"/>
      <c r="AS3" s="113"/>
      <c r="AT3" s="113"/>
      <c r="AU3" s="113"/>
      <c r="AV3" s="113"/>
      <c r="AW3" s="113"/>
      <c r="AX3" s="113"/>
      <c r="AY3" s="113"/>
      <c r="AZ3" s="113"/>
    </row>
    <row r="4" spans="1:52" ht="12" customHeight="1">
      <c r="A4" s="27"/>
      <c r="B4" s="27"/>
      <c r="C4" s="27"/>
      <c r="D4" s="27"/>
      <c r="E4" s="27"/>
      <c r="F4" s="27"/>
      <c r="G4" s="27"/>
      <c r="H4" s="27"/>
      <c r="I4" s="46"/>
      <c r="AB4" s="580"/>
      <c r="AC4" s="581"/>
      <c r="AE4" s="577">
        <v>4</v>
      </c>
      <c r="AF4" s="160" t="s">
        <v>311</v>
      </c>
      <c r="AG4" s="578">
        <v>4</v>
      </c>
      <c r="AH4" s="578" t="s">
        <v>289</v>
      </c>
      <c r="AI4" s="579"/>
      <c r="AJ4" s="579"/>
      <c r="AK4" s="578">
        <v>4</v>
      </c>
      <c r="AL4" s="579" t="s">
        <v>290</v>
      </c>
      <c r="AQ4" s="113"/>
      <c r="AR4" s="113"/>
      <c r="AS4" s="113"/>
      <c r="AT4" s="113"/>
      <c r="AU4" s="113"/>
      <c r="AV4" s="113"/>
      <c r="AW4" s="113"/>
      <c r="AX4" s="113"/>
      <c r="AY4" s="113"/>
      <c r="AZ4" s="113"/>
    </row>
    <row r="5" spans="1:52" ht="20.100000000000001" customHeight="1">
      <c r="A5" s="37" t="s">
        <v>307</v>
      </c>
      <c r="B5" s="37"/>
      <c r="C5" s="670"/>
      <c r="D5" s="670"/>
      <c r="E5" s="670"/>
      <c r="F5" s="670"/>
      <c r="G5" s="37"/>
      <c r="H5" s="37"/>
      <c r="AB5" s="580"/>
      <c r="AC5" s="581"/>
      <c r="AE5" s="577">
        <v>5</v>
      </c>
      <c r="AF5" s="160" t="s">
        <v>312</v>
      </c>
      <c r="AG5" s="578">
        <v>5</v>
      </c>
      <c r="AH5" s="578" t="s">
        <v>289</v>
      </c>
      <c r="AI5" s="579"/>
      <c r="AJ5" s="579"/>
      <c r="AK5" s="578">
        <v>5</v>
      </c>
      <c r="AL5" s="579" t="s">
        <v>291</v>
      </c>
      <c r="AQ5" s="113"/>
      <c r="AR5" s="113"/>
      <c r="AS5" s="113"/>
      <c r="AT5" s="113"/>
      <c r="AU5" s="113"/>
      <c r="AV5" s="113"/>
      <c r="AW5" s="113"/>
      <c r="AX5" s="113"/>
      <c r="AY5" s="113"/>
      <c r="AZ5" s="113"/>
    </row>
    <row r="6" spans="1:52" ht="20.100000000000001" customHeight="1">
      <c r="A6" s="37" t="s">
        <v>7</v>
      </c>
      <c r="B6" s="671" t="str">
        <f>'Attach 3(JV)'!B24</f>
        <v>--</v>
      </c>
      <c r="C6" s="671"/>
      <c r="AB6" s="580"/>
      <c r="AC6" s="581"/>
      <c r="AE6" s="577">
        <v>6</v>
      </c>
      <c r="AF6" s="160" t="s">
        <v>313</v>
      </c>
      <c r="AG6" s="578">
        <v>6</v>
      </c>
      <c r="AH6" s="578" t="s">
        <v>289</v>
      </c>
      <c r="AI6" s="583" t="e">
        <f>DAY(B6)</f>
        <v>#VALUE!</v>
      </c>
      <c r="AJ6" s="579"/>
      <c r="AK6" s="578">
        <v>6</v>
      </c>
      <c r="AL6" s="579" t="s">
        <v>292</v>
      </c>
      <c r="AQ6" s="113"/>
      <c r="AR6" s="113"/>
      <c r="AS6" s="113"/>
      <c r="AT6" s="113"/>
      <c r="AU6" s="113"/>
      <c r="AV6" s="113"/>
      <c r="AW6" s="113"/>
      <c r="AX6" s="113"/>
      <c r="AY6" s="113"/>
      <c r="AZ6" s="113"/>
    </row>
    <row r="7" spans="1:52" ht="20.100000000000001" customHeight="1">
      <c r="A7" s="37"/>
      <c r="B7" s="582"/>
      <c r="C7" s="582"/>
      <c r="AB7" s="580"/>
      <c r="AC7" s="581"/>
      <c r="AE7" s="577">
        <v>7</v>
      </c>
      <c r="AF7" s="160" t="s">
        <v>314</v>
      </c>
      <c r="AG7" s="578">
        <v>7</v>
      </c>
      <c r="AH7" s="578" t="s">
        <v>289</v>
      </c>
      <c r="AI7" s="583" t="e">
        <f>MONTH(B6)</f>
        <v>#VALUE!</v>
      </c>
      <c r="AJ7" s="579"/>
      <c r="AK7" s="578">
        <v>7</v>
      </c>
      <c r="AL7" s="579" t="s">
        <v>293</v>
      </c>
      <c r="AQ7" s="113"/>
      <c r="AR7" s="113"/>
      <c r="AS7" s="113"/>
      <c r="AT7" s="113"/>
      <c r="AU7" s="113"/>
      <c r="AV7" s="113"/>
      <c r="AW7" s="113"/>
      <c r="AX7" s="113"/>
      <c r="AY7" s="113"/>
      <c r="AZ7" s="113"/>
    </row>
    <row r="8" spans="1:52" ht="20.100000000000001" customHeight="1">
      <c r="A8" s="584" t="str">
        <f>'Attach 3(JV)'!E7</f>
        <v>To:</v>
      </c>
      <c r="B8" s="16"/>
      <c r="F8" s="31"/>
      <c r="G8" s="31"/>
      <c r="H8" s="31"/>
      <c r="AB8" s="580"/>
      <c r="AC8" s="581"/>
      <c r="AE8" s="577">
        <v>8</v>
      </c>
      <c r="AF8" s="160" t="s">
        <v>315</v>
      </c>
      <c r="AG8" s="578">
        <v>8</v>
      </c>
      <c r="AH8" s="578" t="s">
        <v>289</v>
      </c>
      <c r="AI8" s="583" t="e">
        <f>LOOKUP(AI7,AK1:AK12,AL1:AL12)</f>
        <v>#VALUE!</v>
      </c>
      <c r="AJ8" s="579"/>
      <c r="AK8" s="578">
        <v>8</v>
      </c>
      <c r="AL8" s="579" t="s">
        <v>294</v>
      </c>
      <c r="AQ8" s="113"/>
      <c r="AR8" s="113"/>
      <c r="AS8" s="113"/>
      <c r="AT8" s="113"/>
      <c r="AU8" s="113"/>
      <c r="AV8" s="113"/>
      <c r="AW8" s="113"/>
      <c r="AX8" s="113"/>
      <c r="AY8" s="113"/>
      <c r="AZ8" s="113"/>
    </row>
    <row r="9" spans="1:52" ht="20.100000000000001" customHeight="1">
      <c r="A9" s="584" t="str">
        <f>'Attach 3(JV)'!E8</f>
        <v>Contracts &amp; Materials dept.</v>
      </c>
      <c r="B9" s="570"/>
      <c r="F9" s="31"/>
      <c r="G9" s="31"/>
      <c r="H9" s="31"/>
      <c r="AB9" s="580"/>
      <c r="AC9" s="581"/>
      <c r="AE9" s="577">
        <v>9</v>
      </c>
      <c r="AF9" s="160" t="s">
        <v>316</v>
      </c>
      <c r="AG9" s="578">
        <v>9</v>
      </c>
      <c r="AH9" s="578" t="s">
        <v>289</v>
      </c>
      <c r="AI9" s="583" t="e">
        <f>YEAR(B6)</f>
        <v>#VALUE!</v>
      </c>
      <c r="AJ9" s="579"/>
      <c r="AK9" s="578">
        <v>9</v>
      </c>
      <c r="AL9" s="579" t="s">
        <v>295</v>
      </c>
      <c r="AQ9" s="113"/>
      <c r="AR9" s="113"/>
      <c r="AS9" s="113"/>
      <c r="AT9" s="113"/>
      <c r="AU9" s="113"/>
      <c r="AV9" s="113"/>
      <c r="AW9" s="113"/>
      <c r="AX9" s="113"/>
      <c r="AY9" s="113"/>
      <c r="AZ9" s="113"/>
    </row>
    <row r="10" spans="1:52" ht="20.100000000000001" customHeight="1">
      <c r="A10" s="584" t="str">
        <f>'Attach 3(JV)'!E9</f>
        <v>Power Grid Corporation of India Ltd.,</v>
      </c>
      <c r="B10" s="570"/>
      <c r="F10" s="31"/>
      <c r="G10" s="31"/>
      <c r="H10" s="31"/>
      <c r="AB10" s="580"/>
      <c r="AC10" s="581"/>
      <c r="AE10" s="577">
        <v>10</v>
      </c>
      <c r="AF10" s="160" t="s">
        <v>317</v>
      </c>
      <c r="AG10" s="578">
        <v>10</v>
      </c>
      <c r="AH10" s="578" t="s">
        <v>289</v>
      </c>
      <c r="AI10" s="579"/>
      <c r="AJ10" s="579"/>
      <c r="AK10" s="578">
        <v>10</v>
      </c>
      <c r="AL10" s="579" t="s">
        <v>296</v>
      </c>
      <c r="AQ10" s="113"/>
      <c r="AR10" s="113"/>
      <c r="AS10" s="113"/>
      <c r="AT10" s="113"/>
      <c r="AU10" s="113"/>
      <c r="AV10" s="113"/>
      <c r="AW10" s="113"/>
      <c r="AX10" s="113"/>
      <c r="AY10" s="113"/>
      <c r="AZ10" s="113"/>
    </row>
    <row r="11" spans="1:52" ht="20.100000000000001" customHeight="1">
      <c r="A11" s="584" t="str">
        <f>'Attach 3(JV)'!E10</f>
        <v>North Eastern Region,</v>
      </c>
      <c r="B11" s="570"/>
      <c r="F11" s="31"/>
      <c r="G11" s="31"/>
      <c r="H11" s="31"/>
      <c r="AB11" s="580"/>
      <c r="AC11" s="581"/>
      <c r="AE11" s="577">
        <v>11</v>
      </c>
      <c r="AF11" s="160" t="s">
        <v>318</v>
      </c>
      <c r="AG11" s="578">
        <v>11</v>
      </c>
      <c r="AH11" s="578" t="s">
        <v>289</v>
      </c>
      <c r="AI11" s="579"/>
      <c r="AJ11" s="579"/>
      <c r="AK11" s="578">
        <v>11</v>
      </c>
      <c r="AL11" s="579" t="s">
        <v>297</v>
      </c>
      <c r="AQ11" s="113"/>
      <c r="AR11" s="113"/>
      <c r="AS11" s="113"/>
      <c r="AT11" s="113"/>
      <c r="AU11" s="113"/>
      <c r="AV11" s="113"/>
      <c r="AW11" s="113"/>
      <c r="AX11" s="113"/>
      <c r="AY11" s="113"/>
      <c r="AZ11" s="113"/>
    </row>
    <row r="12" spans="1:52" ht="20.100000000000001" customHeight="1">
      <c r="A12" s="584" t="str">
        <f>'Attach 3(JV)'!E11</f>
        <v>Dongtieh, Lower Nongrah,</v>
      </c>
      <c r="B12" s="570"/>
      <c r="F12" s="31"/>
      <c r="G12" s="31"/>
      <c r="H12" s="31"/>
      <c r="AB12" s="580"/>
      <c r="AC12" s="581"/>
      <c r="AE12" s="577">
        <v>12</v>
      </c>
      <c r="AF12" s="160" t="s">
        <v>319</v>
      </c>
      <c r="AG12" s="578">
        <v>12</v>
      </c>
      <c r="AH12" s="578" t="s">
        <v>289</v>
      </c>
      <c r="AI12" s="579"/>
      <c r="AJ12" s="579"/>
      <c r="AK12" s="578">
        <v>12</v>
      </c>
      <c r="AL12" s="579" t="s">
        <v>298</v>
      </c>
      <c r="AQ12" s="113"/>
      <c r="AR12" s="113"/>
      <c r="AS12" s="113"/>
      <c r="AT12" s="113"/>
      <c r="AU12" s="113"/>
      <c r="AV12" s="113"/>
      <c r="AW12" s="113"/>
      <c r="AX12" s="113"/>
      <c r="AY12" s="113"/>
      <c r="AZ12" s="113"/>
    </row>
    <row r="13" spans="1:52" ht="20.100000000000001" customHeight="1">
      <c r="A13" s="584" t="str">
        <f>'Attach 3(JV)'!E12</f>
        <v xml:space="preserve">Lapalang, Shillong – 793 006 (Meghalaya)     </v>
      </c>
      <c r="B13" s="570"/>
      <c r="F13" s="31"/>
      <c r="G13" s="31"/>
      <c r="H13" s="31"/>
      <c r="AB13" s="580"/>
      <c r="AC13" s="581"/>
      <c r="AE13" s="577">
        <v>13</v>
      </c>
      <c r="AF13" s="160" t="s">
        <v>320</v>
      </c>
      <c r="AG13" s="578">
        <v>13</v>
      </c>
      <c r="AH13" s="578" t="s">
        <v>289</v>
      </c>
      <c r="AI13" s="579"/>
      <c r="AJ13" s="579"/>
      <c r="AK13" s="579"/>
      <c r="AL13" s="579"/>
      <c r="AQ13" s="113"/>
      <c r="AR13" s="113"/>
      <c r="AS13" s="113"/>
      <c r="AT13" s="113"/>
      <c r="AU13" s="113"/>
      <c r="AV13" s="113"/>
      <c r="AW13" s="113"/>
      <c r="AX13" s="113"/>
      <c r="AY13" s="113"/>
      <c r="AZ13" s="113"/>
    </row>
    <row r="14" spans="1:52" ht="12" customHeight="1">
      <c r="A14" s="37"/>
      <c r="B14" s="37"/>
      <c r="F14" s="31"/>
      <c r="G14" s="31"/>
      <c r="H14" s="31"/>
      <c r="AB14" s="580"/>
      <c r="AC14" s="581"/>
      <c r="AE14" s="577">
        <v>14</v>
      </c>
      <c r="AF14" s="160" t="s">
        <v>321</v>
      </c>
      <c r="AG14" s="578">
        <v>14</v>
      </c>
      <c r="AH14" s="578" t="s">
        <v>289</v>
      </c>
      <c r="AI14" s="579"/>
      <c r="AJ14" s="579"/>
      <c r="AK14" s="579"/>
      <c r="AL14" s="579"/>
      <c r="AQ14" s="113"/>
      <c r="AR14" s="113"/>
      <c r="AS14" s="113"/>
      <c r="AT14" s="113"/>
      <c r="AU14" s="113"/>
      <c r="AV14" s="113"/>
      <c r="AW14" s="113"/>
      <c r="AX14" s="113"/>
      <c r="AY14" s="113"/>
      <c r="AZ14" s="113"/>
    </row>
    <row r="15" spans="1:52" ht="123" customHeight="1">
      <c r="A15" s="77" t="s">
        <v>331</v>
      </c>
      <c r="B15" s="684" t="str">
        <f>Basic!B1</f>
        <v>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C15" s="684"/>
      <c r="D15" s="684"/>
      <c r="E15" s="684"/>
      <c r="F15" s="684"/>
      <c r="G15" s="31"/>
      <c r="H15" s="31"/>
      <c r="AB15" s="580"/>
      <c r="AC15" s="581"/>
      <c r="AE15" s="577">
        <v>15</v>
      </c>
      <c r="AF15" s="160" t="s">
        <v>322</v>
      </c>
      <c r="AG15" s="578">
        <v>15</v>
      </c>
      <c r="AH15" s="578" t="s">
        <v>289</v>
      </c>
      <c r="AI15" s="579"/>
      <c r="AJ15" s="579"/>
      <c r="AK15" s="579"/>
      <c r="AL15" s="579"/>
      <c r="AQ15" s="113"/>
      <c r="AR15" s="113"/>
      <c r="AS15" s="113"/>
      <c r="AT15" s="113"/>
      <c r="AU15" s="113"/>
      <c r="AV15" s="113"/>
      <c r="AW15" s="113"/>
      <c r="AX15" s="113"/>
      <c r="AY15" s="113"/>
      <c r="AZ15" s="113"/>
    </row>
    <row r="16" spans="1:52" ht="21" customHeight="1">
      <c r="A16" s="28" t="s">
        <v>55</v>
      </c>
      <c r="C16" s="31"/>
      <c r="D16" s="31"/>
      <c r="E16" s="31"/>
      <c r="F16" s="31"/>
      <c r="G16" s="673" t="s">
        <v>167</v>
      </c>
      <c r="H16" s="673"/>
      <c r="AB16" s="580"/>
      <c r="AC16" s="581"/>
      <c r="AE16" s="577">
        <v>16</v>
      </c>
      <c r="AF16" s="160" t="s">
        <v>323</v>
      </c>
      <c r="AG16" s="578">
        <v>16</v>
      </c>
      <c r="AH16" s="578" t="s">
        <v>289</v>
      </c>
      <c r="AI16" s="579"/>
      <c r="AJ16" s="579"/>
      <c r="AK16" s="579"/>
      <c r="AL16" s="579"/>
      <c r="AQ16" s="113"/>
      <c r="AR16" s="113"/>
      <c r="AS16" s="113"/>
      <c r="AT16" s="113"/>
      <c r="AU16" s="113"/>
      <c r="AV16" s="113"/>
      <c r="AW16" s="113"/>
      <c r="AX16" s="113"/>
      <c r="AY16" s="113"/>
      <c r="AZ16" s="113"/>
    </row>
    <row r="17" spans="1:52" s="23" customFormat="1" ht="166.5" customHeight="1">
      <c r="A17" s="585">
        <v>1</v>
      </c>
      <c r="B17" s="674" t="str">
        <f>"Having examined the Bidding Documents, including Amendment Nos. " &amp; G17 &amp; " dated "&amp; TEXT(H17, "dd/mm/yyyy") &amp; AB17</f>
        <v xml:space="preserve">Having examined the Bidding Documents, including Amendment Nos.  dated 00/01/1900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674"/>
      <c r="D17" s="674"/>
      <c r="E17" s="674"/>
      <c r="F17" s="674"/>
      <c r="G17" s="587"/>
      <c r="H17" s="588"/>
      <c r="I17" s="589"/>
      <c r="J17" s="55"/>
      <c r="K17" s="55"/>
      <c r="L17" s="55"/>
      <c r="M17" s="55"/>
      <c r="N17" s="55"/>
      <c r="O17" s="55"/>
      <c r="P17" s="55"/>
      <c r="Q17" s="55"/>
      <c r="R17" s="55"/>
      <c r="S17" s="55"/>
      <c r="T17" s="55"/>
      <c r="U17" s="55"/>
      <c r="V17" s="55"/>
      <c r="W17" s="55"/>
      <c r="X17" s="55"/>
      <c r="Y17" s="55"/>
      <c r="Z17" s="590"/>
      <c r="AA17" s="590"/>
      <c r="AB17" s="591" t="s">
        <v>332</v>
      </c>
      <c r="AC17" s="574"/>
      <c r="AD17" s="592"/>
      <c r="AE17" s="577">
        <v>17</v>
      </c>
      <c r="AF17" s="55" t="s">
        <v>324</v>
      </c>
      <c r="AG17" s="578">
        <v>17</v>
      </c>
      <c r="AH17" s="578" t="s">
        <v>289</v>
      </c>
      <c r="AI17" s="579"/>
      <c r="AJ17" s="579"/>
      <c r="AK17" s="579"/>
      <c r="AL17" s="579"/>
      <c r="AM17" s="55"/>
      <c r="AN17" s="55"/>
      <c r="AO17" s="55"/>
      <c r="AP17" s="55"/>
      <c r="AQ17" s="110"/>
      <c r="AR17" s="110"/>
      <c r="AS17" s="110"/>
      <c r="AT17" s="110"/>
      <c r="AU17" s="110"/>
      <c r="AV17" s="110"/>
      <c r="AW17" s="110"/>
      <c r="AX17" s="110"/>
      <c r="AY17" s="110"/>
      <c r="AZ17" s="110"/>
    </row>
    <row r="18" spans="1:52" s="23" customFormat="1" ht="35.25" customHeight="1">
      <c r="A18" s="585">
        <v>1.1000000000000001</v>
      </c>
      <c r="B18" s="678" t="s">
        <v>555</v>
      </c>
      <c r="C18" s="678"/>
      <c r="D18" s="678"/>
      <c r="E18" s="678"/>
      <c r="F18" s="678"/>
      <c r="G18" s="587"/>
      <c r="H18" s="588"/>
      <c r="I18" s="589"/>
      <c r="J18" s="55"/>
      <c r="K18" s="55"/>
      <c r="L18" s="55"/>
      <c r="M18" s="55"/>
      <c r="N18" s="55"/>
      <c r="O18" s="55"/>
      <c r="P18" s="55"/>
      <c r="Q18" s="55"/>
      <c r="R18" s="55"/>
      <c r="S18" s="55"/>
      <c r="T18" s="55"/>
      <c r="U18" s="55"/>
      <c r="V18" s="55"/>
      <c r="W18" s="55"/>
      <c r="X18" s="55"/>
      <c r="Y18" s="55"/>
      <c r="Z18" s="590"/>
      <c r="AA18" s="590"/>
      <c r="AB18" s="591"/>
      <c r="AC18" s="574"/>
      <c r="AD18" s="592"/>
      <c r="AE18" s="577"/>
      <c r="AF18" s="55"/>
      <c r="AG18" s="578"/>
      <c r="AH18" s="578"/>
      <c r="AI18" s="579"/>
      <c r="AJ18" s="579"/>
      <c r="AK18" s="579"/>
      <c r="AL18" s="579"/>
      <c r="AM18" s="55"/>
      <c r="AN18" s="55"/>
      <c r="AO18" s="55"/>
      <c r="AP18" s="55"/>
      <c r="AQ18" s="110"/>
      <c r="AR18" s="110"/>
      <c r="AS18" s="110"/>
      <c r="AT18" s="110"/>
      <c r="AU18" s="110"/>
      <c r="AV18" s="110"/>
      <c r="AW18" s="110"/>
      <c r="AX18" s="110"/>
      <c r="AY18" s="110"/>
      <c r="AZ18" s="110"/>
    </row>
    <row r="19" spans="1:52" ht="21" customHeight="1">
      <c r="A19" s="585">
        <v>2</v>
      </c>
      <c r="B19" s="593" t="s">
        <v>56</v>
      </c>
      <c r="C19" s="31"/>
      <c r="D19" s="31"/>
      <c r="E19" s="31"/>
      <c r="F19" s="31"/>
      <c r="G19" s="31"/>
      <c r="H19" s="31"/>
      <c r="AB19" s="580"/>
      <c r="AC19" s="581" t="s">
        <v>333</v>
      </c>
      <c r="AE19" s="577">
        <v>18</v>
      </c>
      <c r="AF19" s="160" t="s">
        <v>325</v>
      </c>
      <c r="AG19" s="578">
        <v>18</v>
      </c>
      <c r="AH19" s="578" t="s">
        <v>289</v>
      </c>
      <c r="AI19" s="579"/>
      <c r="AJ19" s="579"/>
      <c r="AK19" s="579"/>
      <c r="AL19" s="579"/>
      <c r="AQ19" s="113"/>
      <c r="AR19" s="113"/>
      <c r="AS19" s="113"/>
      <c r="AT19" s="113"/>
      <c r="AU19" s="113"/>
      <c r="AV19" s="113"/>
      <c r="AW19" s="113"/>
      <c r="AX19" s="113"/>
      <c r="AY19" s="113"/>
      <c r="AZ19" s="113"/>
    </row>
    <row r="20" spans="1:52" s="23" customFormat="1" ht="63.75" customHeight="1">
      <c r="A20" s="28"/>
      <c r="B20" s="626" t="s">
        <v>58</v>
      </c>
      <c r="C20" s="626"/>
      <c r="D20" s="626"/>
      <c r="E20" s="626"/>
      <c r="F20" s="626"/>
      <c r="G20" s="676"/>
      <c r="H20" s="676"/>
      <c r="I20" s="676"/>
      <c r="J20" s="676"/>
      <c r="K20" s="55"/>
      <c r="L20" s="55"/>
      <c r="M20" s="55"/>
      <c r="N20" s="55"/>
      <c r="O20" s="55"/>
      <c r="P20" s="55"/>
      <c r="Q20" s="55"/>
      <c r="R20" s="55"/>
      <c r="S20" s="55"/>
      <c r="T20" s="55"/>
      <c r="U20" s="55"/>
      <c r="V20" s="55"/>
      <c r="W20" s="55"/>
      <c r="X20" s="55"/>
      <c r="Y20" s="55"/>
      <c r="Z20" s="55"/>
      <c r="AA20" s="55"/>
      <c r="AB20" s="580"/>
      <c r="AC20" s="581" t="s">
        <v>334</v>
      </c>
      <c r="AD20" s="577"/>
      <c r="AE20" s="577">
        <v>19</v>
      </c>
      <c r="AF20" s="55" t="s">
        <v>326</v>
      </c>
      <c r="AG20" s="578">
        <v>19</v>
      </c>
      <c r="AH20" s="578" t="s">
        <v>289</v>
      </c>
      <c r="AI20" s="594"/>
      <c r="AJ20" s="594"/>
      <c r="AK20" s="594"/>
      <c r="AL20" s="594"/>
      <c r="AM20" s="55"/>
      <c r="AN20" s="55"/>
      <c r="AO20" s="55"/>
      <c r="AP20" s="55"/>
      <c r="AQ20" s="110"/>
      <c r="AR20" s="110"/>
      <c r="AS20" s="110"/>
      <c r="AT20" s="110"/>
      <c r="AU20" s="110"/>
      <c r="AV20" s="110"/>
      <c r="AW20" s="110"/>
      <c r="AX20" s="110"/>
      <c r="AY20" s="110"/>
      <c r="AZ20" s="110"/>
    </row>
    <row r="21" spans="1:52" s="23" customFormat="1" ht="78.75" customHeight="1">
      <c r="A21" s="28"/>
      <c r="B21" s="667" t="s">
        <v>809</v>
      </c>
      <c r="C21" s="667"/>
      <c r="D21" s="677" t="s">
        <v>338</v>
      </c>
      <c r="E21" s="677"/>
      <c r="F21" s="677"/>
      <c r="G21" s="595"/>
      <c r="H21" s="596"/>
      <c r="I21" s="597"/>
      <c r="J21" s="597"/>
      <c r="K21" s="577"/>
      <c r="L21" s="577"/>
      <c r="M21" s="598"/>
      <c r="N21" s="577"/>
      <c r="O21" s="577"/>
      <c r="P21" s="577"/>
      <c r="Q21" s="577"/>
      <c r="R21" s="577"/>
      <c r="S21" s="577"/>
      <c r="T21" s="577"/>
      <c r="U21" s="577"/>
      <c r="V21" s="577"/>
      <c r="W21" s="577"/>
      <c r="X21" s="577"/>
      <c r="Y21" s="577"/>
      <c r="Z21" s="55"/>
      <c r="AA21" s="55"/>
      <c r="AB21" s="580"/>
      <c r="AC21" s="581" t="s">
        <v>335</v>
      </c>
      <c r="AD21" s="577" t="str">
        <f>IF(ISERROR(LOOKUP(J21,AE1:AE21,AF1:AF21)), "Zero", LOOKUP(J21,AE1:AE21,AF1:AF21))</f>
        <v>Zero</v>
      </c>
      <c r="AE21" s="577">
        <v>20</v>
      </c>
      <c r="AF21" s="55" t="s">
        <v>327</v>
      </c>
      <c r="AG21" s="578">
        <v>20</v>
      </c>
      <c r="AH21" s="578" t="s">
        <v>289</v>
      </c>
      <c r="AI21" s="579"/>
      <c r="AJ21" s="579"/>
      <c r="AK21" s="579"/>
      <c r="AL21" s="579"/>
      <c r="AM21" s="55"/>
      <c r="AN21" s="55"/>
      <c r="AO21" s="55"/>
      <c r="AP21" s="55"/>
      <c r="AQ21" s="110"/>
      <c r="AR21" s="110"/>
      <c r="AS21" s="110"/>
      <c r="AT21" s="110"/>
      <c r="AU21" s="110"/>
      <c r="AV21" s="110"/>
      <c r="AW21" s="110"/>
      <c r="AX21" s="110"/>
      <c r="AY21" s="110"/>
      <c r="AZ21" s="110"/>
    </row>
    <row r="22" spans="1:52" s="23" customFormat="1" ht="78.75" hidden="1" customHeight="1">
      <c r="A22" s="28"/>
      <c r="B22" s="568"/>
      <c r="C22" s="568"/>
      <c r="D22" s="680" t="s">
        <v>571</v>
      </c>
      <c r="E22" s="680"/>
      <c r="F22" s="597"/>
      <c r="G22" s="675"/>
      <c r="H22" s="675"/>
      <c r="I22" s="675"/>
      <c r="J22" s="675"/>
      <c r="K22" s="577"/>
      <c r="L22" s="577"/>
      <c r="M22" s="598"/>
      <c r="N22" s="577"/>
      <c r="O22" s="577"/>
      <c r="P22" s="577"/>
      <c r="Q22" s="577"/>
      <c r="R22" s="577"/>
      <c r="S22" s="577"/>
      <c r="T22" s="577"/>
      <c r="U22" s="577"/>
      <c r="V22" s="577"/>
      <c r="W22" s="577"/>
      <c r="X22" s="577"/>
      <c r="Y22" s="577"/>
      <c r="Z22" s="55"/>
      <c r="AA22" s="55"/>
      <c r="AB22" s="580"/>
      <c r="AC22" s="581"/>
      <c r="AD22" s="577"/>
      <c r="AE22" s="577"/>
      <c r="AF22" s="55"/>
      <c r="AG22" s="578"/>
      <c r="AH22" s="578"/>
      <c r="AI22" s="579"/>
      <c r="AJ22" s="579"/>
      <c r="AK22" s="579"/>
      <c r="AL22" s="579"/>
      <c r="AM22" s="55"/>
      <c r="AN22" s="55"/>
      <c r="AO22" s="55"/>
      <c r="AP22" s="55"/>
      <c r="AQ22" s="110"/>
      <c r="AR22" s="110"/>
      <c r="AS22" s="110"/>
      <c r="AT22" s="110"/>
      <c r="AU22" s="110"/>
      <c r="AV22" s="110"/>
      <c r="AW22" s="110"/>
      <c r="AX22" s="110"/>
      <c r="AY22" s="110"/>
      <c r="AZ22" s="110"/>
    </row>
    <row r="23" spans="1:52" s="23" customFormat="1" ht="76.5" hidden="1" customHeight="1">
      <c r="A23" s="28"/>
      <c r="B23" s="568"/>
      <c r="C23" s="568"/>
      <c r="D23" s="679" t="s">
        <v>570</v>
      </c>
      <c r="E23" s="679"/>
      <c r="F23" s="679"/>
      <c r="G23" s="675"/>
      <c r="H23" s="675"/>
      <c r="I23" s="675"/>
      <c r="J23" s="675"/>
      <c r="K23" s="577"/>
      <c r="L23" s="577"/>
      <c r="M23" s="598"/>
      <c r="N23" s="577"/>
      <c r="O23" s="577"/>
      <c r="P23" s="577"/>
      <c r="Q23" s="577"/>
      <c r="R23" s="577"/>
      <c r="S23" s="577"/>
      <c r="T23" s="577"/>
      <c r="U23" s="577"/>
      <c r="V23" s="577"/>
      <c r="W23" s="577"/>
      <c r="X23" s="577"/>
      <c r="Y23" s="577"/>
      <c r="Z23" s="55"/>
      <c r="AA23" s="55"/>
      <c r="AB23" s="580"/>
      <c r="AC23" s="581"/>
      <c r="AD23" s="577"/>
      <c r="AE23" s="577"/>
      <c r="AF23" s="55"/>
      <c r="AG23" s="578"/>
      <c r="AH23" s="578"/>
      <c r="AI23" s="579"/>
      <c r="AJ23" s="579"/>
      <c r="AK23" s="579"/>
      <c r="AL23" s="579"/>
      <c r="AM23" s="55"/>
      <c r="AN23" s="55"/>
      <c r="AO23" s="55"/>
      <c r="AP23" s="55"/>
      <c r="AQ23" s="110"/>
      <c r="AR23" s="110"/>
      <c r="AS23" s="110"/>
      <c r="AT23" s="110"/>
      <c r="AU23" s="110"/>
      <c r="AV23" s="110"/>
      <c r="AW23" s="110"/>
      <c r="AX23" s="110"/>
      <c r="AY23" s="110"/>
      <c r="AZ23" s="110"/>
    </row>
    <row r="24" spans="1:52" s="23" customFormat="1" ht="86.25" customHeight="1">
      <c r="A24" s="28"/>
      <c r="B24" s="667" t="s">
        <v>810</v>
      </c>
      <c r="C24" s="667"/>
      <c r="D24" s="668" t="s">
        <v>59</v>
      </c>
      <c r="E24" s="668"/>
      <c r="F24" s="668"/>
      <c r="G24" s="675"/>
      <c r="H24" s="675"/>
      <c r="I24" s="675"/>
      <c r="J24" s="675"/>
      <c r="K24" s="55"/>
      <c r="L24" s="55"/>
      <c r="M24" s="55"/>
      <c r="N24" s="55"/>
      <c r="O24" s="55"/>
      <c r="P24" s="55"/>
      <c r="Q24" s="55"/>
      <c r="R24" s="55"/>
      <c r="S24" s="55"/>
      <c r="T24" s="55"/>
      <c r="U24" s="55"/>
      <c r="V24" s="55"/>
      <c r="W24" s="55"/>
      <c r="X24" s="55"/>
      <c r="Y24" s="55"/>
      <c r="Z24" s="55"/>
      <c r="AA24" s="55"/>
      <c r="AB24" s="580"/>
      <c r="AC24" s="581" t="s">
        <v>336</v>
      </c>
      <c r="AD24" s="577" t="str">
        <f>IF(J21 &gt; 9, "("&amp;J21&amp;")", "(0"&amp;J21&amp;")")</f>
        <v>(0)</v>
      </c>
      <c r="AE24" s="577"/>
      <c r="AF24" s="55"/>
      <c r="AG24" s="578">
        <v>21</v>
      </c>
      <c r="AH24" s="578" t="s">
        <v>111</v>
      </c>
      <c r="AI24" s="579"/>
      <c r="AJ24" s="579"/>
      <c r="AK24" s="579"/>
      <c r="AL24" s="579"/>
      <c r="AM24" s="55"/>
      <c r="AN24" s="55"/>
      <c r="AO24" s="55"/>
      <c r="AP24" s="55"/>
      <c r="AQ24" s="110"/>
      <c r="AR24" s="110"/>
      <c r="AS24" s="110"/>
      <c r="AT24" s="110"/>
      <c r="AU24" s="110"/>
      <c r="AV24" s="110"/>
      <c r="AW24" s="110"/>
      <c r="AX24" s="110"/>
      <c r="AY24" s="110"/>
      <c r="AZ24" s="110"/>
    </row>
    <row r="25" spans="1:52" s="23" customFormat="1" ht="80.25" customHeight="1">
      <c r="A25" s="28"/>
      <c r="B25" s="667" t="s">
        <v>811</v>
      </c>
      <c r="C25" s="667"/>
      <c r="D25" s="668" t="s">
        <v>303</v>
      </c>
      <c r="E25" s="668"/>
      <c r="F25" s="668"/>
      <c r="G25" s="599"/>
      <c r="H25" s="599"/>
      <c r="I25" s="55"/>
      <c r="J25" s="55"/>
      <c r="K25" s="55"/>
      <c r="L25" s="55"/>
      <c r="M25" s="55"/>
      <c r="N25" s="55"/>
      <c r="O25" s="55"/>
      <c r="P25" s="55"/>
      <c r="Q25" s="55"/>
      <c r="R25" s="55"/>
      <c r="S25" s="55"/>
      <c r="T25" s="55"/>
      <c r="U25" s="55"/>
      <c r="V25" s="55"/>
      <c r="W25" s="55"/>
      <c r="X25" s="55"/>
      <c r="Y25" s="55"/>
      <c r="Z25" s="55"/>
      <c r="AA25" s="33"/>
      <c r="AB25" s="580"/>
      <c r="AC25" s="581"/>
      <c r="AD25" s="577"/>
      <c r="AE25" s="577"/>
      <c r="AF25" s="55"/>
      <c r="AG25" s="578">
        <v>22</v>
      </c>
      <c r="AH25" s="578" t="s">
        <v>289</v>
      </c>
      <c r="AI25" s="579"/>
      <c r="AJ25" s="579"/>
      <c r="AK25" s="579"/>
      <c r="AL25" s="579"/>
      <c r="AM25" s="55"/>
      <c r="AN25" s="55"/>
      <c r="AO25" s="55"/>
      <c r="AP25" s="55"/>
      <c r="AQ25" s="110"/>
      <c r="AR25" s="110"/>
      <c r="AS25" s="110"/>
      <c r="AT25" s="110"/>
      <c r="AU25" s="110"/>
      <c r="AV25" s="110"/>
      <c r="AW25" s="110"/>
      <c r="AX25" s="110"/>
      <c r="AY25" s="110"/>
      <c r="AZ25" s="110"/>
    </row>
    <row r="26" spans="1:52" s="23" customFormat="1" ht="49.5" hidden="1" customHeight="1">
      <c r="A26" s="28"/>
      <c r="B26" s="600"/>
      <c r="C26" s="600"/>
      <c r="D26" s="672" t="s">
        <v>165</v>
      </c>
      <c r="E26" s="672"/>
      <c r="F26" s="672"/>
      <c r="G26" s="602"/>
      <c r="H26" s="603" t="e">
        <f>#REF!</f>
        <v>#REF!</v>
      </c>
      <c r="I26" s="55"/>
      <c r="J26" s="604"/>
      <c r="K26" s="604"/>
      <c r="L26" s="604"/>
      <c r="M26" s="604"/>
      <c r="N26" s="604"/>
      <c r="O26" s="604"/>
      <c r="P26" s="604"/>
      <c r="Q26" s="604"/>
      <c r="R26" s="604"/>
      <c r="S26" s="604"/>
      <c r="T26" s="604"/>
      <c r="U26" s="604"/>
      <c r="V26" s="604"/>
      <c r="W26" s="604"/>
      <c r="X26" s="604"/>
      <c r="Y26" s="604"/>
      <c r="Z26" s="55"/>
      <c r="AA26" s="55"/>
      <c r="AB26" s="580"/>
      <c r="AC26" s="581" t="s">
        <v>337</v>
      </c>
      <c r="AD26" s="577"/>
      <c r="AE26" s="577"/>
      <c r="AF26" s="55"/>
      <c r="AG26" s="578">
        <v>23</v>
      </c>
      <c r="AH26" s="578" t="s">
        <v>289</v>
      </c>
      <c r="AI26" s="579"/>
      <c r="AJ26" s="579"/>
      <c r="AK26" s="579"/>
      <c r="AL26" s="579"/>
      <c r="AM26" s="55"/>
      <c r="AN26" s="55"/>
      <c r="AO26" s="55"/>
      <c r="AP26" s="55"/>
      <c r="AQ26" s="110"/>
      <c r="AR26" s="110"/>
      <c r="AS26" s="110"/>
      <c r="AT26" s="110"/>
      <c r="AU26" s="110"/>
      <c r="AV26" s="110"/>
      <c r="AW26" s="110"/>
      <c r="AX26" s="110"/>
      <c r="AY26" s="110"/>
      <c r="AZ26" s="110"/>
    </row>
    <row r="27" spans="1:52" s="23" customFormat="1" ht="48" hidden="1" customHeight="1">
      <c r="A27" s="28"/>
      <c r="B27" s="600"/>
      <c r="C27" s="600"/>
      <c r="D27" s="672" t="s">
        <v>166</v>
      </c>
      <c r="E27" s="672"/>
      <c r="F27" s="672"/>
      <c r="G27" s="602">
        <v>0</v>
      </c>
      <c r="H27" s="603" t="e">
        <f>#REF!</f>
        <v>#REF!</v>
      </c>
      <c r="I27" s="55"/>
      <c r="J27" s="605"/>
      <c r="K27" s="605"/>
      <c r="L27" s="605"/>
      <c r="M27" s="605"/>
      <c r="N27" s="605"/>
      <c r="O27" s="605"/>
      <c r="P27" s="605"/>
      <c r="Q27" s="605"/>
      <c r="R27" s="605"/>
      <c r="S27" s="605"/>
      <c r="T27" s="605"/>
      <c r="U27" s="605"/>
      <c r="V27" s="605"/>
      <c r="W27" s="605"/>
      <c r="X27" s="605"/>
      <c r="Y27" s="605"/>
      <c r="Z27" s="605"/>
      <c r="AA27" s="605"/>
      <c r="AB27" s="580"/>
      <c r="AC27" s="581" t="s">
        <v>338</v>
      </c>
      <c r="AD27" s="577"/>
      <c r="AE27" s="577"/>
      <c r="AF27" s="55"/>
      <c r="AG27" s="578">
        <v>24</v>
      </c>
      <c r="AH27" s="578" t="s">
        <v>289</v>
      </c>
      <c r="AI27" s="579"/>
      <c r="AJ27" s="579"/>
      <c r="AK27" s="579"/>
      <c r="AL27" s="579"/>
      <c r="AM27" s="55"/>
      <c r="AN27" s="55"/>
      <c r="AO27" s="55"/>
      <c r="AP27" s="55"/>
      <c r="AQ27" s="110"/>
      <c r="AR27" s="110"/>
      <c r="AS27" s="110"/>
      <c r="AT27" s="110"/>
      <c r="AU27" s="110"/>
      <c r="AV27" s="110"/>
      <c r="AW27" s="110"/>
      <c r="AX27" s="110"/>
      <c r="AY27" s="110"/>
      <c r="AZ27" s="110"/>
    </row>
    <row r="28" spans="1:52" ht="198.75" customHeight="1">
      <c r="B28" s="667" t="s">
        <v>812</v>
      </c>
      <c r="C28" s="667"/>
      <c r="D28" s="668" t="s">
        <v>302</v>
      </c>
      <c r="E28" s="668"/>
      <c r="F28" s="668"/>
      <c r="G28" s="606"/>
      <c r="H28" s="599"/>
      <c r="AB28" s="580"/>
      <c r="AC28" s="581"/>
      <c r="AG28" s="578">
        <v>25</v>
      </c>
      <c r="AH28" s="578" t="s">
        <v>289</v>
      </c>
      <c r="AI28" s="579"/>
      <c r="AJ28" s="579"/>
      <c r="AK28" s="579"/>
      <c r="AL28" s="579"/>
      <c r="AQ28" s="113"/>
      <c r="AR28" s="113"/>
      <c r="AS28" s="113"/>
      <c r="AT28" s="113"/>
      <c r="AU28" s="113"/>
      <c r="AV28" s="113"/>
      <c r="AW28" s="113"/>
      <c r="AX28" s="113"/>
      <c r="AY28" s="113"/>
      <c r="AZ28" s="113"/>
    </row>
    <row r="29" spans="1:52" ht="69" customHeight="1">
      <c r="B29" s="667" t="s">
        <v>832</v>
      </c>
      <c r="C29" s="667"/>
      <c r="D29" s="668" t="s">
        <v>60</v>
      </c>
      <c r="E29" s="668"/>
      <c r="F29" s="668"/>
      <c r="G29" s="599"/>
      <c r="H29" s="599"/>
      <c r="AB29" s="580"/>
      <c r="AC29" s="581"/>
      <c r="AG29" s="578">
        <v>26</v>
      </c>
      <c r="AH29" s="578" t="s">
        <v>289</v>
      </c>
      <c r="AI29" s="579"/>
      <c r="AJ29" s="579"/>
      <c r="AK29" s="579"/>
      <c r="AL29" s="579"/>
      <c r="AQ29" s="113"/>
      <c r="AR29" s="113"/>
      <c r="AS29" s="113"/>
      <c r="AT29" s="113"/>
      <c r="AU29" s="113"/>
      <c r="AV29" s="113"/>
      <c r="AW29" s="113"/>
      <c r="AX29" s="113"/>
      <c r="AY29" s="113"/>
      <c r="AZ29" s="113"/>
    </row>
    <row r="30" spans="1:52" ht="69" customHeight="1">
      <c r="B30" s="667" t="s">
        <v>833</v>
      </c>
      <c r="C30" s="667"/>
      <c r="D30" s="667" t="s">
        <v>556</v>
      </c>
      <c r="E30" s="667"/>
      <c r="F30" s="667"/>
      <c r="G30" s="599"/>
      <c r="H30" s="599"/>
      <c r="AB30" s="580"/>
      <c r="AC30" s="581"/>
      <c r="AG30" s="578"/>
      <c r="AH30" s="578"/>
      <c r="AI30" s="579"/>
      <c r="AJ30" s="579"/>
      <c r="AK30" s="579"/>
      <c r="AL30" s="579"/>
      <c r="AQ30" s="113"/>
      <c r="AR30" s="113"/>
      <c r="AS30" s="113"/>
      <c r="AT30" s="113"/>
      <c r="AU30" s="113"/>
      <c r="AV30" s="113"/>
      <c r="AW30" s="113"/>
      <c r="AX30" s="113"/>
      <c r="AY30" s="113"/>
      <c r="AZ30" s="113"/>
    </row>
    <row r="31" spans="1:52" s="23" customFormat="1" ht="97.5" customHeight="1">
      <c r="A31" s="28"/>
      <c r="B31" s="667" t="s">
        <v>813</v>
      </c>
      <c r="C31" s="667"/>
      <c r="D31" s="668" t="s">
        <v>61</v>
      </c>
      <c r="E31" s="668"/>
      <c r="F31" s="668"/>
      <c r="G31" s="599"/>
      <c r="H31" s="599"/>
      <c r="I31" s="55"/>
      <c r="J31" s="55"/>
      <c r="K31" s="55"/>
      <c r="L31" s="55"/>
      <c r="M31" s="55"/>
      <c r="N31" s="55"/>
      <c r="O31" s="55"/>
      <c r="P31" s="55"/>
      <c r="Q31" s="55"/>
      <c r="R31" s="55"/>
      <c r="S31" s="55"/>
      <c r="T31" s="55"/>
      <c r="U31" s="55"/>
      <c r="V31" s="55"/>
      <c r="W31" s="55"/>
      <c r="X31" s="55"/>
      <c r="Y31" s="55"/>
      <c r="Z31" s="55"/>
      <c r="AA31" s="55"/>
      <c r="AB31" s="580"/>
      <c r="AC31" s="581"/>
      <c r="AD31" s="577"/>
      <c r="AE31" s="577"/>
      <c r="AF31" s="55"/>
      <c r="AG31" s="578">
        <v>27</v>
      </c>
      <c r="AH31" s="578" t="s">
        <v>289</v>
      </c>
      <c r="AI31" s="579"/>
      <c r="AJ31" s="579"/>
      <c r="AK31" s="579"/>
      <c r="AL31" s="579"/>
      <c r="AM31" s="55"/>
      <c r="AN31" s="55"/>
      <c r="AO31" s="55"/>
      <c r="AP31" s="55"/>
      <c r="AQ31" s="110"/>
      <c r="AR31" s="110"/>
      <c r="AS31" s="110"/>
      <c r="AT31" s="110"/>
      <c r="AU31" s="110"/>
      <c r="AV31" s="110"/>
      <c r="AW31" s="110"/>
      <c r="AX31" s="110"/>
      <c r="AY31" s="110"/>
      <c r="AZ31" s="110"/>
    </row>
    <row r="32" spans="1:52" s="23" customFormat="1" ht="57" customHeight="1">
      <c r="A32" s="28"/>
      <c r="B32" s="667" t="s">
        <v>814</v>
      </c>
      <c r="C32" s="667"/>
      <c r="D32" s="668" t="s">
        <v>407</v>
      </c>
      <c r="E32" s="668"/>
      <c r="F32" s="668"/>
      <c r="G32" s="601"/>
      <c r="H32" s="601"/>
      <c r="I32" s="55"/>
      <c r="J32" s="55"/>
      <c r="K32" s="55"/>
      <c r="L32" s="55"/>
      <c r="M32" s="55"/>
      <c r="N32" s="55"/>
      <c r="O32" s="55"/>
      <c r="P32" s="55"/>
      <c r="Q32" s="55"/>
      <c r="R32" s="55"/>
      <c r="S32" s="55"/>
      <c r="T32" s="55"/>
      <c r="U32" s="55"/>
      <c r="V32" s="55"/>
      <c r="W32" s="55"/>
      <c r="X32" s="55"/>
      <c r="Y32" s="55"/>
      <c r="Z32" s="55"/>
      <c r="AA32" s="55"/>
      <c r="AB32" s="580"/>
      <c r="AC32" s="581"/>
      <c r="AD32" s="577"/>
      <c r="AE32" s="577"/>
      <c r="AF32" s="55"/>
      <c r="AG32" s="578">
        <v>28</v>
      </c>
      <c r="AH32" s="578" t="s">
        <v>289</v>
      </c>
      <c r="AI32" s="579"/>
      <c r="AJ32" s="579"/>
      <c r="AK32" s="579"/>
      <c r="AL32" s="579"/>
      <c r="AM32" s="55"/>
      <c r="AN32" s="55"/>
      <c r="AO32" s="55"/>
      <c r="AP32" s="55"/>
      <c r="AQ32" s="110"/>
      <c r="AR32" s="110"/>
      <c r="AS32" s="110"/>
      <c r="AT32" s="110"/>
      <c r="AU32" s="110"/>
      <c r="AV32" s="110"/>
      <c r="AW32" s="110"/>
      <c r="AX32" s="110"/>
      <c r="AY32" s="110"/>
      <c r="AZ32" s="110"/>
    </row>
    <row r="33" spans="1:52" s="23" customFormat="1" ht="44.25" customHeight="1">
      <c r="A33" s="28"/>
      <c r="B33" s="667" t="s">
        <v>815</v>
      </c>
      <c r="C33" s="667"/>
      <c r="D33" s="668" t="s">
        <v>304</v>
      </c>
      <c r="E33" s="668"/>
      <c r="F33" s="668"/>
      <c r="G33" s="599"/>
      <c r="H33" s="599"/>
      <c r="I33" s="55"/>
      <c r="J33" s="55"/>
      <c r="K33" s="55"/>
      <c r="L33" s="55"/>
      <c r="M33" s="55"/>
      <c r="N33" s="55"/>
      <c r="O33" s="55"/>
      <c r="P33" s="55"/>
      <c r="Q33" s="55"/>
      <c r="R33" s="55"/>
      <c r="S33" s="55"/>
      <c r="T33" s="55"/>
      <c r="U33" s="55"/>
      <c r="V33" s="55"/>
      <c r="W33" s="55"/>
      <c r="X33" s="55"/>
      <c r="Y33" s="55"/>
      <c r="Z33" s="55"/>
      <c r="AA33" s="55"/>
      <c r="AB33" s="580"/>
      <c r="AC33" s="581"/>
      <c r="AD33" s="577"/>
      <c r="AE33" s="577"/>
      <c r="AF33" s="55"/>
      <c r="AG33" s="578">
        <v>29</v>
      </c>
      <c r="AH33" s="578" t="s">
        <v>289</v>
      </c>
      <c r="AI33" s="579"/>
      <c r="AJ33" s="579"/>
      <c r="AK33" s="579"/>
      <c r="AL33" s="579"/>
      <c r="AM33" s="55"/>
      <c r="AN33" s="55"/>
      <c r="AO33" s="55"/>
      <c r="AP33" s="55"/>
      <c r="AQ33" s="110"/>
      <c r="AR33" s="110"/>
      <c r="AS33" s="110"/>
      <c r="AT33" s="110"/>
      <c r="AU33" s="110"/>
      <c r="AV33" s="110"/>
      <c r="AW33" s="110"/>
      <c r="AX33" s="110"/>
      <c r="AY33" s="110"/>
      <c r="AZ33" s="110"/>
    </row>
    <row r="34" spans="1:52" s="23" customFormat="1" ht="45" customHeight="1">
      <c r="A34" s="28"/>
      <c r="B34" s="667" t="s">
        <v>816</v>
      </c>
      <c r="C34" s="667"/>
      <c r="D34" s="668" t="s">
        <v>62</v>
      </c>
      <c r="E34" s="668"/>
      <c r="F34" s="668"/>
      <c r="G34" s="599"/>
      <c r="H34" s="599"/>
      <c r="I34" s="55"/>
      <c r="J34" s="55"/>
      <c r="K34" s="55"/>
      <c r="L34" s="55"/>
      <c r="M34" s="55"/>
      <c r="N34" s="55"/>
      <c r="O34" s="55"/>
      <c r="P34" s="55"/>
      <c r="Q34" s="55"/>
      <c r="R34" s="55"/>
      <c r="S34" s="55"/>
      <c r="T34" s="55"/>
      <c r="U34" s="55"/>
      <c r="V34" s="55"/>
      <c r="W34" s="55"/>
      <c r="X34" s="55"/>
      <c r="Y34" s="55"/>
      <c r="Z34" s="55"/>
      <c r="AA34" s="55"/>
      <c r="AB34" s="580"/>
      <c r="AC34" s="581"/>
      <c r="AD34" s="577"/>
      <c r="AE34" s="577"/>
      <c r="AF34" s="55"/>
      <c r="AG34" s="578">
        <v>30</v>
      </c>
      <c r="AH34" s="578" t="s">
        <v>289</v>
      </c>
      <c r="AI34" s="579"/>
      <c r="AJ34" s="579"/>
      <c r="AK34" s="579"/>
      <c r="AL34" s="579"/>
      <c r="AM34" s="55"/>
      <c r="AN34" s="55"/>
      <c r="AO34" s="55"/>
      <c r="AP34" s="55"/>
      <c r="AQ34" s="110"/>
      <c r="AR34" s="110"/>
      <c r="AS34" s="110"/>
      <c r="AT34" s="110"/>
      <c r="AU34" s="110"/>
      <c r="AV34" s="110"/>
      <c r="AW34" s="110"/>
      <c r="AX34" s="110"/>
      <c r="AY34" s="110"/>
      <c r="AZ34" s="110"/>
    </row>
    <row r="35" spans="1:52" s="23" customFormat="1" ht="45.75" customHeight="1">
      <c r="A35" s="28"/>
      <c r="B35" s="667" t="s">
        <v>817</v>
      </c>
      <c r="C35" s="667"/>
      <c r="D35" s="668" t="s">
        <v>63</v>
      </c>
      <c r="E35" s="668"/>
      <c r="F35" s="668"/>
      <c r="G35" s="599"/>
      <c r="H35" s="599"/>
      <c r="I35" s="55"/>
      <c r="J35" s="55"/>
      <c r="K35" s="55"/>
      <c r="L35" s="55"/>
      <c r="M35" s="55"/>
      <c r="N35" s="55"/>
      <c r="O35" s="55"/>
      <c r="P35" s="55"/>
      <c r="Q35" s="55"/>
      <c r="R35" s="55"/>
      <c r="S35" s="55"/>
      <c r="T35" s="55"/>
      <c r="U35" s="55"/>
      <c r="V35" s="55"/>
      <c r="W35" s="55"/>
      <c r="X35" s="55"/>
      <c r="Y35" s="55"/>
      <c r="Z35" s="55"/>
      <c r="AA35" s="55"/>
      <c r="AB35" s="580"/>
      <c r="AC35" s="581"/>
      <c r="AD35" s="577"/>
      <c r="AE35" s="577"/>
      <c r="AF35" s="55"/>
      <c r="AG35" s="578">
        <v>31</v>
      </c>
      <c r="AH35" s="578" t="s">
        <v>111</v>
      </c>
      <c r="AI35" s="579"/>
      <c r="AJ35" s="579"/>
      <c r="AK35" s="579"/>
      <c r="AL35" s="579"/>
      <c r="AM35" s="55"/>
      <c r="AN35" s="55"/>
      <c r="AO35" s="55"/>
      <c r="AP35" s="55"/>
      <c r="AQ35" s="110"/>
      <c r="AR35" s="110"/>
      <c r="AS35" s="110"/>
      <c r="AT35" s="110"/>
      <c r="AU35" s="110"/>
      <c r="AV35" s="110"/>
      <c r="AW35" s="110"/>
      <c r="AX35" s="110"/>
      <c r="AY35" s="110"/>
      <c r="AZ35" s="110"/>
    </row>
    <row r="36" spans="1:52" s="23" customFormat="1" ht="40.5" customHeight="1">
      <c r="A36" s="28"/>
      <c r="B36" s="667" t="s">
        <v>818</v>
      </c>
      <c r="C36" s="667"/>
      <c r="D36" s="668" t="s">
        <v>64</v>
      </c>
      <c r="E36" s="668"/>
      <c r="F36" s="668"/>
      <c r="G36" s="599"/>
      <c r="H36" s="599"/>
      <c r="I36" s="55"/>
      <c r="J36" s="55"/>
      <c r="K36" s="55"/>
      <c r="L36" s="55"/>
      <c r="M36" s="55"/>
      <c r="N36" s="55"/>
      <c r="O36" s="55"/>
      <c r="P36" s="55"/>
      <c r="Q36" s="55"/>
      <c r="R36" s="55"/>
      <c r="S36" s="55"/>
      <c r="T36" s="55"/>
      <c r="U36" s="55"/>
      <c r="V36" s="55"/>
      <c r="W36" s="55"/>
      <c r="X36" s="55"/>
      <c r="Y36" s="55"/>
      <c r="Z36" s="55"/>
      <c r="AA36" s="55"/>
      <c r="AB36" s="580"/>
      <c r="AC36" s="581"/>
      <c r="AD36" s="577"/>
      <c r="AE36" s="577"/>
      <c r="AF36" s="55"/>
      <c r="AG36" s="55"/>
      <c r="AH36" s="55"/>
      <c r="AI36" s="55"/>
      <c r="AJ36" s="55"/>
      <c r="AK36" s="55"/>
      <c r="AL36" s="55"/>
      <c r="AM36" s="55"/>
      <c r="AN36" s="55"/>
      <c r="AO36" s="55"/>
      <c r="AP36" s="55"/>
      <c r="AQ36" s="110"/>
      <c r="AR36" s="110"/>
      <c r="AS36" s="110"/>
      <c r="AT36" s="110"/>
      <c r="AU36" s="110"/>
      <c r="AV36" s="110"/>
      <c r="AW36" s="110"/>
      <c r="AX36" s="110"/>
      <c r="AY36" s="110"/>
      <c r="AZ36" s="110"/>
    </row>
    <row r="37" spans="1:52" s="23" customFormat="1" ht="46.5" customHeight="1">
      <c r="A37" s="28"/>
      <c r="B37" s="667" t="s">
        <v>819</v>
      </c>
      <c r="C37" s="667"/>
      <c r="D37" s="668" t="s">
        <v>282</v>
      </c>
      <c r="E37" s="668"/>
      <c r="F37" s="668"/>
      <c r="G37" s="599"/>
      <c r="H37" s="599"/>
      <c r="I37" s="55"/>
      <c r="J37" s="55"/>
      <c r="K37" s="55"/>
      <c r="L37" s="55"/>
      <c r="M37" s="55"/>
      <c r="N37" s="55"/>
      <c r="O37" s="55"/>
      <c r="P37" s="55"/>
      <c r="Q37" s="55"/>
      <c r="R37" s="55"/>
      <c r="S37" s="55"/>
      <c r="T37" s="55"/>
      <c r="U37" s="55"/>
      <c r="V37" s="55"/>
      <c r="W37" s="55"/>
      <c r="X37" s="55"/>
      <c r="Y37" s="55"/>
      <c r="Z37" s="55"/>
      <c r="AA37" s="55"/>
      <c r="AB37" s="580"/>
      <c r="AC37" s="581"/>
      <c r="AD37" s="577"/>
      <c r="AE37" s="577"/>
      <c r="AF37" s="55"/>
      <c r="AG37" s="55"/>
      <c r="AH37" s="55"/>
      <c r="AI37" s="55"/>
      <c r="AJ37" s="55"/>
      <c r="AK37" s="55"/>
      <c r="AL37" s="55"/>
      <c r="AM37" s="55"/>
      <c r="AN37" s="55"/>
      <c r="AO37" s="55"/>
      <c r="AP37" s="55"/>
      <c r="AQ37" s="110"/>
      <c r="AR37" s="110"/>
      <c r="AS37" s="110"/>
      <c r="AT37" s="110"/>
      <c r="AU37" s="110"/>
      <c r="AV37" s="110"/>
      <c r="AW37" s="110"/>
      <c r="AX37" s="110"/>
      <c r="AY37" s="110"/>
      <c r="AZ37" s="110"/>
    </row>
    <row r="38" spans="1:52" s="23" customFormat="1" ht="45" customHeight="1">
      <c r="A38" s="28"/>
      <c r="B38" s="667" t="s">
        <v>820</v>
      </c>
      <c r="C38" s="667"/>
      <c r="D38" s="668" t="s">
        <v>283</v>
      </c>
      <c r="E38" s="668"/>
      <c r="F38" s="668"/>
      <c r="G38" s="599"/>
      <c r="H38" s="599"/>
      <c r="I38" s="55"/>
      <c r="J38" s="55"/>
      <c r="K38" s="55"/>
      <c r="L38" s="55"/>
      <c r="M38" s="55"/>
      <c r="N38" s="55"/>
      <c r="O38" s="55"/>
      <c r="P38" s="55"/>
      <c r="Q38" s="55"/>
      <c r="R38" s="55"/>
      <c r="S38" s="55"/>
      <c r="T38" s="55"/>
      <c r="U38" s="55"/>
      <c r="V38" s="55"/>
      <c r="W38" s="55"/>
      <c r="X38" s="55"/>
      <c r="Y38" s="55"/>
      <c r="Z38" s="55"/>
      <c r="AA38" s="55"/>
      <c r="AB38" s="580"/>
      <c r="AC38" s="581"/>
      <c r="AD38" s="577"/>
      <c r="AE38" s="577"/>
      <c r="AF38" s="55"/>
      <c r="AG38" s="55"/>
      <c r="AH38" s="55"/>
      <c r="AI38" s="55"/>
      <c r="AJ38" s="55"/>
      <c r="AK38" s="55"/>
      <c r="AL38" s="55"/>
      <c r="AM38" s="55"/>
      <c r="AN38" s="55"/>
      <c r="AO38" s="55"/>
      <c r="AP38" s="55"/>
      <c r="AQ38" s="110"/>
      <c r="AR38" s="110"/>
      <c r="AS38" s="110"/>
      <c r="AT38" s="110"/>
      <c r="AU38" s="110"/>
      <c r="AV38" s="110"/>
      <c r="AW38" s="110"/>
      <c r="AX38" s="110"/>
      <c r="AY38" s="110"/>
      <c r="AZ38" s="110"/>
    </row>
    <row r="39" spans="1:52" s="23" customFormat="1" ht="46.5" customHeight="1">
      <c r="A39" s="28"/>
      <c r="B39" s="667" t="s">
        <v>821</v>
      </c>
      <c r="C39" s="667"/>
      <c r="D39" s="668" t="s">
        <v>65</v>
      </c>
      <c r="E39" s="668"/>
      <c r="F39" s="668"/>
      <c r="G39" s="599"/>
      <c r="H39" s="599"/>
      <c r="I39" s="55"/>
      <c r="J39" s="55"/>
      <c r="K39" s="55"/>
      <c r="L39" s="55"/>
      <c r="M39" s="55"/>
      <c r="N39" s="55"/>
      <c r="O39" s="55"/>
      <c r="P39" s="55"/>
      <c r="Q39" s="55"/>
      <c r="R39" s="55"/>
      <c r="S39" s="55"/>
      <c r="T39" s="55"/>
      <c r="U39" s="55"/>
      <c r="V39" s="55"/>
      <c r="W39" s="55"/>
      <c r="X39" s="55"/>
      <c r="Y39" s="55"/>
      <c r="Z39" s="55"/>
      <c r="AA39" s="55"/>
      <c r="AB39" s="580"/>
      <c r="AC39" s="581"/>
      <c r="AD39" s="577"/>
      <c r="AE39" s="577"/>
      <c r="AF39" s="55"/>
      <c r="AG39" s="55"/>
      <c r="AH39" s="55"/>
      <c r="AI39" s="55"/>
      <c r="AJ39" s="55"/>
      <c r="AK39" s="55"/>
      <c r="AL39" s="55"/>
      <c r="AM39" s="55"/>
      <c r="AN39" s="55"/>
      <c r="AO39" s="55"/>
      <c r="AP39" s="55"/>
      <c r="AQ39" s="110"/>
      <c r="AR39" s="110"/>
      <c r="AS39" s="110"/>
      <c r="AT39" s="110"/>
      <c r="AU39" s="110"/>
      <c r="AV39" s="110"/>
      <c r="AW39" s="110"/>
      <c r="AX39" s="110"/>
      <c r="AY39" s="110"/>
      <c r="AZ39" s="110"/>
    </row>
    <row r="40" spans="1:52" s="23" customFormat="1" ht="60" customHeight="1">
      <c r="A40" s="28"/>
      <c r="B40" s="667" t="s">
        <v>822</v>
      </c>
      <c r="C40" s="667"/>
      <c r="D40" s="668" t="s">
        <v>437</v>
      </c>
      <c r="E40" s="668"/>
      <c r="F40" s="668"/>
      <c r="G40" s="599"/>
      <c r="H40" s="599"/>
      <c r="I40" s="55"/>
      <c r="J40" s="55"/>
      <c r="K40" s="55"/>
      <c r="L40" s="55"/>
      <c r="M40" s="55"/>
      <c r="N40" s="55"/>
      <c r="O40" s="55"/>
      <c r="P40" s="55"/>
      <c r="Q40" s="55"/>
      <c r="R40" s="55"/>
      <c r="S40" s="55"/>
      <c r="T40" s="55"/>
      <c r="U40" s="55"/>
      <c r="V40" s="55"/>
      <c r="W40" s="55"/>
      <c r="X40" s="55"/>
      <c r="Y40" s="55"/>
      <c r="Z40" s="55"/>
      <c r="AA40" s="55"/>
      <c r="AB40" s="580"/>
      <c r="AC40" s="581"/>
      <c r="AD40" s="577"/>
      <c r="AE40" s="577"/>
      <c r="AF40" s="55"/>
      <c r="AG40" s="55"/>
      <c r="AH40" s="55"/>
      <c r="AI40" s="55"/>
      <c r="AJ40" s="55"/>
      <c r="AK40" s="55"/>
      <c r="AL40" s="55"/>
      <c r="AM40" s="55"/>
      <c r="AN40" s="55"/>
      <c r="AO40" s="55"/>
      <c r="AP40" s="55"/>
      <c r="AQ40" s="110"/>
      <c r="AR40" s="110"/>
      <c r="AS40" s="110"/>
      <c r="AT40" s="110"/>
      <c r="AU40" s="110"/>
      <c r="AV40" s="110"/>
      <c r="AW40" s="110"/>
      <c r="AX40" s="110"/>
      <c r="AY40" s="110"/>
      <c r="AZ40" s="110"/>
    </row>
    <row r="41" spans="1:52" s="23" customFormat="1" ht="55.5" customHeight="1">
      <c r="A41" s="28"/>
      <c r="B41" s="667" t="s">
        <v>823</v>
      </c>
      <c r="C41" s="667"/>
      <c r="D41" s="668" t="s">
        <v>284</v>
      </c>
      <c r="E41" s="668"/>
      <c r="F41" s="668"/>
      <c r="G41" s="599"/>
      <c r="H41" s="599"/>
      <c r="I41" s="55"/>
      <c r="J41" s="55"/>
      <c r="K41" s="55"/>
      <c r="L41" s="55"/>
      <c r="M41" s="55"/>
      <c r="N41" s="55"/>
      <c r="O41" s="55"/>
      <c r="P41" s="55"/>
      <c r="Q41" s="55"/>
      <c r="R41" s="55"/>
      <c r="S41" s="55"/>
      <c r="T41" s="55"/>
      <c r="U41" s="55"/>
      <c r="V41" s="55"/>
      <c r="W41" s="55"/>
      <c r="X41" s="55"/>
      <c r="Y41" s="55"/>
      <c r="Z41" s="55"/>
      <c r="AA41" s="55"/>
      <c r="AB41" s="580"/>
      <c r="AC41" s="581"/>
      <c r="AD41" s="577"/>
      <c r="AE41" s="577"/>
      <c r="AF41" s="55"/>
      <c r="AG41" s="55"/>
      <c r="AH41" s="55"/>
      <c r="AI41" s="55"/>
      <c r="AJ41" s="55"/>
      <c r="AK41" s="55"/>
      <c r="AL41" s="55"/>
      <c r="AM41" s="55"/>
      <c r="AN41" s="55"/>
      <c r="AO41" s="55"/>
      <c r="AP41" s="55"/>
      <c r="AQ41" s="110"/>
      <c r="AR41" s="110"/>
      <c r="AS41" s="110"/>
      <c r="AT41" s="110"/>
      <c r="AU41" s="110"/>
      <c r="AV41" s="110"/>
      <c r="AW41" s="110"/>
      <c r="AX41" s="110"/>
      <c r="AY41" s="110"/>
      <c r="AZ41" s="110"/>
    </row>
    <row r="42" spans="1:52" ht="46.5" customHeight="1">
      <c r="B42" s="667" t="s">
        <v>824</v>
      </c>
      <c r="C42" s="667"/>
      <c r="D42" s="668" t="s">
        <v>436</v>
      </c>
      <c r="E42" s="668"/>
      <c r="F42" s="668"/>
      <c r="G42" s="599"/>
      <c r="H42" s="599"/>
      <c r="AB42" s="580"/>
      <c r="AC42" s="581"/>
      <c r="AQ42" s="113"/>
      <c r="AR42" s="113"/>
      <c r="AS42" s="113"/>
      <c r="AT42" s="113"/>
      <c r="AU42" s="113"/>
      <c r="AV42" s="113"/>
      <c r="AW42" s="113"/>
      <c r="AX42" s="113"/>
      <c r="AY42" s="113"/>
      <c r="AZ42" s="113"/>
    </row>
    <row r="43" spans="1:52" ht="49.5" customHeight="1">
      <c r="B43" s="667" t="s">
        <v>825</v>
      </c>
      <c r="C43" s="667"/>
      <c r="D43" s="599" t="s">
        <v>729</v>
      </c>
      <c r="E43" s="599"/>
      <c r="F43" s="599"/>
      <c r="G43" s="599"/>
      <c r="H43" s="599"/>
      <c r="AB43" s="580"/>
      <c r="AC43" s="581"/>
      <c r="AQ43" s="113"/>
      <c r="AR43" s="113"/>
      <c r="AS43" s="113"/>
      <c r="AT43" s="113"/>
      <c r="AU43" s="113"/>
      <c r="AV43" s="113"/>
      <c r="AW43" s="113"/>
      <c r="AX43" s="113"/>
      <c r="AY43" s="113"/>
      <c r="AZ43" s="113"/>
    </row>
    <row r="44" spans="1:52" ht="44.25" customHeight="1">
      <c r="B44" s="667" t="s">
        <v>826</v>
      </c>
      <c r="C44" s="667"/>
      <c r="D44" s="667" t="s">
        <v>470</v>
      </c>
      <c r="E44" s="667"/>
      <c r="F44" s="667"/>
      <c r="G44" s="599"/>
      <c r="H44" s="599"/>
      <c r="AB44" s="580"/>
      <c r="AC44" s="581"/>
      <c r="AQ44" s="113"/>
      <c r="AR44" s="113"/>
      <c r="AS44" s="113"/>
      <c r="AT44" s="113"/>
      <c r="AU44" s="113"/>
      <c r="AV44" s="113"/>
      <c r="AW44" s="113"/>
      <c r="AX44" s="113"/>
      <c r="AY44" s="113"/>
      <c r="AZ44" s="113"/>
    </row>
    <row r="45" spans="1:52" ht="43.5" customHeight="1">
      <c r="B45" s="667" t="s">
        <v>827</v>
      </c>
      <c r="C45" s="667"/>
      <c r="D45" s="667" t="s">
        <v>730</v>
      </c>
      <c r="E45" s="667"/>
      <c r="F45" s="667"/>
      <c r="G45" s="599"/>
      <c r="H45" s="599"/>
      <c r="AB45" s="580"/>
      <c r="AC45" s="581"/>
      <c r="AQ45" s="113"/>
      <c r="AR45" s="113"/>
      <c r="AS45" s="113"/>
      <c r="AT45" s="113"/>
      <c r="AU45" s="113"/>
      <c r="AV45" s="113"/>
      <c r="AW45" s="113"/>
      <c r="AX45" s="113"/>
      <c r="AY45" s="113"/>
      <c r="AZ45" s="113"/>
    </row>
    <row r="46" spans="1:52" ht="43.5" customHeight="1">
      <c r="B46" s="667" t="s">
        <v>828</v>
      </c>
      <c r="C46" s="667"/>
      <c r="D46" s="667" t="s">
        <v>596</v>
      </c>
      <c r="E46" s="667"/>
      <c r="F46" s="667"/>
      <c r="G46" s="599"/>
      <c r="H46" s="599"/>
      <c r="AB46" s="580"/>
      <c r="AC46" s="581"/>
      <c r="AQ46" s="113"/>
      <c r="AR46" s="113"/>
      <c r="AS46" s="113"/>
      <c r="AT46" s="113"/>
      <c r="AU46" s="113"/>
      <c r="AV46" s="113"/>
      <c r="AW46" s="113"/>
      <c r="AX46" s="113"/>
      <c r="AY46" s="113"/>
      <c r="AZ46" s="113"/>
    </row>
    <row r="47" spans="1:52" ht="28.9" customHeight="1">
      <c r="B47" s="667" t="s">
        <v>829</v>
      </c>
      <c r="C47" s="667"/>
      <c r="D47" s="667" t="s">
        <v>597</v>
      </c>
      <c r="E47" s="667"/>
      <c r="F47" s="667"/>
      <c r="G47" s="599"/>
      <c r="AB47" s="580"/>
      <c r="AC47" s="581"/>
      <c r="AQ47" s="113"/>
      <c r="AR47" s="113"/>
      <c r="AS47" s="113"/>
      <c r="AT47" s="113"/>
      <c r="AU47" s="113"/>
      <c r="AV47" s="113"/>
      <c r="AW47" s="113"/>
      <c r="AX47" s="113"/>
      <c r="AY47" s="113"/>
      <c r="AZ47" s="113"/>
    </row>
    <row r="48" spans="1:52" ht="43.5" customHeight="1">
      <c r="B48" s="667" t="s">
        <v>830</v>
      </c>
      <c r="C48" s="667"/>
      <c r="D48" s="667" t="s">
        <v>598</v>
      </c>
      <c r="E48" s="667"/>
      <c r="F48" s="667"/>
      <c r="G48" s="599"/>
      <c r="H48" s="667"/>
      <c r="I48" s="667"/>
      <c r="J48" s="667"/>
      <c r="AB48" s="580"/>
      <c r="AC48" s="581"/>
      <c r="AQ48" s="113"/>
      <c r="AR48" s="113"/>
      <c r="AS48" s="113"/>
      <c r="AT48" s="113"/>
      <c r="AU48" s="113"/>
      <c r="AV48" s="113"/>
      <c r="AW48" s="113"/>
      <c r="AX48" s="113"/>
      <c r="AY48" s="113"/>
      <c r="AZ48" s="113"/>
    </row>
    <row r="49" spans="1:52" ht="87" customHeight="1">
      <c r="B49" s="607" t="s">
        <v>831</v>
      </c>
      <c r="C49" s="608"/>
      <c r="D49" s="667" t="s">
        <v>599</v>
      </c>
      <c r="E49" s="667"/>
      <c r="F49" s="667"/>
      <c r="G49" s="599"/>
      <c r="H49" s="599"/>
      <c r="AB49" s="580"/>
      <c r="AC49" s="581"/>
      <c r="AQ49" s="113"/>
      <c r="AR49" s="113"/>
      <c r="AS49" s="113"/>
      <c r="AT49" s="113"/>
      <c r="AU49" s="113"/>
      <c r="AV49" s="113"/>
      <c r="AW49" s="113"/>
      <c r="AX49" s="113"/>
      <c r="AY49" s="113"/>
      <c r="AZ49" s="113"/>
    </row>
    <row r="50" spans="1:52" ht="87" customHeight="1">
      <c r="B50" s="682" t="s">
        <v>796</v>
      </c>
      <c r="C50" s="682"/>
      <c r="D50" s="667" t="s">
        <v>795</v>
      </c>
      <c r="E50" s="667"/>
      <c r="F50" s="667"/>
      <c r="G50" s="599"/>
      <c r="H50" s="599"/>
      <c r="AB50" s="580"/>
      <c r="AC50" s="581"/>
      <c r="AQ50" s="113"/>
      <c r="AR50" s="113"/>
      <c r="AS50" s="113"/>
      <c r="AT50" s="113"/>
      <c r="AU50" s="113"/>
      <c r="AV50" s="113"/>
      <c r="AW50" s="113"/>
      <c r="AX50" s="113"/>
      <c r="AY50" s="113"/>
      <c r="AZ50" s="113"/>
    </row>
    <row r="51" spans="1:52" ht="87" customHeight="1">
      <c r="B51" s="683" t="s">
        <v>798</v>
      </c>
      <c r="C51" s="683"/>
      <c r="D51" s="667" t="s">
        <v>797</v>
      </c>
      <c r="E51" s="667"/>
      <c r="F51" s="667"/>
      <c r="G51" s="599"/>
      <c r="H51" s="599"/>
      <c r="AB51" s="580"/>
      <c r="AC51" s="581"/>
      <c r="AQ51" s="113"/>
      <c r="AR51" s="113"/>
      <c r="AS51" s="113"/>
      <c r="AT51" s="113"/>
      <c r="AU51" s="113"/>
      <c r="AV51" s="113"/>
      <c r="AW51" s="113"/>
      <c r="AX51" s="113"/>
      <c r="AY51" s="113"/>
      <c r="AZ51" s="113"/>
    </row>
    <row r="52" spans="1:52" ht="87" customHeight="1">
      <c r="B52" s="683" t="s">
        <v>800</v>
      </c>
      <c r="C52" s="683"/>
      <c r="D52" s="667" t="s">
        <v>799</v>
      </c>
      <c r="E52" s="667"/>
      <c r="F52" s="667"/>
      <c r="G52" s="599"/>
      <c r="H52" s="599"/>
      <c r="AB52" s="580"/>
      <c r="AC52" s="581"/>
      <c r="AQ52" s="113"/>
      <c r="AR52" s="113"/>
      <c r="AS52" s="113"/>
      <c r="AT52" s="113"/>
      <c r="AU52" s="113"/>
      <c r="AV52" s="113"/>
      <c r="AW52" s="113"/>
      <c r="AX52" s="113"/>
      <c r="AY52" s="113"/>
      <c r="AZ52" s="113"/>
    </row>
    <row r="53" spans="1:52" ht="87" customHeight="1">
      <c r="B53" s="683" t="s">
        <v>802</v>
      </c>
      <c r="C53" s="683"/>
      <c r="D53" s="667" t="s">
        <v>801</v>
      </c>
      <c r="E53" s="667"/>
      <c r="F53" s="667"/>
      <c r="G53" s="599"/>
      <c r="H53" s="599"/>
      <c r="AB53" s="580"/>
      <c r="AC53" s="581"/>
      <c r="AQ53" s="113"/>
      <c r="AR53" s="113"/>
      <c r="AS53" s="113"/>
      <c r="AT53" s="113"/>
      <c r="AU53" s="113"/>
      <c r="AV53" s="113"/>
      <c r="AW53" s="113"/>
      <c r="AX53" s="113"/>
      <c r="AY53" s="113"/>
      <c r="AZ53" s="113"/>
    </row>
    <row r="54" spans="1:52" ht="87" customHeight="1">
      <c r="B54" s="683" t="s">
        <v>804</v>
      </c>
      <c r="C54" s="683"/>
      <c r="D54" s="667" t="s">
        <v>803</v>
      </c>
      <c r="E54" s="667"/>
      <c r="F54" s="667"/>
      <c r="G54" s="599"/>
      <c r="H54" s="599"/>
      <c r="AB54" s="580"/>
      <c r="AC54" s="581"/>
      <c r="AQ54" s="113"/>
      <c r="AR54" s="113"/>
      <c r="AS54" s="113"/>
      <c r="AT54" s="113"/>
      <c r="AU54" s="113"/>
      <c r="AV54" s="113"/>
      <c r="AW54" s="113"/>
      <c r="AX54" s="113"/>
      <c r="AY54" s="113"/>
      <c r="AZ54" s="113"/>
    </row>
    <row r="55" spans="1:52" ht="87" customHeight="1">
      <c r="B55" s="683" t="s">
        <v>806</v>
      </c>
      <c r="C55" s="683"/>
      <c r="D55" s="667" t="s">
        <v>805</v>
      </c>
      <c r="E55" s="667"/>
      <c r="F55" s="667"/>
      <c r="G55" s="599"/>
      <c r="H55" s="599"/>
      <c r="AB55" s="580"/>
      <c r="AC55" s="581"/>
      <c r="AQ55" s="113"/>
      <c r="AR55" s="113"/>
      <c r="AS55" s="113"/>
      <c r="AT55" s="113"/>
      <c r="AU55" s="113"/>
      <c r="AV55" s="113"/>
      <c r="AW55" s="113"/>
      <c r="AX55" s="113"/>
      <c r="AY55" s="113"/>
      <c r="AZ55" s="113"/>
    </row>
    <row r="56" spans="1:52" ht="87" customHeight="1">
      <c r="B56" s="683" t="s">
        <v>808</v>
      </c>
      <c r="C56" s="683"/>
      <c r="D56" s="667" t="s">
        <v>807</v>
      </c>
      <c r="E56" s="667"/>
      <c r="F56" s="667"/>
      <c r="G56" s="599"/>
      <c r="H56" s="599"/>
      <c r="AB56" s="580"/>
      <c r="AC56" s="581"/>
      <c r="AQ56" s="113"/>
      <c r="AR56" s="113"/>
      <c r="AS56" s="113"/>
      <c r="AT56" s="113"/>
      <c r="AU56" s="113"/>
      <c r="AV56" s="113"/>
      <c r="AW56" s="113"/>
      <c r="AX56" s="113"/>
      <c r="AY56" s="113"/>
      <c r="AZ56" s="113"/>
    </row>
    <row r="57" spans="1:52" ht="66" customHeight="1">
      <c r="A57" s="585">
        <v>3</v>
      </c>
      <c r="B57" s="674" t="s">
        <v>66</v>
      </c>
      <c r="C57" s="674"/>
      <c r="D57" s="674"/>
      <c r="E57" s="674"/>
      <c r="F57" s="674"/>
      <c r="G57" s="586"/>
      <c r="H57" s="586"/>
      <c r="AB57" s="580"/>
      <c r="AC57" s="581"/>
      <c r="AQ57" s="113"/>
      <c r="AR57" s="113"/>
      <c r="AS57" s="113"/>
      <c r="AT57" s="113"/>
      <c r="AU57" s="113"/>
      <c r="AV57" s="113"/>
      <c r="AW57" s="113"/>
      <c r="AX57" s="113"/>
      <c r="AY57" s="113"/>
      <c r="AZ57" s="113"/>
    </row>
    <row r="58" spans="1:52" ht="83.25" customHeight="1">
      <c r="A58" s="585">
        <v>3.1</v>
      </c>
      <c r="B58" s="674" t="s">
        <v>328</v>
      </c>
      <c r="C58" s="674"/>
      <c r="D58" s="674"/>
      <c r="E58" s="674"/>
      <c r="F58" s="674"/>
      <c r="G58" s="586"/>
      <c r="H58" s="586"/>
      <c r="AB58" s="580"/>
      <c r="AC58" s="581"/>
      <c r="AQ58" s="113"/>
      <c r="AR58" s="113"/>
      <c r="AS58" s="113"/>
      <c r="AT58" s="113"/>
      <c r="AU58" s="113"/>
      <c r="AV58" s="113"/>
      <c r="AW58" s="113"/>
      <c r="AX58" s="113"/>
      <c r="AY58" s="113"/>
      <c r="AZ58" s="113"/>
    </row>
    <row r="59" spans="1:52" ht="84" customHeight="1">
      <c r="A59" s="585">
        <v>3.2</v>
      </c>
      <c r="B59" s="674" t="s">
        <v>329</v>
      </c>
      <c r="C59" s="674"/>
      <c r="D59" s="674"/>
      <c r="E59" s="674"/>
      <c r="F59" s="674"/>
      <c r="G59" s="586"/>
      <c r="H59" s="586"/>
      <c r="AB59" s="580"/>
      <c r="AC59" s="581"/>
      <c r="AQ59" s="113"/>
      <c r="AR59" s="113"/>
      <c r="AS59" s="113"/>
      <c r="AT59" s="113"/>
      <c r="AU59" s="113"/>
      <c r="AV59" s="113"/>
      <c r="AW59" s="113"/>
      <c r="AX59" s="113"/>
      <c r="AY59" s="113"/>
      <c r="AZ59" s="113"/>
    </row>
    <row r="60" spans="1:52" s="23" customFormat="1" ht="92.25" customHeight="1">
      <c r="A60" s="585">
        <v>4</v>
      </c>
      <c r="B60" s="674" t="s">
        <v>413</v>
      </c>
      <c r="C60" s="674"/>
      <c r="D60" s="674"/>
      <c r="E60" s="674"/>
      <c r="F60" s="674"/>
      <c r="G60" s="586"/>
      <c r="H60" s="586"/>
      <c r="I60" s="55"/>
      <c r="J60" s="55"/>
      <c r="K60" s="55"/>
      <c r="L60" s="55"/>
      <c r="M60" s="55"/>
      <c r="N60" s="55"/>
      <c r="O60" s="55"/>
      <c r="P60" s="55"/>
      <c r="Q60" s="55"/>
      <c r="R60" s="55"/>
      <c r="S60" s="55"/>
      <c r="T60" s="55"/>
      <c r="U60" s="55"/>
      <c r="V60" s="55"/>
      <c r="W60" s="55"/>
      <c r="X60" s="55"/>
      <c r="Y60" s="55"/>
      <c r="Z60" s="55"/>
      <c r="AA60" s="55"/>
      <c r="AB60" s="580"/>
      <c r="AC60" s="581"/>
      <c r="AD60" s="577"/>
      <c r="AE60" s="577"/>
      <c r="AF60" s="55"/>
      <c r="AG60" s="55"/>
      <c r="AH60" s="55"/>
      <c r="AI60" s="55"/>
      <c r="AJ60" s="55"/>
      <c r="AK60" s="55"/>
      <c r="AL60" s="55"/>
      <c r="AM60" s="55"/>
      <c r="AN60" s="55"/>
      <c r="AO60" s="55"/>
      <c r="AP60" s="55"/>
      <c r="AQ60" s="110"/>
      <c r="AR60" s="110"/>
      <c r="AS60" s="110"/>
      <c r="AT60" s="110"/>
      <c r="AU60" s="110"/>
      <c r="AV60" s="110"/>
      <c r="AW60" s="110"/>
      <c r="AX60" s="110"/>
      <c r="AY60" s="110"/>
      <c r="AZ60" s="110"/>
    </row>
    <row r="61" spans="1:52" ht="68.25" customHeight="1">
      <c r="A61" s="585">
        <v>4.0999999999999996</v>
      </c>
      <c r="B61" s="674" t="s">
        <v>460</v>
      </c>
      <c r="C61" s="674"/>
      <c r="D61" s="674"/>
      <c r="E61" s="674"/>
      <c r="F61" s="674"/>
      <c r="G61" s="586"/>
      <c r="H61" s="586"/>
      <c r="AB61" s="580"/>
      <c r="AC61" s="581"/>
      <c r="AQ61" s="113"/>
      <c r="AR61" s="113"/>
      <c r="AS61" s="113"/>
      <c r="AT61" s="113"/>
      <c r="AU61" s="113"/>
      <c r="AV61" s="113"/>
      <c r="AW61" s="113"/>
      <c r="AX61" s="113"/>
      <c r="AY61" s="113"/>
      <c r="AZ61" s="113"/>
    </row>
    <row r="62" spans="1:52" ht="104.25" customHeight="1">
      <c r="A62" s="585">
        <v>4.2</v>
      </c>
      <c r="B62" s="674" t="s">
        <v>461</v>
      </c>
      <c r="C62" s="674"/>
      <c r="D62" s="674"/>
      <c r="E62" s="674"/>
      <c r="F62" s="674"/>
      <c r="G62" s="586"/>
      <c r="H62" s="586"/>
      <c r="AB62" s="580"/>
      <c r="AC62" s="581"/>
      <c r="AQ62" s="113"/>
      <c r="AR62" s="113"/>
      <c r="AS62" s="113"/>
      <c r="AT62" s="113"/>
      <c r="AU62" s="113"/>
      <c r="AV62" s="113"/>
      <c r="AW62" s="113"/>
      <c r="AX62" s="113"/>
      <c r="AY62" s="113"/>
      <c r="AZ62" s="113"/>
    </row>
    <row r="63" spans="1:52" ht="21" customHeight="1">
      <c r="A63" s="585"/>
      <c r="B63" s="674"/>
      <c r="C63" s="674"/>
      <c r="D63" s="674"/>
      <c r="E63" s="674"/>
      <c r="F63" s="674"/>
      <c r="G63" s="586"/>
      <c r="H63" s="586"/>
      <c r="AB63" s="580"/>
      <c r="AC63" s="581"/>
      <c r="AQ63" s="113"/>
      <c r="AR63" s="113"/>
      <c r="AS63" s="113"/>
      <c r="AT63" s="113"/>
      <c r="AU63" s="113"/>
      <c r="AV63" s="113"/>
      <c r="AW63" s="113"/>
      <c r="AX63" s="113"/>
      <c r="AY63" s="113"/>
      <c r="AZ63" s="113"/>
    </row>
    <row r="64" spans="1:52" ht="59.25" customHeight="1">
      <c r="A64" s="585">
        <v>4.3</v>
      </c>
      <c r="B64" s="674" t="s">
        <v>462</v>
      </c>
      <c r="C64" s="674"/>
      <c r="D64" s="674"/>
      <c r="E64" s="674"/>
      <c r="F64" s="674"/>
      <c r="G64" s="586"/>
      <c r="H64" s="586"/>
      <c r="AB64" s="580"/>
      <c r="AC64" s="581"/>
      <c r="AQ64" s="113"/>
      <c r="AR64" s="113"/>
      <c r="AS64" s="113"/>
      <c r="AT64" s="113"/>
      <c r="AU64" s="113"/>
      <c r="AV64" s="113"/>
      <c r="AW64" s="113"/>
      <c r="AX64" s="113"/>
      <c r="AY64" s="113"/>
      <c r="AZ64" s="113"/>
    </row>
    <row r="65" spans="1:52" ht="14.25" customHeight="1">
      <c r="A65" s="585"/>
      <c r="B65" s="674"/>
      <c r="C65" s="674"/>
      <c r="D65" s="674"/>
      <c r="E65" s="674"/>
      <c r="F65" s="674"/>
      <c r="G65" s="586"/>
      <c r="H65" s="586"/>
      <c r="AB65" s="580"/>
      <c r="AC65" s="581"/>
      <c r="AQ65" s="113"/>
      <c r="AR65" s="113"/>
      <c r="AS65" s="113"/>
      <c r="AT65" s="113"/>
      <c r="AU65" s="113"/>
      <c r="AV65" s="113"/>
      <c r="AW65" s="113"/>
      <c r="AX65" s="113"/>
      <c r="AY65" s="113"/>
      <c r="AZ65" s="113"/>
    </row>
    <row r="66" spans="1:52" ht="21" customHeight="1">
      <c r="A66" s="609">
        <v>5</v>
      </c>
      <c r="B66" s="681" t="s">
        <v>67</v>
      </c>
      <c r="C66" s="681"/>
      <c r="D66" s="681"/>
      <c r="E66" s="681"/>
      <c r="F66" s="681"/>
      <c r="G66" s="35"/>
      <c r="H66" s="35"/>
      <c r="AB66" s="580"/>
      <c r="AC66" s="581"/>
      <c r="AQ66" s="113"/>
      <c r="AR66" s="113"/>
      <c r="AS66" s="113"/>
      <c r="AT66" s="113"/>
      <c r="AU66" s="113"/>
      <c r="AV66" s="113"/>
      <c r="AW66" s="113"/>
      <c r="AX66" s="113"/>
      <c r="AY66" s="113"/>
      <c r="AZ66" s="113"/>
    </row>
    <row r="67" spans="1:52" s="23" customFormat="1" ht="223.5" customHeight="1">
      <c r="A67" s="585">
        <v>5.0999999999999996</v>
      </c>
      <c r="B67" s="674" t="s">
        <v>463</v>
      </c>
      <c r="C67" s="674"/>
      <c r="D67" s="674"/>
      <c r="E67" s="674"/>
      <c r="F67" s="674"/>
      <c r="G67" s="586"/>
      <c r="H67" s="586"/>
      <c r="I67" s="55"/>
      <c r="J67" s="55"/>
      <c r="K67" s="55"/>
      <c r="L67" s="55"/>
      <c r="M67" s="55"/>
      <c r="N67" s="55"/>
      <c r="O67" s="55"/>
      <c r="P67" s="55"/>
      <c r="Q67" s="55"/>
      <c r="R67" s="55"/>
      <c r="S67" s="55"/>
      <c r="T67" s="55"/>
      <c r="U67" s="55"/>
      <c r="V67" s="55"/>
      <c r="W67" s="55"/>
      <c r="X67" s="55"/>
      <c r="Y67" s="55"/>
      <c r="Z67" s="55"/>
      <c r="AA67" s="55"/>
      <c r="AB67" s="580"/>
      <c r="AC67" s="581"/>
      <c r="AD67" s="577"/>
      <c r="AE67" s="577"/>
      <c r="AF67" s="55"/>
      <c r="AG67" s="55"/>
      <c r="AH67" s="55"/>
      <c r="AI67" s="55"/>
      <c r="AJ67" s="55"/>
      <c r="AK67" s="55"/>
      <c r="AL67" s="55"/>
      <c r="AM67" s="55"/>
      <c r="AN67" s="55"/>
      <c r="AO67" s="55"/>
      <c r="AP67" s="55"/>
      <c r="AQ67" s="110"/>
      <c r="AR67" s="110"/>
      <c r="AS67" s="110"/>
      <c r="AT67" s="110"/>
      <c r="AU67" s="110"/>
      <c r="AV67" s="110"/>
      <c r="AW67" s="110"/>
      <c r="AX67" s="110"/>
      <c r="AY67" s="110"/>
      <c r="AZ67" s="110"/>
    </row>
    <row r="68" spans="1:52" s="23" customFormat="1" ht="33" customHeight="1">
      <c r="A68" s="585">
        <v>6</v>
      </c>
      <c r="B68" s="674" t="s">
        <v>68</v>
      </c>
      <c r="C68" s="674"/>
      <c r="D68" s="674"/>
      <c r="E68" s="674"/>
      <c r="F68" s="674"/>
      <c r="G68" s="586"/>
      <c r="H68" s="586"/>
      <c r="I68" s="55"/>
      <c r="J68" s="55"/>
      <c r="K68" s="55"/>
      <c r="L68" s="55"/>
      <c r="M68" s="55"/>
      <c r="N68" s="55"/>
      <c r="O68" s="55"/>
      <c r="P68" s="55"/>
      <c r="Q68" s="55"/>
      <c r="R68" s="55"/>
      <c r="S68" s="55"/>
      <c r="T68" s="55"/>
      <c r="U68" s="55"/>
      <c r="V68" s="55"/>
      <c r="W68" s="55"/>
      <c r="X68" s="55"/>
      <c r="Y68" s="55"/>
      <c r="Z68" s="55"/>
      <c r="AA68" s="55"/>
      <c r="AB68" s="580"/>
      <c r="AC68" s="581"/>
      <c r="AD68" s="577"/>
      <c r="AE68" s="577"/>
      <c r="AF68" s="55"/>
      <c r="AG68" s="55"/>
      <c r="AH68" s="55"/>
      <c r="AI68" s="55"/>
      <c r="AJ68" s="55"/>
      <c r="AK68" s="55"/>
      <c r="AL68" s="55"/>
      <c r="AM68" s="55"/>
      <c r="AN68" s="55"/>
      <c r="AO68" s="55"/>
      <c r="AP68" s="55"/>
      <c r="AQ68" s="110"/>
      <c r="AR68" s="110"/>
      <c r="AS68" s="110"/>
      <c r="AT68" s="110"/>
      <c r="AU68" s="110"/>
      <c r="AV68" s="110"/>
      <c r="AW68" s="110"/>
      <c r="AX68" s="110"/>
      <c r="AY68" s="110"/>
      <c r="AZ68" s="110"/>
    </row>
    <row r="69" spans="1:52" s="23" customFormat="1" ht="26.1" customHeight="1">
      <c r="A69" s="609"/>
      <c r="B69" s="48" t="s">
        <v>353</v>
      </c>
      <c r="C69" s="31" t="s">
        <v>69</v>
      </c>
      <c r="D69" s="28"/>
      <c r="E69" s="610" t="s">
        <v>70</v>
      </c>
      <c r="G69" s="61"/>
      <c r="H69" s="61"/>
      <c r="I69" s="61"/>
      <c r="J69" s="61"/>
      <c r="K69" s="61"/>
      <c r="L69" s="61"/>
      <c r="M69" s="61"/>
      <c r="N69" s="61"/>
      <c r="O69" s="61"/>
      <c r="P69" s="61"/>
      <c r="Q69" s="61"/>
      <c r="R69" s="61"/>
      <c r="S69" s="61"/>
      <c r="T69" s="61"/>
      <c r="U69" s="61"/>
      <c r="V69" s="61"/>
      <c r="W69" s="61"/>
      <c r="X69" s="61"/>
      <c r="Y69" s="61"/>
      <c r="Z69" s="61"/>
      <c r="AA69" s="61"/>
      <c r="AB69" s="574"/>
      <c r="AC69" s="581"/>
      <c r="AD69" s="611"/>
      <c r="AE69" s="611"/>
      <c r="AF69" s="61"/>
      <c r="AG69" s="61"/>
      <c r="AH69" s="61"/>
      <c r="AI69" s="61"/>
      <c r="AJ69" s="61"/>
      <c r="AK69" s="61"/>
      <c r="AL69" s="61"/>
      <c r="AM69" s="61"/>
      <c r="AN69" s="61"/>
      <c r="AO69" s="61"/>
      <c r="AP69" s="61"/>
      <c r="AQ69" s="110"/>
      <c r="AR69" s="110"/>
      <c r="AS69" s="110"/>
      <c r="AT69" s="110"/>
      <c r="AU69" s="110"/>
      <c r="AV69" s="110"/>
      <c r="AW69" s="110"/>
      <c r="AX69" s="110"/>
      <c r="AY69" s="110"/>
      <c r="AZ69" s="110"/>
    </row>
    <row r="70" spans="1:52" s="23" customFormat="1" ht="26.1" customHeight="1">
      <c r="A70" s="609"/>
      <c r="B70" s="48" t="s">
        <v>354</v>
      </c>
      <c r="C70" s="31" t="s">
        <v>699</v>
      </c>
      <c r="D70" s="28"/>
      <c r="E70" s="610" t="s">
        <v>700</v>
      </c>
      <c r="G70" s="61"/>
      <c r="H70" s="61"/>
      <c r="I70" s="61"/>
      <c r="J70" s="61"/>
      <c r="K70" s="61"/>
      <c r="L70" s="61"/>
      <c r="M70" s="61"/>
      <c r="N70" s="61"/>
      <c r="O70" s="61"/>
      <c r="P70" s="61"/>
      <c r="Q70" s="61"/>
      <c r="R70" s="61"/>
      <c r="S70" s="61"/>
      <c r="T70" s="61"/>
      <c r="U70" s="61"/>
      <c r="V70" s="61"/>
      <c r="W70" s="61"/>
      <c r="X70" s="61"/>
      <c r="Y70" s="61"/>
      <c r="Z70" s="61"/>
      <c r="AA70" s="61"/>
      <c r="AB70" s="574"/>
      <c r="AC70" s="581"/>
      <c r="AD70" s="611"/>
      <c r="AE70" s="611"/>
      <c r="AF70" s="61"/>
      <c r="AG70" s="61"/>
      <c r="AH70" s="61"/>
      <c r="AI70" s="61"/>
      <c r="AJ70" s="61"/>
      <c r="AK70" s="61"/>
      <c r="AL70" s="61"/>
      <c r="AM70" s="61"/>
      <c r="AN70" s="61"/>
      <c r="AO70" s="61"/>
      <c r="AP70" s="61"/>
      <c r="AQ70" s="110"/>
      <c r="AR70" s="110"/>
      <c r="AS70" s="110"/>
      <c r="AT70" s="110"/>
      <c r="AU70" s="110"/>
      <c r="AV70" s="110"/>
      <c r="AW70" s="110"/>
      <c r="AX70" s="110"/>
      <c r="AY70" s="110"/>
      <c r="AZ70" s="110"/>
    </row>
    <row r="71" spans="1:52" s="23" customFormat="1" ht="26.1" customHeight="1">
      <c r="A71" s="609"/>
      <c r="B71" s="48" t="s">
        <v>355</v>
      </c>
      <c r="C71" s="31" t="s">
        <v>71</v>
      </c>
      <c r="D71" s="28"/>
      <c r="E71" s="610" t="s">
        <v>72</v>
      </c>
      <c r="G71" s="61"/>
      <c r="H71" s="61"/>
      <c r="I71" s="61"/>
      <c r="J71" s="61"/>
      <c r="K71" s="61"/>
      <c r="L71" s="61"/>
      <c r="M71" s="61"/>
      <c r="N71" s="61"/>
      <c r="O71" s="61"/>
      <c r="P71" s="61"/>
      <c r="Q71" s="61"/>
      <c r="R71" s="61"/>
      <c r="S71" s="61"/>
      <c r="T71" s="61"/>
      <c r="U71" s="61"/>
      <c r="V71" s="61"/>
      <c r="W71" s="61"/>
      <c r="X71" s="61"/>
      <c r="Y71" s="61"/>
      <c r="Z71" s="61"/>
      <c r="AA71" s="61"/>
      <c r="AB71" s="575"/>
      <c r="AC71" s="581"/>
      <c r="AD71" s="611"/>
      <c r="AE71" s="611"/>
      <c r="AF71" s="61"/>
      <c r="AG71" s="61"/>
      <c r="AH71" s="61"/>
      <c r="AI71" s="61"/>
      <c r="AJ71" s="61"/>
      <c r="AK71" s="61"/>
      <c r="AL71" s="61"/>
      <c r="AM71" s="61"/>
      <c r="AN71" s="61"/>
      <c r="AO71" s="61"/>
      <c r="AP71" s="61"/>
      <c r="AQ71" s="110"/>
      <c r="AR71" s="110"/>
      <c r="AS71" s="110"/>
      <c r="AT71" s="110"/>
      <c r="AU71" s="110"/>
      <c r="AV71" s="110"/>
      <c r="AW71" s="110"/>
      <c r="AX71" s="110"/>
      <c r="AY71" s="110"/>
      <c r="AZ71" s="110"/>
    </row>
    <row r="72" spans="1:52" s="23" customFormat="1" ht="26.1" customHeight="1">
      <c r="A72" s="609"/>
      <c r="B72" s="48" t="s">
        <v>356</v>
      </c>
      <c r="C72" s="31" t="s">
        <v>73</v>
      </c>
      <c r="D72" s="28"/>
      <c r="E72" s="610" t="s">
        <v>74</v>
      </c>
      <c r="G72" s="61"/>
      <c r="H72" s="61"/>
      <c r="I72" s="61"/>
      <c r="J72" s="61"/>
      <c r="K72" s="61"/>
      <c r="L72" s="61"/>
      <c r="M72" s="61"/>
      <c r="N72" s="61"/>
      <c r="O72" s="61"/>
      <c r="P72" s="61"/>
      <c r="Q72" s="61"/>
      <c r="R72" s="61"/>
      <c r="S72" s="61"/>
      <c r="T72" s="61"/>
      <c r="U72" s="61"/>
      <c r="V72" s="61"/>
      <c r="W72" s="61"/>
      <c r="X72" s="61"/>
      <c r="Y72" s="61"/>
      <c r="Z72" s="61"/>
      <c r="AA72" s="61"/>
      <c r="AB72" s="575"/>
      <c r="AC72" s="581"/>
      <c r="AD72" s="611"/>
      <c r="AE72" s="611"/>
      <c r="AF72" s="61"/>
      <c r="AG72" s="61"/>
      <c r="AH72" s="61"/>
      <c r="AI72" s="61"/>
      <c r="AJ72" s="61"/>
      <c r="AK72" s="61"/>
      <c r="AL72" s="61"/>
      <c r="AM72" s="61"/>
      <c r="AN72" s="61"/>
      <c r="AO72" s="61"/>
      <c r="AP72" s="61"/>
      <c r="AQ72" s="110"/>
      <c r="AR72" s="110"/>
      <c r="AS72" s="110"/>
      <c r="AT72" s="110"/>
      <c r="AU72" s="110"/>
      <c r="AV72" s="110"/>
      <c r="AW72" s="110"/>
      <c r="AX72" s="110"/>
      <c r="AY72" s="110"/>
      <c r="AZ72" s="110"/>
    </row>
    <row r="73" spans="1:52" s="23" customFormat="1" ht="26.1" customHeight="1">
      <c r="A73" s="609"/>
      <c r="B73" s="48" t="s">
        <v>701</v>
      </c>
      <c r="C73" s="31" t="s">
        <v>76</v>
      </c>
      <c r="D73" s="28"/>
      <c r="E73" s="610" t="s">
        <v>77</v>
      </c>
      <c r="G73" s="61"/>
      <c r="H73" s="61"/>
      <c r="I73" s="61"/>
      <c r="J73" s="60"/>
      <c r="K73" s="60"/>
      <c r="L73" s="60"/>
      <c r="M73" s="60"/>
      <c r="N73" s="60"/>
      <c r="O73" s="60"/>
      <c r="P73" s="60"/>
      <c r="Q73" s="60"/>
      <c r="R73" s="60"/>
      <c r="S73" s="60"/>
      <c r="T73" s="60"/>
      <c r="U73" s="60"/>
      <c r="V73" s="60"/>
      <c r="W73" s="60"/>
      <c r="X73" s="60"/>
      <c r="Y73" s="60"/>
      <c r="Z73" s="60"/>
      <c r="AA73" s="60"/>
      <c r="AB73" s="575"/>
      <c r="AC73" s="581"/>
      <c r="AD73" s="611"/>
      <c r="AE73" s="611"/>
      <c r="AF73" s="61"/>
      <c r="AG73" s="61"/>
      <c r="AH73" s="61"/>
      <c r="AI73" s="61"/>
      <c r="AJ73" s="61"/>
      <c r="AK73" s="61"/>
      <c r="AL73" s="61"/>
      <c r="AM73" s="61"/>
      <c r="AN73" s="61"/>
      <c r="AO73" s="61"/>
      <c r="AP73" s="61"/>
      <c r="AQ73" s="110"/>
      <c r="AR73" s="110"/>
      <c r="AS73" s="110"/>
      <c r="AT73" s="110"/>
      <c r="AU73" s="110"/>
      <c r="AV73" s="110"/>
      <c r="AW73" s="110"/>
      <c r="AX73" s="110"/>
      <c r="AY73" s="110"/>
      <c r="AZ73" s="110"/>
    </row>
    <row r="74" spans="1:52" s="23" customFormat="1" ht="26.1" customHeight="1">
      <c r="A74" s="609"/>
      <c r="B74" s="48" t="s">
        <v>78</v>
      </c>
      <c r="C74" s="31" t="s">
        <v>79</v>
      </c>
      <c r="D74" s="28"/>
      <c r="E74" s="610" t="s">
        <v>81</v>
      </c>
      <c r="G74" s="61"/>
      <c r="H74" s="61"/>
      <c r="I74" s="61"/>
      <c r="J74" s="61"/>
      <c r="K74" s="61"/>
      <c r="L74" s="61"/>
      <c r="M74" s="61"/>
      <c r="N74" s="61"/>
      <c r="O74" s="61"/>
      <c r="P74" s="61"/>
      <c r="Q74" s="61"/>
      <c r="R74" s="61"/>
      <c r="S74" s="61"/>
      <c r="T74" s="61"/>
      <c r="U74" s="61"/>
      <c r="V74" s="61"/>
      <c r="W74" s="61"/>
      <c r="X74" s="61"/>
      <c r="Y74" s="61"/>
      <c r="Z74" s="61"/>
      <c r="AA74" s="61"/>
      <c r="AB74" s="575"/>
      <c r="AC74" s="581"/>
      <c r="AD74" s="611"/>
      <c r="AE74" s="611"/>
      <c r="AF74" s="61"/>
      <c r="AG74" s="61"/>
      <c r="AH74" s="61"/>
      <c r="AI74" s="61"/>
      <c r="AJ74" s="61"/>
      <c r="AK74" s="61"/>
      <c r="AL74" s="61"/>
      <c r="AM74" s="61"/>
      <c r="AN74" s="61"/>
      <c r="AO74" s="61"/>
      <c r="AP74" s="61"/>
      <c r="AQ74" s="110"/>
      <c r="AR74" s="110"/>
      <c r="AS74" s="110"/>
      <c r="AT74" s="110"/>
      <c r="AU74" s="110"/>
      <c r="AV74" s="110"/>
      <c r="AW74" s="110"/>
      <c r="AX74" s="110"/>
      <c r="AY74" s="110"/>
      <c r="AZ74" s="110"/>
    </row>
    <row r="75" spans="1:52" s="23" customFormat="1" ht="26.1" customHeight="1">
      <c r="A75" s="609"/>
      <c r="B75" s="48" t="s">
        <v>82</v>
      </c>
      <c r="C75" s="31" t="s">
        <v>83</v>
      </c>
      <c r="D75" s="28"/>
      <c r="E75" s="610" t="s">
        <v>84</v>
      </c>
      <c r="G75" s="61"/>
      <c r="H75" s="61"/>
      <c r="I75" s="61"/>
      <c r="J75" s="61"/>
      <c r="K75" s="61"/>
      <c r="L75" s="61"/>
      <c r="M75" s="61"/>
      <c r="N75" s="61"/>
      <c r="O75" s="61"/>
      <c r="P75" s="61"/>
      <c r="Q75" s="61"/>
      <c r="R75" s="61"/>
      <c r="S75" s="61"/>
      <c r="T75" s="61"/>
      <c r="U75" s="61"/>
      <c r="V75" s="61"/>
      <c r="W75" s="61"/>
      <c r="X75" s="61"/>
      <c r="Y75" s="61"/>
      <c r="Z75" s="61"/>
      <c r="AA75" s="61"/>
      <c r="AB75" s="575"/>
      <c r="AC75" s="581"/>
      <c r="AD75" s="611"/>
      <c r="AE75" s="611"/>
      <c r="AF75" s="61"/>
      <c r="AG75" s="61"/>
      <c r="AH75" s="61"/>
      <c r="AI75" s="61"/>
      <c r="AJ75" s="61"/>
      <c r="AK75" s="61"/>
      <c r="AL75" s="61"/>
      <c r="AM75" s="61"/>
      <c r="AN75" s="61"/>
      <c r="AO75" s="61"/>
      <c r="AP75" s="61"/>
      <c r="AQ75" s="110"/>
      <c r="AR75" s="110"/>
      <c r="AS75" s="110"/>
      <c r="AT75" s="110"/>
      <c r="AU75" s="110"/>
      <c r="AV75" s="110"/>
      <c r="AW75" s="110"/>
      <c r="AX75" s="110"/>
      <c r="AY75" s="110"/>
      <c r="AZ75" s="110"/>
    </row>
    <row r="76" spans="1:52" ht="26.1" customHeight="1">
      <c r="A76" s="609"/>
      <c r="B76" s="48" t="s">
        <v>85</v>
      </c>
      <c r="C76" s="31" t="s">
        <v>86</v>
      </c>
      <c r="E76" s="610" t="s">
        <v>87</v>
      </c>
      <c r="F76" s="23"/>
      <c r="G76" s="60"/>
      <c r="H76" s="60"/>
      <c r="I76" s="61"/>
      <c r="J76" s="60"/>
      <c r="K76" s="60"/>
      <c r="L76" s="60"/>
      <c r="M76" s="60"/>
      <c r="N76" s="60"/>
      <c r="O76" s="60"/>
      <c r="P76" s="60"/>
      <c r="Q76" s="60"/>
      <c r="R76" s="60"/>
      <c r="S76" s="60"/>
      <c r="T76" s="60"/>
      <c r="U76" s="60"/>
      <c r="V76" s="60"/>
      <c r="W76" s="60"/>
      <c r="X76" s="60"/>
      <c r="Y76" s="60"/>
      <c r="Z76" s="60"/>
      <c r="AA76" s="60"/>
      <c r="AB76" s="575"/>
      <c r="AC76" s="581"/>
      <c r="AD76" s="612"/>
      <c r="AE76" s="612"/>
      <c r="AF76" s="60"/>
      <c r="AG76" s="60"/>
      <c r="AH76" s="60"/>
      <c r="AI76" s="60"/>
      <c r="AJ76" s="60"/>
      <c r="AK76" s="60"/>
      <c r="AL76" s="60"/>
      <c r="AM76" s="60"/>
      <c r="AN76" s="60"/>
      <c r="AO76" s="60"/>
      <c r="AP76" s="60"/>
      <c r="AQ76" s="113"/>
      <c r="AR76" s="113"/>
      <c r="AS76" s="113"/>
      <c r="AT76" s="113"/>
      <c r="AU76" s="113"/>
      <c r="AV76" s="113"/>
      <c r="AW76" s="113"/>
      <c r="AX76" s="113"/>
      <c r="AY76" s="113"/>
      <c r="AZ76" s="113"/>
    </row>
    <row r="77" spans="1:52" ht="26.1" customHeight="1">
      <c r="A77" s="609"/>
      <c r="B77" s="48" t="s">
        <v>20</v>
      </c>
      <c r="C77" s="31" t="s">
        <v>88</v>
      </c>
      <c r="E77" s="610" t="s">
        <v>89</v>
      </c>
      <c r="F77" s="23"/>
      <c r="G77" s="60"/>
      <c r="H77" s="60"/>
      <c r="I77" s="61"/>
      <c r="J77" s="60"/>
      <c r="K77" s="60"/>
      <c r="L77" s="60"/>
      <c r="M77" s="60"/>
      <c r="N77" s="60"/>
      <c r="O77" s="60"/>
      <c r="P77" s="60"/>
      <c r="Q77" s="60"/>
      <c r="R77" s="60"/>
      <c r="S77" s="60"/>
      <c r="T77" s="60"/>
      <c r="U77" s="60"/>
      <c r="V77" s="60"/>
      <c r="W77" s="60"/>
      <c r="X77" s="60"/>
      <c r="Y77" s="60"/>
      <c r="Z77" s="60"/>
      <c r="AA77" s="60"/>
      <c r="AB77" s="575"/>
      <c r="AC77" s="581"/>
      <c r="AD77" s="612"/>
      <c r="AE77" s="612"/>
      <c r="AF77" s="60"/>
      <c r="AG77" s="60"/>
      <c r="AH77" s="60"/>
      <c r="AI77" s="60"/>
      <c r="AJ77" s="60"/>
      <c r="AK77" s="60"/>
      <c r="AL77" s="60"/>
      <c r="AM77" s="60"/>
      <c r="AN77" s="60"/>
      <c r="AO77" s="60"/>
      <c r="AP77" s="60"/>
      <c r="AQ77" s="113"/>
      <c r="AR77" s="113"/>
      <c r="AS77" s="113"/>
      <c r="AT77" s="113"/>
      <c r="AU77" s="113"/>
      <c r="AV77" s="113"/>
      <c r="AW77" s="113"/>
      <c r="AX77" s="113"/>
      <c r="AY77" s="113"/>
      <c r="AZ77" s="113"/>
    </row>
    <row r="78" spans="1:52" ht="26.1" customHeight="1">
      <c r="A78" s="48"/>
      <c r="B78" s="48" t="s">
        <v>90</v>
      </c>
      <c r="C78" s="31" t="s">
        <v>91</v>
      </c>
      <c r="E78" s="610" t="s">
        <v>92</v>
      </c>
      <c r="F78" s="24"/>
      <c r="G78" s="60"/>
      <c r="H78" s="60"/>
      <c r="I78" s="61"/>
      <c r="J78" s="60"/>
      <c r="K78" s="60"/>
      <c r="L78" s="60"/>
      <c r="M78" s="60"/>
      <c r="N78" s="60"/>
      <c r="O78" s="60"/>
      <c r="P78" s="60"/>
      <c r="Q78" s="60"/>
      <c r="R78" s="60"/>
      <c r="S78" s="60"/>
      <c r="T78" s="60"/>
      <c r="U78" s="60"/>
      <c r="V78" s="60"/>
      <c r="W78" s="60"/>
      <c r="X78" s="60"/>
      <c r="Y78" s="60"/>
      <c r="Z78" s="60"/>
      <c r="AA78" s="60"/>
      <c r="AB78" s="575"/>
      <c r="AC78" s="581"/>
      <c r="AD78" s="612"/>
      <c r="AE78" s="612"/>
      <c r="AF78" s="60"/>
      <c r="AG78" s="60"/>
      <c r="AH78" s="60"/>
      <c r="AI78" s="60"/>
      <c r="AJ78" s="60"/>
      <c r="AK78" s="60"/>
      <c r="AL78" s="60"/>
      <c r="AM78" s="60"/>
      <c r="AN78" s="60"/>
      <c r="AO78" s="60"/>
      <c r="AP78" s="60"/>
      <c r="AQ78" s="113"/>
      <c r="AR78" s="113"/>
      <c r="AS78" s="113"/>
      <c r="AT78" s="113"/>
      <c r="AU78" s="113"/>
      <c r="AV78" s="113"/>
      <c r="AW78" s="113"/>
      <c r="AX78" s="113"/>
      <c r="AY78" s="113"/>
      <c r="AZ78" s="113"/>
    </row>
    <row r="79" spans="1:52" ht="26.1" customHeight="1">
      <c r="A79" s="48"/>
      <c r="B79" s="48" t="s">
        <v>93</v>
      </c>
      <c r="C79" s="31" t="s">
        <v>94</v>
      </c>
      <c r="E79" s="610" t="s">
        <v>95</v>
      </c>
      <c r="F79" s="24"/>
      <c r="G79" s="60"/>
      <c r="H79" s="60"/>
      <c r="I79" s="61"/>
      <c r="J79" s="60"/>
      <c r="K79" s="60"/>
      <c r="L79" s="60"/>
      <c r="M79" s="60"/>
      <c r="N79" s="60"/>
      <c r="O79" s="60"/>
      <c r="P79" s="60"/>
      <c r="Q79" s="60"/>
      <c r="R79" s="60"/>
      <c r="S79" s="60"/>
      <c r="T79" s="60"/>
      <c r="U79" s="60"/>
      <c r="V79" s="60"/>
      <c r="W79" s="60"/>
      <c r="X79" s="60"/>
      <c r="Y79" s="60"/>
      <c r="Z79" s="60"/>
      <c r="AA79" s="60"/>
      <c r="AB79" s="575"/>
      <c r="AC79" s="581"/>
      <c r="AD79" s="612"/>
      <c r="AE79" s="612"/>
      <c r="AF79" s="60"/>
      <c r="AG79" s="60"/>
      <c r="AH79" s="60"/>
      <c r="AI79" s="60"/>
      <c r="AJ79" s="60"/>
      <c r="AK79" s="60"/>
      <c r="AL79" s="60"/>
      <c r="AM79" s="60"/>
      <c r="AN79" s="60"/>
      <c r="AO79" s="60"/>
      <c r="AP79" s="60"/>
      <c r="AQ79" s="113"/>
      <c r="AR79" s="113"/>
      <c r="AS79" s="113"/>
      <c r="AT79" s="113"/>
      <c r="AU79" s="113"/>
      <c r="AV79" s="113"/>
      <c r="AW79" s="113"/>
      <c r="AX79" s="113"/>
      <c r="AY79" s="113"/>
      <c r="AZ79" s="113"/>
    </row>
    <row r="80" spans="1:52" ht="26.1" customHeight="1">
      <c r="A80" s="48"/>
      <c r="B80" s="48" t="s">
        <v>96</v>
      </c>
      <c r="C80" s="31" t="s">
        <v>97</v>
      </c>
      <c r="E80" s="610" t="s">
        <v>98</v>
      </c>
      <c r="F80" s="24"/>
      <c r="G80" s="60"/>
      <c r="H80" s="60"/>
      <c r="I80" s="61"/>
      <c r="J80" s="60"/>
      <c r="K80" s="60"/>
      <c r="L80" s="60"/>
      <c r="M80" s="60"/>
      <c r="N80" s="60"/>
      <c r="O80" s="60"/>
      <c r="P80" s="60"/>
      <c r="Q80" s="60"/>
      <c r="R80" s="60"/>
      <c r="S80" s="60"/>
      <c r="T80" s="60"/>
      <c r="U80" s="60"/>
      <c r="V80" s="60"/>
      <c r="W80" s="60"/>
      <c r="X80" s="60"/>
      <c r="Y80" s="60"/>
      <c r="Z80" s="60"/>
      <c r="AA80" s="60"/>
      <c r="AB80" s="575"/>
      <c r="AC80" s="581"/>
      <c r="AD80" s="612"/>
      <c r="AE80" s="612"/>
      <c r="AF80" s="60"/>
      <c r="AG80" s="60"/>
      <c r="AH80" s="60"/>
      <c r="AI80" s="60"/>
      <c r="AJ80" s="60"/>
      <c r="AK80" s="60"/>
      <c r="AL80" s="60"/>
      <c r="AM80" s="60"/>
      <c r="AN80" s="60"/>
      <c r="AO80" s="60"/>
      <c r="AP80" s="60"/>
      <c r="AQ80" s="113"/>
      <c r="AR80" s="113"/>
      <c r="AS80" s="113"/>
      <c r="AT80" s="113"/>
      <c r="AU80" s="113"/>
      <c r="AV80" s="113"/>
      <c r="AW80" s="113"/>
      <c r="AX80" s="113"/>
      <c r="AY80" s="113"/>
      <c r="AZ80" s="113"/>
    </row>
    <row r="81" spans="1:52" ht="26.1" customHeight="1">
      <c r="A81" s="48"/>
      <c r="B81" s="48" t="s">
        <v>702</v>
      </c>
      <c r="C81" s="6" t="s">
        <v>788</v>
      </c>
      <c r="D81" s="6"/>
      <c r="E81" s="8" t="s">
        <v>789</v>
      </c>
      <c r="F81" s="24"/>
      <c r="G81" s="60"/>
      <c r="H81" s="60"/>
      <c r="I81" s="61"/>
      <c r="J81" s="60"/>
      <c r="K81" s="60"/>
      <c r="L81" s="60"/>
      <c r="M81" s="60"/>
      <c r="N81" s="60"/>
      <c r="O81" s="60"/>
      <c r="P81" s="60"/>
      <c r="Q81" s="60"/>
      <c r="R81" s="60"/>
      <c r="S81" s="60"/>
      <c r="T81" s="60"/>
      <c r="U81" s="60"/>
      <c r="V81" s="60"/>
      <c r="W81" s="60"/>
      <c r="X81" s="60"/>
      <c r="Y81" s="60"/>
      <c r="Z81" s="60"/>
      <c r="AA81" s="60"/>
      <c r="AB81" s="575"/>
      <c r="AC81" s="581"/>
      <c r="AD81" s="612"/>
      <c r="AE81" s="612"/>
      <c r="AF81" s="60"/>
      <c r="AG81" s="60"/>
      <c r="AH81" s="60"/>
      <c r="AI81" s="60"/>
      <c r="AJ81" s="60"/>
      <c r="AK81" s="60"/>
      <c r="AL81" s="60"/>
      <c r="AM81" s="60"/>
      <c r="AN81" s="60"/>
      <c r="AO81" s="60"/>
      <c r="AP81" s="60"/>
      <c r="AQ81" s="113"/>
      <c r="AR81" s="113"/>
      <c r="AS81" s="113"/>
      <c r="AT81" s="113"/>
      <c r="AU81" s="113"/>
      <c r="AV81" s="113"/>
      <c r="AW81" s="113"/>
      <c r="AX81" s="113"/>
      <c r="AY81" s="113"/>
      <c r="AZ81" s="113"/>
    </row>
    <row r="82" spans="1:52" ht="41.25" customHeight="1">
      <c r="A82" s="48"/>
      <c r="B82" s="48" t="s">
        <v>790</v>
      </c>
      <c r="C82" s="667" t="s">
        <v>100</v>
      </c>
      <c r="D82" s="667"/>
      <c r="E82" s="613" t="s">
        <v>99</v>
      </c>
      <c r="F82" s="24"/>
      <c r="G82" s="60"/>
      <c r="H82" s="60"/>
      <c r="I82" s="61"/>
      <c r="J82" s="61"/>
      <c r="K82" s="61"/>
      <c r="L82" s="61"/>
      <c r="M82" s="61"/>
      <c r="N82" s="61"/>
      <c r="O82" s="61"/>
      <c r="P82" s="61"/>
      <c r="Q82" s="61"/>
      <c r="R82" s="61"/>
      <c r="S82" s="61"/>
      <c r="T82" s="61"/>
      <c r="U82" s="61"/>
      <c r="V82" s="61"/>
      <c r="W82" s="61"/>
      <c r="X82" s="61"/>
      <c r="Y82" s="61"/>
      <c r="Z82" s="61"/>
      <c r="AA82" s="61"/>
      <c r="AB82" s="580"/>
      <c r="AC82" s="581"/>
      <c r="AD82" s="612"/>
      <c r="AE82" s="612"/>
      <c r="AF82" s="60"/>
      <c r="AG82" s="60"/>
      <c r="AH82" s="60"/>
      <c r="AI82" s="60"/>
      <c r="AJ82" s="60"/>
      <c r="AK82" s="60"/>
      <c r="AL82" s="60"/>
      <c r="AM82" s="60"/>
      <c r="AN82" s="60"/>
      <c r="AO82" s="60"/>
      <c r="AP82" s="60"/>
      <c r="AQ82" s="113"/>
      <c r="AR82" s="113"/>
      <c r="AS82" s="113"/>
      <c r="AT82" s="113"/>
      <c r="AU82" s="113"/>
      <c r="AV82" s="113"/>
      <c r="AW82" s="113"/>
      <c r="AX82" s="113"/>
      <c r="AY82" s="113"/>
      <c r="AZ82" s="113"/>
    </row>
    <row r="83" spans="1:52" ht="38.25" customHeight="1">
      <c r="B83" s="674" t="s">
        <v>101</v>
      </c>
      <c r="C83" s="674"/>
      <c r="D83" s="674"/>
      <c r="E83" s="674"/>
      <c r="F83" s="674"/>
      <c r="G83" s="586"/>
      <c r="H83" s="586"/>
      <c r="AB83" s="580"/>
      <c r="AC83" s="581"/>
      <c r="AQ83" s="113"/>
      <c r="AR83" s="113"/>
      <c r="AS83" s="113"/>
      <c r="AT83" s="113"/>
      <c r="AU83" s="113"/>
      <c r="AV83" s="113"/>
      <c r="AW83" s="113"/>
      <c r="AX83" s="113"/>
      <c r="AY83" s="113"/>
      <c r="AZ83" s="113"/>
    </row>
    <row r="84" spans="1:52" ht="60" customHeight="1">
      <c r="A84" s="585">
        <v>7</v>
      </c>
      <c r="B84" s="674" t="s">
        <v>106</v>
      </c>
      <c r="C84" s="674"/>
      <c r="D84" s="674"/>
      <c r="E84" s="674"/>
      <c r="F84" s="674"/>
      <c r="G84" s="586"/>
      <c r="H84" s="586"/>
      <c r="AB84" s="580"/>
      <c r="AC84" s="581"/>
      <c r="AQ84" s="113"/>
      <c r="AR84" s="113"/>
      <c r="AS84" s="113"/>
      <c r="AT84" s="113"/>
      <c r="AU84" s="113"/>
      <c r="AV84" s="113"/>
      <c r="AW84" s="113"/>
      <c r="AX84" s="113"/>
      <c r="AY84" s="113"/>
      <c r="AZ84" s="113"/>
    </row>
    <row r="85" spans="1:52" ht="46.5" customHeight="1">
      <c r="A85" s="585">
        <v>8</v>
      </c>
      <c r="B85" s="674" t="s">
        <v>107</v>
      </c>
      <c r="C85" s="674"/>
      <c r="D85" s="674"/>
      <c r="E85" s="674"/>
      <c r="F85" s="674"/>
      <c r="G85" s="586"/>
      <c r="H85" s="586"/>
      <c r="AB85" s="580"/>
      <c r="AC85" s="581"/>
      <c r="AQ85" s="113"/>
      <c r="AR85" s="113"/>
      <c r="AS85" s="113"/>
      <c r="AT85" s="113"/>
      <c r="AU85" s="113"/>
      <c r="AV85" s="113"/>
      <c r="AW85" s="113"/>
      <c r="AX85" s="113"/>
      <c r="AY85" s="113"/>
      <c r="AZ85" s="113"/>
    </row>
    <row r="86" spans="1:52" ht="62.25" customHeight="1">
      <c r="A86" s="585">
        <v>9</v>
      </c>
      <c r="B86" s="674" t="s">
        <v>108</v>
      </c>
      <c r="C86" s="674"/>
      <c r="D86" s="674"/>
      <c r="E86" s="674"/>
      <c r="F86" s="674"/>
      <c r="G86" s="586"/>
      <c r="H86" s="586"/>
      <c r="AB86" s="580"/>
      <c r="AC86" s="581"/>
      <c r="AQ86" s="113"/>
      <c r="AR86" s="113"/>
      <c r="AS86" s="113"/>
      <c r="AT86" s="113"/>
      <c r="AU86" s="113"/>
      <c r="AV86" s="113"/>
      <c r="AW86" s="113"/>
      <c r="AX86" s="113"/>
      <c r="AY86" s="113"/>
      <c r="AZ86" s="113"/>
    </row>
    <row r="87" spans="1:52" ht="57" customHeight="1">
      <c r="A87" s="585">
        <v>10</v>
      </c>
      <c r="B87" s="674" t="s">
        <v>109</v>
      </c>
      <c r="C87" s="674"/>
      <c r="D87" s="674"/>
      <c r="E87" s="674"/>
      <c r="F87" s="674"/>
      <c r="G87" s="586"/>
      <c r="H87" s="586"/>
      <c r="AB87" s="580"/>
      <c r="AC87" s="581"/>
      <c r="AQ87" s="113"/>
      <c r="AR87" s="113"/>
      <c r="AS87" s="113"/>
      <c r="AT87" s="113"/>
      <c r="AU87" s="113"/>
      <c r="AV87" s="113"/>
      <c r="AW87" s="113"/>
      <c r="AX87" s="113"/>
      <c r="AY87" s="113"/>
      <c r="AZ87" s="113"/>
    </row>
    <row r="88" spans="1:52" ht="21.75" customHeight="1">
      <c r="A88" s="585">
        <v>11</v>
      </c>
      <c r="B88" s="674" t="s">
        <v>110</v>
      </c>
      <c r="C88" s="674"/>
      <c r="D88" s="674"/>
      <c r="E88" s="674"/>
      <c r="F88" s="674"/>
      <c r="G88" s="586"/>
      <c r="H88" s="586"/>
      <c r="AB88" s="580"/>
      <c r="AC88" s="581"/>
      <c r="AQ88" s="113"/>
      <c r="AR88" s="113"/>
      <c r="AS88" s="113"/>
      <c r="AT88" s="113"/>
      <c r="AU88" s="113"/>
      <c r="AV88" s="113"/>
      <c r="AW88" s="113"/>
      <c r="AX88" s="113"/>
      <c r="AY88" s="113"/>
      <c r="AZ88" s="113"/>
    </row>
    <row r="89" spans="1:52" ht="79.5" customHeight="1">
      <c r="A89" s="585">
        <v>12</v>
      </c>
      <c r="B89" s="674" t="s">
        <v>330</v>
      </c>
      <c r="C89" s="674"/>
      <c r="D89" s="674"/>
      <c r="E89" s="674"/>
      <c r="F89" s="674"/>
      <c r="G89" s="24"/>
      <c r="L89" s="614">
        <f>'Names of Bidder'!J6</f>
        <v>2</v>
      </c>
      <c r="AB89" s="580"/>
      <c r="AC89" s="581"/>
      <c r="AQ89" s="113"/>
      <c r="AR89" s="113"/>
      <c r="AS89" s="113"/>
      <c r="AT89" s="113"/>
      <c r="AU89" s="113"/>
      <c r="AV89" s="113"/>
      <c r="AW89" s="113"/>
      <c r="AX89" s="113"/>
      <c r="AY89" s="113"/>
      <c r="AZ89" s="113"/>
    </row>
    <row r="90" spans="1:52" ht="67.5" customHeight="1">
      <c r="A90" s="585">
        <v>13</v>
      </c>
      <c r="B90" s="666" t="str">
        <f>"We are a Micro and Small Enterprise (MSE) registered with " &amp; 'Names of Bidder'!D9:D9 &amp; ", a designated Authority of GoI under the Public Procurement Policy for MSEs order 2012, Notification dated 01/06/2020 read in conjuction with related notifications issued from time to time for such enterprises."</f>
        <v>We are a Micro and Small Enterprise (MSE) registered with , a designated Authority of GoI under the Public Procurement Policy for MSEs order 2012, Notification dated 01/06/2020 read in conjuction with related notifications issued from time to time for such enterprises.</v>
      </c>
      <c r="C90" s="666"/>
      <c r="D90" s="666"/>
      <c r="E90" s="666"/>
      <c r="F90" s="666"/>
      <c r="G90" s="24"/>
      <c r="H90" s="586"/>
      <c r="L90" s="72">
        <f>'Names of Bidder'!J8</f>
        <v>2</v>
      </c>
      <c r="AB90" s="580"/>
      <c r="AC90" s="581"/>
      <c r="AQ90" s="113"/>
      <c r="AR90" s="113"/>
      <c r="AS90" s="113"/>
      <c r="AT90" s="113"/>
      <c r="AU90" s="113"/>
      <c r="AV90" s="113"/>
      <c r="AW90" s="113"/>
      <c r="AX90" s="113"/>
      <c r="AY90" s="113"/>
      <c r="AZ90" s="113"/>
    </row>
    <row r="91" spans="1:52" ht="100.5" customHeight="1">
      <c r="A91" s="585">
        <v>14</v>
      </c>
      <c r="B91" s="674" t="s">
        <v>299</v>
      </c>
      <c r="C91" s="674"/>
      <c r="D91" s="674"/>
      <c r="E91" s="674"/>
      <c r="F91" s="674"/>
      <c r="G91" s="586"/>
      <c r="H91" s="586"/>
      <c r="AB91" s="580"/>
      <c r="AC91" s="581"/>
      <c r="AQ91" s="113"/>
      <c r="AR91" s="113"/>
      <c r="AS91" s="113"/>
      <c r="AT91" s="113"/>
      <c r="AU91" s="113"/>
      <c r="AV91" s="113"/>
      <c r="AW91" s="113"/>
      <c r="AX91" s="113"/>
      <c r="AY91" s="113"/>
      <c r="AZ91" s="113"/>
    </row>
    <row r="92" spans="1:52" ht="30" customHeight="1">
      <c r="A92" s="615"/>
      <c r="B92" s="28" t="str">
        <f>IF(ISERROR("Dated this " &amp; AI6 &amp; LOOKUP(AI6,AG1:AG35,AH1:AH35) &amp; " day of " &amp; AI8 &amp; " " &amp;AI9), "", "Dated this " &amp; AI6 &amp; LOOKUP(AI6,AG1:AG35,AH1:AH35) &amp; " day of " &amp; AI8 &amp; " " &amp;AI9)</f>
        <v/>
      </c>
      <c r="E92" s="590"/>
      <c r="F92" s="590"/>
      <c r="G92" s="590"/>
      <c r="H92" s="590"/>
      <c r="AB92" s="580"/>
      <c r="AC92" s="581"/>
      <c r="AQ92" s="113"/>
      <c r="AR92" s="113"/>
      <c r="AS92" s="113"/>
      <c r="AT92" s="113"/>
      <c r="AU92" s="113"/>
      <c r="AV92" s="113"/>
      <c r="AW92" s="113"/>
      <c r="AX92" s="113"/>
      <c r="AY92" s="113"/>
      <c r="AZ92" s="113"/>
    </row>
    <row r="93" spans="1:52" ht="30" customHeight="1">
      <c r="A93" s="615"/>
      <c r="B93" s="37" t="s">
        <v>300</v>
      </c>
      <c r="C93" s="24"/>
      <c r="D93" s="31"/>
      <c r="E93" s="31"/>
      <c r="F93" s="31"/>
      <c r="G93" s="31"/>
      <c r="H93" s="31"/>
      <c r="AB93" s="580"/>
      <c r="AC93" s="581"/>
      <c r="AQ93" s="113"/>
      <c r="AR93" s="113"/>
      <c r="AS93" s="113"/>
      <c r="AT93" s="113"/>
      <c r="AU93" s="113"/>
      <c r="AV93" s="113"/>
      <c r="AW93" s="113"/>
      <c r="AX93" s="113"/>
      <c r="AY93" s="113"/>
      <c r="AZ93" s="113"/>
    </row>
    <row r="94" spans="1:52" ht="15.95" customHeight="1">
      <c r="A94" s="615"/>
      <c r="B94" s="609"/>
      <c r="C94" s="31"/>
      <c r="D94" s="31"/>
      <c r="E94" s="31"/>
      <c r="F94" s="31"/>
      <c r="G94" s="31"/>
      <c r="H94" s="31"/>
      <c r="AB94" s="580"/>
      <c r="AC94" s="581"/>
      <c r="AQ94" s="113"/>
      <c r="AR94" s="113"/>
      <c r="AS94" s="113"/>
      <c r="AT94" s="113"/>
      <c r="AU94" s="113"/>
      <c r="AV94" s="113"/>
      <c r="AW94" s="113"/>
      <c r="AX94" s="113"/>
      <c r="AY94" s="113"/>
      <c r="AZ94" s="113"/>
    </row>
    <row r="95" spans="1:52" ht="21" customHeight="1">
      <c r="A95" s="615"/>
      <c r="B95" s="609"/>
      <c r="C95" s="31"/>
      <c r="D95" s="31"/>
      <c r="F95" s="616" t="s">
        <v>301</v>
      </c>
      <c r="G95" s="616"/>
      <c r="H95" s="616"/>
      <c r="AB95" s="580"/>
      <c r="AC95" s="581"/>
      <c r="AQ95" s="113"/>
      <c r="AR95" s="113"/>
      <c r="AS95" s="113"/>
      <c r="AT95" s="113"/>
      <c r="AU95" s="113"/>
      <c r="AV95" s="113"/>
      <c r="AW95" s="113"/>
      <c r="AX95" s="113"/>
      <c r="AY95" s="113"/>
      <c r="AZ95" s="113"/>
    </row>
    <row r="96" spans="1:52" ht="21" customHeight="1">
      <c r="A96" s="615"/>
      <c r="B96" s="609"/>
      <c r="C96" s="31"/>
      <c r="F96" s="616" t="str">
        <f>"For and on behalf of " &amp; 'Attach 3(JV)'!B9</f>
        <v xml:space="preserve">For and on behalf of </v>
      </c>
      <c r="G96" s="616"/>
      <c r="H96" s="616"/>
      <c r="AB96" s="580"/>
      <c r="AC96" s="581"/>
      <c r="AQ96" s="113"/>
      <c r="AR96" s="113"/>
      <c r="AS96" s="113"/>
      <c r="AT96" s="113"/>
      <c r="AU96" s="113"/>
      <c r="AV96" s="113"/>
      <c r="AW96" s="113"/>
      <c r="AX96" s="113"/>
      <c r="AY96" s="113"/>
      <c r="AZ96" s="113"/>
    </row>
    <row r="97" spans="1:52" ht="27.95" customHeight="1">
      <c r="A97" s="617"/>
      <c r="D97" s="54"/>
      <c r="E97" s="54"/>
      <c r="F97" s="37"/>
      <c r="G97" s="37"/>
      <c r="H97" s="37"/>
      <c r="AQ97" s="113"/>
      <c r="AR97" s="113"/>
      <c r="AS97" s="113"/>
      <c r="AT97" s="113"/>
      <c r="AU97" s="113"/>
      <c r="AV97" s="113"/>
      <c r="AW97" s="113"/>
      <c r="AX97" s="113"/>
      <c r="AY97" s="113"/>
      <c r="AZ97" s="113"/>
    </row>
    <row r="98" spans="1:52" ht="27.95" customHeight="1">
      <c r="A98" s="618" t="s">
        <v>7</v>
      </c>
      <c r="B98" s="35"/>
      <c r="C98" s="572" t="str">
        <f>'Attach 3(JV)'!B24</f>
        <v>--</v>
      </c>
      <c r="E98" s="54" t="s">
        <v>5</v>
      </c>
      <c r="F98" s="571" t="str">
        <f>'Attach 3(JV)'!E24</f>
        <v/>
      </c>
      <c r="G98" s="35"/>
      <c r="H98" s="35"/>
      <c r="AQ98" s="113"/>
      <c r="AR98" s="113"/>
      <c r="AS98" s="113"/>
      <c r="AT98" s="113"/>
      <c r="AU98" s="113"/>
      <c r="AV98" s="113"/>
      <c r="AW98" s="113"/>
      <c r="AX98" s="113"/>
      <c r="AY98" s="113"/>
      <c r="AZ98" s="113"/>
    </row>
    <row r="99" spans="1:52" ht="27.95" customHeight="1">
      <c r="A99" s="618" t="s">
        <v>8</v>
      </c>
      <c r="B99" s="35"/>
      <c r="C99" s="569" t="str">
        <f>'Attach 3(JV)'!B25</f>
        <v/>
      </c>
      <c r="E99" s="54" t="s">
        <v>6</v>
      </c>
      <c r="F99" s="571" t="str">
        <f>'Attach 3(JV)'!E25</f>
        <v/>
      </c>
      <c r="G99" s="35"/>
      <c r="H99" s="35"/>
      <c r="AQ99" s="113"/>
      <c r="AR99" s="113"/>
      <c r="AS99" s="113"/>
      <c r="AT99" s="113"/>
      <c r="AU99" s="113"/>
      <c r="AV99" s="113"/>
      <c r="AW99" s="113"/>
      <c r="AX99" s="113"/>
      <c r="AY99" s="113"/>
      <c r="AZ99" s="113"/>
    </row>
    <row r="100" spans="1:52" ht="27.95" customHeight="1">
      <c r="D100" s="54"/>
      <c r="E100" s="54"/>
      <c r="AQ100" s="113"/>
      <c r="AR100" s="113"/>
      <c r="AS100" s="113"/>
      <c r="AT100" s="113"/>
      <c r="AU100" s="113"/>
      <c r="AV100" s="113"/>
      <c r="AW100" s="113"/>
      <c r="AX100" s="113"/>
      <c r="AY100" s="113"/>
      <c r="AZ100" s="113"/>
    </row>
    <row r="101" spans="1:52" ht="6.75" customHeight="1">
      <c r="A101" s="618"/>
      <c r="B101" s="35"/>
      <c r="C101" s="57"/>
      <c r="E101" s="54"/>
      <c r="AQ101" s="113"/>
      <c r="AR101" s="113"/>
      <c r="AS101" s="113"/>
      <c r="AT101" s="113"/>
      <c r="AU101" s="113"/>
      <c r="AV101" s="113"/>
      <c r="AW101" s="113"/>
      <c r="AX101" s="113"/>
      <c r="AY101" s="113"/>
      <c r="AZ101" s="113"/>
    </row>
    <row r="102" spans="1:52" ht="39.950000000000003" hidden="1" customHeight="1">
      <c r="A102" s="686" t="s">
        <v>381</v>
      </c>
      <c r="B102" s="686"/>
      <c r="C102" s="686"/>
      <c r="D102" s="686"/>
      <c r="E102" s="686"/>
      <c r="F102" s="686"/>
      <c r="AQ102" s="113"/>
      <c r="AR102" s="113"/>
      <c r="AS102" s="113"/>
      <c r="AT102" s="113"/>
      <c r="AU102" s="113"/>
      <c r="AV102" s="113"/>
      <c r="AW102" s="113"/>
      <c r="AX102" s="113"/>
      <c r="AY102" s="113"/>
      <c r="AZ102" s="113"/>
    </row>
    <row r="103" spans="1:52" ht="16.5" customHeight="1">
      <c r="A103" s="676"/>
      <c r="B103" s="676"/>
      <c r="D103" s="619"/>
      <c r="E103" s="75"/>
      <c r="F103" s="75"/>
      <c r="G103" s="620"/>
      <c r="AQ103" s="113"/>
      <c r="AR103" s="113"/>
      <c r="AS103" s="113"/>
      <c r="AT103" s="113"/>
      <c r="AU103" s="113"/>
      <c r="AV103" s="113"/>
      <c r="AW103" s="113"/>
      <c r="AX103" s="113"/>
      <c r="AY103" s="113"/>
      <c r="AZ103" s="113"/>
    </row>
    <row r="104" spans="1:52" ht="9.75" customHeight="1">
      <c r="B104" s="616"/>
      <c r="C104" s="57"/>
      <c r="E104" s="616"/>
      <c r="AQ104" s="113"/>
      <c r="AR104" s="113"/>
      <c r="AS104" s="113"/>
      <c r="AT104" s="113"/>
      <c r="AU104" s="113"/>
      <c r="AV104" s="113"/>
      <c r="AW104" s="113"/>
      <c r="AX104" s="113"/>
      <c r="AY104" s="113"/>
      <c r="AZ104" s="113"/>
    </row>
    <row r="105" spans="1:52" ht="27.95" hidden="1" customHeight="1">
      <c r="A105" s="54" t="e">
        <f>IF(AND(H26="JV (Joint Venture)",H27=1), "", "Printed Name :")</f>
        <v>#REF!</v>
      </c>
      <c r="B105" s="687"/>
      <c r="C105" s="687"/>
      <c r="E105" s="54" t="s">
        <v>5</v>
      </c>
      <c r="F105" s="621"/>
      <c r="H105" s="622"/>
      <c r="AQ105" s="113"/>
      <c r="AR105" s="113"/>
      <c r="AS105" s="113"/>
      <c r="AT105" s="113"/>
      <c r="AU105" s="113"/>
      <c r="AV105" s="113"/>
      <c r="AW105" s="113"/>
      <c r="AX105" s="113"/>
      <c r="AY105" s="113"/>
      <c r="AZ105" s="113"/>
    </row>
    <row r="106" spans="1:52" ht="27.95" hidden="1" customHeight="1">
      <c r="A106" s="54" t="e">
        <f>IF(AND(H26="JV (Joint Venture)",H27=1), "", "Designation :")</f>
        <v>#REF!</v>
      </c>
      <c r="B106" s="687"/>
      <c r="C106" s="687"/>
      <c r="E106" s="54" t="s">
        <v>6</v>
      </c>
      <c r="F106" s="621"/>
      <c r="AQ106" s="113"/>
      <c r="AR106" s="113"/>
      <c r="AS106" s="113"/>
      <c r="AT106" s="113"/>
      <c r="AU106" s="113"/>
      <c r="AV106" s="113"/>
      <c r="AW106" s="113"/>
      <c r="AX106" s="113"/>
      <c r="AY106" s="113"/>
      <c r="AZ106" s="113"/>
    </row>
    <row r="107" spans="1:52" ht="27.95" customHeight="1">
      <c r="B107" s="616"/>
      <c r="C107" s="57"/>
      <c r="E107" s="616"/>
      <c r="AQ107" s="113"/>
      <c r="AR107" s="113"/>
      <c r="AS107" s="113"/>
      <c r="AT107" s="113"/>
      <c r="AU107" s="113"/>
      <c r="AV107" s="113"/>
      <c r="AW107" s="113"/>
      <c r="AX107" s="113"/>
      <c r="AY107" s="113"/>
      <c r="AZ107" s="113"/>
    </row>
    <row r="108" spans="1:52" ht="33" customHeight="1">
      <c r="A108" s="610" t="s">
        <v>127</v>
      </c>
      <c r="B108" s="35"/>
      <c r="C108" s="57"/>
      <c r="E108" s="616"/>
      <c r="F108" s="4"/>
      <c r="AQ108" s="113"/>
      <c r="AR108" s="113"/>
      <c r="AS108" s="113"/>
      <c r="AT108" s="113"/>
      <c r="AU108" s="113"/>
      <c r="AV108" s="113"/>
      <c r="AW108" s="113"/>
      <c r="AX108" s="113"/>
      <c r="AY108" s="113"/>
      <c r="AZ108" s="113"/>
    </row>
    <row r="109" spans="1:52" s="23" customFormat="1" ht="21" customHeight="1">
      <c r="A109" s="685" t="s">
        <v>173</v>
      </c>
      <c r="B109" s="685"/>
      <c r="C109" s="685"/>
      <c r="D109" s="670"/>
      <c r="E109" s="670"/>
      <c r="F109" s="670"/>
      <c r="G109" s="28"/>
      <c r="H109" s="28"/>
      <c r="I109" s="55"/>
      <c r="J109" s="55"/>
      <c r="K109" s="55"/>
      <c r="L109" s="55"/>
      <c r="M109" s="55"/>
      <c r="N109" s="55"/>
      <c r="O109" s="55"/>
      <c r="P109" s="55"/>
      <c r="Q109" s="55"/>
      <c r="R109" s="55"/>
      <c r="S109" s="55"/>
      <c r="T109" s="55"/>
      <c r="U109" s="55"/>
      <c r="V109" s="55"/>
      <c r="W109" s="55"/>
      <c r="X109" s="55"/>
      <c r="Y109" s="55"/>
      <c r="Z109" s="55"/>
      <c r="AA109" s="55"/>
      <c r="AB109" s="574"/>
      <c r="AC109" s="574"/>
      <c r="AD109" s="577"/>
      <c r="AE109" s="577"/>
      <c r="AF109" s="55"/>
      <c r="AG109" s="55"/>
      <c r="AH109" s="55"/>
      <c r="AI109" s="55"/>
      <c r="AJ109" s="55"/>
      <c r="AK109" s="55"/>
      <c r="AL109" s="55"/>
      <c r="AM109" s="55"/>
      <c r="AN109" s="55"/>
      <c r="AO109" s="55"/>
      <c r="AP109" s="55"/>
      <c r="AQ109" s="110"/>
      <c r="AR109" s="110"/>
      <c r="AS109" s="110"/>
      <c r="AT109" s="110"/>
      <c r="AU109" s="110"/>
      <c r="AV109" s="110"/>
      <c r="AW109" s="110"/>
      <c r="AX109" s="110"/>
      <c r="AY109" s="110"/>
      <c r="AZ109" s="110"/>
    </row>
    <row r="110" spans="1:52" s="23" customFormat="1" ht="21" customHeight="1">
      <c r="A110" s="685"/>
      <c r="B110" s="685"/>
      <c r="C110" s="685"/>
      <c r="D110" s="670"/>
      <c r="E110" s="670"/>
      <c r="F110" s="670"/>
      <c r="G110" s="28"/>
      <c r="H110" s="28"/>
      <c r="I110" s="55"/>
      <c r="J110" s="55"/>
      <c r="K110" s="55"/>
      <c r="L110" s="55"/>
      <c r="M110" s="55"/>
      <c r="N110" s="55"/>
      <c r="O110" s="55"/>
      <c r="P110" s="55"/>
      <c r="Q110" s="55"/>
      <c r="R110" s="55"/>
      <c r="S110" s="55"/>
      <c r="T110" s="55"/>
      <c r="U110" s="55"/>
      <c r="V110" s="55"/>
      <c r="W110" s="55"/>
      <c r="X110" s="55"/>
      <c r="Y110" s="55"/>
      <c r="Z110" s="55"/>
      <c r="AA110" s="55"/>
      <c r="AB110" s="574"/>
      <c r="AC110" s="574"/>
      <c r="AD110" s="577"/>
      <c r="AE110" s="577"/>
      <c r="AF110" s="55"/>
      <c r="AG110" s="55"/>
      <c r="AH110" s="55"/>
      <c r="AI110" s="55"/>
      <c r="AJ110" s="55"/>
      <c r="AK110" s="55"/>
      <c r="AL110" s="55"/>
      <c r="AM110" s="55"/>
      <c r="AN110" s="55"/>
      <c r="AO110" s="55"/>
      <c r="AP110" s="55"/>
      <c r="AQ110" s="110"/>
      <c r="AR110" s="110"/>
      <c r="AS110" s="110"/>
      <c r="AT110" s="110"/>
      <c r="AU110" s="110"/>
      <c r="AV110" s="110"/>
      <c r="AW110" s="110"/>
      <c r="AX110" s="110"/>
      <c r="AY110" s="110"/>
      <c r="AZ110" s="110"/>
    </row>
    <row r="111" spans="1:52" s="23" customFormat="1" ht="21" customHeight="1">
      <c r="A111" s="685"/>
      <c r="B111" s="685"/>
      <c r="C111" s="685"/>
      <c r="D111" s="670"/>
      <c r="E111" s="670"/>
      <c r="F111" s="670"/>
      <c r="G111" s="28"/>
      <c r="H111" s="28"/>
      <c r="I111" s="55"/>
      <c r="J111" s="55"/>
      <c r="K111" s="55"/>
      <c r="L111" s="55"/>
      <c r="M111" s="55"/>
      <c r="N111" s="55"/>
      <c r="O111" s="55"/>
      <c r="P111" s="55"/>
      <c r="Q111" s="55"/>
      <c r="R111" s="55"/>
      <c r="S111" s="55"/>
      <c r="T111" s="55"/>
      <c r="U111" s="55"/>
      <c r="V111" s="55"/>
      <c r="W111" s="55"/>
      <c r="X111" s="55"/>
      <c r="Y111" s="55"/>
      <c r="Z111" s="55"/>
      <c r="AA111" s="55"/>
      <c r="AB111" s="574"/>
      <c r="AC111" s="574"/>
      <c r="AD111" s="577"/>
      <c r="AE111" s="577"/>
      <c r="AF111" s="55"/>
      <c r="AG111" s="55"/>
      <c r="AH111" s="55"/>
      <c r="AI111" s="55"/>
      <c r="AJ111" s="55"/>
      <c r="AK111" s="55"/>
      <c r="AL111" s="55"/>
      <c r="AM111" s="55"/>
      <c r="AN111" s="55"/>
      <c r="AO111" s="55"/>
      <c r="AP111" s="55"/>
      <c r="AQ111" s="110"/>
      <c r="AR111" s="110"/>
      <c r="AS111" s="110"/>
      <c r="AT111" s="110"/>
      <c r="AU111" s="110"/>
      <c r="AV111" s="110"/>
      <c r="AW111" s="110"/>
      <c r="AX111" s="110"/>
      <c r="AY111" s="110"/>
      <c r="AZ111" s="110"/>
    </row>
    <row r="112" spans="1:52" s="23" customFormat="1" ht="21" customHeight="1">
      <c r="A112" s="685" t="s">
        <v>174</v>
      </c>
      <c r="B112" s="685"/>
      <c r="C112" s="685"/>
      <c r="D112" s="670"/>
      <c r="E112" s="670"/>
      <c r="F112" s="670"/>
      <c r="G112" s="28"/>
      <c r="H112" s="28"/>
      <c r="I112" s="55"/>
      <c r="J112" s="55"/>
      <c r="K112" s="55"/>
      <c r="L112" s="55"/>
      <c r="M112" s="55"/>
      <c r="N112" s="55"/>
      <c r="O112" s="55"/>
      <c r="P112" s="55"/>
      <c r="Q112" s="55"/>
      <c r="R112" s="55"/>
      <c r="S112" s="55"/>
      <c r="T112" s="55"/>
      <c r="U112" s="55"/>
      <c r="V112" s="55"/>
      <c r="W112" s="55"/>
      <c r="X112" s="55"/>
      <c r="Y112" s="55"/>
      <c r="Z112" s="55"/>
      <c r="AA112" s="55"/>
      <c r="AB112" s="574"/>
      <c r="AC112" s="574"/>
      <c r="AD112" s="577"/>
      <c r="AE112" s="577"/>
      <c r="AF112" s="55"/>
      <c r="AG112" s="55"/>
      <c r="AH112" s="55"/>
      <c r="AI112" s="55"/>
      <c r="AJ112" s="55"/>
      <c r="AK112" s="55"/>
      <c r="AL112" s="55"/>
      <c r="AM112" s="55"/>
      <c r="AN112" s="55"/>
      <c r="AO112" s="55"/>
      <c r="AP112" s="55"/>
      <c r="AQ112" s="110"/>
      <c r="AR112" s="110"/>
      <c r="AS112" s="110"/>
      <c r="AT112" s="110"/>
      <c r="AU112" s="110"/>
      <c r="AV112" s="110"/>
      <c r="AW112" s="110"/>
      <c r="AX112" s="110"/>
      <c r="AY112" s="110"/>
      <c r="AZ112" s="110"/>
    </row>
    <row r="113" spans="1:52" s="23" customFormat="1" ht="21" customHeight="1">
      <c r="A113" s="685" t="s">
        <v>175</v>
      </c>
      <c r="B113" s="685"/>
      <c r="C113" s="685"/>
      <c r="D113" s="670"/>
      <c r="E113" s="670"/>
      <c r="F113" s="670"/>
      <c r="G113" s="28"/>
      <c r="H113" s="28"/>
      <c r="I113" s="55"/>
      <c r="J113" s="55"/>
      <c r="K113" s="55"/>
      <c r="L113" s="55"/>
      <c r="M113" s="55"/>
      <c r="N113" s="55"/>
      <c r="O113" s="55"/>
      <c r="P113" s="55"/>
      <c r="Q113" s="55"/>
      <c r="R113" s="55"/>
      <c r="S113" s="55"/>
      <c r="T113" s="55"/>
      <c r="U113" s="55"/>
      <c r="V113" s="55"/>
      <c r="W113" s="55"/>
      <c r="X113" s="55"/>
      <c r="Y113" s="55"/>
      <c r="Z113" s="55"/>
      <c r="AA113" s="55"/>
      <c r="AB113" s="574"/>
      <c r="AC113" s="574"/>
      <c r="AD113" s="577"/>
      <c r="AE113" s="577"/>
      <c r="AF113" s="55"/>
      <c r="AG113" s="55"/>
      <c r="AH113" s="55"/>
      <c r="AI113" s="55"/>
      <c r="AJ113" s="55"/>
      <c r="AK113" s="55"/>
      <c r="AL113" s="55"/>
      <c r="AM113" s="55"/>
      <c r="AN113" s="55"/>
      <c r="AO113" s="55"/>
      <c r="AP113" s="55"/>
      <c r="AQ113" s="110"/>
      <c r="AR113" s="110"/>
      <c r="AS113" s="110"/>
      <c r="AT113" s="110"/>
      <c r="AU113" s="110"/>
      <c r="AV113" s="110"/>
      <c r="AW113" s="110"/>
      <c r="AX113" s="110"/>
      <c r="AY113" s="110"/>
      <c r="AZ113" s="110"/>
    </row>
    <row r="114" spans="1:52" s="23" customFormat="1" ht="52.5" customHeight="1">
      <c r="A114" s="685" t="s">
        <v>176</v>
      </c>
      <c r="B114" s="685"/>
      <c r="C114" s="685"/>
      <c r="D114" s="670"/>
      <c r="E114" s="670"/>
      <c r="F114" s="670"/>
      <c r="G114" s="619"/>
      <c r="H114" s="619"/>
      <c r="I114" s="55"/>
      <c r="J114" s="55"/>
      <c r="K114" s="55"/>
      <c r="L114" s="55"/>
      <c r="M114" s="55"/>
      <c r="N114" s="55"/>
      <c r="O114" s="55"/>
      <c r="P114" s="55"/>
      <c r="Q114" s="55"/>
      <c r="R114" s="55"/>
      <c r="S114" s="55"/>
      <c r="T114" s="55"/>
      <c r="U114" s="55"/>
      <c r="V114" s="55"/>
      <c r="W114" s="55"/>
      <c r="X114" s="55"/>
      <c r="Y114" s="55"/>
      <c r="Z114" s="55"/>
      <c r="AA114" s="55"/>
      <c r="AB114" s="574"/>
      <c r="AC114" s="574"/>
      <c r="AD114" s="577"/>
      <c r="AE114" s="577"/>
      <c r="AF114" s="55"/>
      <c r="AG114" s="55"/>
      <c r="AH114" s="55"/>
      <c r="AI114" s="55"/>
      <c r="AJ114" s="55"/>
      <c r="AK114" s="55"/>
      <c r="AL114" s="55"/>
      <c r="AM114" s="55"/>
      <c r="AN114" s="55"/>
      <c r="AO114" s="55"/>
      <c r="AP114" s="55"/>
      <c r="AQ114" s="110"/>
      <c r="AR114" s="110"/>
      <c r="AS114" s="110"/>
      <c r="AT114" s="110"/>
      <c r="AU114" s="110"/>
      <c r="AV114" s="110"/>
      <c r="AW114" s="110"/>
      <c r="AX114" s="110"/>
      <c r="AY114" s="110"/>
      <c r="AZ114" s="110"/>
    </row>
    <row r="115" spans="1:52" s="23" customFormat="1" ht="21" customHeight="1">
      <c r="A115" s="685" t="s">
        <v>177</v>
      </c>
      <c r="B115" s="685"/>
      <c r="C115" s="685"/>
      <c r="D115" s="670"/>
      <c r="E115" s="670"/>
      <c r="F115" s="670"/>
      <c r="G115" s="28"/>
      <c r="H115" s="28"/>
      <c r="I115" s="55"/>
      <c r="J115" s="55"/>
      <c r="K115" s="55"/>
      <c r="L115" s="55"/>
      <c r="M115" s="55"/>
      <c r="N115" s="55"/>
      <c r="O115" s="55"/>
      <c r="P115" s="55"/>
      <c r="Q115" s="55"/>
      <c r="R115" s="55"/>
      <c r="S115" s="55"/>
      <c r="T115" s="55"/>
      <c r="U115" s="55"/>
      <c r="V115" s="55"/>
      <c r="W115" s="55"/>
      <c r="X115" s="55"/>
      <c r="Y115" s="55"/>
      <c r="Z115" s="55"/>
      <c r="AA115" s="55"/>
      <c r="AB115" s="574"/>
      <c r="AC115" s="574"/>
      <c r="AD115" s="577"/>
      <c r="AE115" s="577"/>
      <c r="AF115" s="55"/>
      <c r="AG115" s="55"/>
      <c r="AH115" s="55"/>
      <c r="AI115" s="55"/>
      <c r="AJ115" s="55"/>
      <c r="AK115" s="55"/>
      <c r="AL115" s="55"/>
      <c r="AM115" s="55"/>
      <c r="AN115" s="55"/>
      <c r="AO115" s="55"/>
      <c r="AP115" s="55"/>
    </row>
    <row r="116" spans="1:52" s="23" customFormat="1" ht="21" customHeight="1">
      <c r="A116" s="685"/>
      <c r="B116" s="685"/>
      <c r="C116" s="685"/>
      <c r="D116" s="670"/>
      <c r="E116" s="670"/>
      <c r="F116" s="670"/>
      <c r="G116" s="28"/>
      <c r="H116" s="28"/>
      <c r="I116" s="55"/>
      <c r="J116" s="55"/>
      <c r="K116" s="55"/>
      <c r="L116" s="55"/>
      <c r="M116" s="55"/>
      <c r="N116" s="55"/>
      <c r="O116" s="55"/>
      <c r="P116" s="55"/>
      <c r="Q116" s="55"/>
      <c r="R116" s="55"/>
      <c r="S116" s="55"/>
      <c r="T116" s="55"/>
      <c r="U116" s="55"/>
      <c r="V116" s="55"/>
      <c r="W116" s="55"/>
      <c r="X116" s="55"/>
      <c r="Y116" s="55"/>
      <c r="Z116" s="55"/>
      <c r="AA116" s="55"/>
      <c r="AB116" s="574"/>
      <c r="AC116" s="574"/>
      <c r="AD116" s="577"/>
      <c r="AE116" s="577"/>
      <c r="AF116" s="55"/>
      <c r="AG116" s="55"/>
      <c r="AH116" s="55"/>
      <c r="AI116" s="55"/>
      <c r="AJ116" s="55"/>
      <c r="AK116" s="55"/>
      <c r="AL116" s="55"/>
      <c r="AM116" s="55"/>
      <c r="AN116" s="55"/>
      <c r="AO116" s="55"/>
      <c r="AP116" s="55"/>
    </row>
    <row r="117" spans="1:52">
      <c r="A117" s="685"/>
      <c r="B117" s="685"/>
      <c r="C117" s="685"/>
      <c r="D117" s="670"/>
      <c r="E117" s="670"/>
      <c r="F117" s="670"/>
    </row>
    <row r="118" spans="1:52">
      <c r="A118" s="610"/>
      <c r="B118" s="610"/>
      <c r="C118" s="610"/>
      <c r="D118" s="37"/>
      <c r="E118" s="37"/>
      <c r="F118" s="37"/>
    </row>
    <row r="119" spans="1:52" ht="47.25" customHeight="1">
      <c r="A119" s="625" t="str">
        <f>H119&amp;I119&amp;J119</f>
        <v/>
      </c>
      <c r="B119" s="625"/>
      <c r="C119" s="625"/>
      <c r="D119" s="625"/>
      <c r="E119" s="625"/>
      <c r="F119" s="625"/>
      <c r="H119" s="623"/>
      <c r="I119" s="624"/>
      <c r="J119" s="624"/>
    </row>
  </sheetData>
  <sheetProtection algorithmName="SHA-512" hashValue="7R1QL0iigLLuZymOUXC09NGjs4anbwh4dH1juA6nV1vihmVFng3icfIhSTUEftDWUE/2tWI6CQ8cCighrtSF1g==" saltValue="QQSgjmPJA9SLHsMBZ1kFfA==" spinCount="100000" sheet="1" formatColumns="0" formatRows="0" selectLockedCells="1"/>
  <customSheetViews>
    <customSheetView guid="{6B7F77A9-4430-40F3-B9B2-DA771FBECFA7}" showPageBreaks="1" showGridLines="0" fitToPage="1" printArea="1" hiddenRows="1" hiddenColumns="1" view="pageBreakPreview">
      <selection activeCell="B87" sqref="B87:F87"/>
      <rowBreaks count="1" manualBreakCount="1">
        <brk id="89" max="5" man="1"/>
      </rowBreaks>
      <pageMargins left="0.59" right="0.46" top="0.59055118110236227" bottom="0.59055118110236227" header="0.35433070866141736" footer="0.35433070866141736"/>
      <pageSetup scale="95" fitToHeight="0" orientation="portrait" r:id="rId1"/>
      <headerFooter alignWithMargins="0">
        <oddFooter>&amp;R&amp;"Book Antiqua,Bold"&amp;8 Page &amp;P of &amp;N</oddFooter>
      </headerFooter>
    </customSheetView>
    <customSheetView guid="{FB41F969-87BE-4AD1-A99C-A5F9EA1C8FCB}" showPageBreaks="1" showGridLines="0" fitToPage="1" printArea="1" hiddenRows="1" hiddenColumns="1" view="pageBreakPreview" topLeftCell="A46">
      <selection activeCell="B84" sqref="B84:F84"/>
      <rowBreaks count="1" manualBreakCount="1">
        <brk id="86" max="5" man="1"/>
      </rowBreaks>
      <pageMargins left="0.59" right="0.46" top="0.59055118110236227" bottom="0.59055118110236227" header="0.35433070866141736" footer="0.35433070866141736"/>
      <pageSetup scale="94" fitToHeight="0" orientation="portrait" r:id="rId2"/>
      <headerFooter alignWithMargins="0">
        <oddFooter>&amp;R&amp;"Book Antiqua,Bold"&amp;8 Page &amp;P of &amp;N</oddFooter>
      </headerFooter>
    </customSheetView>
    <customSheetView guid="{47D52ECC-373D-4A7A-838F-7112A4A0A94F}" showPageBreaks="1" showGridLines="0" fitToPage="1" printArea="1" hiddenRows="1" hiddenColumns="1" view="pageBreakPreview" topLeftCell="A69">
      <selection activeCell="B82" sqref="B82:F82"/>
      <rowBreaks count="1" manualBreakCount="1">
        <brk id="84" max="9" man="1"/>
      </rowBreaks>
      <pageMargins left="0.59" right="0.46" top="0.59055118110236227" bottom="0.59055118110236227" header="0.35433070866141736" footer="0.35433070866141736"/>
      <pageSetup scale="68" fitToHeight="0" orientation="portrait" r:id="rId3"/>
      <headerFooter alignWithMargins="0">
        <oddFooter>&amp;R&amp;"Book Antiqua,Bold"&amp;8 Page &amp;P of &amp;N</oddFooter>
      </headerFooter>
    </customSheetView>
    <customSheetView guid="{BA86FE7A-199D-4ABD-A444-AE6BFDF4BCC9}" scale="115" showPageBreaks="1" showGridLines="0" fitToPage="1" printArea="1" hiddenRows="1" hiddenColumns="1" view="pageBreakPreview">
      <selection activeCell="G21" sqref="G21"/>
      <rowBreaks count="5" manualBreakCount="5">
        <brk id="24" max="9" man="1"/>
        <brk id="41" max="9" man="1"/>
        <brk id="58" max="9" man="1"/>
        <brk id="81" max="9" man="1"/>
        <brk id="83" max="9" man="1"/>
      </rowBreaks>
      <pageMargins left="0.59" right="0.46" top="0.59055118110236227" bottom="0.59055118110236227" header="0.35433070866141736" footer="0.35433070866141736"/>
      <pageSetup scale="68" fitToHeight="0" orientation="portrait" r:id="rId4"/>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7"/>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9"/>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0"/>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3"/>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22"/>
      <headerFooter alignWithMargins="0">
        <oddFooter>&amp;R&amp;"Book Antiqua,Bold"&amp;8 Page &amp;P of &amp;N</oddFooter>
      </headerFooter>
    </customSheetView>
    <customSheetView guid="{347D9A5E-5167-4CD7-A121-BEAF211F64E4}" showPageBreaks="1" showGridLines="0" fitToPage="1" printArea="1" hiddenRows="1" hiddenColumns="1" view="pageBreakPreview" topLeftCell="A69">
      <selection activeCell="B82" sqref="B82:F82"/>
      <rowBreaks count="5" manualBreakCount="5">
        <brk id="24" max="9" man="1"/>
        <brk id="41" max="9" man="1"/>
        <brk id="59" max="9" man="1"/>
        <brk id="82" max="9" man="1"/>
        <brk id="84" max="9" man="1"/>
      </rowBreaks>
      <pageMargins left="0.59" right="0.46" top="0.59055118110236227" bottom="0.59055118110236227" header="0.35433070866141736" footer="0.35433070866141736"/>
      <pageSetup scale="68" fitToHeight="0" orientation="portrait" r:id="rId23"/>
      <headerFooter alignWithMargins="0">
        <oddFooter>&amp;R&amp;"Book Antiqua,Bold"&amp;8 Page &amp;P of &amp;N</oddFooter>
      </headerFooter>
    </customSheetView>
    <customSheetView guid="{72B383D4-8341-48BE-BBCC-63C6785ABF81}" showPageBreaks="1" showGridLines="0" fitToPage="1" printArea="1" hiddenRows="1" hiddenColumns="1" view="pageBreakPreview" topLeftCell="A49">
      <selection activeCell="B85" sqref="B85:F85"/>
      <rowBreaks count="1" manualBreakCount="1">
        <brk id="87" max="9" man="1"/>
      </rowBreaks>
      <pageMargins left="0.59" right="0.46" top="0.59055118110236227" bottom="0.59055118110236227" header="0.35433070866141736" footer="0.35433070866141736"/>
      <pageSetup scale="68" fitToHeight="0" orientation="portrait" r:id="rId24"/>
      <headerFooter alignWithMargins="0">
        <oddFooter>&amp;R&amp;"Book Antiqua,Bold"&amp;8 Page &amp;P of &amp;N</oddFooter>
      </headerFooter>
    </customSheetView>
    <customSheetView guid="{FA2C7011-FA7A-401B-B8DD-29ECBD541846}" showPageBreaks="1" showGridLines="0" fitToPage="1" printArea="1" hiddenRows="1" hiddenColumns="1" view="pageBreakPreview" topLeftCell="A46">
      <selection activeCell="B84" sqref="B84:F84"/>
      <rowBreaks count="1" manualBreakCount="1">
        <brk id="86" max="5" man="1"/>
      </rowBreaks>
      <pageMargins left="0.59" right="0.46" top="0.59055118110236227" bottom="0.59055118110236227" header="0.35433070866141736" footer="0.35433070866141736"/>
      <pageSetup scale="95" fitToHeight="0" orientation="portrait" r:id="rId25"/>
      <headerFooter alignWithMargins="0">
        <oddFooter>&amp;R&amp;"Book Antiqua,Bold"&amp;8 Page &amp;P of &amp;N</oddFooter>
      </headerFooter>
    </customSheetView>
    <customSheetView guid="{7706378E-40E2-4583-90AF-E6E1DCB3696C}" showPageBreaks="1" showGridLines="0" fitToPage="1" printArea="1" hiddenRows="1" hiddenColumns="1" view="pageBreakPreview">
      <selection activeCell="B87" sqref="B87:F87"/>
      <rowBreaks count="1" manualBreakCount="1">
        <brk id="89" max="5" man="1"/>
      </rowBreaks>
      <pageMargins left="0.59" right="0.46" top="0.59055118110236227" bottom="0.59055118110236227" header="0.35433070866141736" footer="0.35433070866141736"/>
      <pageSetup scale="95" fitToHeight="0" orientation="portrait" r:id="rId26"/>
      <headerFooter alignWithMargins="0">
        <oddFooter>&amp;R&amp;"Book Antiqua,Bold"&amp;8 Page &amp;P of &amp;N</oddFooter>
      </headerFooter>
    </customSheetView>
  </customSheetViews>
  <mergeCells count="125">
    <mergeCell ref="H48:J48"/>
    <mergeCell ref="B64:F64"/>
    <mergeCell ref="B65:F65"/>
    <mergeCell ref="C82:D82"/>
    <mergeCell ref="B84:F84"/>
    <mergeCell ref="B63:F63"/>
    <mergeCell ref="B67:F67"/>
    <mergeCell ref="B48:C48"/>
    <mergeCell ref="D49:F49"/>
    <mergeCell ref="B52:C52"/>
    <mergeCell ref="D53:F53"/>
    <mergeCell ref="B53:C53"/>
    <mergeCell ref="D54:F54"/>
    <mergeCell ref="B54:C54"/>
    <mergeCell ref="D55:F55"/>
    <mergeCell ref="B55:C55"/>
    <mergeCell ref="D56:F56"/>
    <mergeCell ref="B56:C56"/>
    <mergeCell ref="A110:C110"/>
    <mergeCell ref="B85:F85"/>
    <mergeCell ref="D110:F110"/>
    <mergeCell ref="A112:C112"/>
    <mergeCell ref="A119:F119"/>
    <mergeCell ref="A113:C113"/>
    <mergeCell ref="D113:F113"/>
    <mergeCell ref="A114:C114"/>
    <mergeCell ref="D114:F114"/>
    <mergeCell ref="D111:F111"/>
    <mergeCell ref="B106:C106"/>
    <mergeCell ref="B15:F15"/>
    <mergeCell ref="D115:F115"/>
    <mergeCell ref="A117:C117"/>
    <mergeCell ref="D117:F117"/>
    <mergeCell ref="B87:F87"/>
    <mergeCell ref="A115:C115"/>
    <mergeCell ref="A116:C116"/>
    <mergeCell ref="D116:F116"/>
    <mergeCell ref="A102:F102"/>
    <mergeCell ref="B89:F89"/>
    <mergeCell ref="B91:F91"/>
    <mergeCell ref="A111:C111"/>
    <mergeCell ref="B86:F86"/>
    <mergeCell ref="A103:B103"/>
    <mergeCell ref="B105:C105"/>
    <mergeCell ref="A109:C109"/>
    <mergeCell ref="D109:F109"/>
    <mergeCell ref="B88:F88"/>
    <mergeCell ref="B59:F59"/>
    <mergeCell ref="B60:F60"/>
    <mergeCell ref="B68:F68"/>
    <mergeCell ref="B83:F83"/>
    <mergeCell ref="D31:F31"/>
    <mergeCell ref="D112:F112"/>
    <mergeCell ref="B42:C42"/>
    <mergeCell ref="B57:F57"/>
    <mergeCell ref="B66:F66"/>
    <mergeCell ref="B58:F58"/>
    <mergeCell ref="D38:F38"/>
    <mergeCell ref="B61:F61"/>
    <mergeCell ref="B39:C39"/>
    <mergeCell ref="B62:F62"/>
    <mergeCell ref="B47:C47"/>
    <mergeCell ref="D47:F47"/>
    <mergeCell ref="B45:C45"/>
    <mergeCell ref="D45:F45"/>
    <mergeCell ref="D40:F40"/>
    <mergeCell ref="D41:F41"/>
    <mergeCell ref="D44:F44"/>
    <mergeCell ref="B41:C41"/>
    <mergeCell ref="B40:C40"/>
    <mergeCell ref="B44:C44"/>
    <mergeCell ref="D48:F48"/>
    <mergeCell ref="B50:C50"/>
    <mergeCell ref="D50:F50"/>
    <mergeCell ref="D51:F51"/>
    <mergeCell ref="B51:C51"/>
    <mergeCell ref="D52:F52"/>
    <mergeCell ref="B30:C30"/>
    <mergeCell ref="B46:C46"/>
    <mergeCell ref="D46:F46"/>
    <mergeCell ref="D29:F29"/>
    <mergeCell ref="B32:C32"/>
    <mergeCell ref="D32:F32"/>
    <mergeCell ref="G16:H16"/>
    <mergeCell ref="B17:F17"/>
    <mergeCell ref="G24:J24"/>
    <mergeCell ref="B20:F20"/>
    <mergeCell ref="G20:J20"/>
    <mergeCell ref="D28:F28"/>
    <mergeCell ref="D25:F25"/>
    <mergeCell ref="B21:C21"/>
    <mergeCell ref="D33:F33"/>
    <mergeCell ref="B25:C25"/>
    <mergeCell ref="G23:J23"/>
    <mergeCell ref="G22:J22"/>
    <mergeCell ref="D21:F21"/>
    <mergeCell ref="B18:F18"/>
    <mergeCell ref="B24:C24"/>
    <mergeCell ref="D23:F23"/>
    <mergeCell ref="D22:E22"/>
    <mergeCell ref="B31:C31"/>
    <mergeCell ref="A1:E1"/>
    <mergeCell ref="B90:F90"/>
    <mergeCell ref="B35:C35"/>
    <mergeCell ref="B36:C36"/>
    <mergeCell ref="B37:C37"/>
    <mergeCell ref="B38:C38"/>
    <mergeCell ref="D42:F42"/>
    <mergeCell ref="D39:F39"/>
    <mergeCell ref="D30:F30"/>
    <mergeCell ref="B43:C43"/>
    <mergeCell ref="A3:F3"/>
    <mergeCell ref="C5:F5"/>
    <mergeCell ref="B6:C6"/>
    <mergeCell ref="B34:C34"/>
    <mergeCell ref="B29:C29"/>
    <mergeCell ref="D24:F24"/>
    <mergeCell ref="B28:C28"/>
    <mergeCell ref="B33:C33"/>
    <mergeCell ref="D36:F36"/>
    <mergeCell ref="D37:F37"/>
    <mergeCell ref="D35:F35"/>
    <mergeCell ref="D26:F26"/>
    <mergeCell ref="D27:F27"/>
    <mergeCell ref="D34:F34"/>
  </mergeCells>
  <conditionalFormatting sqref="A102:F107">
    <cfRule type="expression" dxfId="42" priority="10">
      <formula>$H$26="Sole Bidder"</formula>
    </cfRule>
  </conditionalFormatting>
  <conditionalFormatting sqref="B105:C105">
    <cfRule type="expression" dxfId="41" priority="8">
      <formula>$A$105=""</formula>
    </cfRule>
  </conditionalFormatting>
  <conditionalFormatting sqref="B106:C106">
    <cfRule type="expression" dxfId="40" priority="7">
      <formula>$A$106=""</formula>
    </cfRule>
  </conditionalFormatting>
  <conditionalFormatting sqref="B89:F89">
    <cfRule type="expression" dxfId="39" priority="21" stopIfTrue="1">
      <formula>$L$89=2</formula>
    </cfRule>
  </conditionalFormatting>
  <conditionalFormatting sqref="B90:F90">
    <cfRule type="expression" dxfId="38" priority="20" stopIfTrue="1">
      <formula>$L$90=1</formula>
    </cfRule>
  </conditionalFormatting>
  <conditionalFormatting sqref="D26:F26 H26:H27">
    <cfRule type="expression" dxfId="37" priority="16" stopIfTrue="1">
      <formula>$H$26="Sole Bidder"</formula>
    </cfRule>
  </conditionalFormatting>
  <conditionalFormatting sqref="D27:F27">
    <cfRule type="expression" dxfId="36" priority="13" stopIfTrue="1">
      <formula>$G$27="No"</formula>
    </cfRule>
  </conditionalFormatting>
  <conditionalFormatting sqref="F105:F106">
    <cfRule type="expression" dxfId="35" priority="15" stopIfTrue="1">
      <formula>$E$105=""</formula>
    </cfRule>
  </conditionalFormatting>
  <conditionalFormatting sqref="H27">
    <cfRule type="expression" dxfId="34" priority="17" stopIfTrue="1">
      <formula>$G$27="Not Applicable"</formula>
    </cfRule>
  </conditionalFormatting>
  <conditionalFormatting sqref="Z25">
    <cfRule type="expression" dxfId="33" priority="18" stopIfTrue="1">
      <formula>"if(right($I$21,1)=""."")"</formula>
    </cfRule>
  </conditionalFormatting>
  <dataValidations count="3">
    <dataValidation type="whole" allowBlank="1" showInputMessage="1" showErrorMessage="1" error="Enter numeric figure only !" prompt="Enter the Bid Security Amount in Figures" sqref="I21 F22" xr:uid="{00000000-0002-0000-1B00-000000000000}">
      <formula1>0</formula1>
      <formula2>990000000</formula2>
    </dataValidation>
    <dataValidation type="whole" allowBlank="1" showInputMessage="1" showErrorMessage="1" error="Enter numeric figure between 1 to 20 only !" prompt="Enter the Validity of Bid Security in MONTHS" sqref="J21" xr:uid="{00000000-0002-0000-1B00-000001000000}">
      <formula1>1</formula1>
      <formula2>20</formula2>
    </dataValidation>
    <dataValidation type="list" allowBlank="1" showInputMessage="1" showErrorMessage="1" sqref="G21" xr:uid="{00000000-0002-0000-1B00-000002000000}">
      <formula1>$AC$19:$AC$24</formula1>
    </dataValidation>
  </dataValidations>
  <pageMargins left="0.59" right="0.46" top="0.59055118110236227" bottom="0.59055118110236227" header="0.35433070866141736" footer="0.35433070866141736"/>
  <pageSetup scale="95" fitToHeight="0" orientation="portrait" r:id="rId27"/>
  <headerFooter alignWithMargins="0">
    <oddFooter>&amp;R&amp;"Book Antiqua,Bold"&amp;8 Page &amp;P of &amp;N</oddFooter>
  </headerFooter>
  <rowBreaks count="1" manualBreakCount="1">
    <brk id="92" max="5" man="1"/>
  </rowBreaks>
  <drawing r:id="rId2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9">
    <tabColor indexed="14"/>
  </sheetPr>
  <dimension ref="A1:J182"/>
  <sheetViews>
    <sheetView showGridLines="0" view="pageBreakPreview" topLeftCell="A4" zoomScaleNormal="100" zoomScaleSheetLayoutView="100" workbookViewId="0">
      <selection activeCell="D23" sqref="D23:I23"/>
    </sheetView>
  </sheetViews>
  <sheetFormatPr defaultColWidth="9.140625" defaultRowHeight="13.5"/>
  <cols>
    <col min="1" max="1" width="10" style="298" customWidth="1"/>
    <col min="2" max="2" width="12.140625" style="437" customWidth="1"/>
    <col min="3" max="3" width="12" style="298" customWidth="1"/>
    <col min="4" max="5" width="10.7109375" style="298" customWidth="1"/>
    <col min="6" max="6" width="12.42578125" style="298" customWidth="1"/>
    <col min="7" max="9" width="10.7109375" style="298" customWidth="1"/>
    <col min="10" max="16384" width="9.140625" style="298"/>
  </cols>
  <sheetData>
    <row r="1" spans="1:10" ht="15">
      <c r="A1" s="710" t="s">
        <v>732</v>
      </c>
      <c r="B1" s="710"/>
      <c r="C1" s="715" t="str">
        <f>Basic!B2</f>
        <v>NESH/CSM/4905-01</v>
      </c>
      <c r="D1" s="715"/>
      <c r="E1" s="715"/>
      <c r="F1" s="715"/>
      <c r="G1" s="715"/>
      <c r="H1" s="715"/>
      <c r="I1" s="715"/>
      <c r="J1" s="302"/>
    </row>
    <row r="2" spans="1:10" ht="15">
      <c r="A2" s="710" t="s">
        <v>733</v>
      </c>
      <c r="B2" s="710"/>
      <c r="C2" s="716" t="str">
        <f>Basic!B1</f>
        <v>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D2" s="716"/>
      <c r="E2" s="716"/>
      <c r="F2" s="716"/>
      <c r="G2" s="716"/>
      <c r="H2" s="716"/>
      <c r="I2" s="716"/>
      <c r="J2" s="302"/>
    </row>
    <row r="3" spans="1:10" ht="102" customHeight="1">
      <c r="A3" s="431"/>
      <c r="B3" s="431"/>
      <c r="C3" s="716"/>
      <c r="D3" s="716"/>
      <c r="E3" s="716"/>
      <c r="F3" s="716"/>
      <c r="G3" s="716"/>
      <c r="H3" s="716"/>
      <c r="I3" s="716"/>
      <c r="J3" s="302"/>
    </row>
    <row r="4" spans="1:10" ht="15" customHeight="1">
      <c r="A4" s="710" t="s">
        <v>734</v>
      </c>
      <c r="B4" s="710"/>
      <c r="C4" s="711">
        <f ca="1">TODAY()</f>
        <v>45873</v>
      </c>
      <c r="D4" s="711"/>
      <c r="E4" s="711"/>
      <c r="F4" s="711"/>
      <c r="G4" s="711"/>
      <c r="H4" s="711"/>
      <c r="I4" s="711"/>
      <c r="J4" s="302"/>
    </row>
    <row r="5" spans="1:10" ht="15" customHeight="1">
      <c r="A5" s="710" t="s">
        <v>344</v>
      </c>
      <c r="B5" s="710"/>
      <c r="C5" s="711" t="s">
        <v>769</v>
      </c>
      <c r="D5" s="711"/>
      <c r="E5" s="711"/>
      <c r="F5" s="711"/>
      <c r="G5" s="711"/>
      <c r="H5" s="711"/>
      <c r="I5" s="711"/>
      <c r="J5" s="302"/>
    </row>
    <row r="6" spans="1:10" ht="15" customHeight="1">
      <c r="A6" s="432"/>
      <c r="B6" s="432"/>
      <c r="C6" s="711"/>
      <c r="D6" s="711"/>
      <c r="E6" s="711"/>
      <c r="F6" s="711"/>
      <c r="G6" s="711"/>
      <c r="H6" s="711"/>
      <c r="I6" s="711"/>
      <c r="J6" s="302"/>
    </row>
    <row r="7" spans="1:10" ht="34.5" customHeight="1">
      <c r="A7" s="432"/>
      <c r="B7" s="432"/>
      <c r="C7" s="711"/>
      <c r="D7" s="711"/>
      <c r="E7" s="711"/>
      <c r="F7" s="711"/>
      <c r="G7" s="711"/>
      <c r="H7" s="711"/>
      <c r="I7" s="711"/>
      <c r="J7" s="302"/>
    </row>
    <row r="8" spans="1:10" ht="15" customHeight="1">
      <c r="A8" s="432"/>
      <c r="B8" s="432"/>
      <c r="C8" s="433"/>
      <c r="D8" s="433"/>
      <c r="E8" s="433"/>
      <c r="F8" s="433"/>
      <c r="G8" s="433"/>
      <c r="H8" s="433"/>
      <c r="I8" s="433"/>
      <c r="J8" s="302"/>
    </row>
    <row r="9" spans="1:10">
      <c r="A9" s="302"/>
      <c r="B9" s="431"/>
      <c r="C9" s="302"/>
      <c r="D9" s="302"/>
      <c r="E9" s="302"/>
      <c r="F9" s="302"/>
      <c r="G9" s="302"/>
      <c r="H9" s="302"/>
      <c r="I9" s="302"/>
      <c r="J9" s="302"/>
    </row>
    <row r="10" spans="1:10" ht="18">
      <c r="A10" s="712" t="s">
        <v>735</v>
      </c>
      <c r="B10" s="712"/>
      <c r="C10" s="712"/>
      <c r="D10" s="712"/>
      <c r="E10" s="712"/>
      <c r="F10" s="712"/>
      <c r="G10" s="712"/>
      <c r="H10" s="712"/>
      <c r="I10" s="712"/>
      <c r="J10" s="302"/>
    </row>
    <row r="11" spans="1:10" ht="27" customHeight="1">
      <c r="A11" s="713" t="s">
        <v>736</v>
      </c>
      <c r="B11" s="701"/>
      <c r="C11" s="701"/>
      <c r="D11" s="701"/>
      <c r="E11" s="701"/>
      <c r="F11" s="701"/>
      <c r="G11" s="701"/>
      <c r="H11" s="701"/>
      <c r="I11" s="701"/>
      <c r="J11" s="302"/>
    </row>
    <row r="12" spans="1:10" ht="33.6" customHeight="1">
      <c r="A12" s="714" t="s">
        <v>737</v>
      </c>
      <c r="B12" s="714"/>
      <c r="C12" s="714"/>
      <c r="D12" s="714"/>
      <c r="E12" s="714"/>
      <c r="F12" s="714"/>
      <c r="G12" s="714"/>
      <c r="H12" s="714"/>
      <c r="I12" s="714"/>
      <c r="J12" s="302"/>
    </row>
    <row r="13" spans="1:10" s="435" customFormat="1" ht="77.099999999999994" customHeight="1">
      <c r="A13" s="714" t="s">
        <v>738</v>
      </c>
      <c r="B13" s="714"/>
      <c r="C13" s="714"/>
      <c r="D13" s="714"/>
      <c r="E13" s="714"/>
      <c r="F13" s="714"/>
      <c r="G13" s="714"/>
      <c r="H13" s="714"/>
      <c r="I13" s="714"/>
      <c r="J13" s="434"/>
    </row>
    <row r="14" spans="1:10" s="435" customFormat="1" ht="21" customHeight="1">
      <c r="A14" s="700" t="s">
        <v>739</v>
      </c>
      <c r="B14" s="700"/>
      <c r="C14" s="700"/>
      <c r="D14" s="700"/>
      <c r="E14" s="700"/>
      <c r="F14" s="700"/>
      <c r="G14" s="700"/>
      <c r="H14" s="700"/>
      <c r="I14" s="700"/>
      <c r="J14" s="434"/>
    </row>
    <row r="15" spans="1:10" s="435" customFormat="1" ht="48.95" customHeight="1">
      <c r="A15" s="700" t="s">
        <v>740</v>
      </c>
      <c r="B15" s="700"/>
      <c r="C15" s="700"/>
      <c r="D15" s="700"/>
      <c r="E15" s="700"/>
      <c r="F15" s="700"/>
      <c r="G15" s="700"/>
      <c r="H15" s="700"/>
      <c r="I15" s="700"/>
      <c r="J15" s="434"/>
    </row>
    <row r="16" spans="1:10" ht="36.6" customHeight="1">
      <c r="A16" s="700" t="s">
        <v>741</v>
      </c>
      <c r="B16" s="700"/>
      <c r="C16" s="700"/>
      <c r="D16" s="700"/>
      <c r="E16" s="700"/>
      <c r="F16" s="700"/>
      <c r="G16" s="700"/>
      <c r="H16" s="700"/>
      <c r="I16" s="700"/>
      <c r="J16" s="302"/>
    </row>
    <row r="17" spans="1:10" ht="47.1" customHeight="1">
      <c r="A17" s="700" t="s">
        <v>742</v>
      </c>
      <c r="B17" s="700"/>
      <c r="C17" s="700"/>
      <c r="D17" s="700"/>
      <c r="E17" s="700"/>
      <c r="F17" s="700"/>
      <c r="G17" s="700"/>
      <c r="H17" s="700"/>
      <c r="I17" s="700"/>
      <c r="J17" s="302"/>
    </row>
    <row r="18" spans="1:10" ht="14.25">
      <c r="A18" s="709" t="s">
        <v>743</v>
      </c>
      <c r="B18" s="709"/>
      <c r="C18" s="709"/>
      <c r="D18" s="709"/>
      <c r="E18" s="709"/>
      <c r="F18" s="709"/>
      <c r="G18" s="709"/>
      <c r="H18" s="709"/>
      <c r="I18" s="709"/>
      <c r="J18" s="302"/>
    </row>
    <row r="19" spans="1:10" ht="14.25">
      <c r="A19" s="700" t="s">
        <v>744</v>
      </c>
      <c r="B19" s="700"/>
      <c r="C19" s="700"/>
      <c r="D19" s="700"/>
      <c r="E19" s="700"/>
      <c r="F19" s="700"/>
      <c r="G19" s="700"/>
      <c r="H19" s="700"/>
      <c r="I19" s="700"/>
      <c r="J19" s="302"/>
    </row>
    <row r="20" spans="1:10" ht="33" customHeight="1">
      <c r="A20" s="700" t="s">
        <v>745</v>
      </c>
      <c r="B20" s="700"/>
      <c r="C20" s="700"/>
      <c r="D20" s="700"/>
      <c r="E20" s="700"/>
      <c r="F20" s="700"/>
      <c r="G20" s="700"/>
      <c r="H20" s="700"/>
      <c r="I20" s="700"/>
      <c r="J20" s="302"/>
    </row>
    <row r="21" spans="1:10" ht="14.25">
      <c r="A21" s="700" t="s">
        <v>746</v>
      </c>
      <c r="B21" s="700"/>
      <c r="C21" s="700"/>
      <c r="D21" s="700"/>
      <c r="E21" s="700"/>
      <c r="F21" s="700"/>
      <c r="G21" s="700"/>
      <c r="H21" s="700"/>
      <c r="I21" s="700"/>
      <c r="J21" s="302"/>
    </row>
    <row r="22" spans="1:10" ht="24" customHeight="1">
      <c r="A22" s="548"/>
      <c r="B22" s="548"/>
      <c r="C22" s="548"/>
      <c r="D22" s="548"/>
      <c r="E22" s="548"/>
      <c r="F22" s="548"/>
      <c r="G22" s="548"/>
      <c r="H22" s="548"/>
      <c r="I22" s="548"/>
      <c r="J22" s="302"/>
    </row>
    <row r="23" spans="1:10" ht="22.5" customHeight="1">
      <c r="A23" s="707" t="s">
        <v>747</v>
      </c>
      <c r="B23" s="707"/>
      <c r="C23" s="707"/>
      <c r="D23" s="704"/>
      <c r="E23" s="705"/>
      <c r="F23" s="705"/>
      <c r="G23" s="705"/>
      <c r="H23" s="705"/>
      <c r="I23" s="706"/>
      <c r="J23" s="302"/>
    </row>
    <row r="24" spans="1:10" ht="51" customHeight="1">
      <c r="A24" s="707" t="s">
        <v>748</v>
      </c>
      <c r="B24" s="707"/>
      <c r="C24" s="707"/>
      <c r="D24" s="704"/>
      <c r="E24" s="705"/>
      <c r="F24" s="705"/>
      <c r="G24" s="705"/>
      <c r="H24" s="705"/>
      <c r="I24" s="706"/>
      <c r="J24" s="302"/>
    </row>
    <row r="25" spans="1:10" ht="15.75">
      <c r="A25" s="703" t="s">
        <v>749</v>
      </c>
      <c r="B25" s="703"/>
      <c r="C25" s="703"/>
      <c r="D25" s="704"/>
      <c r="E25" s="705"/>
      <c r="F25" s="705"/>
      <c r="G25" s="705"/>
      <c r="H25" s="705"/>
      <c r="I25" s="706"/>
      <c r="J25" s="302"/>
    </row>
    <row r="26" spans="1:10" ht="33.950000000000003" customHeight="1">
      <c r="A26" s="703" t="s">
        <v>750</v>
      </c>
      <c r="B26" s="703"/>
      <c r="C26" s="703"/>
      <c r="D26" s="704"/>
      <c r="E26" s="705"/>
      <c r="F26" s="705"/>
      <c r="G26" s="705"/>
      <c r="H26" s="705"/>
      <c r="I26" s="706"/>
      <c r="J26" s="302"/>
    </row>
    <row r="27" spans="1:10" ht="14.25">
      <c r="A27" s="707" t="s">
        <v>31</v>
      </c>
      <c r="B27" s="707"/>
      <c r="C27" s="707"/>
      <c r="D27" s="708">
        <f ca="1">TODAY()</f>
        <v>45873</v>
      </c>
      <c r="E27" s="705"/>
      <c r="F27" s="705"/>
      <c r="G27" s="705"/>
      <c r="H27" s="705"/>
      <c r="I27" s="706"/>
      <c r="J27" s="302"/>
    </row>
    <row r="28" spans="1:10" ht="82.5" customHeight="1">
      <c r="A28" s="700" t="s">
        <v>751</v>
      </c>
      <c r="B28" s="700"/>
      <c r="C28" s="700"/>
      <c r="D28" s="700"/>
      <c r="E28" s="700"/>
      <c r="F28" s="700"/>
      <c r="G28" s="700"/>
      <c r="H28" s="700"/>
      <c r="I28" s="700"/>
      <c r="J28" s="302"/>
    </row>
    <row r="29" spans="1:10" ht="15.75">
      <c r="A29" s="701" t="str">
        <f>IF('[10]Names of Bidder'!D11 = "Sole Bidder", " ", " and ")</f>
        <v xml:space="preserve"> </v>
      </c>
      <c r="B29" s="701"/>
      <c r="C29" s="701"/>
      <c r="D29" s="701"/>
      <c r="E29" s="701"/>
      <c r="F29" s="701"/>
      <c r="G29" s="701"/>
      <c r="H29" s="701"/>
      <c r="I29" s="701"/>
      <c r="J29" s="302"/>
    </row>
    <row r="30" spans="1:10" ht="17.25" customHeight="1">
      <c r="A30" s="702" t="str">
        <f>IF('[10]Names of Bidder'!D11= "Sole Bidder", "", IF('[10]Names of Bidder'!D12=1,'[10]Names of Bidder'!D20,IF('[10]Names of Bidder'!D12="2 or More",'[10]Names of Bidder'!D20&amp;" &amp; "&amp;'[10]Names of Bidder'!D25,"")))</f>
        <v/>
      </c>
      <c r="B30" s="702"/>
      <c r="C30" s="702"/>
      <c r="D30" s="702"/>
      <c r="E30" s="702"/>
      <c r="F30" s="702"/>
      <c r="G30" s="702"/>
      <c r="H30" s="702"/>
      <c r="I30" s="702"/>
      <c r="J30" s="302"/>
    </row>
    <row r="31" spans="1:10" ht="39" customHeight="1">
      <c r="A31" s="702" t="str">
        <f>IF('[10]Names of Bidder'!D11= "Sole Bidder", "", "having its Registered Office at "&amp;IF('[10]Names of Bidder'!D12=1,'[10]Names of Bidder'!D21&amp;" "&amp;'[10]Names of Bidder'!D22&amp;" "&amp;'[10]Names of Bidder'!D23,IF('[10]Names of Bidder'!D12="2 or More",'[10]Names of Bidder'!D21&amp;" &amp; "&amp;'[10]Names of Bidder'!D22&amp;" "&amp;'[10]Names of Bidder'!D23&amp;" and " &amp; '[10]Names of Bidder'!D26&amp;" &amp; "&amp;'[10]Names of Bidder'!D27&amp;" "&amp;'[10]Names of Bidder'!D28 &amp;IF('[10]Names of Bidder'!D12="2 or More"," respectively",""))))</f>
        <v/>
      </c>
      <c r="B31" s="702"/>
      <c r="C31" s="702"/>
      <c r="D31" s="702"/>
      <c r="E31" s="702"/>
      <c r="F31" s="702"/>
      <c r="G31" s="702"/>
      <c r="H31" s="702"/>
      <c r="I31" s="702"/>
      <c r="J31" s="302"/>
    </row>
    <row r="32" spans="1:10" ht="15.75">
      <c r="A32" s="701" t="s">
        <v>385</v>
      </c>
      <c r="B32" s="701"/>
      <c r="C32" s="701"/>
      <c r="D32" s="701"/>
      <c r="E32" s="701"/>
      <c r="F32" s="701"/>
      <c r="G32" s="701"/>
      <c r="H32" s="701"/>
      <c r="I32" s="701"/>
      <c r="J32" s="302"/>
    </row>
    <row r="33" spans="1:10" ht="18">
      <c r="A33" s="699" t="s">
        <v>386</v>
      </c>
      <c r="B33" s="699"/>
      <c r="C33" s="699"/>
      <c r="D33" s="699"/>
      <c r="E33" s="699"/>
      <c r="F33" s="699"/>
      <c r="G33" s="699"/>
      <c r="H33" s="699"/>
      <c r="I33" s="699"/>
      <c r="J33" s="302"/>
    </row>
    <row r="34" spans="1:10" ht="18">
      <c r="A34" s="699" t="s">
        <v>387</v>
      </c>
      <c r="B34" s="699"/>
      <c r="C34" s="699"/>
      <c r="D34" s="699"/>
      <c r="E34" s="699"/>
      <c r="F34" s="699"/>
      <c r="G34" s="699"/>
      <c r="H34" s="699"/>
      <c r="I34" s="699"/>
      <c r="J34" s="302"/>
    </row>
    <row r="35" spans="1:10" ht="91.5" customHeight="1">
      <c r="A35" s="691" t="str">
        <f>"POWERGRID intends to award, under laid-down organisational procedures, contract(s) for " &amp; [10]Basic!B1</f>
        <v>POWERGRID intends to award, under laid-down organisational procedures, contract(s) for Rate Contract for Erection portion (Services) pertaining to diversion / modification of various transmission lines under NR-I (Package A)</v>
      </c>
      <c r="B35" s="691"/>
      <c r="C35" s="691"/>
      <c r="D35" s="691"/>
      <c r="E35" s="691"/>
      <c r="F35" s="691"/>
      <c r="G35" s="691"/>
      <c r="H35" s="691"/>
      <c r="I35" s="691"/>
      <c r="J35" s="302"/>
    </row>
    <row r="36" spans="1:10" ht="16.5" customHeight="1">
      <c r="A36" s="550"/>
      <c r="B36" s="551"/>
      <c r="C36" s="552"/>
      <c r="D36" s="552"/>
      <c r="E36" s="552"/>
      <c r="F36" s="550"/>
      <c r="G36" s="552"/>
      <c r="H36" s="552"/>
      <c r="I36" s="552"/>
      <c r="J36" s="302"/>
    </row>
    <row r="37" spans="1:10" ht="21" customHeight="1">
      <c r="A37" s="690" t="s">
        <v>388</v>
      </c>
      <c r="B37" s="690"/>
      <c r="C37" s="690"/>
      <c r="D37" s="690"/>
      <c r="E37" s="693" t="s">
        <v>388</v>
      </c>
      <c r="F37" s="693"/>
      <c r="G37" s="693"/>
      <c r="H37" s="693"/>
      <c r="I37" s="693"/>
      <c r="J37" s="302"/>
    </row>
    <row r="38" spans="1:10" ht="33" customHeight="1">
      <c r="A38" s="694" t="s">
        <v>425</v>
      </c>
      <c r="B38" s="694"/>
      <c r="C38" s="694"/>
      <c r="D38" s="694"/>
      <c r="E38" s="695" t="str">
        <f>"(For &amp; On behalf of "&amp;'[10]Attach-3 (QR)'!A8</f>
        <v xml:space="preserve">(For &amp; On behalf of </v>
      </c>
      <c r="F38" s="695"/>
      <c r="G38" s="695"/>
      <c r="H38" s="695"/>
      <c r="I38" s="695"/>
      <c r="J38" s="302"/>
    </row>
    <row r="39" spans="1:10" ht="31.5" customHeight="1">
      <c r="A39" s="553" t="s">
        <v>443</v>
      </c>
      <c r="B39" s="554"/>
      <c r="C39" s="553"/>
      <c r="D39" s="553"/>
      <c r="E39" s="553"/>
      <c r="F39" s="553"/>
      <c r="G39" s="553"/>
      <c r="H39" s="553"/>
      <c r="I39" s="555" t="s">
        <v>752</v>
      </c>
      <c r="J39" s="302"/>
    </row>
    <row r="40" spans="1:10" ht="89.25" customHeight="1">
      <c r="A40" s="691" t="s">
        <v>787</v>
      </c>
      <c r="B40" s="691"/>
      <c r="C40" s="691"/>
      <c r="D40" s="691"/>
      <c r="E40" s="691"/>
      <c r="F40" s="691"/>
      <c r="G40" s="691"/>
      <c r="H40" s="691"/>
      <c r="I40" s="691"/>
    </row>
    <row r="41" spans="1:10" ht="6" customHeight="1">
      <c r="A41" s="549"/>
      <c r="B41" s="554"/>
      <c r="C41" s="549"/>
      <c r="D41" s="549"/>
      <c r="E41" s="549"/>
      <c r="F41" s="549"/>
      <c r="G41" s="549"/>
      <c r="H41" s="549"/>
      <c r="I41" s="549"/>
    </row>
    <row r="42" spans="1:10" ht="57.75" customHeight="1">
      <c r="A42" s="697" t="s">
        <v>753</v>
      </c>
      <c r="B42" s="697"/>
      <c r="C42" s="697"/>
      <c r="D42" s="697"/>
      <c r="E42" s="697"/>
      <c r="F42" s="697"/>
      <c r="G42" s="697"/>
      <c r="H42" s="697"/>
      <c r="I42" s="697"/>
    </row>
    <row r="43" spans="1:10" ht="6.75" customHeight="1">
      <c r="A43" s="556"/>
      <c r="B43" s="556"/>
      <c r="C43" s="556"/>
      <c r="D43" s="556"/>
      <c r="E43" s="556"/>
      <c r="F43" s="556"/>
      <c r="G43" s="556"/>
      <c r="H43" s="556"/>
      <c r="I43" s="556"/>
    </row>
    <row r="44" spans="1:10" ht="35.25" customHeight="1">
      <c r="A44" s="691" t="s">
        <v>791</v>
      </c>
      <c r="B44" s="691"/>
      <c r="C44" s="691"/>
      <c r="D44" s="691"/>
      <c r="E44" s="691"/>
      <c r="F44" s="691"/>
      <c r="G44" s="691"/>
      <c r="H44" s="691"/>
      <c r="I44" s="691"/>
    </row>
    <row r="45" spans="1:10" ht="8.1" customHeight="1">
      <c r="A45" s="557"/>
      <c r="B45" s="558"/>
      <c r="C45" s="559"/>
      <c r="D45" s="559"/>
      <c r="E45" s="559"/>
      <c r="F45" s="559"/>
      <c r="G45" s="559"/>
      <c r="H45" s="559"/>
      <c r="I45" s="559"/>
    </row>
    <row r="46" spans="1:10" ht="15.75">
      <c r="A46" s="698" t="s">
        <v>477</v>
      </c>
      <c r="B46" s="698"/>
      <c r="C46" s="698"/>
      <c r="D46" s="698"/>
      <c r="E46" s="698"/>
      <c r="F46" s="698"/>
      <c r="G46" s="698"/>
      <c r="H46" s="698"/>
      <c r="I46" s="698"/>
    </row>
    <row r="47" spans="1:10" ht="8.1" customHeight="1">
      <c r="A47" s="557"/>
      <c r="B47" s="558"/>
      <c r="C47" s="559"/>
      <c r="D47" s="559"/>
      <c r="E47" s="559"/>
      <c r="F47" s="559"/>
      <c r="G47" s="559"/>
      <c r="H47" s="559"/>
      <c r="I47" s="559"/>
    </row>
    <row r="48" spans="1:10" ht="15.75">
      <c r="A48" s="696" t="s">
        <v>391</v>
      </c>
      <c r="B48" s="696"/>
      <c r="C48" s="696"/>
      <c r="D48" s="696"/>
      <c r="E48" s="696"/>
      <c r="F48" s="696"/>
      <c r="G48" s="696"/>
      <c r="H48" s="696"/>
      <c r="I48" s="696"/>
    </row>
    <row r="49" spans="1:10" ht="8.1" customHeight="1">
      <c r="A49" s="560"/>
      <c r="B49" s="558"/>
      <c r="C49" s="559"/>
      <c r="D49" s="559"/>
      <c r="E49" s="559"/>
      <c r="F49" s="559"/>
      <c r="G49" s="559"/>
      <c r="H49" s="559"/>
      <c r="I49" s="559"/>
    </row>
    <row r="50" spans="1:10" ht="50.45" customHeight="1">
      <c r="A50" s="561"/>
      <c r="B50" s="690" t="s">
        <v>487</v>
      </c>
      <c r="C50" s="690"/>
      <c r="D50" s="690"/>
      <c r="E50" s="690"/>
      <c r="F50" s="690"/>
      <c r="G50" s="690"/>
      <c r="H50" s="690"/>
      <c r="I50" s="690"/>
    </row>
    <row r="51" spans="1:10" ht="8.1" customHeight="1">
      <c r="A51" s="557"/>
      <c r="B51" s="558"/>
      <c r="C51" s="559"/>
      <c r="D51" s="559"/>
      <c r="E51" s="559"/>
      <c r="F51" s="559"/>
      <c r="G51" s="559"/>
      <c r="H51" s="559"/>
      <c r="I51" s="559"/>
    </row>
    <row r="52" spans="1:10" ht="72" customHeight="1">
      <c r="A52" s="559"/>
      <c r="B52" s="562">
        <v>1</v>
      </c>
      <c r="C52" s="690" t="s">
        <v>754</v>
      </c>
      <c r="D52" s="690"/>
      <c r="E52" s="690"/>
      <c r="F52" s="690"/>
      <c r="G52" s="690"/>
      <c r="H52" s="690"/>
      <c r="I52" s="690"/>
    </row>
    <row r="53" spans="1:10" ht="8.1" customHeight="1">
      <c r="A53" s="559"/>
      <c r="B53" s="562"/>
      <c r="C53" s="550"/>
      <c r="D53" s="550"/>
      <c r="E53" s="550"/>
      <c r="F53" s="550"/>
      <c r="G53" s="550"/>
      <c r="H53" s="550"/>
      <c r="I53" s="550"/>
    </row>
    <row r="54" spans="1:10" ht="57.95" customHeight="1">
      <c r="A54" s="559"/>
      <c r="B54" s="562">
        <v>2</v>
      </c>
      <c r="C54" s="690" t="s">
        <v>491</v>
      </c>
      <c r="D54" s="690"/>
      <c r="E54" s="690"/>
      <c r="F54" s="690"/>
      <c r="G54" s="690"/>
      <c r="H54" s="690"/>
      <c r="I54" s="690"/>
    </row>
    <row r="55" spans="1:10" ht="8.1" customHeight="1">
      <c r="A55" s="559"/>
      <c r="B55" s="562"/>
      <c r="C55" s="550"/>
      <c r="D55" s="550"/>
      <c r="E55" s="550"/>
      <c r="F55" s="550"/>
      <c r="G55" s="550"/>
      <c r="H55" s="550"/>
      <c r="I55" s="550"/>
    </row>
    <row r="56" spans="1:10" ht="69.599999999999994" customHeight="1">
      <c r="A56" s="559"/>
      <c r="B56" s="562">
        <v>3</v>
      </c>
      <c r="C56" s="690" t="s">
        <v>492</v>
      </c>
      <c r="D56" s="690"/>
      <c r="E56" s="690"/>
      <c r="F56" s="690"/>
      <c r="G56" s="690"/>
      <c r="H56" s="690"/>
      <c r="I56" s="690"/>
    </row>
    <row r="57" spans="1:10" ht="8.1" customHeight="1">
      <c r="A57" s="559"/>
      <c r="B57" s="562"/>
      <c r="C57" s="550"/>
      <c r="D57" s="550"/>
      <c r="E57" s="550"/>
      <c r="F57" s="550"/>
      <c r="G57" s="550"/>
      <c r="H57" s="550"/>
      <c r="I57" s="550"/>
    </row>
    <row r="58" spans="1:10" ht="69.599999999999994" customHeight="1">
      <c r="A58" s="559"/>
      <c r="B58" s="562">
        <v>4</v>
      </c>
      <c r="C58" s="690" t="s">
        <v>493</v>
      </c>
      <c r="D58" s="690"/>
      <c r="E58" s="690"/>
      <c r="F58" s="690"/>
      <c r="G58" s="690"/>
      <c r="H58" s="690"/>
      <c r="I58" s="690"/>
    </row>
    <row r="59" spans="1:10" ht="66" customHeight="1">
      <c r="A59" s="559"/>
      <c r="B59" s="562">
        <v>5</v>
      </c>
      <c r="C59" s="690" t="s">
        <v>494</v>
      </c>
      <c r="D59" s="690"/>
      <c r="E59" s="690"/>
      <c r="F59" s="690"/>
      <c r="G59" s="690"/>
      <c r="H59" s="690"/>
      <c r="I59" s="690"/>
    </row>
    <row r="60" spans="1:10" ht="1.5" customHeight="1">
      <c r="A60" s="559"/>
      <c r="B60" s="562"/>
      <c r="C60" s="550"/>
      <c r="D60" s="550"/>
      <c r="E60" s="550"/>
      <c r="F60" s="550"/>
      <c r="G60" s="550"/>
      <c r="H60" s="550"/>
      <c r="I60" s="550"/>
    </row>
    <row r="61" spans="1:10" ht="65.45" customHeight="1">
      <c r="A61" s="559"/>
      <c r="B61" s="562">
        <v>6</v>
      </c>
      <c r="C61" s="690" t="s">
        <v>495</v>
      </c>
      <c r="D61" s="690"/>
      <c r="E61" s="690"/>
      <c r="F61" s="690"/>
      <c r="G61" s="690"/>
      <c r="H61" s="690"/>
      <c r="I61" s="690"/>
    </row>
    <row r="62" spans="1:10" ht="22.5" customHeight="1">
      <c r="A62" s="559"/>
      <c r="B62" s="562"/>
      <c r="C62" s="550"/>
      <c r="D62" s="550"/>
      <c r="E62" s="550"/>
      <c r="F62" s="550"/>
      <c r="G62" s="550"/>
      <c r="H62" s="550"/>
      <c r="I62" s="550"/>
    </row>
    <row r="63" spans="1:10" ht="21" customHeight="1">
      <c r="A63" s="690" t="s">
        <v>388</v>
      </c>
      <c r="B63" s="690"/>
      <c r="C63" s="690"/>
      <c r="D63" s="690"/>
      <c r="E63" s="693" t="s">
        <v>388</v>
      </c>
      <c r="F63" s="693"/>
      <c r="G63" s="693"/>
      <c r="H63" s="693"/>
      <c r="I63" s="693"/>
      <c r="J63" s="302"/>
    </row>
    <row r="64" spans="1:10" ht="33" customHeight="1">
      <c r="A64" s="694" t="s">
        <v>425</v>
      </c>
      <c r="B64" s="694"/>
      <c r="C64" s="694"/>
      <c r="D64" s="694"/>
      <c r="E64" s="695" t="str">
        <f>"(For &amp; On behalf of "&amp;'[10]Attach-3 (QR)'!A34</f>
        <v xml:space="preserve">(For &amp; On behalf of </v>
      </c>
      <c r="F64" s="695"/>
      <c r="G64" s="695"/>
      <c r="H64" s="695"/>
      <c r="I64" s="695"/>
      <c r="J64" s="302"/>
    </row>
    <row r="65" spans="1:10" ht="31.5" customHeight="1">
      <c r="A65" s="553" t="s">
        <v>443</v>
      </c>
      <c r="B65" s="554"/>
      <c r="C65" s="553"/>
      <c r="D65" s="553"/>
      <c r="E65" s="553"/>
      <c r="F65" s="553"/>
      <c r="G65" s="553"/>
      <c r="H65" s="553"/>
      <c r="I65" s="555" t="s">
        <v>755</v>
      </c>
      <c r="J65" s="302"/>
    </row>
    <row r="66" spans="1:10" ht="63.95" customHeight="1">
      <c r="A66" s="559"/>
      <c r="B66" s="562">
        <v>7</v>
      </c>
      <c r="C66" s="690" t="s">
        <v>496</v>
      </c>
      <c r="D66" s="690"/>
      <c r="E66" s="690"/>
      <c r="F66" s="690"/>
      <c r="G66" s="690"/>
      <c r="H66" s="690"/>
      <c r="I66" s="690"/>
    </row>
    <row r="67" spans="1:10" ht="8.1" customHeight="1">
      <c r="A67" s="559"/>
      <c r="B67" s="562"/>
      <c r="C67" s="550"/>
      <c r="D67" s="550"/>
      <c r="E67" s="550"/>
      <c r="F67" s="550"/>
      <c r="G67" s="550"/>
      <c r="H67" s="550"/>
      <c r="I67" s="550"/>
    </row>
    <row r="68" spans="1:10" ht="71.099999999999994" customHeight="1">
      <c r="A68" s="559"/>
      <c r="B68" s="562">
        <v>8</v>
      </c>
      <c r="C68" s="690" t="s">
        <v>756</v>
      </c>
      <c r="D68" s="690"/>
      <c r="E68" s="690"/>
      <c r="F68" s="690"/>
      <c r="G68" s="690"/>
      <c r="H68" s="690"/>
      <c r="I68" s="690"/>
    </row>
    <row r="69" spans="1:10" ht="8.1" customHeight="1">
      <c r="A69" s="559"/>
      <c r="B69" s="562"/>
      <c r="C69" s="550"/>
      <c r="D69" s="550"/>
      <c r="E69" s="550"/>
      <c r="F69" s="550"/>
      <c r="G69" s="550"/>
      <c r="H69" s="550"/>
      <c r="I69" s="550"/>
    </row>
    <row r="70" spans="1:10" ht="69.599999999999994" customHeight="1">
      <c r="A70" s="559"/>
      <c r="B70" s="562">
        <v>9</v>
      </c>
      <c r="C70" s="690" t="s">
        <v>500</v>
      </c>
      <c r="D70" s="690"/>
      <c r="E70" s="690"/>
      <c r="F70" s="690"/>
      <c r="G70" s="690"/>
      <c r="H70" s="690"/>
      <c r="I70" s="690"/>
    </row>
    <row r="71" spans="1:10" ht="93.6" customHeight="1">
      <c r="A71" s="559"/>
      <c r="B71" s="562">
        <v>10</v>
      </c>
      <c r="C71" s="690" t="s">
        <v>502</v>
      </c>
      <c r="D71" s="690"/>
      <c r="E71" s="690"/>
      <c r="F71" s="690"/>
      <c r="G71" s="690"/>
      <c r="H71" s="690"/>
      <c r="I71" s="690"/>
    </row>
    <row r="72" spans="1:10" ht="8.1" customHeight="1">
      <c r="A72" s="559"/>
      <c r="B72" s="562"/>
      <c r="C72" s="550"/>
      <c r="D72" s="550"/>
      <c r="E72" s="550"/>
      <c r="F72" s="550"/>
      <c r="G72" s="550"/>
      <c r="H72" s="550"/>
      <c r="I72" s="550"/>
    </row>
    <row r="73" spans="1:10" ht="15.75">
      <c r="A73" s="696" t="s">
        <v>397</v>
      </c>
      <c r="B73" s="696"/>
      <c r="C73" s="696"/>
      <c r="D73" s="696"/>
      <c r="E73" s="696"/>
      <c r="F73" s="696"/>
      <c r="G73" s="696"/>
      <c r="H73" s="696"/>
      <c r="I73" s="696"/>
    </row>
    <row r="74" spans="1:10" ht="8.1" customHeight="1">
      <c r="A74" s="559"/>
      <c r="B74" s="562"/>
      <c r="C74" s="550"/>
      <c r="D74" s="550"/>
      <c r="E74" s="550"/>
      <c r="F74" s="550"/>
      <c r="G74" s="550"/>
      <c r="H74" s="550"/>
      <c r="I74" s="550"/>
    </row>
    <row r="75" spans="1:10" ht="49.5" customHeight="1">
      <c r="A75" s="561"/>
      <c r="B75" s="690" t="s">
        <v>504</v>
      </c>
      <c r="C75" s="690"/>
      <c r="D75" s="690"/>
      <c r="E75" s="690"/>
      <c r="F75" s="690"/>
      <c r="G75" s="690"/>
      <c r="H75" s="690"/>
      <c r="I75" s="690"/>
    </row>
    <row r="76" spans="1:10" ht="41.25" customHeight="1">
      <c r="A76" s="550"/>
      <c r="B76" s="554"/>
      <c r="C76" s="553"/>
      <c r="D76" s="553"/>
      <c r="E76" s="553"/>
      <c r="F76" s="550"/>
      <c r="G76" s="553"/>
      <c r="H76" s="553"/>
      <c r="I76" s="553"/>
      <c r="J76" s="302"/>
    </row>
    <row r="77" spans="1:10" ht="21" customHeight="1">
      <c r="A77" s="690" t="s">
        <v>388</v>
      </c>
      <c r="B77" s="690"/>
      <c r="C77" s="690"/>
      <c r="D77" s="690"/>
      <c r="E77" s="693" t="s">
        <v>388</v>
      </c>
      <c r="F77" s="693"/>
      <c r="G77" s="693"/>
      <c r="H77" s="693"/>
      <c r="I77" s="693"/>
      <c r="J77" s="302"/>
    </row>
    <row r="78" spans="1:10" ht="33" customHeight="1">
      <c r="A78" s="694" t="s">
        <v>389</v>
      </c>
      <c r="B78" s="694"/>
      <c r="C78" s="694"/>
      <c r="D78" s="694"/>
      <c r="E78" s="695" t="str">
        <f>E38</f>
        <v xml:space="preserve">(For &amp; On behalf of </v>
      </c>
      <c r="F78" s="695"/>
      <c r="G78" s="695"/>
      <c r="H78" s="695"/>
      <c r="I78" s="695"/>
      <c r="J78" s="302"/>
    </row>
    <row r="79" spans="1:10" ht="15.75">
      <c r="A79" s="553" t="s">
        <v>443</v>
      </c>
      <c r="B79" s="554"/>
      <c r="C79" s="553"/>
      <c r="D79" s="553"/>
      <c r="E79" s="553"/>
      <c r="F79" s="553"/>
      <c r="G79" s="553"/>
      <c r="H79" s="553"/>
      <c r="I79" s="555" t="s">
        <v>757</v>
      </c>
      <c r="J79" s="302"/>
    </row>
    <row r="80" spans="1:10" ht="83.45" customHeight="1">
      <c r="A80" s="559"/>
      <c r="B80" s="562">
        <v>1</v>
      </c>
      <c r="C80" s="690" t="s">
        <v>758</v>
      </c>
      <c r="D80" s="690"/>
      <c r="E80" s="690"/>
      <c r="F80" s="690"/>
      <c r="G80" s="690"/>
      <c r="H80" s="690"/>
      <c r="I80" s="690"/>
    </row>
    <row r="81" spans="1:10" ht="9.9499999999999993" customHeight="1">
      <c r="A81" s="559"/>
      <c r="B81" s="563"/>
      <c r="C81" s="557"/>
      <c r="D81" s="557"/>
      <c r="E81" s="557"/>
      <c r="F81" s="557"/>
      <c r="G81" s="557"/>
      <c r="H81" s="557"/>
      <c r="I81" s="557"/>
    </row>
    <row r="82" spans="1:10" ht="72.95" customHeight="1">
      <c r="A82" s="559"/>
      <c r="B82" s="562">
        <v>2</v>
      </c>
      <c r="C82" s="690" t="s">
        <v>505</v>
      </c>
      <c r="D82" s="690"/>
      <c r="E82" s="690"/>
      <c r="F82" s="690"/>
      <c r="G82" s="690"/>
      <c r="H82" s="690"/>
      <c r="I82" s="690"/>
    </row>
    <row r="83" spans="1:10" ht="9.9499999999999993" customHeight="1">
      <c r="A83" s="559"/>
      <c r="B83" s="562"/>
      <c r="C83" s="558"/>
      <c r="D83" s="558"/>
      <c r="E83" s="558"/>
      <c r="F83" s="558"/>
      <c r="G83" s="558"/>
      <c r="H83" s="558"/>
      <c r="I83" s="558"/>
    </row>
    <row r="84" spans="1:10" ht="52.5" customHeight="1">
      <c r="A84" s="559"/>
      <c r="B84" s="562">
        <v>3</v>
      </c>
      <c r="C84" s="690" t="s">
        <v>506</v>
      </c>
      <c r="D84" s="690"/>
      <c r="E84" s="690"/>
      <c r="F84" s="690"/>
      <c r="G84" s="690"/>
      <c r="H84" s="690"/>
      <c r="I84" s="690"/>
    </row>
    <row r="85" spans="1:10" ht="3.95" customHeight="1">
      <c r="A85" s="559"/>
      <c r="B85" s="562"/>
      <c r="C85" s="558"/>
      <c r="D85" s="558"/>
      <c r="E85" s="558"/>
      <c r="F85" s="558"/>
      <c r="G85" s="558"/>
      <c r="H85" s="558"/>
      <c r="I85" s="558"/>
    </row>
    <row r="86" spans="1:10" ht="68.099999999999994" customHeight="1">
      <c r="A86" s="559"/>
      <c r="B86" s="562">
        <v>4</v>
      </c>
      <c r="C86" s="690" t="s">
        <v>507</v>
      </c>
      <c r="D86" s="690"/>
      <c r="E86" s="690"/>
      <c r="F86" s="690"/>
      <c r="G86" s="690"/>
      <c r="H86" s="690"/>
      <c r="I86" s="690"/>
    </row>
    <row r="87" spans="1:10" ht="9.9499999999999993" customHeight="1">
      <c r="A87" s="559"/>
      <c r="B87" s="562"/>
      <c r="C87" s="558"/>
      <c r="D87" s="558"/>
      <c r="E87" s="558"/>
      <c r="F87" s="558"/>
      <c r="G87" s="558"/>
      <c r="H87" s="558"/>
      <c r="I87" s="558"/>
    </row>
    <row r="88" spans="1:10" ht="49.5" customHeight="1">
      <c r="A88" s="559"/>
      <c r="B88" s="562">
        <v>5</v>
      </c>
      <c r="C88" s="690" t="s">
        <v>590</v>
      </c>
      <c r="D88" s="690"/>
      <c r="E88" s="690"/>
      <c r="F88" s="690"/>
      <c r="G88" s="690"/>
      <c r="H88" s="690"/>
      <c r="I88" s="690"/>
    </row>
    <row r="89" spans="1:10" ht="9.9499999999999993" customHeight="1">
      <c r="A89" s="559"/>
      <c r="B89" s="562"/>
      <c r="C89" s="558"/>
      <c r="D89" s="558"/>
      <c r="E89" s="558"/>
      <c r="F89" s="558"/>
      <c r="G89" s="558"/>
      <c r="H89" s="558"/>
      <c r="I89" s="558"/>
    </row>
    <row r="90" spans="1:10" ht="81.599999999999994" customHeight="1">
      <c r="A90" s="559"/>
      <c r="B90" s="562">
        <v>6</v>
      </c>
      <c r="C90" s="690" t="s">
        <v>508</v>
      </c>
      <c r="D90" s="690"/>
      <c r="E90" s="690"/>
      <c r="F90" s="690"/>
      <c r="G90" s="690"/>
      <c r="H90" s="690"/>
      <c r="I90" s="690"/>
    </row>
    <row r="91" spans="1:10" ht="8.1" customHeight="1">
      <c r="A91" s="559"/>
      <c r="B91" s="558"/>
      <c r="C91" s="558"/>
      <c r="D91" s="558"/>
      <c r="E91" s="558"/>
      <c r="F91" s="558"/>
      <c r="G91" s="558"/>
      <c r="H91" s="558"/>
      <c r="I91" s="558"/>
    </row>
    <row r="92" spans="1:10" ht="83.45" customHeight="1">
      <c r="A92" s="561"/>
      <c r="B92" s="562">
        <v>7</v>
      </c>
      <c r="C92" s="690" t="s">
        <v>509</v>
      </c>
      <c r="D92" s="690"/>
      <c r="E92" s="690"/>
      <c r="F92" s="690"/>
      <c r="G92" s="690"/>
      <c r="H92" s="690"/>
      <c r="I92" s="690"/>
    </row>
    <row r="93" spans="1:10" ht="93.6" customHeight="1">
      <c r="A93" s="559"/>
      <c r="B93" s="562">
        <v>8</v>
      </c>
      <c r="C93" s="690" t="s">
        <v>510</v>
      </c>
      <c r="D93" s="690"/>
      <c r="E93" s="690"/>
      <c r="F93" s="690"/>
      <c r="G93" s="690"/>
      <c r="H93" s="690"/>
      <c r="I93" s="690"/>
    </row>
    <row r="94" spans="1:10" ht="97.5" customHeight="1">
      <c r="A94" s="559"/>
      <c r="B94" s="562">
        <v>9</v>
      </c>
      <c r="C94" s="690" t="s">
        <v>511</v>
      </c>
      <c r="D94" s="690"/>
      <c r="E94" s="690"/>
      <c r="F94" s="690"/>
      <c r="G94" s="690"/>
      <c r="H94" s="690"/>
      <c r="I94" s="690"/>
    </row>
    <row r="95" spans="1:10" ht="17.100000000000001" customHeight="1">
      <c r="A95" s="559"/>
      <c r="B95" s="562"/>
      <c r="C95" s="550"/>
      <c r="D95" s="550"/>
      <c r="E95" s="550"/>
      <c r="F95" s="550"/>
      <c r="G95" s="550"/>
      <c r="H95" s="550"/>
      <c r="I95" s="550"/>
    </row>
    <row r="96" spans="1:10" ht="21" customHeight="1">
      <c r="A96" s="690" t="s">
        <v>388</v>
      </c>
      <c r="B96" s="690"/>
      <c r="C96" s="690"/>
      <c r="D96" s="690"/>
      <c r="E96" s="693" t="s">
        <v>388</v>
      </c>
      <c r="F96" s="693"/>
      <c r="G96" s="693"/>
      <c r="H96" s="693"/>
      <c r="I96" s="693"/>
      <c r="J96" s="302"/>
    </row>
    <row r="97" spans="1:10" ht="33" customHeight="1">
      <c r="A97" s="694" t="s">
        <v>389</v>
      </c>
      <c r="B97" s="694"/>
      <c r="C97" s="694"/>
      <c r="D97" s="694"/>
      <c r="E97" s="695" t="str">
        <f>E38</f>
        <v xml:space="preserve">(For &amp; On behalf of </v>
      </c>
      <c r="F97" s="695"/>
      <c r="G97" s="695"/>
      <c r="H97" s="695"/>
      <c r="I97" s="695"/>
      <c r="J97" s="302"/>
    </row>
    <row r="98" spans="1:10" ht="15.75">
      <c r="A98" s="553" t="s">
        <v>443</v>
      </c>
      <c r="B98" s="554"/>
      <c r="C98" s="553"/>
      <c r="D98" s="553"/>
      <c r="E98" s="553"/>
      <c r="F98" s="553"/>
      <c r="G98" s="553"/>
      <c r="H98" s="553"/>
      <c r="I98" s="555" t="s">
        <v>759</v>
      </c>
      <c r="J98" s="302"/>
    </row>
    <row r="99" spans="1:10" ht="79.5" customHeight="1">
      <c r="A99" s="559"/>
      <c r="B99" s="562">
        <v>10</v>
      </c>
      <c r="C99" s="690" t="s">
        <v>591</v>
      </c>
      <c r="D99" s="690"/>
      <c r="E99" s="690"/>
      <c r="F99" s="690"/>
      <c r="G99" s="690"/>
      <c r="H99" s="690"/>
      <c r="I99" s="690"/>
    </row>
    <row r="100" spans="1:10" ht="68.099999999999994" customHeight="1">
      <c r="A100" s="559"/>
      <c r="B100" s="562">
        <v>11</v>
      </c>
      <c r="C100" s="690" t="s">
        <v>592</v>
      </c>
      <c r="D100" s="690"/>
      <c r="E100" s="690"/>
      <c r="F100" s="690"/>
      <c r="G100" s="690"/>
      <c r="H100" s="690"/>
      <c r="I100" s="690"/>
    </row>
    <row r="101" spans="1:10" ht="110.45" customHeight="1">
      <c r="A101" s="559"/>
      <c r="B101" s="562">
        <v>12</v>
      </c>
      <c r="C101" s="690" t="s">
        <v>520</v>
      </c>
      <c r="D101" s="690"/>
      <c r="E101" s="690"/>
      <c r="F101" s="690"/>
      <c r="G101" s="690"/>
      <c r="H101" s="690"/>
      <c r="I101" s="690"/>
    </row>
    <row r="102" spans="1:10" ht="63.95" customHeight="1">
      <c r="A102" s="559"/>
      <c r="B102" s="562">
        <v>13</v>
      </c>
      <c r="C102" s="690" t="s">
        <v>521</v>
      </c>
      <c r="D102" s="690"/>
      <c r="E102" s="690"/>
      <c r="F102" s="690"/>
      <c r="G102" s="690"/>
      <c r="H102" s="690"/>
      <c r="I102" s="690"/>
    </row>
    <row r="103" spans="1:10" ht="8.1" customHeight="1">
      <c r="A103" s="559"/>
      <c r="B103" s="558"/>
      <c r="C103" s="558"/>
      <c r="D103" s="558"/>
      <c r="E103" s="558"/>
      <c r="F103" s="558"/>
      <c r="G103" s="558"/>
      <c r="H103" s="558"/>
      <c r="I103" s="558"/>
    </row>
    <row r="104" spans="1:10" ht="48.6" customHeight="1">
      <c r="A104" s="561"/>
      <c r="B104" s="562">
        <v>14</v>
      </c>
      <c r="C104" s="690" t="s">
        <v>760</v>
      </c>
      <c r="D104" s="690"/>
      <c r="E104" s="690"/>
      <c r="F104" s="690"/>
      <c r="G104" s="690"/>
      <c r="H104" s="690"/>
      <c r="I104" s="690"/>
    </row>
    <row r="105" spans="1:10" ht="8.4499999999999993" customHeight="1">
      <c r="A105" s="561"/>
      <c r="B105" s="562"/>
      <c r="C105" s="550"/>
      <c r="D105" s="550"/>
      <c r="E105" s="550"/>
      <c r="F105" s="550"/>
      <c r="G105" s="550"/>
      <c r="H105" s="550"/>
      <c r="I105" s="550"/>
    </row>
    <row r="106" spans="1:10" ht="111.95" customHeight="1">
      <c r="A106" s="561"/>
      <c r="B106" s="562">
        <v>15</v>
      </c>
      <c r="C106" s="690" t="s">
        <v>761</v>
      </c>
      <c r="D106" s="690"/>
      <c r="E106" s="690"/>
      <c r="F106" s="690"/>
      <c r="G106" s="690"/>
      <c r="H106" s="690"/>
      <c r="I106" s="690"/>
    </row>
    <row r="107" spans="1:10" ht="80.45" customHeight="1">
      <c r="A107" s="559"/>
      <c r="B107" s="562">
        <v>16</v>
      </c>
      <c r="C107" s="690" t="s">
        <v>522</v>
      </c>
      <c r="D107" s="690"/>
      <c r="E107" s="690"/>
      <c r="F107" s="690"/>
      <c r="G107" s="690"/>
      <c r="H107" s="690"/>
      <c r="I107" s="690"/>
    </row>
    <row r="108" spans="1:10" ht="9.9499999999999993" customHeight="1">
      <c r="A108" s="559"/>
      <c r="B108" s="563"/>
      <c r="C108" s="557"/>
      <c r="D108" s="557"/>
      <c r="E108" s="557"/>
      <c r="F108" s="557"/>
      <c r="G108" s="557"/>
      <c r="H108" s="557"/>
      <c r="I108" s="557"/>
    </row>
    <row r="109" spans="1:10" ht="95.1" customHeight="1">
      <c r="A109" s="559"/>
      <c r="B109" s="562">
        <v>17</v>
      </c>
      <c r="C109" s="690" t="s">
        <v>523</v>
      </c>
      <c r="D109" s="690"/>
      <c r="E109" s="690"/>
      <c r="F109" s="690"/>
      <c r="G109" s="690"/>
      <c r="H109" s="690"/>
      <c r="I109" s="690"/>
    </row>
    <row r="110" spans="1:10" ht="84.95" customHeight="1">
      <c r="A110" s="559"/>
      <c r="B110" s="562">
        <v>18</v>
      </c>
      <c r="C110" s="690" t="s">
        <v>524</v>
      </c>
      <c r="D110" s="690"/>
      <c r="E110" s="690"/>
      <c r="F110" s="690"/>
      <c r="G110" s="690"/>
      <c r="H110" s="690"/>
      <c r="I110" s="690"/>
    </row>
    <row r="111" spans="1:10" ht="15" customHeight="1">
      <c r="A111" s="559"/>
      <c r="B111" s="562"/>
      <c r="C111" s="550"/>
      <c r="D111" s="550"/>
      <c r="E111" s="550"/>
      <c r="F111" s="550"/>
      <c r="G111" s="550"/>
      <c r="H111" s="550"/>
      <c r="I111" s="550"/>
    </row>
    <row r="112" spans="1:10" ht="21" customHeight="1">
      <c r="A112" s="690" t="s">
        <v>388</v>
      </c>
      <c r="B112" s="690"/>
      <c r="C112" s="690"/>
      <c r="D112" s="690"/>
      <c r="E112" s="693" t="s">
        <v>388</v>
      </c>
      <c r="F112" s="693"/>
      <c r="G112" s="693"/>
      <c r="H112" s="693"/>
      <c r="I112" s="693"/>
      <c r="J112" s="302"/>
    </row>
    <row r="113" spans="1:10" ht="33" customHeight="1">
      <c r="A113" s="694" t="s">
        <v>389</v>
      </c>
      <c r="B113" s="694"/>
      <c r="C113" s="694"/>
      <c r="D113" s="694"/>
      <c r="E113" s="695" t="str">
        <f>E38</f>
        <v xml:space="preserve">(For &amp; On behalf of </v>
      </c>
      <c r="F113" s="695"/>
      <c r="G113" s="695"/>
      <c r="H113" s="695"/>
      <c r="I113" s="695"/>
      <c r="J113" s="302"/>
    </row>
    <row r="114" spans="1:10" ht="15.75">
      <c r="A114" s="553" t="s">
        <v>443</v>
      </c>
      <c r="B114" s="554"/>
      <c r="C114" s="553"/>
      <c r="D114" s="553"/>
      <c r="E114" s="553"/>
      <c r="F114" s="553"/>
      <c r="G114" s="553"/>
      <c r="H114" s="553"/>
      <c r="I114" s="555" t="s">
        <v>762</v>
      </c>
      <c r="J114" s="302"/>
    </row>
    <row r="115" spans="1:10" ht="3.95" customHeight="1">
      <c r="A115" s="559"/>
      <c r="B115" s="562"/>
      <c r="C115" s="558"/>
      <c r="D115" s="558"/>
      <c r="E115" s="558"/>
      <c r="F115" s="558"/>
      <c r="G115" s="558"/>
      <c r="H115" s="558"/>
      <c r="I115" s="558"/>
    </row>
    <row r="116" spans="1:10" ht="84.95" customHeight="1">
      <c r="A116" s="559"/>
      <c r="B116" s="562">
        <v>19</v>
      </c>
      <c r="C116" s="690" t="s">
        <v>526</v>
      </c>
      <c r="D116" s="690"/>
      <c r="E116" s="690"/>
      <c r="F116" s="690"/>
      <c r="G116" s="690"/>
      <c r="H116" s="690"/>
      <c r="I116" s="690"/>
    </row>
    <row r="117" spans="1:10" ht="9.9499999999999993" customHeight="1">
      <c r="A117" s="559"/>
      <c r="B117" s="562"/>
      <c r="C117" s="558"/>
      <c r="D117" s="558"/>
      <c r="E117" s="558"/>
      <c r="F117" s="558"/>
      <c r="G117" s="558"/>
      <c r="H117" s="558"/>
      <c r="I117" s="558"/>
    </row>
    <row r="118" spans="1:10" ht="82.5" customHeight="1">
      <c r="A118" s="559"/>
      <c r="B118" s="562">
        <v>20</v>
      </c>
      <c r="C118" s="690" t="s">
        <v>763</v>
      </c>
      <c r="D118" s="690"/>
      <c r="E118" s="690"/>
      <c r="F118" s="690"/>
      <c r="G118" s="690"/>
      <c r="H118" s="690"/>
      <c r="I118" s="690"/>
    </row>
    <row r="119" spans="1:10" ht="15.75">
      <c r="A119" s="696" t="s">
        <v>764</v>
      </c>
      <c r="B119" s="696"/>
      <c r="C119" s="696"/>
      <c r="D119" s="696"/>
      <c r="E119" s="696"/>
      <c r="F119" s="696"/>
      <c r="G119" s="696"/>
      <c r="H119" s="696"/>
      <c r="I119" s="696"/>
    </row>
    <row r="120" spans="1:10" ht="8.1" customHeight="1">
      <c r="A120" s="559"/>
      <c r="B120" s="558"/>
      <c r="C120" s="558"/>
      <c r="D120" s="558"/>
      <c r="E120" s="558"/>
      <c r="F120" s="558"/>
      <c r="G120" s="558"/>
      <c r="H120" s="558"/>
      <c r="I120" s="558"/>
    </row>
    <row r="121" spans="1:10" ht="37.5" customHeight="1">
      <c r="A121" s="561" t="s">
        <v>392</v>
      </c>
      <c r="B121" s="690" t="s">
        <v>400</v>
      </c>
      <c r="C121" s="690"/>
      <c r="D121" s="690"/>
      <c r="E121" s="690"/>
      <c r="F121" s="690"/>
      <c r="G121" s="690"/>
      <c r="H121" s="690"/>
      <c r="I121" s="690"/>
    </row>
    <row r="122" spans="1:10" ht="8.1" customHeight="1">
      <c r="A122" s="559"/>
      <c r="B122" s="558"/>
      <c r="C122" s="558"/>
      <c r="D122" s="558"/>
      <c r="E122" s="558"/>
      <c r="F122" s="558"/>
      <c r="G122" s="558"/>
      <c r="H122" s="558"/>
      <c r="I122" s="558"/>
    </row>
    <row r="123" spans="1:10" ht="51.6" customHeight="1">
      <c r="A123" s="561" t="s">
        <v>396</v>
      </c>
      <c r="B123" s="690" t="s">
        <v>529</v>
      </c>
      <c r="C123" s="690"/>
      <c r="D123" s="690"/>
      <c r="E123" s="690"/>
      <c r="F123" s="690"/>
      <c r="G123" s="690"/>
      <c r="H123" s="690"/>
      <c r="I123" s="690"/>
    </row>
    <row r="124" spans="1:10" ht="8.1" customHeight="1">
      <c r="A124" s="559"/>
      <c r="B124" s="558"/>
      <c r="C124" s="558"/>
      <c r="D124" s="558"/>
      <c r="E124" s="558"/>
      <c r="F124" s="558"/>
      <c r="G124" s="558"/>
      <c r="H124" s="558"/>
      <c r="I124" s="558"/>
    </row>
    <row r="125" spans="1:10" ht="15.75">
      <c r="A125" s="696" t="s">
        <v>792</v>
      </c>
      <c r="B125" s="696"/>
      <c r="C125" s="696"/>
      <c r="D125" s="696"/>
      <c r="E125" s="696"/>
      <c r="F125" s="696"/>
      <c r="G125" s="696"/>
      <c r="H125" s="696"/>
      <c r="I125" s="696"/>
    </row>
    <row r="126" spans="1:10" ht="8.1" customHeight="1">
      <c r="A126" s="559"/>
      <c r="B126" s="558"/>
      <c r="C126" s="558"/>
      <c r="D126" s="558"/>
      <c r="E126" s="558"/>
      <c r="F126" s="558"/>
      <c r="G126" s="558"/>
      <c r="H126" s="558"/>
      <c r="I126" s="558"/>
    </row>
    <row r="127" spans="1:10" ht="60" customHeight="1">
      <c r="A127" s="561"/>
      <c r="B127" s="691" t="s">
        <v>531</v>
      </c>
      <c r="C127" s="691"/>
      <c r="D127" s="691"/>
      <c r="E127" s="691"/>
      <c r="F127" s="691"/>
      <c r="G127" s="691"/>
      <c r="H127" s="691"/>
      <c r="I127" s="691"/>
    </row>
    <row r="128" spans="1:10" ht="15.75">
      <c r="A128" s="696" t="s">
        <v>793</v>
      </c>
      <c r="B128" s="696"/>
      <c r="C128" s="696"/>
      <c r="D128" s="696"/>
      <c r="E128" s="696"/>
      <c r="F128" s="696"/>
      <c r="G128" s="696"/>
      <c r="H128" s="696"/>
      <c r="I128" s="696"/>
    </row>
    <row r="129" spans="1:10" ht="8.1" customHeight="1">
      <c r="A129" s="559"/>
      <c r="B129" s="558"/>
      <c r="C129" s="558"/>
      <c r="D129" s="558"/>
      <c r="E129" s="558"/>
      <c r="F129" s="558"/>
      <c r="G129" s="558"/>
      <c r="H129" s="558"/>
      <c r="I129" s="558"/>
    </row>
    <row r="130" spans="1:10" ht="63.95" customHeight="1">
      <c r="A130" s="561" t="s">
        <v>392</v>
      </c>
      <c r="B130" s="691" t="s">
        <v>533</v>
      </c>
      <c r="C130" s="691"/>
      <c r="D130" s="691"/>
      <c r="E130" s="691"/>
      <c r="F130" s="691"/>
      <c r="G130" s="691"/>
      <c r="H130" s="691"/>
      <c r="I130" s="691"/>
    </row>
    <row r="131" spans="1:10" ht="8.1" customHeight="1">
      <c r="A131" s="559"/>
      <c r="B131" s="558"/>
      <c r="C131" s="558"/>
      <c r="D131" s="558"/>
      <c r="E131" s="558"/>
      <c r="F131" s="558"/>
      <c r="G131" s="558"/>
      <c r="H131" s="558"/>
      <c r="I131" s="558"/>
    </row>
    <row r="132" spans="1:10" ht="36" customHeight="1">
      <c r="A132" s="561" t="s">
        <v>396</v>
      </c>
      <c r="B132" s="691" t="s">
        <v>534</v>
      </c>
      <c r="C132" s="691"/>
      <c r="D132" s="691"/>
      <c r="E132" s="691"/>
      <c r="F132" s="691"/>
      <c r="G132" s="691"/>
      <c r="H132" s="691"/>
      <c r="I132" s="691"/>
    </row>
    <row r="133" spans="1:10" ht="8.1" customHeight="1">
      <c r="A133" s="559"/>
      <c r="B133" s="558"/>
      <c r="C133" s="558"/>
      <c r="D133" s="558"/>
      <c r="E133" s="558"/>
      <c r="F133" s="558"/>
      <c r="G133" s="558"/>
      <c r="H133" s="558"/>
      <c r="I133" s="558"/>
    </row>
    <row r="134" spans="1:10" ht="48.95" customHeight="1">
      <c r="A134" s="561" t="s">
        <v>399</v>
      </c>
      <c r="B134" s="691" t="s">
        <v>535</v>
      </c>
      <c r="C134" s="691"/>
      <c r="D134" s="691"/>
      <c r="E134" s="691"/>
      <c r="F134" s="691"/>
      <c r="G134" s="691"/>
      <c r="H134" s="691"/>
      <c r="I134" s="691"/>
    </row>
    <row r="135" spans="1:10" ht="8.1" customHeight="1">
      <c r="A135" s="559"/>
      <c r="B135" s="558"/>
      <c r="C135" s="558"/>
      <c r="D135" s="558"/>
      <c r="E135" s="558"/>
      <c r="F135" s="558"/>
      <c r="G135" s="558"/>
      <c r="H135" s="558"/>
      <c r="I135" s="558"/>
    </row>
    <row r="136" spans="1:10" ht="49.5" customHeight="1">
      <c r="A136" s="561" t="s">
        <v>401</v>
      </c>
      <c r="B136" s="691" t="s">
        <v>536</v>
      </c>
      <c r="C136" s="691"/>
      <c r="D136" s="691"/>
      <c r="E136" s="691"/>
      <c r="F136" s="691"/>
      <c r="G136" s="691"/>
      <c r="H136" s="691"/>
      <c r="I136" s="691"/>
    </row>
    <row r="137" spans="1:10" ht="21" customHeight="1">
      <c r="A137" s="690" t="s">
        <v>388</v>
      </c>
      <c r="B137" s="690"/>
      <c r="C137" s="690"/>
      <c r="D137" s="690"/>
      <c r="E137" s="693" t="s">
        <v>388</v>
      </c>
      <c r="F137" s="693"/>
      <c r="G137" s="693"/>
      <c r="H137" s="693"/>
      <c r="I137" s="693"/>
      <c r="J137" s="302"/>
    </row>
    <row r="138" spans="1:10" ht="33" customHeight="1">
      <c r="A138" s="694" t="s">
        <v>389</v>
      </c>
      <c r="B138" s="694"/>
      <c r="C138" s="694"/>
      <c r="D138" s="694"/>
      <c r="E138" s="695" t="str">
        <f>E63</f>
        <v xml:space="preserve">(Signature) </v>
      </c>
      <c r="F138" s="695"/>
      <c r="G138" s="695"/>
      <c r="H138" s="695"/>
      <c r="I138" s="695"/>
      <c r="J138" s="302"/>
    </row>
    <row r="139" spans="1:10" ht="15.75">
      <c r="A139" s="553" t="s">
        <v>443</v>
      </c>
      <c r="B139" s="554"/>
      <c r="C139" s="553"/>
      <c r="D139" s="553"/>
      <c r="E139" s="553"/>
      <c r="F139" s="553"/>
      <c r="G139" s="553"/>
      <c r="H139" s="553"/>
      <c r="I139" s="555" t="s">
        <v>765</v>
      </c>
      <c r="J139" s="302"/>
    </row>
    <row r="140" spans="1:10" ht="8.1" customHeight="1">
      <c r="A140" s="559"/>
      <c r="B140" s="558"/>
      <c r="C140" s="558"/>
      <c r="D140" s="558"/>
      <c r="E140" s="558"/>
      <c r="F140" s="558"/>
      <c r="G140" s="558"/>
      <c r="H140" s="558"/>
      <c r="I140" s="558"/>
    </row>
    <row r="141" spans="1:10" ht="63.95" customHeight="1">
      <c r="A141" s="561" t="s">
        <v>402</v>
      </c>
      <c r="B141" s="691" t="s">
        <v>537</v>
      </c>
      <c r="C141" s="691"/>
      <c r="D141" s="691"/>
      <c r="E141" s="691"/>
      <c r="F141" s="691"/>
      <c r="G141" s="691"/>
      <c r="H141" s="691"/>
      <c r="I141" s="691"/>
    </row>
    <row r="142" spans="1:10" ht="21.95" customHeight="1">
      <c r="A142" s="559"/>
      <c r="B142" s="556"/>
      <c r="C142" s="559"/>
      <c r="D142" s="559"/>
      <c r="E142" s="559"/>
      <c r="F142" s="550"/>
      <c r="G142" s="559"/>
      <c r="H142" s="559"/>
      <c r="I142" s="559"/>
    </row>
    <row r="143" spans="1:10" ht="21.95" customHeight="1">
      <c r="A143" s="559"/>
      <c r="B143" s="556" t="s">
        <v>403</v>
      </c>
      <c r="C143" s="564"/>
      <c r="D143" s="564"/>
      <c r="E143" s="564"/>
      <c r="F143" s="564" t="s">
        <v>403</v>
      </c>
      <c r="G143" s="564"/>
      <c r="H143" s="564"/>
      <c r="I143" s="564"/>
    </row>
    <row r="144" spans="1:10" ht="35.25" customHeight="1">
      <c r="A144" s="559"/>
      <c r="B144" s="692" t="s">
        <v>389</v>
      </c>
      <c r="C144" s="692"/>
      <c r="D144" s="692"/>
      <c r="E144" s="692"/>
      <c r="F144" s="692" t="str">
        <f>E38</f>
        <v xml:space="preserve">(For &amp; On behalf of </v>
      </c>
      <c r="G144" s="692"/>
      <c r="H144" s="692"/>
      <c r="I144" s="692"/>
    </row>
    <row r="145" spans="1:9" ht="21.95" customHeight="1">
      <c r="A145" s="559"/>
      <c r="B145" s="690" t="s">
        <v>404</v>
      </c>
      <c r="C145" s="690"/>
      <c r="D145" s="690"/>
      <c r="E145" s="690"/>
      <c r="F145" s="690" t="s">
        <v>404</v>
      </c>
      <c r="G145" s="690"/>
      <c r="H145" s="690"/>
      <c r="I145" s="690"/>
    </row>
    <row r="146" spans="1:9" ht="24.75" customHeight="1">
      <c r="A146" s="559"/>
      <c r="B146" s="554" t="s">
        <v>405</v>
      </c>
      <c r="C146" s="565"/>
      <c r="D146" s="553"/>
      <c r="E146" s="553"/>
      <c r="F146" s="688" t="str">
        <f>"Name : "&amp; '[10]Names of Bidder'!D34</f>
        <v xml:space="preserve">Name : </v>
      </c>
      <c r="G146" s="689"/>
      <c r="H146" s="689"/>
      <c r="I146" s="689"/>
    </row>
    <row r="147" spans="1:9" ht="21.95" customHeight="1">
      <c r="A147" s="559"/>
      <c r="B147" s="554" t="s">
        <v>6</v>
      </c>
      <c r="C147" s="565"/>
      <c r="D147" s="553"/>
      <c r="E147" s="553"/>
      <c r="F147" s="688" t="str">
        <f>"Designation : " &amp; '[10]Names of Bidder'!D35</f>
        <v xml:space="preserve">Designation : </v>
      </c>
      <c r="G147" s="689"/>
      <c r="H147" s="689"/>
      <c r="I147" s="689"/>
    </row>
    <row r="148" spans="1:9" ht="21.95" customHeight="1">
      <c r="A148" s="559"/>
      <c r="B148" s="556"/>
      <c r="C148" s="557"/>
      <c r="D148" s="557"/>
      <c r="E148" s="557"/>
      <c r="F148" s="564"/>
      <c r="G148" s="557"/>
      <c r="H148" s="557"/>
      <c r="I148" s="557"/>
    </row>
    <row r="149" spans="1:9" ht="21.95" customHeight="1">
      <c r="A149" s="559"/>
      <c r="B149" s="690" t="s">
        <v>406</v>
      </c>
      <c r="C149" s="690"/>
      <c r="D149" s="690"/>
      <c r="E149" s="690"/>
      <c r="F149" s="690" t="s">
        <v>406</v>
      </c>
      <c r="G149" s="690"/>
      <c r="H149" s="690"/>
      <c r="I149" s="690"/>
    </row>
    <row r="150" spans="1:9" ht="21.95" customHeight="1">
      <c r="A150" s="559"/>
      <c r="B150" s="554" t="s">
        <v>405</v>
      </c>
      <c r="C150" s="553"/>
      <c r="D150" s="553"/>
      <c r="E150" s="553"/>
      <c r="F150" s="553" t="s">
        <v>405</v>
      </c>
      <c r="G150" s="564"/>
      <c r="H150" s="564"/>
      <c r="I150" s="564"/>
    </row>
    <row r="151" spans="1:9" ht="21.95" customHeight="1">
      <c r="A151" s="559"/>
      <c r="B151" s="554" t="s">
        <v>6</v>
      </c>
      <c r="C151" s="553"/>
      <c r="D151" s="553"/>
      <c r="E151" s="553"/>
      <c r="F151" s="553" t="s">
        <v>6</v>
      </c>
      <c r="G151" s="559"/>
      <c r="H151" s="559"/>
      <c r="I151" s="559"/>
    </row>
    <row r="152" spans="1:9" ht="21.95" customHeight="1">
      <c r="A152" s="559"/>
      <c r="B152" s="690" t="s">
        <v>406</v>
      </c>
      <c r="C152" s="690"/>
      <c r="D152" s="690"/>
      <c r="E152" s="690"/>
      <c r="F152" s="690" t="s">
        <v>406</v>
      </c>
      <c r="G152" s="690"/>
      <c r="H152" s="690"/>
      <c r="I152" s="690"/>
    </row>
    <row r="153" spans="1:9" ht="21.95" customHeight="1">
      <c r="A153" s="559"/>
      <c r="B153" s="554" t="s">
        <v>405</v>
      </c>
      <c r="C153" s="553"/>
      <c r="D153" s="553"/>
      <c r="E153" s="553"/>
      <c r="F153" s="553" t="s">
        <v>405</v>
      </c>
      <c r="G153" s="564"/>
      <c r="H153" s="564"/>
      <c r="I153" s="564"/>
    </row>
    <row r="154" spans="1:9" ht="21.95" customHeight="1">
      <c r="A154" s="559"/>
      <c r="B154" s="554" t="s">
        <v>6</v>
      </c>
      <c r="C154" s="553"/>
      <c r="D154" s="553"/>
      <c r="E154" s="553"/>
      <c r="F154" s="553" t="s">
        <v>6</v>
      </c>
      <c r="G154" s="559"/>
      <c r="H154" s="559"/>
      <c r="I154" s="559"/>
    </row>
    <row r="155" spans="1:9" ht="21.95" customHeight="1">
      <c r="A155" s="559"/>
      <c r="B155" s="554"/>
      <c r="C155" s="553"/>
      <c r="D155" s="553"/>
      <c r="E155" s="553"/>
      <c r="F155" s="553"/>
      <c r="G155" s="559"/>
      <c r="H155" s="559"/>
      <c r="I155" s="559"/>
    </row>
    <row r="156" spans="1:9" ht="21.95" customHeight="1">
      <c r="A156" s="559"/>
      <c r="B156" s="554"/>
      <c r="C156" s="553"/>
      <c r="D156" s="553"/>
      <c r="E156" s="553"/>
      <c r="F156" s="553"/>
      <c r="G156" s="559"/>
      <c r="H156" s="559"/>
      <c r="I156" s="559"/>
    </row>
    <row r="157" spans="1:9" ht="21.95" customHeight="1">
      <c r="A157" s="559"/>
      <c r="B157" s="554"/>
      <c r="C157" s="553"/>
      <c r="D157" s="553"/>
      <c r="E157" s="553"/>
      <c r="F157" s="553"/>
      <c r="G157" s="559"/>
      <c r="H157" s="559"/>
      <c r="I157" s="559"/>
    </row>
    <row r="158" spans="1:9" ht="21.95" customHeight="1">
      <c r="A158" s="559"/>
      <c r="B158" s="554"/>
      <c r="C158" s="553"/>
      <c r="D158" s="553"/>
      <c r="E158" s="553"/>
      <c r="F158" s="553"/>
      <c r="G158" s="559"/>
      <c r="H158" s="559"/>
      <c r="I158" s="559"/>
    </row>
    <row r="159" spans="1:9" ht="21.95" customHeight="1">
      <c r="A159" s="559"/>
      <c r="B159" s="554"/>
      <c r="C159" s="553"/>
      <c r="D159" s="553"/>
      <c r="E159" s="553"/>
      <c r="F159" s="553"/>
      <c r="G159" s="559"/>
      <c r="H159" s="559"/>
      <c r="I159" s="559"/>
    </row>
    <row r="160" spans="1:9" ht="21.95" customHeight="1">
      <c r="A160" s="559"/>
      <c r="B160" s="554"/>
      <c r="C160" s="553"/>
      <c r="D160" s="553"/>
      <c r="E160" s="553"/>
      <c r="F160" s="553"/>
      <c r="G160" s="559"/>
      <c r="H160" s="559"/>
      <c r="I160" s="559"/>
    </row>
    <row r="161" spans="1:9" ht="21.95" customHeight="1">
      <c r="A161" s="559"/>
      <c r="B161" s="554"/>
      <c r="C161" s="553"/>
      <c r="D161" s="553"/>
      <c r="E161" s="553"/>
      <c r="F161" s="553"/>
      <c r="G161" s="559"/>
      <c r="H161" s="559"/>
      <c r="I161" s="559"/>
    </row>
    <row r="162" spans="1:9" ht="21.95" customHeight="1">
      <c r="A162" s="559"/>
      <c r="B162" s="554"/>
      <c r="C162" s="553"/>
      <c r="D162" s="553"/>
      <c r="E162" s="553"/>
      <c r="F162" s="553"/>
      <c r="G162" s="559"/>
      <c r="H162" s="559"/>
      <c r="I162" s="559"/>
    </row>
    <row r="163" spans="1:9" ht="21.95" customHeight="1">
      <c r="A163" s="559"/>
      <c r="B163" s="554"/>
      <c r="C163" s="553"/>
      <c r="D163" s="553"/>
      <c r="E163" s="553"/>
      <c r="F163" s="553"/>
      <c r="G163" s="559"/>
      <c r="H163" s="559"/>
      <c r="I163" s="559"/>
    </row>
    <row r="164" spans="1:9" ht="21.95" customHeight="1">
      <c r="A164" s="559"/>
      <c r="B164" s="554"/>
      <c r="C164" s="553"/>
      <c r="D164" s="553"/>
      <c r="E164" s="553"/>
      <c r="F164" s="553"/>
      <c r="G164" s="559"/>
      <c r="H164" s="559"/>
      <c r="I164" s="559"/>
    </row>
    <row r="165" spans="1:9" ht="21.95" customHeight="1">
      <c r="A165" s="559"/>
      <c r="B165" s="554"/>
      <c r="C165" s="553"/>
      <c r="D165" s="553"/>
      <c r="E165" s="553"/>
      <c r="F165" s="553"/>
      <c r="G165" s="559"/>
      <c r="H165" s="559"/>
      <c r="I165" s="559"/>
    </row>
    <row r="166" spans="1:9" ht="21.95" customHeight="1">
      <c r="A166" s="559"/>
      <c r="B166" s="554"/>
      <c r="C166" s="553"/>
      <c r="D166" s="553"/>
      <c r="E166" s="553"/>
      <c r="F166" s="553"/>
      <c r="G166" s="559"/>
      <c r="H166" s="559"/>
      <c r="I166" s="559"/>
    </row>
    <row r="167" spans="1:9" ht="15.75" customHeight="1">
      <c r="A167" s="559"/>
      <c r="B167" s="554"/>
      <c r="C167" s="553"/>
      <c r="D167" s="553"/>
      <c r="E167" s="553"/>
      <c r="F167" s="553"/>
      <c r="G167" s="559"/>
      <c r="H167" s="559"/>
      <c r="I167" s="559"/>
    </row>
    <row r="168" spans="1:9" ht="15.75">
      <c r="A168" s="566"/>
      <c r="B168" s="567"/>
      <c r="C168" s="566"/>
      <c r="D168" s="566"/>
      <c r="E168" s="566"/>
      <c r="F168" s="566"/>
      <c r="G168" s="566"/>
      <c r="H168" s="566"/>
      <c r="I168" s="566"/>
    </row>
    <row r="169" spans="1:9" ht="15.75">
      <c r="A169" s="553" t="s">
        <v>443</v>
      </c>
      <c r="B169" s="554"/>
      <c r="C169" s="553"/>
      <c r="D169" s="553"/>
      <c r="E169" s="553"/>
      <c r="F169" s="553"/>
      <c r="G169" s="553"/>
      <c r="H169" s="553"/>
      <c r="I169" s="555" t="s">
        <v>766</v>
      </c>
    </row>
    <row r="170" spans="1:9" ht="15.75">
      <c r="A170" s="254"/>
      <c r="B170" s="436"/>
      <c r="C170" s="254"/>
      <c r="D170" s="254"/>
      <c r="E170" s="254"/>
      <c r="F170" s="254"/>
      <c r="G170" s="254"/>
      <c r="H170" s="254"/>
      <c r="I170" s="254"/>
    </row>
    <row r="171" spans="1:9" ht="15.75">
      <c r="A171" s="254"/>
      <c r="B171" s="436"/>
      <c r="C171" s="254"/>
      <c r="D171" s="254"/>
      <c r="E171" s="254"/>
      <c r="F171" s="254"/>
      <c r="G171" s="254"/>
      <c r="H171" s="254"/>
      <c r="I171" s="254"/>
    </row>
    <row r="172" spans="1:9" ht="15.75">
      <c r="A172" s="254"/>
      <c r="B172" s="436"/>
      <c r="C172" s="254"/>
      <c r="D172" s="254"/>
      <c r="E172" s="254"/>
      <c r="F172" s="254"/>
      <c r="G172" s="254"/>
      <c r="H172" s="254"/>
      <c r="I172" s="254"/>
    </row>
    <row r="173" spans="1:9" ht="15.75">
      <c r="A173" s="254"/>
      <c r="B173" s="436"/>
      <c r="C173" s="254"/>
      <c r="D173" s="254"/>
      <c r="E173" s="254"/>
      <c r="F173" s="254"/>
      <c r="G173" s="254"/>
      <c r="H173" s="254"/>
      <c r="I173" s="254"/>
    </row>
    <row r="174" spans="1:9" ht="15.75">
      <c r="A174" s="254"/>
      <c r="B174" s="436"/>
      <c r="C174" s="254"/>
      <c r="D174" s="254"/>
      <c r="E174" s="254"/>
      <c r="F174" s="254"/>
      <c r="G174" s="254"/>
      <c r="H174" s="254"/>
      <c r="I174" s="254"/>
    </row>
    <row r="175" spans="1:9" ht="15.75">
      <c r="A175" s="254"/>
      <c r="B175" s="436"/>
      <c r="C175" s="254"/>
      <c r="D175" s="254"/>
      <c r="E175" s="254"/>
      <c r="F175" s="254"/>
      <c r="G175" s="254"/>
      <c r="H175" s="254"/>
      <c r="I175" s="254"/>
    </row>
    <row r="176" spans="1:9" ht="15.75">
      <c r="A176" s="254"/>
      <c r="B176" s="436"/>
      <c r="C176" s="254"/>
      <c r="D176" s="254"/>
      <c r="E176" s="254"/>
      <c r="F176" s="254"/>
      <c r="G176" s="254"/>
      <c r="H176" s="254"/>
      <c r="I176" s="254"/>
    </row>
    <row r="177" spans="1:9" ht="15.75">
      <c r="A177" s="254"/>
      <c r="B177" s="436"/>
      <c r="C177" s="254"/>
      <c r="D177" s="254"/>
      <c r="E177" s="254"/>
      <c r="F177" s="254"/>
      <c r="G177" s="254"/>
      <c r="H177" s="254"/>
      <c r="I177" s="254"/>
    </row>
    <row r="178" spans="1:9" ht="15.75">
      <c r="A178" s="254"/>
      <c r="B178" s="436"/>
      <c r="C178" s="254"/>
      <c r="D178" s="254"/>
      <c r="E178" s="254"/>
      <c r="F178" s="254"/>
      <c r="G178" s="254"/>
      <c r="H178" s="254"/>
      <c r="I178" s="254"/>
    </row>
    <row r="179" spans="1:9" ht="15.75">
      <c r="A179" s="254"/>
      <c r="B179" s="436"/>
      <c r="C179" s="254"/>
      <c r="D179" s="254"/>
      <c r="E179" s="254"/>
      <c r="F179" s="254"/>
      <c r="G179" s="254"/>
      <c r="H179" s="254"/>
      <c r="I179" s="254"/>
    </row>
    <row r="180" spans="1:9" ht="15.75">
      <c r="A180" s="254"/>
      <c r="B180" s="436"/>
      <c r="C180" s="254"/>
      <c r="D180" s="254"/>
      <c r="E180" s="254"/>
      <c r="F180" s="254"/>
      <c r="G180" s="254"/>
      <c r="H180" s="254"/>
      <c r="I180" s="254"/>
    </row>
    <row r="181" spans="1:9" ht="15.75">
      <c r="A181" s="254"/>
      <c r="B181" s="436"/>
      <c r="C181" s="254"/>
      <c r="D181" s="254"/>
      <c r="E181" s="254"/>
      <c r="F181" s="254"/>
      <c r="G181" s="254"/>
      <c r="H181" s="254"/>
      <c r="I181" s="254"/>
    </row>
    <row r="182" spans="1:9" ht="15.75">
      <c r="A182" s="254"/>
      <c r="B182" s="436"/>
      <c r="C182" s="254"/>
      <c r="D182" s="254"/>
      <c r="E182" s="254"/>
      <c r="F182" s="254"/>
      <c r="G182" s="254"/>
      <c r="H182" s="254"/>
      <c r="I182" s="254"/>
    </row>
  </sheetData>
  <sheetProtection algorithmName="SHA-512" hashValue="vBDfYAHGuG09ZGXAy9R1N5UDorwmUVlNJolDbsp4nchoUU36oywK67Q+Kx5kK1BSPcXxd7PTUWI7iVmQKgF/hQ==" saltValue="sGGICU8pUCtx9MQ3nrd+AA==" spinCount="100000" sheet="1" formatColumns="0" formatRows="0" selectLockedCells="1"/>
  <mergeCells count="121">
    <mergeCell ref="A5:B5"/>
    <mergeCell ref="C5:I7"/>
    <mergeCell ref="A10:I10"/>
    <mergeCell ref="A11:I11"/>
    <mergeCell ref="A12:I12"/>
    <mergeCell ref="A13:I13"/>
    <mergeCell ref="A1:B1"/>
    <mergeCell ref="C1:I1"/>
    <mergeCell ref="A2:B2"/>
    <mergeCell ref="C2:I3"/>
    <mergeCell ref="A4:B4"/>
    <mergeCell ref="C4:I4"/>
    <mergeCell ref="A20:I20"/>
    <mergeCell ref="A21:I21"/>
    <mergeCell ref="A23:C23"/>
    <mergeCell ref="D23:I23"/>
    <mergeCell ref="A24:C24"/>
    <mergeCell ref="D24:I24"/>
    <mergeCell ref="A14:I14"/>
    <mergeCell ref="A15:I15"/>
    <mergeCell ref="A16:I16"/>
    <mergeCell ref="A17:I17"/>
    <mergeCell ref="A18:I18"/>
    <mergeCell ref="A19:I19"/>
    <mergeCell ref="A28:I28"/>
    <mergeCell ref="A29:I29"/>
    <mergeCell ref="A30:I30"/>
    <mergeCell ref="A31:I31"/>
    <mergeCell ref="A32:I32"/>
    <mergeCell ref="A33:I33"/>
    <mergeCell ref="A25:C25"/>
    <mergeCell ref="D25:I25"/>
    <mergeCell ref="A26:C26"/>
    <mergeCell ref="D26:I26"/>
    <mergeCell ref="A27:C27"/>
    <mergeCell ref="D27:I27"/>
    <mergeCell ref="A40:I40"/>
    <mergeCell ref="A42:I42"/>
    <mergeCell ref="A44:I44"/>
    <mergeCell ref="A46:I46"/>
    <mergeCell ref="A48:I48"/>
    <mergeCell ref="B50:I50"/>
    <mergeCell ref="A34:I34"/>
    <mergeCell ref="A35:I35"/>
    <mergeCell ref="A37:D37"/>
    <mergeCell ref="E37:I37"/>
    <mergeCell ref="A38:D38"/>
    <mergeCell ref="E38:I38"/>
    <mergeCell ref="A63:D63"/>
    <mergeCell ref="E63:I63"/>
    <mergeCell ref="A64:D64"/>
    <mergeCell ref="E64:I64"/>
    <mergeCell ref="C66:I66"/>
    <mergeCell ref="C68:I68"/>
    <mergeCell ref="C52:I52"/>
    <mergeCell ref="C54:I54"/>
    <mergeCell ref="C56:I56"/>
    <mergeCell ref="C58:I58"/>
    <mergeCell ref="C59:I59"/>
    <mergeCell ref="C61:I61"/>
    <mergeCell ref="A78:D78"/>
    <mergeCell ref="E78:I78"/>
    <mergeCell ref="C80:I80"/>
    <mergeCell ref="C82:I82"/>
    <mergeCell ref="C84:I84"/>
    <mergeCell ref="C86:I86"/>
    <mergeCell ref="C70:I70"/>
    <mergeCell ref="C71:I71"/>
    <mergeCell ref="A73:I73"/>
    <mergeCell ref="B75:I75"/>
    <mergeCell ref="A77:D77"/>
    <mergeCell ref="E77:I77"/>
    <mergeCell ref="A97:D97"/>
    <mergeCell ref="E97:I97"/>
    <mergeCell ref="C99:I99"/>
    <mergeCell ref="C100:I100"/>
    <mergeCell ref="C101:I101"/>
    <mergeCell ref="C102:I102"/>
    <mergeCell ref="C88:I88"/>
    <mergeCell ref="C90:I90"/>
    <mergeCell ref="C92:I92"/>
    <mergeCell ref="C93:I93"/>
    <mergeCell ref="C94:I94"/>
    <mergeCell ref="A96:D96"/>
    <mergeCell ref="E96:I96"/>
    <mergeCell ref="A113:D113"/>
    <mergeCell ref="E113:I113"/>
    <mergeCell ref="C116:I116"/>
    <mergeCell ref="C118:I118"/>
    <mergeCell ref="A119:I119"/>
    <mergeCell ref="B121:I121"/>
    <mergeCell ref="C104:I104"/>
    <mergeCell ref="C106:I106"/>
    <mergeCell ref="C107:I107"/>
    <mergeCell ref="C109:I109"/>
    <mergeCell ref="C110:I110"/>
    <mergeCell ref="A112:D112"/>
    <mergeCell ref="E112:I112"/>
    <mergeCell ref="B134:I134"/>
    <mergeCell ref="B136:I136"/>
    <mergeCell ref="A137:D137"/>
    <mergeCell ref="E137:I137"/>
    <mergeCell ref="A138:D138"/>
    <mergeCell ref="E138:I138"/>
    <mergeCell ref="B123:I123"/>
    <mergeCell ref="A125:I125"/>
    <mergeCell ref="B127:I127"/>
    <mergeCell ref="A128:I128"/>
    <mergeCell ref="B130:I130"/>
    <mergeCell ref="B132:I132"/>
    <mergeCell ref="F147:I147"/>
    <mergeCell ref="B149:E149"/>
    <mergeCell ref="F149:I149"/>
    <mergeCell ref="B152:E152"/>
    <mergeCell ref="F152:I152"/>
    <mergeCell ref="B141:I141"/>
    <mergeCell ref="B144:E144"/>
    <mergeCell ref="F144:I144"/>
    <mergeCell ref="B145:E145"/>
    <mergeCell ref="F145:I145"/>
    <mergeCell ref="F146:I146"/>
  </mergeCells>
  <printOptions horizontalCentered="1"/>
  <pageMargins left="0.75" right="0.75" top="0.68" bottom="0.19" header="0.5" footer="0.15"/>
  <pageSetup paperSize="9" scale="88" orientation="portrait" r:id="rId1"/>
  <headerFooter alignWithMargins="0">
    <oddFooter>&amp;C&amp;A</oddFooter>
  </headerFooter>
  <rowBreaks count="6" manualBreakCount="6">
    <brk id="31" max="8" man="1"/>
    <brk id="39" max="8" man="1"/>
    <brk id="79" max="8" man="1"/>
    <brk id="98" max="8" man="1"/>
    <brk id="115" max="8" man="1"/>
    <brk id="139"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34"/>
    <pageSetUpPr fitToPage="1"/>
  </sheetPr>
  <dimension ref="A1:AT40"/>
  <sheetViews>
    <sheetView showGridLines="0" view="pageBreakPreview" zoomScaleSheetLayoutView="100" workbookViewId="0">
      <selection activeCell="E13" sqref="E13"/>
    </sheetView>
  </sheetViews>
  <sheetFormatPr defaultColWidth="9.140625" defaultRowHeight="16.5"/>
  <cols>
    <col min="1" max="1" width="12.140625" style="28" customWidth="1"/>
    <col min="2" max="2" width="15.7109375" style="28" customWidth="1"/>
    <col min="3" max="3" width="11.42578125" style="28" customWidth="1"/>
    <col min="4" max="4" width="20.42578125" style="28" customWidth="1"/>
    <col min="5" max="5" width="52.85546875" style="28" customWidth="1"/>
    <col min="6" max="6" width="12.85546875" style="28" customWidth="1"/>
    <col min="7" max="7" width="9.7109375" style="28" hidden="1" customWidth="1"/>
    <col min="8" max="8" width="18" style="28" hidden="1" customWidth="1"/>
    <col min="9" max="25" width="9.7109375" style="28" customWidth="1"/>
    <col min="26" max="26" width="18" style="110" customWidth="1"/>
    <col min="27" max="28" width="9.140625" style="23"/>
    <col min="29" max="16384" width="9.140625" style="24"/>
  </cols>
  <sheetData>
    <row r="1" spans="1:46" ht="27" customHeight="1">
      <c r="A1" s="718" t="str">
        <f>Basic!A2&amp;Basic!B2</f>
        <v>Specification No. :NESH/CSM/4905-01</v>
      </c>
      <c r="B1" s="718"/>
      <c r="C1" s="718"/>
      <c r="D1" s="718"/>
      <c r="E1" s="242" t="str">
        <f>"Attachment-3(JV) " &amp; AT1</f>
        <v xml:space="preserve">Attachment-3(JV) </v>
      </c>
      <c r="F1" s="58"/>
      <c r="G1" s="58"/>
      <c r="H1" s="58"/>
      <c r="I1" s="58"/>
      <c r="J1" s="58"/>
      <c r="K1" s="58"/>
      <c r="L1" s="58"/>
      <c r="M1" s="58"/>
      <c r="N1" s="58"/>
      <c r="O1" s="58"/>
      <c r="P1" s="58"/>
      <c r="Q1" s="58"/>
      <c r="R1" s="58"/>
      <c r="S1" s="58"/>
      <c r="T1" s="58"/>
      <c r="U1" s="58"/>
      <c r="V1" s="58"/>
      <c r="W1" s="58"/>
      <c r="X1" s="58"/>
      <c r="Y1" s="58"/>
      <c r="Z1" s="112" t="str">
        <f>'Names of Bidder'!D6</f>
        <v>Sole Bidder</v>
      </c>
      <c r="AT1" s="113"/>
    </row>
    <row r="2" spans="1:46" ht="10.5" customHeight="1">
      <c r="Z2" s="112">
        <f>'Names of Bidder'!G6</f>
        <v>0</v>
      </c>
    </row>
    <row r="3" spans="1:46" ht="120" customHeight="1">
      <c r="A3" s="634" t="str">
        <f>Basic!B1</f>
        <v>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B3" s="635"/>
      <c r="C3" s="635"/>
      <c r="D3" s="635"/>
      <c r="E3" s="635"/>
      <c r="F3" s="59"/>
      <c r="G3" s="59"/>
      <c r="H3" s="59"/>
      <c r="I3" s="59"/>
      <c r="J3" s="59"/>
      <c r="K3" s="59"/>
      <c r="L3" s="59"/>
      <c r="M3" s="59"/>
      <c r="N3" s="59"/>
      <c r="O3" s="59"/>
      <c r="P3" s="59"/>
      <c r="Q3" s="59"/>
      <c r="R3" s="59"/>
      <c r="S3" s="59"/>
      <c r="T3" s="59"/>
      <c r="U3" s="59"/>
      <c r="V3" s="59"/>
      <c r="W3" s="59"/>
      <c r="X3" s="59"/>
      <c r="Y3" s="59"/>
      <c r="Z3" s="114"/>
      <c r="AA3" s="26"/>
      <c r="AB3" s="25"/>
    </row>
    <row r="4" spans="1:46" ht="20.100000000000001" customHeight="1">
      <c r="A4" s="27"/>
      <c r="AB4" s="29"/>
      <c r="AC4" s="11"/>
    </row>
    <row r="5" spans="1:46" ht="20.100000000000001" customHeight="1">
      <c r="A5" s="669" t="s">
        <v>339</v>
      </c>
      <c r="B5" s="669"/>
      <c r="C5" s="669"/>
      <c r="D5" s="669"/>
      <c r="E5" s="669"/>
      <c r="F5" s="27"/>
      <c r="G5" s="27"/>
      <c r="H5" s="27"/>
      <c r="I5" s="27"/>
      <c r="J5" s="27"/>
      <c r="K5" s="27"/>
      <c r="L5" s="27"/>
      <c r="M5" s="27"/>
      <c r="N5" s="27"/>
      <c r="O5" s="27"/>
      <c r="P5" s="27"/>
      <c r="Q5" s="27"/>
      <c r="R5" s="27"/>
      <c r="S5" s="27"/>
      <c r="T5" s="27"/>
      <c r="U5" s="27"/>
      <c r="V5" s="27"/>
      <c r="W5" s="27"/>
      <c r="X5" s="27"/>
      <c r="Y5" s="27"/>
      <c r="Z5" s="115"/>
      <c r="AB5" s="29"/>
      <c r="AC5" s="11"/>
    </row>
    <row r="6" spans="1:46" ht="20.100000000000001" customHeight="1">
      <c r="A6" s="31"/>
      <c r="AB6" s="29"/>
      <c r="AC6" s="11"/>
    </row>
    <row r="7" spans="1:46" ht="20.100000000000001" customHeight="1">
      <c r="A7" s="32" t="str">
        <f>"Bidder’s Name and Address (" &amp; MID('Names of Bidder'!B10,9, 20) &amp; ") :"</f>
        <v>Bidder’s Name and Address (Sole Bidder) :</v>
      </c>
      <c r="E7" s="15" t="s">
        <v>344</v>
      </c>
      <c r="F7" s="15"/>
      <c r="G7" s="15"/>
      <c r="H7" s="15"/>
      <c r="I7" s="15"/>
      <c r="J7" s="15"/>
      <c r="K7" s="15"/>
      <c r="L7" s="15"/>
      <c r="M7" s="15"/>
      <c r="N7" s="15"/>
      <c r="O7" s="15"/>
      <c r="P7" s="15"/>
      <c r="Q7" s="15"/>
      <c r="R7" s="15"/>
      <c r="S7" s="15"/>
      <c r="T7" s="15"/>
      <c r="U7" s="15"/>
      <c r="V7" s="15"/>
      <c r="W7" s="15"/>
      <c r="X7" s="15"/>
      <c r="Y7" s="15"/>
      <c r="AB7" s="29"/>
      <c r="AC7" s="11"/>
    </row>
    <row r="8" spans="1:46" ht="36" customHeight="1">
      <c r="A8" s="717" t="str">
        <f>IF('Names of Bidder'!D6= "JV (Joint Venture)", "JV of " &amp; Z8, "")</f>
        <v/>
      </c>
      <c r="B8" s="717"/>
      <c r="C8" s="717"/>
      <c r="D8" s="717"/>
      <c r="E8" s="12" t="s">
        <v>704</v>
      </c>
      <c r="F8" s="15"/>
      <c r="G8" s="15"/>
      <c r="I8" s="15"/>
      <c r="J8" s="15"/>
      <c r="K8" s="15"/>
      <c r="L8" s="15"/>
      <c r="M8" s="15"/>
      <c r="N8" s="15"/>
      <c r="O8" s="15"/>
      <c r="P8" s="15"/>
      <c r="Q8" s="15"/>
      <c r="R8" s="15"/>
      <c r="S8" s="15"/>
      <c r="T8" s="15"/>
      <c r="U8" s="15"/>
      <c r="V8" s="15"/>
      <c r="W8" s="15"/>
      <c r="X8" s="15"/>
      <c r="Y8" s="15"/>
      <c r="Z8" s="116" t="str">
        <f>IF('Names of Bidder'!D7=1,'Names of Bidder'!D10&amp;" &amp; "&amp;'Names of Bidder'!D15,IF('Names of Bidder'!D7="2 or More",'Names of Bidder'!D10&amp;" , "&amp;'Names of Bidder'!D15&amp;" &amp; "&amp;'Names of Bidder'!D20,""))</f>
        <v xml:space="preserve"> &amp; </v>
      </c>
      <c r="AB8" s="29"/>
      <c r="AC8" s="11"/>
    </row>
    <row r="9" spans="1:46" ht="20.100000000000001" customHeight="1">
      <c r="A9" s="13" t="s">
        <v>345</v>
      </c>
      <c r="B9" s="720" t="str">
        <f>IF('Names of Bidder'!D10=0, "", 'Names of Bidder'!D10)</f>
        <v/>
      </c>
      <c r="C9" s="720"/>
      <c r="D9" s="720"/>
      <c r="E9" s="12" t="s">
        <v>347</v>
      </c>
      <c r="F9" s="12"/>
      <c r="G9" s="12"/>
      <c r="H9" s="12"/>
      <c r="I9" s="12"/>
      <c r="J9" s="12"/>
      <c r="K9" s="12"/>
      <c r="L9" s="12"/>
      <c r="M9" s="12"/>
      <c r="N9" s="12"/>
      <c r="O9" s="12"/>
      <c r="P9" s="12"/>
      <c r="Q9" s="12"/>
      <c r="R9" s="12"/>
      <c r="S9" s="12"/>
      <c r="T9" s="12"/>
      <c r="U9" s="12"/>
      <c r="V9" s="12"/>
      <c r="W9" s="12"/>
      <c r="X9" s="12"/>
      <c r="Y9" s="12"/>
      <c r="AB9" s="29"/>
      <c r="AC9" s="11"/>
    </row>
    <row r="10" spans="1:46" ht="20.100000000000001" customHeight="1">
      <c r="A10" s="13" t="s">
        <v>346</v>
      </c>
      <c r="B10" s="720" t="str">
        <f>IF('Names of Bidder'!D11=0, "", 'Names of Bidder'!D11)</f>
        <v/>
      </c>
      <c r="C10" s="720"/>
      <c r="D10" s="720"/>
      <c r="E10" s="12" t="s">
        <v>770</v>
      </c>
      <c r="F10" s="12"/>
      <c r="G10" s="12"/>
      <c r="H10" s="12"/>
      <c r="I10" s="12"/>
      <c r="J10" s="12"/>
      <c r="K10" s="12"/>
      <c r="L10" s="12"/>
      <c r="M10" s="12"/>
      <c r="N10" s="12"/>
      <c r="O10" s="12"/>
      <c r="P10" s="12"/>
      <c r="Q10" s="12"/>
      <c r="R10" s="12"/>
      <c r="S10" s="12"/>
      <c r="T10" s="12"/>
      <c r="U10" s="12"/>
      <c r="V10" s="12"/>
      <c r="W10" s="12"/>
      <c r="X10" s="12"/>
      <c r="Y10" s="12"/>
      <c r="AB10" s="29"/>
      <c r="AC10" s="11"/>
    </row>
    <row r="11" spans="1:46" ht="20.100000000000001" customHeight="1">
      <c r="B11" s="720" t="str">
        <f>IF('Names of Bidder'!D12=0, "", 'Names of Bidder'!D12)</f>
        <v/>
      </c>
      <c r="C11" s="720"/>
      <c r="D11" s="720"/>
      <c r="E11" s="12" t="s">
        <v>771</v>
      </c>
      <c r="F11" s="12"/>
      <c r="G11" s="12"/>
      <c r="H11" s="12"/>
      <c r="I11" s="12"/>
      <c r="J11" s="12"/>
      <c r="K11" s="12"/>
      <c r="L11" s="12"/>
      <c r="M11" s="12"/>
      <c r="N11" s="12"/>
      <c r="O11" s="12"/>
      <c r="P11" s="12"/>
      <c r="Q11" s="12"/>
      <c r="R11" s="12"/>
      <c r="S11" s="12"/>
      <c r="T11" s="12"/>
      <c r="U11" s="12"/>
      <c r="V11" s="12"/>
      <c r="W11" s="12"/>
      <c r="X11" s="12"/>
      <c r="Y11" s="12"/>
    </row>
    <row r="12" spans="1:46" ht="20.100000000000001" customHeight="1">
      <c r="A12" s="31"/>
      <c r="B12" s="720" t="str">
        <f>IF('Names of Bidder'!D13=0, "", 'Names of Bidder'!D13)</f>
        <v/>
      </c>
      <c r="C12" s="720"/>
      <c r="D12" s="720"/>
      <c r="E12" s="12" t="s">
        <v>772</v>
      </c>
      <c r="F12" s="12"/>
      <c r="G12" s="12"/>
      <c r="H12" s="12"/>
      <c r="I12" s="12"/>
      <c r="J12" s="12"/>
      <c r="K12" s="12"/>
      <c r="L12" s="12"/>
      <c r="M12" s="12"/>
      <c r="N12" s="12"/>
      <c r="O12" s="12"/>
      <c r="P12" s="12"/>
      <c r="Q12" s="12"/>
      <c r="R12" s="12"/>
      <c r="S12" s="12"/>
      <c r="T12" s="12"/>
      <c r="U12" s="12"/>
      <c r="V12" s="12"/>
      <c r="W12" s="12"/>
      <c r="X12" s="12"/>
      <c r="Y12" s="12"/>
    </row>
    <row r="13" spans="1:46" ht="9.9499999999999993" customHeight="1">
      <c r="A13" s="31"/>
      <c r="B13" s="99"/>
      <c r="C13" s="99"/>
      <c r="D13" s="99"/>
      <c r="E13" s="24"/>
      <c r="F13" s="12"/>
      <c r="G13" s="12"/>
      <c r="H13" s="12"/>
      <c r="I13" s="12"/>
      <c r="J13" s="12"/>
      <c r="K13" s="12"/>
      <c r="L13" s="12"/>
      <c r="M13" s="12"/>
      <c r="N13" s="12"/>
      <c r="O13" s="12"/>
      <c r="P13" s="12"/>
      <c r="Q13" s="12"/>
      <c r="R13" s="12"/>
      <c r="S13" s="12"/>
      <c r="T13" s="12"/>
      <c r="U13" s="12"/>
      <c r="V13" s="12"/>
      <c r="W13" s="12"/>
      <c r="X13" s="12"/>
      <c r="Y13" s="12"/>
    </row>
    <row r="14" spans="1:46" ht="20.100000000000001" customHeight="1">
      <c r="A14" s="721"/>
      <c r="B14" s="721"/>
      <c r="C14" s="721"/>
      <c r="D14" s="721"/>
      <c r="E14" s="721"/>
      <c r="F14" s="12"/>
      <c r="G14" s="12"/>
      <c r="H14" s="12"/>
      <c r="I14" s="12"/>
      <c r="J14" s="12"/>
      <c r="K14" s="12"/>
      <c r="L14" s="12"/>
      <c r="M14" s="12"/>
      <c r="N14" s="12"/>
      <c r="O14" s="12"/>
      <c r="P14" s="12"/>
      <c r="Q14" s="12"/>
      <c r="R14" s="12"/>
      <c r="S14" s="12"/>
      <c r="T14" s="12"/>
      <c r="U14" s="12"/>
      <c r="V14" s="12"/>
      <c r="W14" s="12"/>
      <c r="X14" s="12"/>
      <c r="Y14" s="12"/>
    </row>
    <row r="15" spans="1:46" ht="20.100000000000001" customHeight="1">
      <c r="A15" s="32" t="s">
        <v>171</v>
      </c>
      <c r="B15" s="99"/>
      <c r="C15" s="99"/>
      <c r="D15" s="99"/>
      <c r="E15" s="12"/>
      <c r="F15" s="12"/>
      <c r="G15" s="12"/>
      <c r="H15" s="12"/>
      <c r="I15" s="12"/>
      <c r="J15" s="12"/>
      <c r="K15" s="12"/>
      <c r="L15" s="12"/>
      <c r="M15" s="12"/>
      <c r="N15" s="12"/>
      <c r="O15" s="12"/>
      <c r="P15" s="12"/>
      <c r="Q15" s="12"/>
      <c r="R15" s="12"/>
      <c r="S15" s="12"/>
      <c r="T15" s="12"/>
      <c r="U15" s="12"/>
      <c r="V15" s="12"/>
      <c r="W15" s="12"/>
      <c r="X15" s="12"/>
      <c r="Y15" s="12"/>
    </row>
    <row r="16" spans="1:46" ht="20.100000000000001" customHeight="1">
      <c r="A16" s="32"/>
      <c r="B16" s="722" t="str">
        <f>IF(Z2=1,"Other Partner",IF(Z2="2 or More","Other Partner-1",""))</f>
        <v/>
      </c>
      <c r="C16" s="722"/>
      <c r="D16" s="722"/>
      <c r="E16" s="102" t="str">
        <f>IF(Z2="2 or More", "Other Partner-2", "")</f>
        <v/>
      </c>
      <c r="F16" s="12"/>
      <c r="G16" s="12"/>
      <c r="H16" s="12"/>
      <c r="I16" s="12"/>
      <c r="J16" s="12"/>
      <c r="K16" s="12"/>
      <c r="L16" s="12"/>
      <c r="M16" s="12"/>
      <c r="N16" s="12"/>
      <c r="O16" s="12"/>
      <c r="P16" s="12"/>
      <c r="Q16" s="12"/>
      <c r="R16" s="12"/>
      <c r="S16" s="12"/>
      <c r="T16" s="12"/>
      <c r="U16" s="12"/>
      <c r="V16" s="12"/>
      <c r="W16" s="12"/>
      <c r="X16" s="12"/>
      <c r="Y16" s="12"/>
    </row>
    <row r="17" spans="1:28" ht="20.100000000000001" customHeight="1">
      <c r="A17" s="13" t="s">
        <v>345</v>
      </c>
      <c r="B17" s="720" t="str">
        <f>IF('Names of Bidder'!D15=0, "", 'Names of Bidder'!D15)</f>
        <v/>
      </c>
      <c r="C17" s="720"/>
      <c r="D17" s="720"/>
      <c r="E17" s="185" t="str">
        <f>IF($Z$2="2 or More", IF(#REF!=0, "",#REF!), "")</f>
        <v/>
      </c>
      <c r="F17" s="12"/>
      <c r="G17" s="12"/>
      <c r="H17" s="12"/>
      <c r="I17" s="12"/>
      <c r="J17" s="12"/>
      <c r="K17" s="12"/>
      <c r="L17" s="12"/>
      <c r="M17" s="12"/>
      <c r="N17" s="12"/>
      <c r="O17" s="12"/>
      <c r="P17" s="12"/>
      <c r="Q17" s="12"/>
      <c r="R17" s="12"/>
      <c r="S17" s="12"/>
      <c r="T17" s="12"/>
      <c r="U17" s="12"/>
      <c r="V17" s="12"/>
      <c r="W17" s="12"/>
      <c r="X17" s="12"/>
      <c r="Y17" s="12"/>
    </row>
    <row r="18" spans="1:28" ht="20.100000000000001" customHeight="1">
      <c r="A18" s="13" t="s">
        <v>346</v>
      </c>
      <c r="B18" s="720" t="str">
        <f>IF('Names of Bidder'!D16=0, "", 'Names of Bidder'!D16)</f>
        <v/>
      </c>
      <c r="C18" s="720"/>
      <c r="D18" s="720"/>
      <c r="E18" s="185" t="str">
        <f>IF($Z$2="2 or More", IF(#REF!=0, "",#REF!), "")</f>
        <v/>
      </c>
      <c r="F18" s="12"/>
      <c r="G18" s="12"/>
      <c r="H18" s="12"/>
      <c r="I18" s="12"/>
      <c r="J18" s="12"/>
      <c r="K18" s="12"/>
      <c r="L18" s="12"/>
      <c r="M18" s="12"/>
      <c r="N18" s="12"/>
      <c r="O18" s="12"/>
      <c r="P18" s="12"/>
      <c r="Q18" s="12"/>
      <c r="R18" s="12"/>
      <c r="S18" s="12"/>
      <c r="T18" s="12"/>
      <c r="U18" s="12"/>
      <c r="V18" s="12"/>
      <c r="W18" s="12"/>
      <c r="X18" s="12"/>
      <c r="Y18" s="12"/>
    </row>
    <row r="19" spans="1:28" ht="20.100000000000001" customHeight="1">
      <c r="A19" s="31"/>
      <c r="B19" s="720" t="str">
        <f>IF('Names of Bidder'!D17=0, "", 'Names of Bidder'!D17)</f>
        <v/>
      </c>
      <c r="C19" s="720"/>
      <c r="D19" s="720"/>
      <c r="E19" s="185" t="str">
        <f>IF($Z$2="2 or More", IF(#REF!=0, "",#REF!), "")</f>
        <v/>
      </c>
      <c r="AA19" s="12"/>
    </row>
    <row r="20" spans="1:28" ht="20.100000000000001" customHeight="1">
      <c r="A20" s="31"/>
      <c r="B20" s="720" t="str">
        <f>IF('Names of Bidder'!D18=0, "", 'Names of Bidder'!D18)</f>
        <v/>
      </c>
      <c r="C20" s="720"/>
      <c r="D20" s="720"/>
      <c r="E20" s="185" t="str">
        <f>IF($Z$2="2 or More", IF(#REF!=0, "",#REF!), "")</f>
        <v/>
      </c>
      <c r="AA20" s="12"/>
    </row>
    <row r="21" spans="1:28" ht="20.100000000000001" customHeight="1">
      <c r="A21" s="28" t="s">
        <v>340</v>
      </c>
    </row>
    <row r="22" spans="1:28" ht="84" customHeight="1">
      <c r="A22" s="719" t="s">
        <v>703</v>
      </c>
      <c r="B22" s="719"/>
      <c r="C22" s="719"/>
      <c r="D22" s="719"/>
      <c r="E22" s="719"/>
      <c r="F22" s="31"/>
      <c r="G22" s="31"/>
      <c r="H22" s="31" t="str">
        <f>'Names of Bidder'!D6</f>
        <v>Sole Bidder</v>
      </c>
      <c r="I22" s="31"/>
      <c r="J22" s="31"/>
      <c r="K22" s="31"/>
      <c r="L22" s="31"/>
      <c r="M22" s="31"/>
      <c r="N22" s="31"/>
      <c r="O22" s="31"/>
      <c r="P22" s="31"/>
      <c r="Q22" s="31"/>
      <c r="R22" s="31"/>
      <c r="S22" s="31"/>
      <c r="T22" s="31"/>
      <c r="U22" s="31"/>
      <c r="V22" s="31"/>
      <c r="W22" s="31"/>
      <c r="X22" s="31"/>
      <c r="Y22" s="31"/>
      <c r="Z22" s="117"/>
      <c r="AA22" s="33"/>
      <c r="AB22" s="33"/>
    </row>
    <row r="23" spans="1:28" ht="33" customHeight="1">
      <c r="D23" s="36"/>
    </row>
    <row r="24" spans="1:28" ht="33" customHeight="1">
      <c r="A24" s="35" t="s">
        <v>7</v>
      </c>
      <c r="B24" s="57" t="str">
        <f>'Names of Bidder'!D28&amp;"-"&amp; 'Names of Bidder'!E28&amp;"-" &amp;'Names of Bidder'!F28</f>
        <v>--</v>
      </c>
      <c r="C24" s="32"/>
      <c r="D24" s="36" t="s">
        <v>5</v>
      </c>
      <c r="E24" s="184" t="str">
        <f>IF('Names of Bidder'!D25=0, "", 'Names of Bidder'!D25)</f>
        <v/>
      </c>
      <c r="F24" s="32"/>
      <c r="G24" s="32"/>
      <c r="H24" s="32"/>
      <c r="I24" s="32"/>
      <c r="J24" s="32"/>
      <c r="K24" s="32"/>
      <c r="L24" s="32"/>
      <c r="M24" s="32"/>
      <c r="N24" s="32"/>
      <c r="O24" s="32"/>
      <c r="P24" s="32"/>
      <c r="Q24" s="32"/>
      <c r="R24" s="32"/>
      <c r="S24" s="32"/>
      <c r="T24" s="32"/>
      <c r="U24" s="32"/>
      <c r="V24" s="32"/>
      <c r="W24" s="32"/>
      <c r="X24" s="32"/>
      <c r="Y24" s="32"/>
      <c r="AA24" s="23">
        <f>Basic!B3</f>
        <v>0</v>
      </c>
    </row>
    <row r="25" spans="1:28" ht="33" customHeight="1">
      <c r="A25" s="35" t="s">
        <v>8</v>
      </c>
      <c r="B25" s="184" t="str">
        <f>IF('Names of Bidder'!D29=0, "", 'Names of Bidder'!D29)</f>
        <v/>
      </c>
      <c r="C25" s="32"/>
      <c r="D25" s="36" t="s">
        <v>6</v>
      </c>
      <c r="E25" s="184" t="str">
        <f>IF('Names of Bidder'!D26=0, "", 'Names of Bidder'!D26)</f>
        <v/>
      </c>
      <c r="F25" s="38"/>
      <c r="G25" s="38"/>
      <c r="H25" s="38"/>
      <c r="I25" s="38"/>
      <c r="J25" s="38"/>
      <c r="K25" s="38"/>
      <c r="L25" s="38"/>
      <c r="M25" s="38"/>
      <c r="N25" s="38"/>
      <c r="O25" s="38"/>
      <c r="P25" s="38"/>
      <c r="Q25" s="38"/>
      <c r="R25" s="38"/>
      <c r="S25" s="38"/>
      <c r="T25" s="38"/>
      <c r="U25" s="38"/>
      <c r="V25" s="38"/>
      <c r="W25" s="38"/>
      <c r="X25" s="38"/>
      <c r="Y25" s="38"/>
      <c r="AA25" s="23" t="e">
        <f>Basic!#REF!</f>
        <v>#REF!</v>
      </c>
    </row>
    <row r="26" spans="1:28" ht="33" customHeight="1">
      <c r="C26" s="32"/>
      <c r="D26" s="36"/>
      <c r="F26" s="38"/>
      <c r="G26" s="38"/>
      <c r="H26" s="38"/>
      <c r="I26" s="38"/>
      <c r="J26" s="38"/>
      <c r="K26" s="38"/>
      <c r="L26" s="38"/>
      <c r="M26" s="38"/>
      <c r="N26" s="38"/>
      <c r="O26" s="38"/>
      <c r="P26" s="38"/>
      <c r="Q26" s="38"/>
      <c r="R26" s="38"/>
      <c r="S26" s="38"/>
      <c r="T26" s="38"/>
      <c r="U26" s="38"/>
      <c r="V26" s="38"/>
      <c r="W26" s="38"/>
      <c r="X26" s="38"/>
      <c r="Y26" s="38"/>
    </row>
    <row r="27" spans="1:28" ht="33" customHeight="1">
      <c r="A27" s="32"/>
      <c r="C27" s="32"/>
      <c r="E27" s="32"/>
      <c r="F27" s="32"/>
      <c r="G27" s="32"/>
      <c r="H27" s="32"/>
      <c r="I27" s="32"/>
      <c r="J27" s="32"/>
      <c r="K27" s="32"/>
      <c r="L27" s="32"/>
      <c r="M27" s="32"/>
      <c r="N27" s="32"/>
      <c r="O27" s="32"/>
      <c r="P27" s="32"/>
      <c r="Q27" s="32"/>
      <c r="R27" s="32"/>
      <c r="S27" s="32"/>
      <c r="T27" s="32"/>
      <c r="U27" s="32"/>
      <c r="V27" s="32"/>
      <c r="W27" s="32"/>
      <c r="X27" s="32"/>
      <c r="Y27" s="32"/>
    </row>
    <row r="28" spans="1:28" ht="20.100000000000001" customHeight="1"/>
    <row r="29" spans="1:28" ht="20.100000000000001" customHeight="1">
      <c r="A29" s="37"/>
    </row>
    <row r="30" spans="1:28" ht="20.100000000000001" customHeight="1"/>
    <row r="31" spans="1:28" ht="20.100000000000001" customHeight="1"/>
    <row r="32" spans="1:28" ht="20.100000000000001" customHeight="1">
      <c r="A32" s="37"/>
    </row>
    <row r="33" spans="1:1" ht="20.100000000000001" customHeight="1"/>
    <row r="34" spans="1:1" ht="20.100000000000001" customHeight="1">
      <c r="A34" s="37"/>
    </row>
    <row r="35" spans="1:1" ht="20.100000000000001" customHeight="1"/>
    <row r="36" spans="1:1" ht="20.100000000000001" customHeight="1">
      <c r="A36" s="37"/>
    </row>
    <row r="37" spans="1:1" ht="20.100000000000001" customHeight="1"/>
    <row r="38" spans="1:1" ht="20.100000000000001" customHeight="1"/>
    <row r="39" spans="1:1" ht="20.100000000000001" customHeight="1"/>
    <row r="40" spans="1:1" ht="20.100000000000001" customHeight="1"/>
  </sheetData>
  <sheetProtection algorithmName="SHA-512" hashValue="+WN0Aa+T9wyBOwwYejiSZHaL7uWotoZTQbpGC9W5s/QaKsrbgN8OrXZzbuH2Ei35piCFOdrG2zz8QIyUUu0o1w==" saltValue="i+DnRE7aYtHQSKWmwUsMzw==" spinCount="100000" sheet="1" formatColumns="0" formatRows="0" selectLockedCells="1"/>
  <customSheetViews>
    <customSheetView guid="{6B7F77A9-4430-40F3-B9B2-DA771FBECFA7}" showPageBreaks="1" showGridLines="0" fitToPage="1" printArea="1" hiddenColumns="1" view="pageBreakPreview">
      <selection activeCell="A8" sqref="A8:D8"/>
      <pageMargins left="0.75" right="0.63" top="0.57999999999999996" bottom="0.6" header="0.34" footer="0.35"/>
      <pageSetup scale="90" orientation="portrait" r:id="rId1"/>
      <headerFooter alignWithMargins="0">
        <oddFooter>&amp;R&amp;"Book Antiqua,Bold"&amp;8 Page &amp;P of &amp;N</oddFooter>
      </headerFooter>
    </customSheetView>
    <customSheetView guid="{FB41F969-87BE-4AD1-A99C-A5F9EA1C8FCB}" showPageBreaks="1" showGridLines="0" fitToPage="1" printArea="1" hiddenColumns="1" view="pageBreakPreview">
      <selection activeCell="E24" sqref="E24"/>
      <pageMargins left="0.75" right="0.63" top="0.57999999999999996" bottom="0.6" header="0.34" footer="0.35"/>
      <pageSetup scale="89" orientation="portrait" r:id="rId2"/>
      <headerFooter alignWithMargins="0">
        <oddFooter>&amp;R&amp;"Book Antiqua,Bold"&amp;8 Page &amp;P of &amp;N</oddFooter>
      </headerFooter>
    </customSheetView>
    <customSheetView guid="{47D52ECC-373D-4A7A-838F-7112A4A0A94F}" showPageBreaks="1" showGridLines="0" fitToPage="1" printArea="1" hiddenColumns="1" view="pageBreakPreview">
      <selection activeCell="L24" sqref="L24"/>
      <pageMargins left="0.75" right="0.63" top="0.57999999999999996" bottom="0.6" header="0.34" footer="0.35"/>
      <pageSetup scale="90" orientation="portrait" r:id="rId3"/>
      <headerFooter alignWithMargins="0">
        <oddFooter>&amp;R&amp;"Book Antiqua,Bold"&amp;8 Page &amp;P of &amp;N</oddFooter>
      </headerFooter>
    </customSheetView>
    <customSheetView guid="{BA86FE7A-199D-4ABD-A444-AE6BFDF4BCC9}" showPageBreaks="1" showGridLines="0" fitToPage="1" printArea="1" hiddenColumns="1" view="pageBreakPreview">
      <selection activeCell="A3" sqref="A3:E3"/>
      <pageMargins left="0.75" right="0.63" top="0.57999999999999996" bottom="0.6" header="0.34" footer="0.35"/>
      <pageSetup scale="89"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5"/>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6"/>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8"/>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10"/>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15"/>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20"/>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21"/>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22"/>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23"/>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25"/>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26"/>
      <headerFooter alignWithMargins="0">
        <oddFooter>&amp;R&amp;"Book Antiqua,Bold"&amp;8 Page &amp;P of &amp;N</oddFooter>
      </headerFooter>
    </customSheetView>
    <customSheetView guid="{347D9A5E-5167-4CD7-A121-BEAF211F64E4}" showPageBreaks="1" showGridLines="0" fitToPage="1" printArea="1" hiddenColumns="1" view="pageBreakPreview">
      <selection activeCell="L24" sqref="L24"/>
      <pageMargins left="0.75" right="0.63" top="0.57999999999999996" bottom="0.6" header="0.34" footer="0.35"/>
      <pageSetup scale="90" orientation="portrait" r:id="rId27"/>
      <headerFooter alignWithMargins="0">
        <oddFooter>&amp;R&amp;"Book Antiqua,Bold"&amp;8 Page &amp;P of &amp;N</oddFooter>
      </headerFooter>
    </customSheetView>
    <customSheetView guid="{72B383D4-8341-48BE-BBCC-63C6785ABF81}" showPageBreaks="1" showGridLines="0" fitToPage="1" printArea="1" hiddenColumns="1" view="pageBreakPreview">
      <selection activeCell="E24" sqref="E24"/>
      <pageMargins left="0.75" right="0.63" top="0.57999999999999996" bottom="0.6" header="0.34" footer="0.35"/>
      <pageSetup scale="90" orientation="portrait" r:id="rId28"/>
      <headerFooter alignWithMargins="0">
        <oddFooter>&amp;R&amp;"Book Antiqua,Bold"&amp;8 Page &amp;P of &amp;N</oddFooter>
      </headerFooter>
    </customSheetView>
    <customSheetView guid="{FA2C7011-FA7A-401B-B8DD-29ECBD541846}" showPageBreaks="1" showGridLines="0" fitToPage="1" printArea="1" hiddenColumns="1" view="pageBreakPreview">
      <selection activeCell="E24" sqref="E24"/>
      <pageMargins left="0.75" right="0.63" top="0.57999999999999996" bottom="0.6" header="0.34" footer="0.35"/>
      <pageSetup scale="90" orientation="portrait" r:id="rId29"/>
      <headerFooter alignWithMargins="0">
        <oddFooter>&amp;R&amp;"Book Antiqua,Bold"&amp;8 Page &amp;P of &amp;N</oddFooter>
      </headerFooter>
    </customSheetView>
    <customSheetView guid="{7706378E-40E2-4583-90AF-E6E1DCB3696C}" showPageBreaks="1" showGridLines="0" fitToPage="1" printArea="1" hiddenColumns="1" view="pageBreakPreview">
      <selection activeCell="A8" sqref="A8:D8"/>
      <pageMargins left="0.75" right="0.63" top="0.57999999999999996" bottom="0.6" header="0.34" footer="0.35"/>
      <pageSetup scale="90" orientation="portrait" r:id="rId30"/>
      <headerFooter alignWithMargins="0">
        <oddFooter>&amp;R&amp;"Book Antiqua,Bold"&amp;8 Page &amp;P of &amp;N</oddFooter>
      </headerFooter>
    </customSheetView>
  </customSheetViews>
  <mergeCells count="15">
    <mergeCell ref="A8:D8"/>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7" type="noConversion"/>
  <conditionalFormatting sqref="A15:A19 B15:E20">
    <cfRule type="expression" dxfId="32" priority="1" stopIfTrue="1">
      <formula>$Z$2=0</formula>
    </cfRule>
  </conditionalFormatting>
  <pageMargins left="0.75" right="0.63" top="0.57999999999999996" bottom="0.6" header="0.34" footer="0.35"/>
  <pageSetup scale="90" orientation="portrait" r:id="rId31"/>
  <headerFooter alignWithMargins="0">
    <oddFooter>&amp;R&amp;"Book Antiqua,Bold"&amp;8 Page &amp;P of &amp;N</oddFooter>
  </headerFooter>
  <drawing r:id="rId3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12"/>
    <pageSetUpPr fitToPage="1"/>
  </sheetPr>
  <dimension ref="A1:I38"/>
  <sheetViews>
    <sheetView showGridLines="0" view="pageBreakPreview" zoomScaleSheetLayoutView="100" workbookViewId="0">
      <selection activeCell="D20" sqref="D20"/>
    </sheetView>
  </sheetViews>
  <sheetFormatPr defaultColWidth="9.140625" defaultRowHeight="16.5"/>
  <cols>
    <col min="1" max="1" width="12.140625" style="28" customWidth="1"/>
    <col min="2" max="2" width="20.5703125" style="28" customWidth="1"/>
    <col min="3" max="3" width="11.42578125" style="28" customWidth="1"/>
    <col min="4" max="4" width="17.7109375" style="28" customWidth="1"/>
    <col min="5" max="5" width="42" style="28" customWidth="1"/>
    <col min="6" max="8" width="9.140625" style="23"/>
    <col min="9" max="16384" width="9.140625" style="24"/>
  </cols>
  <sheetData>
    <row r="1" spans="1:9" s="23" customFormat="1" ht="31.5" customHeight="1">
      <c r="A1" s="723" t="str">
        <f>'Attach 3(JV)'!A1</f>
        <v>Specification No. :NESH/CSM/4905-01</v>
      </c>
      <c r="B1" s="723"/>
      <c r="C1" s="723"/>
      <c r="D1" s="723"/>
      <c r="E1" s="242" t="str">
        <f>"Attachment-3(QR) " &amp; 'Attach 3(JV)'!AT1</f>
        <v xml:space="preserve">Attachment-3(QR) </v>
      </c>
    </row>
    <row r="2" spans="1:9" ht="5.25" customHeight="1"/>
    <row r="3" spans="1:9" ht="78.75" customHeight="1">
      <c r="A3" s="634" t="str">
        <f>'Attach 3(JV)'!A3</f>
        <v>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B3" s="635"/>
      <c r="C3" s="635"/>
      <c r="D3" s="635"/>
      <c r="E3" s="635"/>
      <c r="F3" s="25"/>
      <c r="G3" s="26"/>
      <c r="H3" s="25"/>
    </row>
    <row r="4" spans="1:9" ht="20.100000000000001" customHeight="1">
      <c r="A4" s="27"/>
      <c r="H4" s="29"/>
      <c r="I4" s="11"/>
    </row>
    <row r="5" spans="1:9" ht="20.100000000000001" customHeight="1">
      <c r="A5" s="669" t="s">
        <v>348</v>
      </c>
      <c r="B5" s="669"/>
      <c r="C5" s="669"/>
      <c r="D5" s="669"/>
      <c r="E5" s="669"/>
      <c r="F5" s="30"/>
      <c r="H5" s="29"/>
      <c r="I5" s="11"/>
    </row>
    <row r="6" spans="1:9" ht="20.100000000000001" customHeight="1">
      <c r="A6" s="31"/>
      <c r="H6" s="29"/>
      <c r="I6" s="11"/>
    </row>
    <row r="7" spans="1:9" ht="20.100000000000001" customHeight="1">
      <c r="A7" s="32" t="str">
        <f>'Attach 3(JV)'!A7</f>
        <v>Bidder’s Name and Address (Sole Bidder) :</v>
      </c>
      <c r="E7" s="15" t="str">
        <f>'Attach 3(JV)'!E7</f>
        <v>To:</v>
      </c>
      <c r="H7" s="29"/>
      <c r="I7" s="11"/>
    </row>
    <row r="8" spans="1:9" ht="36" customHeight="1">
      <c r="A8" s="717" t="str">
        <f>'Attach 3(JV)'!A8</f>
        <v/>
      </c>
      <c r="B8" s="717"/>
      <c r="C8" s="717"/>
      <c r="D8" s="717"/>
      <c r="E8" s="103" t="str">
        <f>'Attach 3(JV)'!E8</f>
        <v>Contracts &amp; Materials dept.</v>
      </c>
      <c r="H8" s="29"/>
      <c r="I8" s="11"/>
    </row>
    <row r="9" spans="1:9" ht="20.100000000000001" customHeight="1">
      <c r="A9" s="13" t="s">
        <v>345</v>
      </c>
      <c r="B9" s="720" t="str">
        <f>'Attach 3(JV)'!B9</f>
        <v/>
      </c>
      <c r="C9" s="720"/>
      <c r="D9" s="720"/>
      <c r="E9" s="103" t="str">
        <f>'Attach 3(JV)'!E9</f>
        <v>Power Grid Corporation of India Ltd.,</v>
      </c>
      <c r="H9" s="29"/>
      <c r="I9" s="11"/>
    </row>
    <row r="10" spans="1:9" ht="20.100000000000001" customHeight="1">
      <c r="A10" s="13" t="s">
        <v>346</v>
      </c>
      <c r="B10" s="724" t="str">
        <f>'Attach 3(JV)'!B10</f>
        <v/>
      </c>
      <c r="C10" s="724"/>
      <c r="D10" s="724"/>
      <c r="E10" s="103" t="str">
        <f>'Attach 3(JV)'!E10</f>
        <v>North Eastern Region,</v>
      </c>
      <c r="H10" s="29"/>
      <c r="I10" s="11"/>
    </row>
    <row r="11" spans="1:9" ht="20.100000000000001" customHeight="1">
      <c r="B11" s="724" t="str">
        <f>'Attach 3(JV)'!B11</f>
        <v/>
      </c>
      <c r="C11" s="724"/>
      <c r="D11" s="724"/>
      <c r="E11" s="103" t="str">
        <f>'Attach 3(JV)'!E11</f>
        <v>Dongtieh, Lower Nongrah,</v>
      </c>
    </row>
    <row r="12" spans="1:9" ht="20.100000000000001" customHeight="1">
      <c r="A12" s="31"/>
      <c r="B12" s="724" t="str">
        <f>'Attach 3(JV)'!B12</f>
        <v/>
      </c>
      <c r="C12" s="724"/>
      <c r="D12" s="724"/>
      <c r="E12" s="15"/>
    </row>
    <row r="13" spans="1:9" ht="20.100000000000001" customHeight="1">
      <c r="A13" s="28" t="s">
        <v>340</v>
      </c>
    </row>
    <row r="14" spans="1:9" ht="20.100000000000001" customHeight="1">
      <c r="A14" s="31"/>
    </row>
    <row r="15" spans="1:9" ht="27.75" customHeight="1">
      <c r="A15" s="626" t="s">
        <v>605</v>
      </c>
      <c r="B15" s="626"/>
      <c r="C15" s="626"/>
      <c r="D15" s="626"/>
      <c r="E15" s="626"/>
      <c r="F15" s="33"/>
      <c r="G15" s="33"/>
      <c r="H15" s="33"/>
    </row>
    <row r="16" spans="1:9" ht="20.100000000000001" customHeight="1">
      <c r="A16" s="31"/>
    </row>
    <row r="17" spans="1:5" ht="20.100000000000001" customHeight="1">
      <c r="A17" s="34"/>
    </row>
    <row r="18" spans="1:5" ht="20.100000000000001" customHeight="1"/>
    <row r="19" spans="1:5" ht="20.100000000000001" customHeight="1">
      <c r="A19" s="34"/>
    </row>
    <row r="20" spans="1:5" ht="20.100000000000001" customHeight="1">
      <c r="A20" s="34"/>
    </row>
    <row r="21" spans="1:5" ht="33" customHeight="1">
      <c r="D21" s="36"/>
    </row>
    <row r="22" spans="1:5" ht="33" customHeight="1">
      <c r="A22" s="35" t="s">
        <v>7</v>
      </c>
      <c r="B22" s="57" t="str">
        <f>'Attach 3(JV)'!B24</f>
        <v>--</v>
      </c>
      <c r="C22" s="32"/>
      <c r="D22" s="36" t="s">
        <v>5</v>
      </c>
      <c r="E22" s="184" t="str">
        <f>'Attach 3(JV)'!E24</f>
        <v/>
      </c>
    </row>
    <row r="23" spans="1:5" ht="33" customHeight="1">
      <c r="A23" s="35" t="s">
        <v>8</v>
      </c>
      <c r="B23" s="184" t="str">
        <f>'Attach 3(JV)'!B25</f>
        <v/>
      </c>
      <c r="C23" s="32"/>
      <c r="D23" s="36" t="s">
        <v>6</v>
      </c>
      <c r="E23" s="184" t="str">
        <f>'Attach 3(JV)'!E25</f>
        <v/>
      </c>
    </row>
    <row r="24" spans="1:5" ht="33" customHeight="1">
      <c r="C24" s="32"/>
      <c r="D24" s="36"/>
    </row>
    <row r="25" spans="1:5" ht="33" customHeight="1">
      <c r="A25" s="32"/>
      <c r="B25" s="32"/>
      <c r="C25" s="32"/>
      <c r="D25" s="36"/>
      <c r="E25" s="32"/>
    </row>
    <row r="26" spans="1:5" ht="20.100000000000001" customHeight="1"/>
    <row r="27" spans="1:5" ht="20.100000000000001" customHeight="1">
      <c r="A27" s="37"/>
    </row>
    <row r="28" spans="1:5" ht="20.100000000000001" customHeight="1"/>
    <row r="29" spans="1:5" ht="20.100000000000001" customHeight="1"/>
    <row r="30" spans="1:5" ht="20.100000000000001" customHeight="1">
      <c r="A30" s="37"/>
    </row>
    <row r="31" spans="1:5" ht="20.100000000000001" customHeight="1"/>
    <row r="32" spans="1:5" ht="20.100000000000001" customHeight="1">
      <c r="A32" s="37"/>
    </row>
    <row r="33" spans="1:1" ht="20.100000000000001" customHeight="1"/>
    <row r="34" spans="1:1" ht="20.100000000000001" customHeight="1">
      <c r="A34" s="37"/>
    </row>
    <row r="35" spans="1:1" ht="20.100000000000001" customHeight="1"/>
    <row r="36" spans="1:1" ht="20.100000000000001" customHeight="1"/>
    <row r="37" spans="1:1" ht="20.100000000000001" customHeight="1"/>
    <row r="38" spans="1:1" ht="20.100000000000001" customHeight="1"/>
  </sheetData>
  <sheetProtection formatColumns="0" formatRows="0" selectLockedCells="1"/>
  <customSheetViews>
    <customSheetView guid="{6B7F77A9-4430-40F3-B9B2-DA771FBECFA7}" showPageBreaks="1" showGridLines="0" fitToPage="1" printArea="1" state="hidden" view="pageBreakPreview">
      <selection activeCell="D20" sqref="D20"/>
      <pageMargins left="0.75" right="0.63" top="0.57999999999999996" bottom="0.6" header="0.34" footer="0.35"/>
      <pageSetup scale="97"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selection activeCell="E31" sqref="E31"/>
      <pageMargins left="0.75" right="0.63" top="0.57999999999999996" bottom="0.6" header="0.34" footer="0.35"/>
      <pageSetup scale="98"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97" orientation="portrait" r:id="rId3"/>
      <headerFooter alignWithMargins="0">
        <oddFooter>&amp;R&amp;"Book Antiqua,Bold"&amp;8 Page &amp;P of &amp;N</oddFooter>
      </headerFooter>
    </customSheetView>
    <customSheetView guid="{BA86FE7A-199D-4ABD-A444-AE6BFDF4BCC9}" showPageBreaks="1" showGridLines="0" fitToPage="1" printArea="1" view="pageBreakPreview" topLeftCell="A7">
      <selection activeCell="H14" sqref="H14"/>
      <pageMargins left="0.75" right="0.63" top="0.57999999999999996" bottom="0.6" header="0.34" footer="0.35"/>
      <pageSetup scale="98"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5"/>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8" sqref="E8"/>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20"/>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23"/>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25"/>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97" orientation="portrait" r:id="rId27"/>
      <headerFooter alignWithMargins="0">
        <oddFooter>&amp;R&amp;"Book Antiqua,Bold"&amp;8 Page &amp;P of &amp;N</oddFooter>
      </headerFooter>
    </customSheetView>
    <customSheetView guid="{72B383D4-8341-48BE-BBCC-63C6785ABF81}" showPageBreaks="1" showGridLines="0" fitToPage="1" printArea="1" view="pageBreakPreview">
      <selection activeCell="E31" sqref="E31"/>
      <pageMargins left="0.75" right="0.63" top="0.57999999999999996" bottom="0.6" header="0.34" footer="0.35"/>
      <pageSetup scale="97" orientation="portrait" r:id="rId28"/>
      <headerFooter alignWithMargins="0">
        <oddFooter>&amp;R&amp;"Book Antiqua,Bold"&amp;8 Page &amp;P of &amp;N</oddFooter>
      </headerFooter>
    </customSheetView>
    <customSheetView guid="{FA2C7011-FA7A-401B-B8DD-29ECBD541846}" showPageBreaks="1" showGridLines="0" fitToPage="1" printArea="1" view="pageBreakPreview">
      <selection activeCell="E31" sqref="E31"/>
      <pageMargins left="0.75" right="0.63" top="0.57999999999999996" bottom="0.6" header="0.34" footer="0.35"/>
      <pageSetup scale="97" orientation="portrait" r:id="rId29"/>
      <headerFooter alignWithMargins="0">
        <oddFooter>&amp;R&amp;"Book Antiqua,Bold"&amp;8 Page &amp;P of &amp;N</oddFooter>
      </headerFooter>
    </customSheetView>
    <customSheetView guid="{7706378E-40E2-4583-90AF-E6E1DCB3696C}" showPageBreaks="1" showGridLines="0" fitToPage="1" printArea="1" state="hidden" view="pageBreakPreview">
      <selection activeCell="D20" sqref="D20"/>
      <pageMargins left="0.75" right="0.63" top="0.57999999999999996" bottom="0.6" header="0.34" footer="0.35"/>
      <pageSetup scale="97" orientation="portrait" r:id="rId30"/>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31"/>
  <headerFooter alignWithMargins="0">
    <oddFooter>&amp;R&amp;"Book Antiqua,Bold"&amp;8 Page &amp;P of &amp;N</oddFooter>
  </headerFooter>
  <drawing r:id="rId3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0000"/>
  </sheetPr>
  <dimension ref="A1:X223"/>
  <sheetViews>
    <sheetView showGridLines="0" showZeros="0" view="pageBreakPreview" zoomScaleSheetLayoutView="100" workbookViewId="0">
      <selection activeCell="B20" sqref="B20:I20"/>
    </sheetView>
  </sheetViews>
  <sheetFormatPr defaultColWidth="9.140625" defaultRowHeight="15.75"/>
  <cols>
    <col min="1" max="1" width="10.140625" style="394" customWidth="1"/>
    <col min="2" max="2" width="13.85546875" style="394" customWidth="1"/>
    <col min="3" max="3" width="11.42578125" style="394" customWidth="1"/>
    <col min="4" max="4" width="12.85546875" style="394" customWidth="1"/>
    <col min="5" max="5" width="17" style="394" customWidth="1"/>
    <col min="6" max="6" width="15.85546875" style="394" customWidth="1"/>
    <col min="7" max="7" width="14.85546875" style="394" customWidth="1"/>
    <col min="8" max="8" width="14.42578125" style="394" customWidth="1"/>
    <col min="9" max="9" width="16" style="394" customWidth="1"/>
    <col min="10" max="10" width="3.5703125" style="394" customWidth="1"/>
    <col min="11" max="11" width="10.5703125" style="394" hidden="1" customWidth="1"/>
    <col min="12" max="12" width="10.28515625" style="394" hidden="1" customWidth="1"/>
    <col min="13" max="13" width="11.85546875" style="394" hidden="1" customWidth="1"/>
    <col min="14" max="14" width="34.5703125" style="394" hidden="1" customWidth="1"/>
    <col min="15" max="15" width="10.42578125" style="394" hidden="1" customWidth="1"/>
    <col min="16" max="16" width="11.42578125" style="394" hidden="1" customWidth="1"/>
    <col min="17" max="17" width="10.7109375" style="394" hidden="1" customWidth="1"/>
    <col min="18" max="18" width="13.7109375" style="394" customWidth="1"/>
    <col min="19" max="21" width="9.140625" style="394"/>
    <col min="22" max="22" width="13.5703125" style="394" customWidth="1"/>
    <col min="23" max="16384" width="9.140625" style="394"/>
  </cols>
  <sheetData>
    <row r="1" spans="1:9" ht="24" customHeight="1">
      <c r="A1" s="442" t="str">
        <f>Basic!B2</f>
        <v>NESH/CSM/4905-01</v>
      </c>
      <c r="B1" s="443"/>
      <c r="C1" s="443"/>
      <c r="D1" s="443"/>
      <c r="E1" s="443"/>
      <c r="F1" s="443"/>
      <c r="G1" s="443"/>
      <c r="H1" s="443"/>
      <c r="I1" s="444" t="s">
        <v>606</v>
      </c>
    </row>
    <row r="2" spans="1:9" ht="15.75" customHeight="1">
      <c r="A2" s="445"/>
      <c r="B2" s="445"/>
      <c r="C2" s="445"/>
      <c r="D2" s="445"/>
      <c r="E2" s="445"/>
      <c r="F2" s="445"/>
      <c r="G2" s="445"/>
      <c r="H2" s="445"/>
      <c r="I2" s="445"/>
    </row>
    <row r="3" spans="1:9" ht="70.5" customHeight="1">
      <c r="A3" s="769" t="str">
        <f>Basic!B1</f>
        <v>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B3" s="770"/>
      <c r="C3" s="770"/>
      <c r="D3" s="770"/>
      <c r="E3" s="770"/>
      <c r="F3" s="770"/>
      <c r="G3" s="770"/>
      <c r="H3" s="770"/>
      <c r="I3" s="770"/>
    </row>
    <row r="4" spans="1:9">
      <c r="A4" s="445"/>
      <c r="B4" s="445"/>
      <c r="C4" s="445"/>
      <c r="D4" s="445"/>
      <c r="E4" s="445"/>
      <c r="F4" s="445"/>
      <c r="G4" s="445"/>
      <c r="H4" s="445"/>
      <c r="I4" s="445"/>
    </row>
    <row r="5" spans="1:9" ht="21.75" customHeight="1">
      <c r="A5" s="771" t="s">
        <v>348</v>
      </c>
      <c r="B5" s="771"/>
      <c r="C5" s="771"/>
      <c r="D5" s="771"/>
      <c r="E5" s="771"/>
      <c r="F5" s="771"/>
      <c r="G5" s="771"/>
      <c r="H5" s="771"/>
      <c r="I5" s="771"/>
    </row>
    <row r="6" spans="1:9">
      <c r="A6" s="445"/>
      <c r="B6" s="445"/>
      <c r="C6" s="445"/>
      <c r="D6" s="445"/>
      <c r="E6" s="445"/>
      <c r="F6" s="445"/>
      <c r="G6" s="445"/>
      <c r="H6" s="445"/>
      <c r="I6" s="445"/>
    </row>
    <row r="7" spans="1:9">
      <c r="A7" s="446" t="str">
        <f>'Attach 3(JV)'!A7</f>
        <v>Bidder’s Name and Address (Sole Bidder) :</v>
      </c>
      <c r="B7" s="445"/>
      <c r="C7" s="445"/>
      <c r="D7" s="445"/>
      <c r="E7" s="445"/>
      <c r="F7" s="447" t="str">
        <f>'[12]Attach 3(JV)'!E7</f>
        <v>To:</v>
      </c>
      <c r="G7" s="448"/>
      <c r="H7" s="445"/>
      <c r="I7" s="445"/>
    </row>
    <row r="8" spans="1:9" ht="32.25" customHeight="1">
      <c r="A8" s="772" t="str">
        <f>'Attach 3(JV)'!A8:D8</f>
        <v/>
      </c>
      <c r="B8" s="772"/>
      <c r="C8" s="772"/>
      <c r="D8" s="772"/>
      <c r="E8" s="772"/>
      <c r="F8" s="449" t="str">
        <f>+'Attach 3(JV)'!E8</f>
        <v>Contracts &amp; Materials dept.</v>
      </c>
      <c r="G8" s="450"/>
      <c r="H8" s="445"/>
      <c r="I8" s="445"/>
    </row>
    <row r="9" spans="1:9" ht="18" customHeight="1">
      <c r="A9" s="446" t="s">
        <v>607</v>
      </c>
      <c r="B9" s="773" t="str">
        <f>'Attach 3(JV)'!B9:D9</f>
        <v/>
      </c>
      <c r="C9" s="773"/>
      <c r="D9" s="773"/>
      <c r="E9" s="445"/>
      <c r="F9" s="449" t="str">
        <f>+'Attach 3(JV)'!E9</f>
        <v>Power Grid Corporation of India Ltd.,</v>
      </c>
      <c r="G9" s="450"/>
      <c r="H9" s="445"/>
      <c r="I9" s="445"/>
    </row>
    <row r="10" spans="1:9" ht="18" customHeight="1">
      <c r="A10" s="446" t="s">
        <v>608</v>
      </c>
      <c r="B10" s="774" t="str">
        <f>'Attach 3(JV)'!B10:D10</f>
        <v/>
      </c>
      <c r="C10" s="774"/>
      <c r="D10" s="774"/>
      <c r="E10" s="445"/>
      <c r="F10" s="449" t="str">
        <f>+'Attach 3(JV)'!E10</f>
        <v>North Eastern Region,</v>
      </c>
      <c r="G10" s="450"/>
      <c r="H10" s="445"/>
      <c r="I10" s="445"/>
    </row>
    <row r="11" spans="1:9" ht="17.25" customHeight="1">
      <c r="A11" s="445"/>
      <c r="B11" s="774" t="str">
        <f>'Attach 3(JV)'!B11:D11</f>
        <v/>
      </c>
      <c r="C11" s="774"/>
      <c r="D11" s="774"/>
      <c r="E11" s="445"/>
      <c r="F11" s="449" t="str">
        <f>+'Attach 3(JV)'!E11</f>
        <v>Dongtieh, Lower Nongrah,</v>
      </c>
      <c r="G11" s="450"/>
      <c r="H11" s="445"/>
      <c r="I11" s="445"/>
    </row>
    <row r="12" spans="1:9" ht="18" customHeight="1">
      <c r="A12" s="445"/>
      <c r="B12" s="774" t="str">
        <f>'Attach 3(JV)'!B12:D12</f>
        <v/>
      </c>
      <c r="C12" s="774"/>
      <c r="D12" s="774"/>
      <c r="E12" s="445"/>
      <c r="F12" s="449" t="str">
        <f>+'Attach 3(JV)'!E12</f>
        <v xml:space="preserve">Lapalang, Shillong – 793 006 (Meghalaya)     </v>
      </c>
      <c r="G12" s="445"/>
      <c r="H12" s="445"/>
      <c r="I12" s="445"/>
    </row>
    <row r="13" spans="1:9">
      <c r="A13" s="445"/>
      <c r="B13" s="445"/>
      <c r="C13" s="445"/>
      <c r="D13" s="445"/>
      <c r="E13" s="445"/>
      <c r="F13" s="449"/>
      <c r="G13" s="445"/>
      <c r="H13" s="445"/>
      <c r="I13" s="445"/>
    </row>
    <row r="14" spans="1:9">
      <c r="A14" s="445" t="s">
        <v>340</v>
      </c>
      <c r="B14" s="445"/>
      <c r="C14" s="445"/>
      <c r="D14" s="445"/>
      <c r="E14" s="445"/>
      <c r="F14" s="445"/>
      <c r="G14" s="445"/>
      <c r="H14" s="445"/>
      <c r="I14" s="445"/>
    </row>
    <row r="15" spans="1:9">
      <c r="A15" s="445"/>
      <c r="B15" s="445"/>
      <c r="C15" s="445"/>
      <c r="D15" s="445"/>
      <c r="E15" s="445"/>
      <c r="F15" s="445"/>
      <c r="G15" s="445"/>
      <c r="H15" s="445"/>
      <c r="I15" s="445"/>
    </row>
    <row r="16" spans="1:9" ht="84" customHeight="1">
      <c r="A16" s="778" t="s">
        <v>609</v>
      </c>
      <c r="B16" s="778"/>
      <c r="C16" s="778"/>
      <c r="D16" s="778"/>
      <c r="E16" s="778"/>
      <c r="F16" s="778"/>
      <c r="G16" s="778"/>
      <c r="H16" s="778"/>
      <c r="I16" s="778"/>
    </row>
    <row r="17" spans="1:14" ht="9.75" customHeight="1">
      <c r="A17" s="445"/>
      <c r="B17" s="445"/>
      <c r="C17" s="445"/>
      <c r="D17" s="445"/>
      <c r="E17" s="445"/>
      <c r="F17" s="445"/>
      <c r="G17" s="445"/>
      <c r="H17" s="445"/>
      <c r="I17" s="445"/>
    </row>
    <row r="18" spans="1:14" ht="17.25" customHeight="1">
      <c r="A18" s="445"/>
      <c r="B18" s="777" t="s">
        <v>727</v>
      </c>
      <c r="C18" s="777"/>
      <c r="D18" s="777"/>
      <c r="E18" s="777"/>
      <c r="F18" s="777"/>
      <c r="G18" s="453"/>
      <c r="H18" s="445"/>
      <c r="I18" s="445"/>
      <c r="N18" s="396"/>
    </row>
    <row r="19" spans="1:14" ht="17.25" customHeight="1">
      <c r="A19" s="454"/>
      <c r="B19" s="777" t="s">
        <v>610</v>
      </c>
      <c r="C19" s="777"/>
      <c r="D19" s="777"/>
      <c r="E19" s="777"/>
      <c r="F19" s="777"/>
      <c r="G19" s="777"/>
      <c r="H19" s="777"/>
      <c r="I19" s="777"/>
      <c r="N19" s="396"/>
    </row>
    <row r="20" spans="1:14">
      <c r="A20" s="455" t="s">
        <v>20</v>
      </c>
      <c r="B20" s="775"/>
      <c r="C20" s="775"/>
      <c r="D20" s="775"/>
      <c r="E20" s="775"/>
      <c r="F20" s="775"/>
      <c r="G20" s="775"/>
      <c r="H20" s="775"/>
      <c r="I20" s="776"/>
      <c r="N20" s="397">
        <f>'Names of Bidder'!J6</f>
        <v>2</v>
      </c>
    </row>
    <row r="21" spans="1:14">
      <c r="A21" s="455" t="s">
        <v>29</v>
      </c>
      <c r="B21" s="775"/>
      <c r="C21" s="775"/>
      <c r="D21" s="775"/>
      <c r="E21" s="775"/>
      <c r="F21" s="775"/>
      <c r="G21" s="775"/>
      <c r="H21" s="775"/>
      <c r="I21" s="776"/>
      <c r="N21" s="397">
        <f>'Names of Bidder'!D7</f>
        <v>1</v>
      </c>
    </row>
    <row r="22" spans="1:14" ht="17.25" customHeight="1">
      <c r="A22" s="455" t="s">
        <v>410</v>
      </c>
      <c r="B22" s="775"/>
      <c r="C22" s="775"/>
      <c r="D22" s="775"/>
      <c r="E22" s="775"/>
      <c r="F22" s="775"/>
      <c r="G22" s="775"/>
      <c r="H22" s="775"/>
      <c r="I22" s="776"/>
      <c r="J22" s="398"/>
    </row>
    <row r="23" spans="1:14" ht="15.75" customHeight="1">
      <c r="A23" s="445"/>
      <c r="B23" s="445"/>
      <c r="C23" s="445"/>
      <c r="D23" s="445"/>
      <c r="E23" s="445"/>
      <c r="F23" s="445"/>
      <c r="G23" s="445"/>
      <c r="H23" s="445"/>
      <c r="I23" s="445"/>
    </row>
    <row r="24" spans="1:14" ht="25.5" customHeight="1">
      <c r="A24" s="777" t="s">
        <v>611</v>
      </c>
      <c r="B24" s="777"/>
      <c r="C24" s="777"/>
      <c r="D24" s="777"/>
      <c r="E24" s="777"/>
      <c r="F24" s="777"/>
      <c r="G24" s="777"/>
      <c r="H24" s="777"/>
      <c r="I24" s="777"/>
    </row>
    <row r="25" spans="1:14" ht="8.25" customHeight="1">
      <c r="A25" s="456"/>
      <c r="B25" s="456"/>
      <c r="C25" s="456"/>
      <c r="D25" s="456"/>
      <c r="E25" s="456"/>
      <c r="F25" s="456"/>
      <c r="G25" s="456"/>
      <c r="H25" s="456"/>
      <c r="I25" s="456"/>
    </row>
    <row r="26" spans="1:14" ht="54.75" customHeight="1">
      <c r="A26" s="778" t="s">
        <v>612</v>
      </c>
      <c r="B26" s="778"/>
      <c r="C26" s="778"/>
      <c r="D26" s="778"/>
      <c r="E26" s="778"/>
      <c r="F26" s="778"/>
      <c r="G26" s="778"/>
      <c r="H26" s="778"/>
      <c r="I26" s="778"/>
      <c r="J26" s="398"/>
    </row>
    <row r="27" spans="1:14" ht="26.25" customHeight="1">
      <c r="A27" s="457" t="s">
        <v>613</v>
      </c>
      <c r="B27" s="778" t="s">
        <v>614</v>
      </c>
      <c r="C27" s="778"/>
      <c r="D27" s="778"/>
      <c r="E27" s="778"/>
      <c r="F27" s="778"/>
      <c r="G27" s="778"/>
      <c r="H27" s="778"/>
      <c r="I27" s="778"/>
      <c r="J27" s="398"/>
    </row>
    <row r="28" spans="1:14" ht="26.25" customHeight="1">
      <c r="A28" s="458" t="s">
        <v>393</v>
      </c>
      <c r="B28" s="779" t="s">
        <v>615</v>
      </c>
      <c r="C28" s="779"/>
      <c r="D28" s="779"/>
      <c r="E28" s="779"/>
      <c r="F28" s="779"/>
      <c r="G28" s="779"/>
      <c r="H28" s="779"/>
      <c r="I28" s="779"/>
    </row>
    <row r="29" spans="1:14" ht="26.25" customHeight="1">
      <c r="A29" s="458" t="s">
        <v>394</v>
      </c>
      <c r="B29" s="779" t="s">
        <v>616</v>
      </c>
      <c r="C29" s="779"/>
      <c r="D29" s="779"/>
      <c r="E29" s="779"/>
      <c r="F29" s="779"/>
      <c r="G29" s="779"/>
      <c r="H29" s="779"/>
      <c r="I29" s="779"/>
    </row>
    <row r="30" spans="1:14" ht="41.25" customHeight="1">
      <c r="A30" s="458" t="s">
        <v>395</v>
      </c>
      <c r="B30" s="779" t="s">
        <v>617</v>
      </c>
      <c r="C30" s="779"/>
      <c r="D30" s="779"/>
      <c r="E30" s="779"/>
      <c r="F30" s="779"/>
      <c r="G30" s="779"/>
      <c r="H30" s="779"/>
      <c r="I30" s="779"/>
    </row>
    <row r="31" spans="1:14" ht="9.75" customHeight="1">
      <c r="A31" s="458"/>
      <c r="B31" s="459"/>
      <c r="C31" s="459"/>
      <c r="D31" s="459"/>
      <c r="E31" s="459"/>
      <c r="F31" s="459"/>
      <c r="G31" s="459"/>
      <c r="H31" s="459"/>
      <c r="I31" s="459"/>
      <c r="J31" s="398"/>
    </row>
    <row r="32" spans="1:14" ht="25.5" customHeight="1">
      <c r="A32" s="457" t="s">
        <v>618</v>
      </c>
      <c r="B32" s="780" t="s">
        <v>619</v>
      </c>
      <c r="C32" s="780"/>
      <c r="D32" s="780"/>
      <c r="E32" s="780"/>
      <c r="F32" s="780"/>
      <c r="G32" s="780"/>
      <c r="H32" s="780"/>
      <c r="I32" s="780"/>
      <c r="J32" s="398"/>
    </row>
    <row r="33" spans="1:10" ht="24.75" customHeight="1">
      <c r="A33" s="458" t="s">
        <v>393</v>
      </c>
      <c r="B33" s="778" t="s">
        <v>620</v>
      </c>
      <c r="C33" s="778"/>
      <c r="D33" s="778"/>
      <c r="E33" s="778"/>
      <c r="F33" s="778"/>
      <c r="G33" s="778"/>
      <c r="H33" s="778"/>
      <c r="I33" s="778"/>
      <c r="J33" s="398"/>
    </row>
    <row r="34" spans="1:10" ht="24.75" customHeight="1">
      <c r="A34" s="458" t="s">
        <v>394</v>
      </c>
      <c r="B34" s="778" t="s">
        <v>621</v>
      </c>
      <c r="C34" s="778"/>
      <c r="D34" s="778"/>
      <c r="E34" s="778"/>
      <c r="F34" s="778"/>
      <c r="G34" s="778"/>
      <c r="H34" s="778"/>
      <c r="I34" s="778"/>
      <c r="J34" s="398"/>
    </row>
    <row r="35" spans="1:10" ht="96.75" customHeight="1">
      <c r="A35" s="457" t="s">
        <v>622</v>
      </c>
      <c r="B35" s="778" t="s">
        <v>773</v>
      </c>
      <c r="C35" s="778"/>
      <c r="D35" s="778"/>
      <c r="E35" s="778"/>
      <c r="F35" s="778"/>
      <c r="G35" s="778"/>
      <c r="H35" s="460"/>
      <c r="I35" s="461"/>
      <c r="J35" s="398"/>
    </row>
    <row r="36" spans="1:10" s="400" customFormat="1" ht="24.75" customHeight="1">
      <c r="A36" s="462" t="s">
        <v>623</v>
      </c>
      <c r="B36" s="789" t="s">
        <v>624</v>
      </c>
      <c r="C36" s="789"/>
      <c r="D36" s="789"/>
      <c r="E36" s="789"/>
      <c r="F36" s="789"/>
      <c r="G36" s="789"/>
      <c r="H36" s="789"/>
      <c r="I36" s="789"/>
      <c r="J36" s="399"/>
    </row>
    <row r="37" spans="1:10" ht="24" customHeight="1">
      <c r="A37" s="459"/>
      <c r="B37" s="780" t="s">
        <v>625</v>
      </c>
      <c r="C37" s="780"/>
      <c r="D37" s="780"/>
      <c r="E37" s="780"/>
      <c r="F37" s="780"/>
      <c r="G37" s="780"/>
      <c r="H37" s="780"/>
      <c r="I37" s="780"/>
      <c r="J37" s="398"/>
    </row>
    <row r="38" spans="1:10" ht="54" customHeight="1">
      <c r="A38" s="459"/>
      <c r="B38" s="778" t="s">
        <v>626</v>
      </c>
      <c r="C38" s="778"/>
      <c r="D38" s="778"/>
      <c r="E38" s="778"/>
      <c r="F38" s="778"/>
      <c r="G38" s="778"/>
      <c r="H38" s="778"/>
      <c r="I38" s="778"/>
      <c r="J38" s="398"/>
    </row>
    <row r="39" spans="1:10">
      <c r="A39" s="445"/>
      <c r="B39" s="445"/>
      <c r="C39" s="445"/>
      <c r="D39" s="445"/>
      <c r="E39" s="445"/>
      <c r="F39" s="445"/>
      <c r="G39" s="445"/>
      <c r="H39" s="445"/>
      <c r="I39" s="445"/>
    </row>
    <row r="40" spans="1:10" ht="19.5" customHeight="1">
      <c r="A40" s="781" t="s">
        <v>627</v>
      </c>
      <c r="B40" s="783" t="s">
        <v>628</v>
      </c>
      <c r="C40" s="784"/>
      <c r="D40" s="783" t="str">
        <f>IF(N20=2, "Sole Bidder","For Lead Partner")</f>
        <v>Sole Bidder</v>
      </c>
      <c r="E40" s="787"/>
      <c r="F40" s="783" t="str">
        <f>IF(N20=1,IF(N21=1,"Other Partner","Other Partner-1"),"")</f>
        <v/>
      </c>
      <c r="G40" s="787"/>
      <c r="H40" s="783" t="str">
        <f>IF(N20=1,IF(N21=2,"Other Partner-2",""),"")</f>
        <v/>
      </c>
      <c r="I40" s="787"/>
      <c r="J40" s="398"/>
    </row>
    <row r="41" spans="1:10" ht="20.25" customHeight="1">
      <c r="A41" s="782"/>
      <c r="B41" s="785"/>
      <c r="C41" s="786"/>
      <c r="D41" s="785"/>
      <c r="E41" s="788"/>
      <c r="F41" s="785"/>
      <c r="G41" s="788"/>
      <c r="H41" s="785"/>
      <c r="I41" s="788"/>
      <c r="J41" s="398"/>
    </row>
    <row r="42" spans="1:10" ht="30.75" customHeight="1">
      <c r="A42" s="463">
        <v>1</v>
      </c>
      <c r="B42" s="790" t="s">
        <v>629</v>
      </c>
      <c r="C42" s="790"/>
      <c r="D42" s="790">
        <f>'Names of Bidder'!D10</f>
        <v>0</v>
      </c>
      <c r="E42" s="790"/>
      <c r="F42" s="791">
        <f>'Names of Bidder'!D15</f>
        <v>0</v>
      </c>
      <c r="G42" s="791"/>
      <c r="H42" s="791">
        <f>'Names of Bidder'!D20</f>
        <v>0</v>
      </c>
      <c r="I42" s="791"/>
      <c r="J42" s="398"/>
    </row>
    <row r="43" spans="1:10" ht="15.75" customHeight="1">
      <c r="A43" s="792">
        <v>2</v>
      </c>
      <c r="B43" s="795" t="s">
        <v>630</v>
      </c>
      <c r="C43" s="796"/>
      <c r="D43" s="790">
        <f>'Names of Bidder'!D11</f>
        <v>0</v>
      </c>
      <c r="E43" s="790"/>
      <c r="F43" s="791">
        <f>'Names of Bidder'!D16</f>
        <v>0</v>
      </c>
      <c r="G43" s="791"/>
      <c r="H43" s="791">
        <f>'Names of Bidder'!D21</f>
        <v>0</v>
      </c>
      <c r="I43" s="791"/>
      <c r="J43" s="398"/>
    </row>
    <row r="44" spans="1:10" ht="15.75" customHeight="1">
      <c r="A44" s="793"/>
      <c r="B44" s="797"/>
      <c r="C44" s="798"/>
      <c r="D44" s="790">
        <f>'Names of Bidder'!D12</f>
        <v>0</v>
      </c>
      <c r="E44" s="790"/>
      <c r="F44" s="791">
        <f>'Names of Bidder'!D17</f>
        <v>0</v>
      </c>
      <c r="G44" s="791"/>
      <c r="H44" s="801">
        <f>'Names of Bidder'!D22</f>
        <v>0</v>
      </c>
      <c r="I44" s="801"/>
      <c r="J44" s="398"/>
    </row>
    <row r="45" spans="1:10" ht="15.75" customHeight="1">
      <c r="A45" s="794"/>
      <c r="B45" s="799"/>
      <c r="C45" s="800"/>
      <c r="D45" s="790">
        <f>'Names of Bidder'!D13</f>
        <v>0</v>
      </c>
      <c r="E45" s="790"/>
      <c r="F45" s="791">
        <f>'Names of Bidder'!D18</f>
        <v>0</v>
      </c>
      <c r="G45" s="791"/>
      <c r="H45" s="801">
        <f>'Names of Bidder'!D23</f>
        <v>0</v>
      </c>
      <c r="I45" s="801"/>
      <c r="J45" s="398"/>
    </row>
    <row r="46" spans="1:10" ht="18.75" customHeight="1">
      <c r="A46" s="463">
        <v>3</v>
      </c>
      <c r="B46" s="790" t="s">
        <v>631</v>
      </c>
      <c r="C46" s="790"/>
      <c r="D46" s="776"/>
      <c r="E46" s="802"/>
      <c r="F46" s="776"/>
      <c r="G46" s="802"/>
      <c r="H46" s="776"/>
      <c r="I46" s="802"/>
      <c r="J46" s="398"/>
    </row>
    <row r="47" spans="1:10" ht="20.25" customHeight="1">
      <c r="A47" s="463">
        <v>4</v>
      </c>
      <c r="B47" s="790" t="s">
        <v>632</v>
      </c>
      <c r="C47" s="790"/>
      <c r="D47" s="803"/>
      <c r="E47" s="804"/>
      <c r="F47" s="803"/>
      <c r="G47" s="804"/>
      <c r="H47" s="803"/>
      <c r="I47" s="804"/>
      <c r="J47" s="398"/>
    </row>
    <row r="48" spans="1:10" ht="19.5" customHeight="1">
      <c r="A48" s="464">
        <v>5</v>
      </c>
      <c r="B48" s="790" t="s">
        <v>633</v>
      </c>
      <c r="C48" s="790"/>
      <c r="D48" s="803"/>
      <c r="E48" s="804"/>
      <c r="F48" s="803"/>
      <c r="G48" s="804"/>
      <c r="H48" s="803"/>
      <c r="I48" s="804"/>
    </row>
    <row r="49" spans="1:24" ht="51.75" customHeight="1">
      <c r="A49" s="463">
        <v>6</v>
      </c>
      <c r="B49" s="790" t="s">
        <v>634</v>
      </c>
      <c r="C49" s="790"/>
      <c r="D49" s="803"/>
      <c r="E49" s="804"/>
      <c r="F49" s="803"/>
      <c r="G49" s="804"/>
      <c r="H49" s="803"/>
      <c r="I49" s="804"/>
      <c r="J49" s="398"/>
    </row>
    <row r="50" spans="1:24" ht="49.5" customHeight="1">
      <c r="A50" s="463">
        <v>7</v>
      </c>
      <c r="B50" s="790" t="s">
        <v>635</v>
      </c>
      <c r="C50" s="790"/>
      <c r="D50" s="803"/>
      <c r="E50" s="804"/>
      <c r="F50" s="803"/>
      <c r="G50" s="804"/>
      <c r="H50" s="803"/>
      <c r="I50" s="804"/>
      <c r="J50" s="398"/>
    </row>
    <row r="51" spans="1:24" ht="18" customHeight="1">
      <c r="A51" s="463">
        <v>8</v>
      </c>
      <c r="B51" s="790" t="s">
        <v>636</v>
      </c>
      <c r="C51" s="790"/>
      <c r="D51" s="803"/>
      <c r="E51" s="804"/>
      <c r="F51" s="803"/>
      <c r="G51" s="804"/>
      <c r="H51" s="803"/>
      <c r="I51" s="804"/>
      <c r="J51" s="398"/>
    </row>
    <row r="52" spans="1:24" ht="18" customHeight="1">
      <c r="A52" s="465"/>
      <c r="B52" s="466" t="s">
        <v>637</v>
      </c>
      <c r="C52" s="467"/>
      <c r="D52" s="803"/>
      <c r="E52" s="804"/>
      <c r="F52" s="803"/>
      <c r="G52" s="804"/>
      <c r="H52" s="803"/>
      <c r="I52" s="804"/>
      <c r="J52" s="398"/>
    </row>
    <row r="53" spans="1:24" ht="18" customHeight="1">
      <c r="A53" s="465"/>
      <c r="B53" s="466" t="s">
        <v>638</v>
      </c>
      <c r="C53" s="467"/>
      <c r="D53" s="803"/>
      <c r="E53" s="804"/>
      <c r="F53" s="803"/>
      <c r="G53" s="804"/>
      <c r="H53" s="803"/>
      <c r="I53" s="804"/>
      <c r="J53" s="398"/>
    </row>
    <row r="54" spans="1:24" ht="18" customHeight="1">
      <c r="A54" s="468"/>
      <c r="B54" s="466" t="s">
        <v>639</v>
      </c>
      <c r="C54" s="469"/>
      <c r="D54" s="805"/>
      <c r="E54" s="806"/>
      <c r="F54" s="805"/>
      <c r="G54" s="806"/>
      <c r="H54" s="805"/>
      <c r="I54" s="806"/>
    </row>
    <row r="55" spans="1:24" ht="13.5" customHeight="1">
      <c r="A55" s="459"/>
      <c r="B55" s="459"/>
      <c r="C55" s="459"/>
      <c r="D55" s="459"/>
      <c r="E55" s="459"/>
      <c r="F55" s="459"/>
      <c r="G55" s="459"/>
      <c r="H55" s="459"/>
      <c r="I55" s="459"/>
      <c r="J55" s="398"/>
    </row>
    <row r="56" spans="1:24" ht="20.25" customHeight="1">
      <c r="A56" s="470">
        <v>1</v>
      </c>
      <c r="B56" s="811" t="s">
        <v>774</v>
      </c>
      <c r="C56" s="811"/>
      <c r="D56" s="811"/>
      <c r="E56" s="811"/>
      <c r="F56" s="811"/>
      <c r="G56" s="811"/>
      <c r="H56" s="811"/>
      <c r="I56" s="811"/>
      <c r="J56" s="398"/>
    </row>
    <row r="57" spans="1:24" ht="9.75" customHeight="1">
      <c r="A57" s="459"/>
      <c r="B57" s="459"/>
      <c r="C57" s="459"/>
      <c r="D57" s="459"/>
      <c r="E57" s="459"/>
      <c r="F57" s="459"/>
      <c r="G57" s="459"/>
      <c r="H57" s="459"/>
      <c r="I57" s="459"/>
      <c r="J57" s="398"/>
    </row>
    <row r="58" spans="1:24" ht="26.25" customHeight="1">
      <c r="A58" s="471"/>
      <c r="B58" s="728" t="s">
        <v>775</v>
      </c>
      <c r="C58" s="728"/>
      <c r="D58" s="728"/>
      <c r="E58" s="728"/>
      <c r="F58" s="728"/>
      <c r="G58" s="728"/>
      <c r="H58" s="728"/>
      <c r="I58" s="728"/>
      <c r="J58" s="398"/>
    </row>
    <row r="59" spans="1:24" ht="290.45" customHeight="1">
      <c r="A59" s="472"/>
      <c r="B59" s="815" t="s">
        <v>768</v>
      </c>
      <c r="C59" s="815"/>
      <c r="D59" s="815"/>
      <c r="E59" s="815"/>
      <c r="F59" s="815"/>
      <c r="G59" s="815"/>
      <c r="H59" s="815"/>
      <c r="I59" s="815"/>
      <c r="J59" s="398"/>
    </row>
    <row r="60" spans="1:24" s="424" customFormat="1" ht="24.75" customHeight="1">
      <c r="A60" s="473"/>
      <c r="B60" s="807" t="s">
        <v>640</v>
      </c>
      <c r="C60" s="808"/>
      <c r="D60" s="808"/>
      <c r="E60" s="808"/>
      <c r="F60" s="808"/>
      <c r="G60" s="808"/>
      <c r="H60" s="808"/>
      <c r="I60" s="809"/>
    </row>
    <row r="61" spans="1:24" s="424" customFormat="1" ht="27" customHeight="1">
      <c r="A61" s="474"/>
      <c r="B61" s="810" t="s">
        <v>705</v>
      </c>
      <c r="C61" s="810"/>
      <c r="D61" s="810"/>
      <c r="E61" s="810"/>
      <c r="F61" s="810"/>
      <c r="G61" s="810"/>
      <c r="H61" s="810"/>
      <c r="I61" s="810"/>
      <c r="J61" s="425"/>
    </row>
    <row r="62" spans="1:24" s="424" customFormat="1" ht="38.25" customHeight="1">
      <c r="A62" s="475"/>
      <c r="B62" s="816" t="s">
        <v>706</v>
      </c>
      <c r="C62" s="816"/>
      <c r="D62" s="816"/>
      <c r="E62" s="816"/>
      <c r="F62" s="817" t="str">
        <f>IF(J62=1,A10, K62)</f>
        <v/>
      </c>
      <c r="G62" s="817"/>
      <c r="H62" s="817" t="str">
        <f>IF(J62=2,K63, "")</f>
        <v/>
      </c>
      <c r="I62" s="817"/>
      <c r="J62" s="426">
        <f>K38</f>
        <v>0</v>
      </c>
      <c r="K62" s="426" t="str">
        <f>'[13]Attach 3(JV)'!B11</f>
        <v/>
      </c>
      <c r="L62" s="426"/>
      <c r="M62" s="426"/>
      <c r="N62" s="426"/>
      <c r="O62" s="426"/>
      <c r="P62" s="426"/>
      <c r="Q62" s="426"/>
      <c r="R62" s="426"/>
      <c r="S62" s="426"/>
      <c r="T62" s="426"/>
      <c r="U62" s="426"/>
      <c r="V62" s="426"/>
      <c r="W62" s="426"/>
      <c r="X62" s="426"/>
    </row>
    <row r="63" spans="1:24" s="424" customFormat="1" ht="47.25" customHeight="1">
      <c r="A63" s="476"/>
      <c r="B63" s="818" t="s">
        <v>707</v>
      </c>
      <c r="C63" s="818"/>
      <c r="D63" s="818"/>
      <c r="E63" s="818"/>
      <c r="F63" s="819"/>
      <c r="G63" s="819"/>
      <c r="H63" s="819"/>
      <c r="I63" s="819"/>
      <c r="J63" s="426"/>
      <c r="K63" s="426" t="str">
        <f>'[13]Attach 3(JV)'!B19</f>
        <v/>
      </c>
      <c r="L63" s="426"/>
      <c r="M63" s="426"/>
      <c r="N63" s="426"/>
      <c r="O63" s="426"/>
      <c r="P63" s="426"/>
      <c r="Q63" s="426"/>
      <c r="R63" s="426"/>
      <c r="S63" s="426"/>
      <c r="T63" s="426"/>
      <c r="U63" s="426"/>
      <c r="V63" s="426"/>
      <c r="W63" s="426"/>
      <c r="X63" s="426"/>
    </row>
    <row r="64" spans="1:24" s="424" customFormat="1" ht="44.25" customHeight="1">
      <c r="A64" s="477">
        <v>1</v>
      </c>
      <c r="B64" s="763" t="s">
        <v>708</v>
      </c>
      <c r="C64" s="763"/>
      <c r="D64" s="763"/>
      <c r="E64" s="763"/>
      <c r="F64" s="756"/>
      <c r="G64" s="756"/>
      <c r="H64" s="756"/>
      <c r="I64" s="756"/>
      <c r="J64" s="427"/>
      <c r="K64" s="427"/>
      <c r="L64" s="427"/>
      <c r="M64" s="427"/>
      <c r="N64" s="427"/>
      <c r="O64" s="427"/>
      <c r="P64" s="427"/>
      <c r="Q64" s="427"/>
      <c r="R64" s="427"/>
      <c r="S64" s="427"/>
      <c r="T64" s="427"/>
      <c r="U64" s="427"/>
      <c r="V64" s="427"/>
      <c r="W64" s="427"/>
      <c r="X64" s="427"/>
    </row>
    <row r="65" spans="1:24" s="424" customFormat="1" ht="44.25" customHeight="1">
      <c r="A65" s="477">
        <v>2</v>
      </c>
      <c r="B65" s="763" t="s">
        <v>641</v>
      </c>
      <c r="C65" s="763"/>
      <c r="D65" s="763"/>
      <c r="E65" s="763"/>
      <c r="F65" s="756"/>
      <c r="G65" s="756"/>
      <c r="H65" s="756"/>
      <c r="I65" s="756"/>
      <c r="J65" s="427"/>
      <c r="K65" s="427"/>
      <c r="L65" s="427"/>
      <c r="M65" s="427"/>
      <c r="N65" s="427"/>
      <c r="O65" s="427"/>
      <c r="P65" s="427"/>
      <c r="Q65" s="427"/>
      <c r="R65" s="427"/>
      <c r="S65" s="427"/>
      <c r="T65" s="427"/>
      <c r="U65" s="427"/>
      <c r="V65" s="427"/>
      <c r="W65" s="427"/>
      <c r="X65" s="427"/>
    </row>
    <row r="66" spans="1:24" s="424" customFormat="1" ht="14.25" customHeight="1">
      <c r="A66" s="478"/>
      <c r="B66" s="812"/>
      <c r="C66" s="813"/>
      <c r="D66" s="813"/>
      <c r="E66" s="813"/>
      <c r="F66" s="813"/>
      <c r="G66" s="813"/>
      <c r="H66" s="813"/>
      <c r="I66" s="814"/>
      <c r="J66" s="427"/>
      <c r="K66" s="427"/>
      <c r="L66" s="427"/>
      <c r="M66" s="427"/>
      <c r="N66" s="427"/>
      <c r="O66" s="427"/>
      <c r="P66" s="427"/>
      <c r="Q66" s="427"/>
      <c r="R66" s="427"/>
      <c r="S66" s="427"/>
      <c r="T66" s="427"/>
      <c r="U66" s="427"/>
      <c r="V66" s="427"/>
      <c r="W66" s="427"/>
      <c r="X66" s="427"/>
    </row>
    <row r="67" spans="1:24" s="424" customFormat="1" ht="42" customHeight="1">
      <c r="A67" s="477">
        <v>3</v>
      </c>
      <c r="B67" s="763" t="s">
        <v>642</v>
      </c>
      <c r="C67" s="763"/>
      <c r="D67" s="763"/>
      <c r="E67" s="763"/>
      <c r="F67" s="756"/>
      <c r="G67" s="756"/>
      <c r="H67" s="756"/>
      <c r="I67" s="756"/>
      <c r="J67" s="427"/>
      <c r="K67" s="427"/>
      <c r="L67" s="427"/>
      <c r="M67" s="427"/>
      <c r="N67" s="427"/>
      <c r="O67" s="427"/>
      <c r="P67" s="427"/>
      <c r="Q67" s="427"/>
      <c r="R67" s="427"/>
      <c r="S67" s="427"/>
      <c r="T67" s="427"/>
      <c r="U67" s="427"/>
      <c r="V67" s="427"/>
      <c r="W67" s="427"/>
      <c r="X67" s="427"/>
    </row>
    <row r="68" spans="1:24" s="424" customFormat="1" ht="14.25" customHeight="1">
      <c r="A68" s="478"/>
      <c r="B68" s="764"/>
      <c r="C68" s="765"/>
      <c r="D68" s="765"/>
      <c r="E68" s="765"/>
      <c r="F68" s="765"/>
      <c r="G68" s="765"/>
      <c r="H68" s="765"/>
      <c r="I68" s="766"/>
      <c r="J68" s="427"/>
      <c r="K68" s="427"/>
      <c r="L68" s="427"/>
      <c r="M68" s="427"/>
      <c r="N68" s="427"/>
      <c r="O68" s="427"/>
      <c r="P68" s="427"/>
      <c r="Q68" s="427"/>
      <c r="R68" s="427"/>
      <c r="S68" s="427"/>
      <c r="T68" s="427"/>
      <c r="U68" s="427"/>
      <c r="V68" s="427"/>
      <c r="W68" s="427"/>
      <c r="X68" s="427"/>
    </row>
    <row r="69" spans="1:24" s="424" customFormat="1" ht="23.25" customHeight="1">
      <c r="A69" s="767">
        <v>4</v>
      </c>
      <c r="B69" s="763" t="s">
        <v>709</v>
      </c>
      <c r="C69" s="763"/>
      <c r="D69" s="763"/>
      <c r="E69" s="763"/>
      <c r="F69" s="768"/>
      <c r="G69" s="768"/>
      <c r="H69" s="768"/>
      <c r="I69" s="768"/>
      <c r="J69" s="427"/>
      <c r="K69" s="427"/>
      <c r="L69" s="427"/>
      <c r="M69" s="427"/>
      <c r="N69" s="427"/>
      <c r="O69" s="427"/>
      <c r="P69" s="427"/>
      <c r="Q69" s="427"/>
      <c r="R69" s="427"/>
      <c r="S69" s="427"/>
      <c r="T69" s="427"/>
      <c r="U69" s="427"/>
      <c r="V69" s="427"/>
      <c r="W69" s="427"/>
      <c r="X69" s="427"/>
    </row>
    <row r="70" spans="1:24" s="424" customFormat="1" ht="21" customHeight="1">
      <c r="A70" s="767"/>
      <c r="B70" s="763"/>
      <c r="C70" s="763"/>
      <c r="D70" s="763"/>
      <c r="E70" s="763"/>
      <c r="F70" s="768"/>
      <c r="G70" s="768"/>
      <c r="H70" s="768"/>
      <c r="I70" s="768"/>
      <c r="J70" s="427"/>
      <c r="K70" s="427"/>
      <c r="L70" s="427"/>
      <c r="M70" s="427"/>
      <c r="N70" s="427"/>
      <c r="O70" s="427"/>
      <c r="P70" s="427"/>
      <c r="Q70" s="427"/>
      <c r="R70" s="427"/>
      <c r="S70" s="427"/>
      <c r="T70" s="427"/>
      <c r="U70" s="427"/>
      <c r="V70" s="427"/>
      <c r="W70" s="427"/>
      <c r="X70" s="427"/>
    </row>
    <row r="71" spans="1:24" s="424" customFormat="1" ht="20.25" customHeight="1">
      <c r="A71" s="767"/>
      <c r="B71" s="763"/>
      <c r="C71" s="763"/>
      <c r="D71" s="763"/>
      <c r="E71" s="763"/>
      <c r="F71" s="768"/>
      <c r="G71" s="768"/>
      <c r="H71" s="768"/>
      <c r="I71" s="768"/>
      <c r="J71" s="427"/>
      <c r="K71" s="427"/>
      <c r="L71" s="427"/>
      <c r="M71" s="427"/>
      <c r="N71" s="427"/>
      <c r="O71" s="427"/>
      <c r="P71" s="427"/>
      <c r="Q71" s="427"/>
      <c r="R71" s="427"/>
      <c r="S71" s="427"/>
      <c r="T71" s="427"/>
      <c r="U71" s="427"/>
      <c r="V71" s="427"/>
      <c r="W71" s="427"/>
      <c r="X71" s="427"/>
    </row>
    <row r="72" spans="1:24" s="424" customFormat="1" ht="21" customHeight="1">
      <c r="A72" s="767"/>
      <c r="B72" s="763"/>
      <c r="C72" s="763"/>
      <c r="D72" s="763"/>
      <c r="E72" s="763"/>
      <c r="F72" s="768"/>
      <c r="G72" s="768"/>
      <c r="H72" s="768"/>
      <c r="I72" s="768"/>
      <c r="J72" s="427"/>
      <c r="K72" s="427"/>
      <c r="L72" s="427"/>
      <c r="M72" s="427"/>
      <c r="N72" s="427"/>
      <c r="O72" s="427"/>
      <c r="P72" s="427"/>
      <c r="Q72" s="427"/>
      <c r="R72" s="427"/>
      <c r="S72" s="427"/>
      <c r="T72" s="427"/>
      <c r="U72" s="427"/>
      <c r="V72" s="427"/>
      <c r="W72" s="427"/>
      <c r="X72" s="427"/>
    </row>
    <row r="73" spans="1:24" s="424" customFormat="1" ht="25.15" customHeight="1">
      <c r="A73" s="753"/>
      <c r="B73" s="473"/>
      <c r="C73" s="473"/>
      <c r="D73" s="473"/>
      <c r="E73" s="479" t="s">
        <v>643</v>
      </c>
      <c r="F73" s="756"/>
      <c r="G73" s="756"/>
      <c r="H73" s="756"/>
      <c r="I73" s="756"/>
      <c r="J73" s="427"/>
      <c r="K73" s="427"/>
      <c r="L73" s="427"/>
      <c r="M73" s="427"/>
      <c r="N73" s="427"/>
      <c r="O73" s="427"/>
      <c r="P73" s="427"/>
      <c r="Q73" s="427"/>
      <c r="R73" s="427"/>
      <c r="S73" s="427"/>
      <c r="T73" s="427"/>
      <c r="U73" s="427"/>
      <c r="V73" s="427"/>
      <c r="W73" s="427"/>
      <c r="X73" s="427"/>
    </row>
    <row r="74" spans="1:24" s="424" customFormat="1" ht="25.15" customHeight="1">
      <c r="A74" s="754"/>
      <c r="B74" s="473"/>
      <c r="C74" s="473"/>
      <c r="D74" s="473"/>
      <c r="E74" s="479" t="s">
        <v>24</v>
      </c>
      <c r="F74" s="756"/>
      <c r="G74" s="756"/>
      <c r="H74" s="756"/>
      <c r="I74" s="756"/>
      <c r="J74" s="427"/>
      <c r="K74" s="427"/>
      <c r="L74" s="427"/>
      <c r="M74" s="427"/>
      <c r="N74" s="427"/>
      <c r="O74" s="427"/>
      <c r="P74" s="427"/>
      <c r="Q74" s="427"/>
      <c r="R74" s="427"/>
      <c r="S74" s="427"/>
      <c r="T74" s="427"/>
      <c r="U74" s="427"/>
      <c r="V74" s="427"/>
      <c r="W74" s="427"/>
      <c r="X74" s="427"/>
    </row>
    <row r="75" spans="1:24" s="424" customFormat="1" ht="25.15" customHeight="1">
      <c r="A75" s="755"/>
      <c r="B75" s="481"/>
      <c r="C75" s="481"/>
      <c r="D75" s="481"/>
      <c r="E75" s="482" t="s">
        <v>644</v>
      </c>
      <c r="F75" s="756"/>
      <c r="G75" s="756"/>
      <c r="H75" s="756"/>
      <c r="I75" s="756"/>
      <c r="J75" s="427"/>
      <c r="K75" s="427"/>
      <c r="L75" s="427"/>
      <c r="M75" s="427"/>
      <c r="N75" s="427"/>
      <c r="O75" s="427"/>
      <c r="P75" s="427"/>
      <c r="Q75" s="427"/>
      <c r="R75" s="427"/>
      <c r="S75" s="427"/>
      <c r="T75" s="427"/>
      <c r="U75" s="427"/>
      <c r="V75" s="427"/>
      <c r="W75" s="427"/>
      <c r="X75" s="427"/>
    </row>
    <row r="76" spans="1:24" s="424" customFormat="1" ht="16.5" customHeight="1">
      <c r="A76" s="757"/>
      <c r="B76" s="758"/>
      <c r="C76" s="758"/>
      <c r="D76" s="758"/>
      <c r="E76" s="758"/>
      <c r="F76" s="758"/>
      <c r="G76" s="758"/>
      <c r="H76" s="758"/>
      <c r="I76" s="759"/>
      <c r="J76" s="427"/>
      <c r="K76" s="427"/>
      <c r="L76" s="427"/>
      <c r="M76" s="427"/>
      <c r="N76" s="427"/>
      <c r="O76" s="427"/>
      <c r="P76" s="427"/>
      <c r="Q76" s="427"/>
      <c r="R76" s="427"/>
      <c r="S76" s="427"/>
      <c r="T76" s="427"/>
      <c r="U76" s="427"/>
      <c r="V76" s="427"/>
      <c r="W76" s="427"/>
      <c r="X76" s="427"/>
    </row>
    <row r="77" spans="1:24" s="424" customFormat="1" ht="25.15" customHeight="1">
      <c r="A77" s="480" t="s">
        <v>710</v>
      </c>
      <c r="B77" s="760" t="s">
        <v>711</v>
      </c>
      <c r="C77" s="761"/>
      <c r="D77" s="761"/>
      <c r="E77" s="762"/>
      <c r="F77" s="484"/>
      <c r="G77" s="485"/>
      <c r="H77" s="484"/>
      <c r="I77" s="486"/>
      <c r="J77" s="427"/>
      <c r="K77" s="427"/>
      <c r="L77" s="427"/>
      <c r="M77" s="427"/>
      <c r="N77" s="427"/>
      <c r="O77" s="427"/>
      <c r="P77" s="427"/>
      <c r="Q77" s="427"/>
      <c r="R77" s="427"/>
      <c r="S77" s="427"/>
      <c r="T77" s="427"/>
      <c r="U77" s="427"/>
      <c r="V77" s="427"/>
      <c r="W77" s="427"/>
      <c r="X77" s="427"/>
    </row>
    <row r="78" spans="1:24" s="424" customFormat="1" ht="36" customHeight="1">
      <c r="A78" s="487"/>
      <c r="B78" s="760"/>
      <c r="C78" s="761"/>
      <c r="D78" s="761"/>
      <c r="E78" s="762"/>
      <c r="F78" s="488"/>
      <c r="G78" s="489"/>
      <c r="H78" s="488"/>
      <c r="I78" s="490"/>
      <c r="J78" s="427"/>
      <c r="K78" s="427"/>
      <c r="L78" s="427"/>
      <c r="M78" s="427"/>
      <c r="N78" s="427"/>
      <c r="O78" s="427"/>
      <c r="P78" s="427"/>
      <c r="Q78" s="427"/>
      <c r="R78" s="427"/>
      <c r="S78" s="427"/>
      <c r="T78" s="427"/>
      <c r="U78" s="427"/>
      <c r="V78" s="427"/>
      <c r="W78" s="427"/>
      <c r="X78" s="427"/>
    </row>
    <row r="79" spans="1:24" s="424" customFormat="1" ht="11.25" customHeight="1">
      <c r="A79" s="487"/>
      <c r="B79" s="491"/>
      <c r="C79" s="491"/>
      <c r="D79" s="491"/>
      <c r="E79" s="491"/>
      <c r="F79" s="745"/>
      <c r="G79" s="746"/>
      <c r="H79" s="745"/>
      <c r="I79" s="746"/>
      <c r="J79" s="427"/>
      <c r="K79" s="427"/>
      <c r="L79" s="427"/>
      <c r="M79" s="427"/>
      <c r="N79" s="427"/>
      <c r="O79" s="427"/>
      <c r="P79" s="427"/>
      <c r="Q79" s="427"/>
      <c r="R79" s="427"/>
      <c r="S79" s="427"/>
      <c r="T79" s="427"/>
      <c r="U79" s="427"/>
      <c r="V79" s="427"/>
      <c r="W79" s="427"/>
      <c r="X79" s="427"/>
    </row>
    <row r="80" spans="1:24" s="424" customFormat="1" ht="0.75" customHeight="1">
      <c r="A80" s="487"/>
      <c r="B80" s="483"/>
      <c r="C80" s="483"/>
      <c r="D80" s="483"/>
      <c r="E80" s="483"/>
      <c r="F80" s="747"/>
      <c r="G80" s="748"/>
      <c r="H80" s="488"/>
      <c r="I80" s="490"/>
      <c r="J80" s="427"/>
      <c r="K80" s="427"/>
      <c r="L80" s="427"/>
      <c r="M80" s="427"/>
      <c r="N80" s="427"/>
      <c r="O80" s="427"/>
      <c r="P80" s="427"/>
      <c r="Q80" s="427"/>
      <c r="R80" s="427"/>
      <c r="S80" s="427"/>
      <c r="T80" s="427"/>
      <c r="U80" s="427"/>
      <c r="V80" s="427"/>
      <c r="W80" s="427"/>
      <c r="X80" s="427"/>
    </row>
    <row r="81" spans="1:24" s="424" customFormat="1" ht="3.75" customHeight="1">
      <c r="A81" s="487"/>
      <c r="B81" s="492"/>
      <c r="C81" s="492"/>
      <c r="D81" s="492"/>
      <c r="E81" s="492"/>
      <c r="F81" s="749"/>
      <c r="G81" s="750"/>
      <c r="H81" s="749"/>
      <c r="I81" s="750"/>
      <c r="J81" s="427"/>
      <c r="K81" s="427"/>
      <c r="L81" s="427"/>
      <c r="M81" s="427"/>
      <c r="N81" s="427"/>
      <c r="O81" s="427"/>
      <c r="P81" s="427"/>
      <c r="Q81" s="427"/>
      <c r="R81" s="427"/>
      <c r="S81" s="427"/>
      <c r="T81" s="427"/>
      <c r="U81" s="427"/>
      <c r="V81" s="427"/>
      <c r="W81" s="427"/>
      <c r="X81" s="427"/>
    </row>
    <row r="82" spans="1:24" s="424" customFormat="1" ht="38.25" customHeight="1">
      <c r="A82" s="493">
        <v>5</v>
      </c>
      <c r="B82" s="751" t="s">
        <v>712</v>
      </c>
      <c r="C82" s="751"/>
      <c r="D82" s="751"/>
      <c r="E82" s="752"/>
      <c r="F82" s="741"/>
      <c r="G82" s="742"/>
      <c r="H82" s="742"/>
      <c r="I82" s="743"/>
      <c r="J82" s="427"/>
      <c r="K82" s="427"/>
      <c r="L82" s="427"/>
      <c r="M82" s="427"/>
      <c r="N82" s="427"/>
      <c r="O82" s="427"/>
      <c r="P82" s="427"/>
      <c r="Q82" s="427"/>
      <c r="R82" s="427"/>
      <c r="S82" s="427"/>
      <c r="T82" s="427"/>
      <c r="U82" s="427"/>
      <c r="V82" s="427"/>
      <c r="W82" s="427"/>
      <c r="X82" s="427"/>
    </row>
    <row r="83" spans="1:24" s="424" customFormat="1" ht="23.25" customHeight="1">
      <c r="A83" s="494" t="s">
        <v>558</v>
      </c>
      <c r="B83" s="736" t="s">
        <v>713</v>
      </c>
      <c r="C83" s="736"/>
      <c r="D83" s="736"/>
      <c r="E83" s="736"/>
      <c r="F83" s="737"/>
      <c r="G83" s="737"/>
      <c r="H83" s="737"/>
      <c r="I83" s="737"/>
      <c r="J83" s="427"/>
      <c r="K83" s="427"/>
      <c r="L83" s="427"/>
      <c r="M83" s="428"/>
      <c r="N83" s="427"/>
      <c r="O83" s="427"/>
      <c r="P83" s="427"/>
      <c r="Q83" s="427"/>
      <c r="R83" s="427"/>
      <c r="S83" s="427"/>
      <c r="T83" s="427"/>
      <c r="U83" s="427"/>
      <c r="V83" s="427"/>
      <c r="W83" s="427"/>
      <c r="X83" s="427"/>
    </row>
    <row r="84" spans="1:24" s="424" customFormat="1" ht="40.5" customHeight="1">
      <c r="A84" s="495" t="s">
        <v>562</v>
      </c>
      <c r="B84" s="736" t="s">
        <v>714</v>
      </c>
      <c r="C84" s="736"/>
      <c r="D84" s="736"/>
      <c r="E84" s="738"/>
      <c r="F84" s="737"/>
      <c r="G84" s="737"/>
      <c r="H84" s="739"/>
      <c r="I84" s="740"/>
      <c r="J84" s="427"/>
      <c r="K84" s="427"/>
      <c r="L84" s="427"/>
      <c r="M84" s="427"/>
      <c r="N84" s="427"/>
      <c r="O84" s="427"/>
      <c r="P84" s="427"/>
      <c r="Q84" s="427"/>
      <c r="R84" s="427"/>
      <c r="S84" s="427"/>
      <c r="T84" s="427"/>
      <c r="U84" s="427"/>
      <c r="V84" s="427"/>
      <c r="W84" s="427"/>
      <c r="X84" s="427"/>
    </row>
    <row r="85" spans="1:24" s="424" customFormat="1" ht="18.75" customHeight="1">
      <c r="A85" s="496"/>
      <c r="B85" s="735"/>
      <c r="C85" s="736"/>
      <c r="D85" s="736"/>
      <c r="E85" s="738"/>
      <c r="F85" s="741"/>
      <c r="G85" s="742"/>
      <c r="H85" s="742"/>
      <c r="I85" s="743"/>
      <c r="J85" s="427"/>
      <c r="K85" s="427"/>
      <c r="L85" s="427"/>
      <c r="M85" s="427"/>
      <c r="N85" s="427"/>
      <c r="O85" s="427"/>
      <c r="P85" s="427"/>
      <c r="Q85" s="427"/>
      <c r="R85" s="427"/>
      <c r="S85" s="427"/>
      <c r="T85" s="427"/>
      <c r="U85" s="427"/>
      <c r="V85" s="427"/>
      <c r="W85" s="427"/>
      <c r="X85" s="427"/>
    </row>
    <row r="86" spans="1:24" s="424" customFormat="1" ht="82.5" customHeight="1">
      <c r="A86" s="480">
        <v>6</v>
      </c>
      <c r="B86" s="735" t="s">
        <v>776</v>
      </c>
      <c r="C86" s="736"/>
      <c r="D86" s="736"/>
      <c r="E86" s="738"/>
      <c r="F86" s="744"/>
      <c r="G86" s="740"/>
      <c r="H86" s="744"/>
      <c r="I86" s="740"/>
      <c r="J86" s="427"/>
      <c r="K86" s="427"/>
      <c r="L86" s="427"/>
      <c r="M86" s="427"/>
      <c r="N86" s="427"/>
      <c r="O86" s="427"/>
      <c r="P86" s="427"/>
      <c r="Q86" s="427"/>
      <c r="R86" s="427"/>
      <c r="S86" s="427"/>
      <c r="T86" s="427"/>
      <c r="U86" s="427"/>
      <c r="V86" s="427"/>
      <c r="W86" s="427"/>
      <c r="X86" s="427"/>
    </row>
    <row r="87" spans="1:24" s="424" customFormat="1" ht="26.25" customHeight="1">
      <c r="A87" s="497">
        <v>7</v>
      </c>
      <c r="B87" s="735" t="s">
        <v>715</v>
      </c>
      <c r="C87" s="736"/>
      <c r="D87" s="736"/>
      <c r="E87" s="736"/>
      <c r="F87" s="737"/>
      <c r="G87" s="737"/>
      <c r="H87" s="737"/>
      <c r="I87" s="737"/>
      <c r="J87" s="427"/>
      <c r="K87" s="427"/>
      <c r="L87" s="427"/>
      <c r="M87" s="427"/>
      <c r="N87" s="427"/>
      <c r="O87" s="427"/>
      <c r="P87" s="427"/>
      <c r="Q87" s="427"/>
      <c r="R87" s="427"/>
      <c r="S87" s="427"/>
      <c r="T87" s="427"/>
      <c r="U87" s="427"/>
      <c r="V87" s="427"/>
      <c r="W87" s="427"/>
      <c r="X87" s="427"/>
    </row>
    <row r="88" spans="1:24" s="424" customFormat="1" ht="43.5" customHeight="1">
      <c r="A88" s="497">
        <v>8</v>
      </c>
      <c r="B88" s="735" t="s">
        <v>716</v>
      </c>
      <c r="C88" s="736"/>
      <c r="D88" s="736"/>
      <c r="E88" s="736"/>
      <c r="F88" s="737"/>
      <c r="G88" s="737"/>
      <c r="H88" s="737"/>
      <c r="I88" s="737"/>
      <c r="J88" s="427"/>
      <c r="K88" s="427"/>
      <c r="L88" s="427"/>
      <c r="M88" s="427"/>
      <c r="N88" s="427"/>
      <c r="O88" s="427"/>
      <c r="P88" s="427"/>
      <c r="Q88" s="427"/>
      <c r="R88" s="427"/>
      <c r="S88" s="427"/>
      <c r="T88" s="427"/>
      <c r="U88" s="427"/>
      <c r="V88" s="427"/>
      <c r="W88" s="427"/>
      <c r="X88" s="427"/>
    </row>
    <row r="89" spans="1:24" s="424" customFormat="1" ht="43.5" customHeight="1">
      <c r="A89" s="498"/>
      <c r="B89" s="483"/>
      <c r="C89" s="483"/>
      <c r="D89" s="483"/>
      <c r="E89" s="483"/>
      <c r="F89" s="499"/>
      <c r="G89" s="499"/>
      <c r="H89" s="499"/>
      <c r="I89" s="499"/>
      <c r="J89" s="427"/>
      <c r="K89" s="427"/>
      <c r="L89" s="427"/>
      <c r="M89" s="427"/>
      <c r="N89" s="427"/>
      <c r="O89" s="427"/>
      <c r="P89" s="427"/>
      <c r="Q89" s="427"/>
      <c r="R89" s="427"/>
      <c r="S89" s="427"/>
      <c r="T89" s="427"/>
      <c r="U89" s="427"/>
      <c r="V89" s="427"/>
      <c r="W89" s="427"/>
      <c r="X89" s="427"/>
    </row>
    <row r="90" spans="1:24" s="424" customFormat="1" ht="16.5" customHeight="1">
      <c r="A90" s="471" t="s">
        <v>717</v>
      </c>
      <c r="B90" s="728" t="s">
        <v>645</v>
      </c>
      <c r="C90" s="728"/>
      <c r="D90" s="728"/>
      <c r="E90" s="728"/>
      <c r="F90" s="728"/>
      <c r="G90" s="728"/>
      <c r="H90" s="728"/>
      <c r="I90" s="728"/>
      <c r="J90" s="425"/>
    </row>
    <row r="91" spans="1:24" s="424" customFormat="1" ht="9" customHeight="1">
      <c r="A91" s="474"/>
      <c r="B91" s="498"/>
      <c r="C91" s="498"/>
      <c r="D91" s="498"/>
      <c r="E91" s="498"/>
      <c r="F91" s="498"/>
      <c r="G91" s="498"/>
      <c r="H91" s="498"/>
      <c r="I91" s="474"/>
      <c r="J91" s="425"/>
    </row>
    <row r="92" spans="1:24" s="424" customFormat="1" ht="18" customHeight="1">
      <c r="A92" s="500"/>
      <c r="B92" s="729" t="s">
        <v>777</v>
      </c>
      <c r="C92" s="729"/>
      <c r="D92" s="729"/>
      <c r="E92" s="729"/>
      <c r="F92" s="729"/>
      <c r="G92" s="729"/>
      <c r="H92" s="729"/>
      <c r="I92" s="729"/>
    </row>
    <row r="93" spans="1:24" s="424" customFormat="1" ht="9" customHeight="1">
      <c r="A93" s="474"/>
      <c r="B93" s="498"/>
      <c r="C93" s="498"/>
      <c r="D93" s="498"/>
      <c r="E93" s="498"/>
      <c r="F93" s="498"/>
      <c r="G93" s="498"/>
      <c r="H93" s="498"/>
      <c r="I93" s="474"/>
      <c r="J93" s="425"/>
    </row>
    <row r="94" spans="1:24" s="424" customFormat="1" ht="39" hidden="1" customHeight="1">
      <c r="A94" s="501" t="s">
        <v>398</v>
      </c>
      <c r="B94" s="730" t="s">
        <v>718</v>
      </c>
      <c r="C94" s="730"/>
      <c r="D94" s="730"/>
      <c r="E94" s="730"/>
      <c r="F94" s="730"/>
      <c r="G94" s="730"/>
      <c r="H94" s="730"/>
      <c r="I94" s="730"/>
      <c r="J94" s="425"/>
    </row>
    <row r="95" spans="1:24" s="424" customFormat="1" ht="169.9" customHeight="1">
      <c r="A95" s="501" t="s">
        <v>398</v>
      </c>
      <c r="B95" s="730" t="s">
        <v>767</v>
      </c>
      <c r="C95" s="730"/>
      <c r="D95" s="730"/>
      <c r="E95" s="730"/>
      <c r="F95" s="730"/>
      <c r="G95" s="730"/>
      <c r="H95" s="730"/>
      <c r="I95" s="730"/>
      <c r="J95" s="425"/>
    </row>
    <row r="96" spans="1:24" s="424" customFormat="1" ht="348" customHeight="1">
      <c r="A96" s="501"/>
      <c r="B96" s="730" t="s">
        <v>719</v>
      </c>
      <c r="C96" s="730"/>
      <c r="D96" s="730"/>
      <c r="E96" s="730"/>
      <c r="F96" s="730"/>
      <c r="G96" s="730"/>
      <c r="H96" s="730"/>
      <c r="I96" s="730"/>
      <c r="J96" s="425"/>
    </row>
    <row r="97" spans="1:14" s="424" customFormat="1" ht="73.150000000000006" customHeight="1">
      <c r="A97" s="502"/>
      <c r="B97" s="731" t="s">
        <v>720</v>
      </c>
      <c r="C97" s="732"/>
      <c r="D97" s="732"/>
      <c r="E97" s="732"/>
      <c r="F97" s="732"/>
      <c r="G97" s="732"/>
      <c r="H97" s="732"/>
      <c r="I97" s="732"/>
      <c r="J97" s="425"/>
    </row>
    <row r="98" spans="1:14" s="424" customFormat="1" ht="12.75" hidden="1" customHeight="1">
      <c r="A98" s="502"/>
      <c r="B98" s="498"/>
      <c r="C98" s="498"/>
      <c r="D98" s="498"/>
      <c r="E98" s="498"/>
      <c r="F98" s="498"/>
      <c r="G98" s="498"/>
      <c r="H98" s="498"/>
      <c r="I98" s="474"/>
      <c r="J98" s="425"/>
    </row>
    <row r="99" spans="1:14" s="424" customFormat="1" ht="35.25" hidden="1" customHeight="1">
      <c r="A99" s="501" t="s">
        <v>721</v>
      </c>
      <c r="B99" s="733" t="s">
        <v>722</v>
      </c>
      <c r="C99" s="733"/>
      <c r="D99" s="733"/>
      <c r="E99" s="733"/>
      <c r="F99" s="733"/>
      <c r="G99" s="733"/>
      <c r="H99" s="733"/>
      <c r="I99" s="733"/>
      <c r="J99" s="425"/>
    </row>
    <row r="100" spans="1:14" s="424" customFormat="1" ht="10.5" hidden="1" customHeight="1">
      <c r="A100" s="503"/>
      <c r="B100" s="504"/>
      <c r="C100" s="504"/>
      <c r="D100" s="504"/>
      <c r="E100" s="504"/>
      <c r="F100" s="504"/>
      <c r="G100" s="504"/>
      <c r="H100" s="504"/>
      <c r="I100" s="504"/>
      <c r="J100" s="425"/>
    </row>
    <row r="101" spans="1:14" s="424" customFormat="1" ht="96" hidden="1" customHeight="1">
      <c r="A101" s="505"/>
      <c r="B101" s="731" t="s">
        <v>778</v>
      </c>
      <c r="C101" s="731"/>
      <c r="D101" s="731"/>
      <c r="E101" s="731"/>
      <c r="F101" s="731"/>
      <c r="G101" s="731"/>
      <c r="H101" s="731"/>
      <c r="I101" s="731"/>
    </row>
    <row r="102" spans="1:14" s="424" customFormat="1" ht="12.75" hidden="1" customHeight="1">
      <c r="A102" s="473"/>
      <c r="B102" s="506"/>
      <c r="C102" s="506"/>
      <c r="D102" s="506"/>
      <c r="E102" s="506"/>
      <c r="F102" s="506"/>
      <c r="G102" s="506"/>
      <c r="H102" s="506"/>
      <c r="I102" s="506"/>
    </row>
    <row r="103" spans="1:14" s="424" customFormat="1" ht="87" hidden="1" customHeight="1">
      <c r="A103" s="473"/>
      <c r="B103" s="734"/>
      <c r="C103" s="734"/>
      <c r="D103" s="734"/>
      <c r="E103" s="734"/>
      <c r="F103" s="734"/>
      <c r="G103" s="734"/>
      <c r="H103" s="734"/>
      <c r="I103" s="734"/>
    </row>
    <row r="104" spans="1:14" s="424" customFormat="1" ht="31.5" hidden="1" customHeight="1">
      <c r="A104" s="474"/>
      <c r="B104" s="725"/>
      <c r="C104" s="725"/>
      <c r="D104" s="725"/>
      <c r="E104" s="725"/>
      <c r="F104" s="725"/>
      <c r="G104" s="725"/>
      <c r="H104" s="725"/>
      <c r="I104" s="725"/>
      <c r="J104" s="425"/>
    </row>
    <row r="105" spans="1:14" s="424" customFormat="1" ht="15" hidden="1" customHeight="1">
      <c r="A105" s="474"/>
      <c r="B105" s="507"/>
      <c r="C105" s="507"/>
      <c r="D105" s="507"/>
      <c r="E105" s="507"/>
      <c r="F105" s="507"/>
      <c r="G105" s="507"/>
      <c r="H105" s="507"/>
      <c r="I105" s="507"/>
      <c r="J105" s="425"/>
    </row>
    <row r="106" spans="1:14" s="424" customFormat="1" ht="35.65" customHeight="1">
      <c r="A106" s="508"/>
      <c r="B106" s="726" t="s">
        <v>723</v>
      </c>
      <c r="C106" s="726"/>
      <c r="D106" s="726"/>
      <c r="E106" s="726"/>
      <c r="F106" s="726"/>
      <c r="G106" s="726"/>
      <c r="H106" s="726"/>
      <c r="I106" s="726"/>
      <c r="J106" s="425"/>
    </row>
    <row r="107" spans="1:14" s="424" customFormat="1" ht="38.65" customHeight="1">
      <c r="A107" s="508"/>
      <c r="B107" s="726" t="s">
        <v>724</v>
      </c>
      <c r="C107" s="726"/>
      <c r="D107" s="726"/>
      <c r="E107" s="726"/>
      <c r="F107" s="726"/>
      <c r="G107" s="726"/>
      <c r="H107" s="726"/>
      <c r="I107" s="726"/>
      <c r="J107" s="425"/>
    </row>
    <row r="108" spans="1:14" s="430" customFormat="1" ht="38.65" customHeight="1">
      <c r="A108" s="509"/>
      <c r="B108" s="727" t="s">
        <v>725</v>
      </c>
      <c r="C108" s="727"/>
      <c r="D108" s="727"/>
      <c r="E108" s="727"/>
      <c r="F108" s="727"/>
      <c r="G108" s="727"/>
      <c r="H108" s="727"/>
      <c r="I108" s="727"/>
      <c r="J108" s="429"/>
    </row>
    <row r="109" spans="1:14" ht="15.75" hidden="1" customHeight="1">
      <c r="A109" s="510"/>
      <c r="B109" s="452"/>
      <c r="C109" s="452"/>
      <c r="D109" s="452"/>
      <c r="E109" s="452"/>
      <c r="F109" s="452"/>
      <c r="G109" s="452"/>
      <c r="H109" s="452"/>
      <c r="I109" s="452"/>
      <c r="J109" s="398"/>
      <c r="N109" s="397">
        <f>N20</f>
        <v>2</v>
      </c>
    </row>
    <row r="110" spans="1:14" ht="7.5" customHeight="1">
      <c r="A110" s="510"/>
      <c r="B110" s="452"/>
      <c r="C110" s="452"/>
      <c r="D110" s="452"/>
      <c r="E110" s="452"/>
      <c r="F110" s="452"/>
      <c r="G110" s="452"/>
      <c r="H110" s="452"/>
      <c r="I110" s="452"/>
      <c r="J110" s="398"/>
      <c r="N110" s="397"/>
    </row>
    <row r="111" spans="1:14" ht="20.25" customHeight="1">
      <c r="A111" s="511">
        <v>4</v>
      </c>
      <c r="B111" s="820" t="s">
        <v>646</v>
      </c>
      <c r="C111" s="820"/>
      <c r="D111" s="820"/>
      <c r="E111" s="820"/>
      <c r="F111" s="820"/>
      <c r="G111" s="820"/>
      <c r="H111" s="820"/>
      <c r="I111" s="820"/>
      <c r="J111" s="398"/>
      <c r="N111" s="397">
        <f>N21</f>
        <v>1</v>
      </c>
    </row>
    <row r="112" spans="1:14" ht="29.25" customHeight="1">
      <c r="A112" s="463"/>
      <c r="B112" s="821" t="str">
        <f>IF(N109=1, "Name of the Bidder", IF(N109=2, "Name of the Bidder", IF(N109=3, "Name of Lead Partner of Joint Venture", "")))</f>
        <v>Name of the Bidder</v>
      </c>
      <c r="C112" s="822"/>
      <c r="D112" s="822"/>
      <c r="E112" s="822"/>
      <c r="F112" s="821"/>
      <c r="G112" s="822"/>
      <c r="H112" s="822"/>
      <c r="I112" s="823"/>
      <c r="J112" s="398"/>
    </row>
    <row r="113" spans="1:10" ht="20.25" customHeight="1">
      <c r="A113" s="512" t="s">
        <v>618</v>
      </c>
      <c r="B113" s="824" t="s">
        <v>660</v>
      </c>
      <c r="C113" s="824"/>
      <c r="D113" s="824"/>
      <c r="E113" s="824"/>
      <c r="F113" s="824"/>
      <c r="G113" s="824"/>
      <c r="H113" s="824"/>
      <c r="I113" s="824"/>
      <c r="J113" s="398"/>
    </row>
    <row r="114" spans="1:10" ht="19.5" customHeight="1">
      <c r="A114" s="512"/>
      <c r="B114" s="514"/>
      <c r="C114" s="515"/>
      <c r="D114" s="783" t="s">
        <v>728</v>
      </c>
      <c r="E114" s="787"/>
      <c r="F114" s="783"/>
      <c r="G114" s="787"/>
      <c r="H114" s="783" t="s">
        <v>650</v>
      </c>
      <c r="I114" s="787"/>
      <c r="J114" s="398"/>
    </row>
    <row r="115" spans="1:10" ht="47.25" customHeight="1">
      <c r="A115" s="512"/>
      <c r="B115" s="514"/>
      <c r="C115" s="515"/>
      <c r="D115" s="825"/>
      <c r="E115" s="826"/>
      <c r="F115" s="825"/>
      <c r="G115" s="826"/>
      <c r="H115" s="825"/>
      <c r="I115" s="826"/>
      <c r="J115" s="398"/>
    </row>
    <row r="116" spans="1:10" ht="17.25" customHeight="1">
      <c r="A116" s="516" t="s">
        <v>653</v>
      </c>
      <c r="B116" s="796" t="s">
        <v>654</v>
      </c>
      <c r="C116" s="831"/>
      <c r="D116" s="832"/>
      <c r="E116" s="833"/>
      <c r="F116" s="832"/>
      <c r="G116" s="833"/>
      <c r="H116" s="832"/>
      <c r="I116" s="833"/>
      <c r="J116" s="398"/>
    </row>
    <row r="117" spans="1:10" ht="17.25" customHeight="1">
      <c r="A117" s="516"/>
      <c r="B117" s="834" t="s">
        <v>670</v>
      </c>
      <c r="C117" s="834"/>
      <c r="D117" s="835"/>
      <c r="E117" s="796"/>
      <c r="F117" s="517" t="s">
        <v>546</v>
      </c>
      <c r="G117" s="518"/>
      <c r="H117" s="518"/>
      <c r="I117" s="519"/>
      <c r="J117" s="398"/>
    </row>
    <row r="118" spans="1:10" ht="15.75" customHeight="1">
      <c r="A118" s="516">
        <v>1</v>
      </c>
      <c r="B118" s="827" t="s">
        <v>655</v>
      </c>
      <c r="C118" s="828"/>
      <c r="D118" s="836"/>
      <c r="E118" s="837"/>
      <c r="F118" s="522"/>
      <c r="G118" s="523"/>
      <c r="H118" s="836"/>
      <c r="I118" s="837"/>
      <c r="J118" s="398"/>
    </row>
    <row r="119" spans="1:10" ht="15.75" customHeight="1">
      <c r="A119" s="516">
        <v>2</v>
      </c>
      <c r="B119" s="827" t="s">
        <v>656</v>
      </c>
      <c r="C119" s="828"/>
      <c r="D119" s="829"/>
      <c r="E119" s="830"/>
      <c r="F119" s="524"/>
      <c r="G119" s="525"/>
      <c r="H119" s="829"/>
      <c r="I119" s="830"/>
    </row>
    <row r="120" spans="1:10" ht="15.75" customHeight="1">
      <c r="A120" s="516">
        <v>3</v>
      </c>
      <c r="B120" s="520" t="s">
        <v>657</v>
      </c>
      <c r="C120" s="521"/>
      <c r="D120" s="829"/>
      <c r="E120" s="830"/>
      <c r="F120" s="524"/>
      <c r="G120" s="525"/>
      <c r="H120" s="829"/>
      <c r="I120" s="830"/>
      <c r="J120" s="398"/>
    </row>
    <row r="121" spans="1:10" ht="16.5" customHeight="1">
      <c r="A121" s="516">
        <v>4</v>
      </c>
      <c r="B121" s="520" t="s">
        <v>658</v>
      </c>
      <c r="C121" s="521"/>
      <c r="D121" s="829"/>
      <c r="E121" s="830"/>
      <c r="F121" s="524"/>
      <c r="G121" s="525"/>
      <c r="H121" s="829"/>
      <c r="I121" s="830"/>
      <c r="J121" s="398"/>
    </row>
    <row r="122" spans="1:10" ht="15.75" customHeight="1">
      <c r="A122" s="516">
        <v>5</v>
      </c>
      <c r="B122" s="520" t="s">
        <v>659</v>
      </c>
      <c r="C122" s="521"/>
      <c r="D122" s="829"/>
      <c r="E122" s="830"/>
      <c r="F122" s="524"/>
      <c r="G122" s="525"/>
      <c r="H122" s="829"/>
      <c r="I122" s="830"/>
      <c r="J122" s="398"/>
    </row>
    <row r="123" spans="1:10" ht="45.75" customHeight="1">
      <c r="A123" s="516"/>
      <c r="B123" s="843" t="s">
        <v>663</v>
      </c>
      <c r="C123" s="844"/>
      <c r="D123" s="805"/>
      <c r="E123" s="845"/>
      <c r="F123" s="526"/>
      <c r="G123" s="527"/>
      <c r="H123" s="805"/>
      <c r="I123" s="845"/>
      <c r="J123" s="398"/>
    </row>
    <row r="124" spans="1:10" ht="51" hidden="1" customHeight="1">
      <c r="A124" s="516"/>
      <c r="B124" s="846" t="s">
        <v>669</v>
      </c>
      <c r="C124" s="846"/>
      <c r="D124" s="847"/>
      <c r="E124" s="847"/>
      <c r="F124" s="847"/>
      <c r="G124" s="847"/>
      <c r="H124" s="847"/>
      <c r="I124" s="848"/>
      <c r="J124" s="398"/>
    </row>
    <row r="125" spans="1:10" ht="16.5" hidden="1" customHeight="1">
      <c r="A125" s="516"/>
      <c r="B125" s="452"/>
      <c r="C125" s="452"/>
      <c r="D125" s="451"/>
      <c r="E125" s="451"/>
      <c r="F125" s="451"/>
      <c r="G125" s="451"/>
      <c r="H125" s="451"/>
      <c r="I125" s="451"/>
      <c r="J125" s="398"/>
    </row>
    <row r="126" spans="1:10" ht="16.5" hidden="1" customHeight="1">
      <c r="A126" s="512" t="s">
        <v>622</v>
      </c>
      <c r="B126" s="823" t="s">
        <v>664</v>
      </c>
      <c r="C126" s="838"/>
      <c r="D126" s="839"/>
      <c r="E126" s="840"/>
      <c r="F126" s="839"/>
      <c r="G126" s="840"/>
      <c r="H126" s="839"/>
      <c r="I126" s="840"/>
      <c r="J126" s="398"/>
    </row>
    <row r="127" spans="1:10" ht="28.5" hidden="1" customHeight="1">
      <c r="A127" s="512"/>
      <c r="B127" s="822"/>
      <c r="C127" s="823"/>
      <c r="D127" s="841" t="s">
        <v>651</v>
      </c>
      <c r="E127" s="842"/>
      <c r="F127" s="841" t="s">
        <v>665</v>
      </c>
      <c r="G127" s="842"/>
      <c r="H127" s="841" t="s">
        <v>671</v>
      </c>
      <c r="I127" s="842"/>
      <c r="J127" s="398"/>
    </row>
    <row r="128" spans="1:10" ht="56.25" hidden="1" customHeight="1">
      <c r="A128" s="516"/>
      <c r="B128" s="849" t="s">
        <v>666</v>
      </c>
      <c r="C128" s="850"/>
      <c r="D128" s="851"/>
      <c r="E128" s="851"/>
      <c r="F128" s="851"/>
      <c r="G128" s="851"/>
      <c r="H128" s="851"/>
      <c r="I128" s="851"/>
    </row>
    <row r="129" spans="1:10" ht="15.75" hidden="1" customHeight="1">
      <c r="A129" s="516"/>
      <c r="B129" s="798" t="s">
        <v>667</v>
      </c>
      <c r="C129" s="852"/>
      <c r="D129" s="853"/>
      <c r="E129" s="854"/>
      <c r="F129" s="853"/>
      <c r="G129" s="854"/>
      <c r="H129" s="853"/>
      <c r="I129" s="854"/>
      <c r="J129" s="398"/>
    </row>
    <row r="130" spans="1:10" ht="66.75" hidden="1" customHeight="1">
      <c r="A130" s="516"/>
      <c r="B130" s="849" t="s">
        <v>668</v>
      </c>
      <c r="C130" s="850"/>
      <c r="D130" s="851"/>
      <c r="E130" s="851"/>
      <c r="F130" s="851"/>
      <c r="G130" s="851"/>
      <c r="H130" s="851"/>
      <c r="I130" s="851"/>
      <c r="J130" s="398"/>
    </row>
    <row r="131" spans="1:10" ht="20.25" hidden="1" customHeight="1">
      <c r="A131" s="516"/>
      <c r="B131" s="528"/>
      <c r="C131" s="528"/>
      <c r="D131" s="529"/>
      <c r="E131" s="529"/>
      <c r="F131" s="529"/>
      <c r="G131" s="529"/>
      <c r="H131" s="529"/>
      <c r="I131" s="529"/>
      <c r="J131" s="398"/>
    </row>
    <row r="132" spans="1:10" ht="32.25" hidden="1" customHeight="1">
      <c r="A132" s="463"/>
      <c r="B132" s="822" t="str">
        <f>IF(AND(N109=2,N111="2 or more"),"Name of Other Partner-2 of JV", "")</f>
        <v/>
      </c>
      <c r="C132" s="822"/>
      <c r="D132" s="822"/>
      <c r="E132" s="822"/>
      <c r="F132" s="821" t="e">
        <f>'[12]Name of Bidder'!C23</f>
        <v>#REF!</v>
      </c>
      <c r="G132" s="822"/>
      <c r="H132" s="822"/>
      <c r="I132" s="823"/>
      <c r="J132" s="398"/>
    </row>
    <row r="133" spans="1:10" ht="29.25" hidden="1" customHeight="1">
      <c r="A133" s="463" t="s">
        <v>647</v>
      </c>
      <c r="B133" s="821" t="s">
        <v>648</v>
      </c>
      <c r="C133" s="822"/>
      <c r="D133" s="822"/>
      <c r="E133" s="822"/>
      <c r="F133" s="822"/>
      <c r="G133" s="822"/>
      <c r="H133" s="822"/>
      <c r="I133" s="822"/>
      <c r="J133" s="398"/>
    </row>
    <row r="134" spans="1:10" ht="19.5" hidden="1" customHeight="1">
      <c r="A134" s="512"/>
      <c r="B134" s="530"/>
      <c r="C134" s="515"/>
      <c r="D134" s="863" t="s">
        <v>649</v>
      </c>
      <c r="E134" s="864"/>
      <c r="F134" s="783" t="s">
        <v>671</v>
      </c>
      <c r="G134" s="787" t="s">
        <v>672</v>
      </c>
      <c r="H134" s="783" t="s">
        <v>650</v>
      </c>
      <c r="I134" s="787"/>
      <c r="J134" s="398"/>
    </row>
    <row r="135" spans="1:10" ht="47.25" hidden="1" customHeight="1">
      <c r="A135" s="512"/>
      <c r="B135" s="530"/>
      <c r="C135" s="515"/>
      <c r="D135" s="531" t="s">
        <v>651</v>
      </c>
      <c r="E135" s="532" t="s">
        <v>652</v>
      </c>
      <c r="F135" s="825"/>
      <c r="G135" s="826"/>
      <c r="H135" s="825"/>
      <c r="I135" s="826"/>
      <c r="J135" s="398"/>
    </row>
    <row r="136" spans="1:10" ht="17.25" hidden="1" customHeight="1">
      <c r="A136" s="516" t="s">
        <v>653</v>
      </c>
      <c r="B136" s="855" t="s">
        <v>654</v>
      </c>
      <c r="C136" s="856"/>
      <c r="D136" s="865"/>
      <c r="E136" s="866"/>
      <c r="F136" s="865"/>
      <c r="G136" s="866"/>
      <c r="H136" s="865"/>
      <c r="I136" s="866"/>
      <c r="J136" s="398"/>
    </row>
    <row r="137" spans="1:10" ht="17.25" hidden="1" customHeight="1">
      <c r="A137" s="516"/>
      <c r="B137" s="855" t="s">
        <v>673</v>
      </c>
      <c r="C137" s="834"/>
      <c r="D137" s="834"/>
      <c r="E137" s="856"/>
      <c r="F137" s="517" t="s">
        <v>546</v>
      </c>
      <c r="G137" s="518"/>
      <c r="H137" s="518"/>
      <c r="I137" s="519"/>
      <c r="J137" s="398"/>
    </row>
    <row r="138" spans="1:10" ht="15.75" hidden="1" customHeight="1">
      <c r="A138" s="516">
        <v>1</v>
      </c>
      <c r="B138" s="827" t="str">
        <f>IF(F137="Yes", "2012-2013", "")</f>
        <v>2012-2013</v>
      </c>
      <c r="C138" s="828"/>
      <c r="D138" s="857"/>
      <c r="E138" s="858"/>
      <c r="F138" s="522"/>
      <c r="G138" s="523"/>
      <c r="H138" s="857"/>
      <c r="I138" s="858"/>
      <c r="J138" s="398"/>
    </row>
    <row r="139" spans="1:10" ht="15.75" hidden="1" customHeight="1">
      <c r="A139" s="516">
        <v>2</v>
      </c>
      <c r="B139" s="859" t="s">
        <v>674</v>
      </c>
      <c r="C139" s="860"/>
      <c r="D139" s="861"/>
      <c r="E139" s="862"/>
      <c r="F139" s="524"/>
      <c r="G139" s="525"/>
      <c r="H139" s="861"/>
      <c r="I139" s="862"/>
    </row>
    <row r="140" spans="1:10" ht="15.75" hidden="1" customHeight="1">
      <c r="A140" s="516">
        <v>3</v>
      </c>
      <c r="B140" s="859" t="s">
        <v>675</v>
      </c>
      <c r="C140" s="860"/>
      <c r="D140" s="861"/>
      <c r="E140" s="862"/>
      <c r="F140" s="524"/>
      <c r="G140" s="525"/>
      <c r="H140" s="861"/>
      <c r="I140" s="862"/>
      <c r="J140" s="398"/>
    </row>
    <row r="141" spans="1:10" ht="16.5" hidden="1" customHeight="1">
      <c r="A141" s="516">
        <v>4</v>
      </c>
      <c r="B141" s="859" t="s">
        <v>676</v>
      </c>
      <c r="C141" s="860"/>
      <c r="D141" s="861"/>
      <c r="E141" s="862"/>
      <c r="F141" s="524"/>
      <c r="G141" s="525"/>
      <c r="H141" s="861"/>
      <c r="I141" s="862"/>
      <c r="J141" s="398"/>
    </row>
    <row r="142" spans="1:10" hidden="1">
      <c r="A142" s="516">
        <v>5</v>
      </c>
      <c r="B142" s="859" t="s">
        <v>677</v>
      </c>
      <c r="C142" s="860"/>
      <c r="D142" s="861"/>
      <c r="E142" s="862"/>
      <c r="F142" s="524"/>
      <c r="G142" s="525"/>
      <c r="H142" s="861"/>
      <c r="I142" s="862"/>
      <c r="J142" s="398"/>
    </row>
    <row r="143" spans="1:10" ht="32.25" hidden="1" customHeight="1">
      <c r="A143" s="516"/>
      <c r="B143" s="843"/>
      <c r="C143" s="867"/>
      <c r="D143" s="868"/>
      <c r="E143" s="869"/>
      <c r="F143" s="526"/>
      <c r="G143" s="527"/>
      <c r="H143" s="868"/>
      <c r="I143" s="869"/>
      <c r="J143" s="398"/>
    </row>
    <row r="144" spans="1:10" ht="32.25" hidden="1" customHeight="1">
      <c r="A144" s="510"/>
      <c r="B144" s="871" t="s">
        <v>669</v>
      </c>
      <c r="C144" s="871"/>
      <c r="D144" s="871"/>
      <c r="E144" s="871"/>
      <c r="F144" s="871"/>
      <c r="G144" s="871"/>
      <c r="H144" s="871"/>
      <c r="I144" s="872"/>
      <c r="J144" s="398"/>
    </row>
    <row r="145" spans="1:10" ht="32.25" hidden="1" customHeight="1">
      <c r="A145" s="463"/>
      <c r="B145" s="513"/>
      <c r="C145" s="513"/>
      <c r="D145" s="513"/>
      <c r="E145" s="513"/>
      <c r="F145" s="513"/>
      <c r="G145" s="513"/>
      <c r="H145" s="513"/>
      <c r="I145" s="513"/>
      <c r="J145" s="398"/>
    </row>
    <row r="146" spans="1:10" ht="20.25" hidden="1" customHeight="1">
      <c r="A146" s="512" t="s">
        <v>618</v>
      </c>
      <c r="B146" s="821" t="s">
        <v>660</v>
      </c>
      <c r="C146" s="822"/>
      <c r="D146" s="822"/>
      <c r="E146" s="822"/>
      <c r="F146" s="822"/>
      <c r="G146" s="822"/>
      <c r="H146" s="822"/>
      <c r="I146" s="822"/>
      <c r="J146" s="398"/>
    </row>
    <row r="147" spans="1:10" ht="19.5" hidden="1" customHeight="1">
      <c r="A147" s="512"/>
      <c r="B147" s="514"/>
      <c r="C147" s="515"/>
      <c r="D147" s="863" t="s">
        <v>661</v>
      </c>
      <c r="E147" s="864"/>
      <c r="F147" s="783" t="s">
        <v>671</v>
      </c>
      <c r="G147" s="787" t="s">
        <v>672</v>
      </c>
      <c r="H147" s="783" t="s">
        <v>650</v>
      </c>
      <c r="I147" s="787"/>
      <c r="J147" s="398"/>
    </row>
    <row r="148" spans="1:10" ht="47.25" hidden="1" customHeight="1">
      <c r="A148" s="512"/>
      <c r="B148" s="514"/>
      <c r="C148" s="515"/>
      <c r="D148" s="531" t="s">
        <v>651</v>
      </c>
      <c r="E148" s="532" t="s">
        <v>662</v>
      </c>
      <c r="F148" s="825"/>
      <c r="G148" s="826"/>
      <c r="H148" s="825"/>
      <c r="I148" s="826"/>
      <c r="J148" s="398"/>
    </row>
    <row r="149" spans="1:10" ht="17.25" hidden="1" customHeight="1">
      <c r="A149" s="516" t="s">
        <v>653</v>
      </c>
      <c r="B149" s="796" t="s">
        <v>654</v>
      </c>
      <c r="C149" s="831"/>
      <c r="D149" s="832"/>
      <c r="E149" s="833"/>
      <c r="F149" s="832"/>
      <c r="G149" s="833"/>
      <c r="H149" s="832"/>
      <c r="I149" s="833"/>
      <c r="J149" s="398"/>
    </row>
    <row r="150" spans="1:10" ht="17.25" hidden="1" customHeight="1">
      <c r="A150" s="516"/>
      <c r="B150" s="834" t="s">
        <v>673</v>
      </c>
      <c r="C150" s="834"/>
      <c r="D150" s="835"/>
      <c r="E150" s="796"/>
      <c r="F150" s="517" t="s">
        <v>546</v>
      </c>
      <c r="G150" s="518"/>
      <c r="H150" s="518"/>
      <c r="I150" s="519"/>
      <c r="J150" s="398"/>
    </row>
    <row r="151" spans="1:10" ht="15.75" hidden="1" customHeight="1">
      <c r="A151" s="516">
        <v>1</v>
      </c>
      <c r="B151" s="870" t="str">
        <f>IF(F150="Yes", "2012-2013", "")</f>
        <v>2012-2013</v>
      </c>
      <c r="C151" s="870"/>
      <c r="D151" s="836"/>
      <c r="E151" s="837"/>
      <c r="F151" s="522"/>
      <c r="G151" s="523"/>
      <c r="H151" s="836"/>
      <c r="I151" s="837"/>
      <c r="J151" s="398"/>
    </row>
    <row r="152" spans="1:10" ht="15.75" hidden="1" customHeight="1">
      <c r="A152" s="516">
        <v>2</v>
      </c>
      <c r="B152" s="859" t="s">
        <v>674</v>
      </c>
      <c r="C152" s="860"/>
      <c r="D152" s="829"/>
      <c r="E152" s="830"/>
      <c r="F152" s="524"/>
      <c r="G152" s="525"/>
      <c r="H152" s="829"/>
      <c r="I152" s="830"/>
    </row>
    <row r="153" spans="1:10" ht="15.75" hidden="1" customHeight="1">
      <c r="A153" s="516">
        <v>3</v>
      </c>
      <c r="B153" s="859" t="s">
        <v>675</v>
      </c>
      <c r="C153" s="860"/>
      <c r="D153" s="829"/>
      <c r="E153" s="830"/>
      <c r="F153" s="524"/>
      <c r="G153" s="525"/>
      <c r="H153" s="829"/>
      <c r="I153" s="830"/>
      <c r="J153" s="398"/>
    </row>
    <row r="154" spans="1:10" ht="16.5" hidden="1" customHeight="1">
      <c r="A154" s="516">
        <v>4</v>
      </c>
      <c r="B154" s="859" t="s">
        <v>676</v>
      </c>
      <c r="C154" s="860"/>
      <c r="D154" s="829"/>
      <c r="E154" s="830"/>
      <c r="F154" s="524"/>
      <c r="G154" s="525"/>
      <c r="H154" s="829"/>
      <c r="I154" s="830"/>
      <c r="J154" s="398"/>
    </row>
    <row r="155" spans="1:10" hidden="1">
      <c r="A155" s="516">
        <v>5</v>
      </c>
      <c r="B155" s="859" t="s">
        <v>677</v>
      </c>
      <c r="C155" s="860"/>
      <c r="D155" s="829"/>
      <c r="E155" s="830"/>
      <c r="F155" s="524"/>
      <c r="G155" s="525"/>
      <c r="H155" s="829"/>
      <c r="I155" s="830"/>
      <c r="J155" s="398"/>
    </row>
    <row r="156" spans="1:10" ht="32.25" hidden="1" customHeight="1">
      <c r="A156" s="516"/>
      <c r="B156" s="844" t="s">
        <v>663</v>
      </c>
      <c r="C156" s="844"/>
      <c r="D156" s="805"/>
      <c r="E156" s="845"/>
      <c r="F156" s="526"/>
      <c r="G156" s="527"/>
      <c r="H156" s="805"/>
      <c r="I156" s="845"/>
      <c r="J156" s="398"/>
    </row>
    <row r="157" spans="1:10" ht="32.25" hidden="1" customHeight="1">
      <c r="A157" s="510"/>
      <c r="B157" s="846" t="s">
        <v>669</v>
      </c>
      <c r="C157" s="846"/>
      <c r="D157" s="847"/>
      <c r="E157" s="847"/>
      <c r="F157" s="847"/>
      <c r="G157" s="847"/>
      <c r="H157" s="847"/>
      <c r="I157" s="848"/>
      <c r="J157" s="398"/>
    </row>
    <row r="158" spans="1:10" ht="16.5" hidden="1" customHeight="1">
      <c r="A158" s="510"/>
      <c r="B158" s="452"/>
      <c r="C158" s="452"/>
      <c r="D158" s="451"/>
      <c r="E158" s="451"/>
      <c r="F158" s="451"/>
      <c r="G158" s="451"/>
      <c r="H158" s="451"/>
      <c r="I158" s="451"/>
      <c r="J158" s="398"/>
    </row>
    <row r="159" spans="1:10" ht="16.5" hidden="1" customHeight="1">
      <c r="A159" s="512" t="s">
        <v>622</v>
      </c>
      <c r="B159" s="838" t="s">
        <v>664</v>
      </c>
      <c r="C159" s="838"/>
      <c r="D159" s="839"/>
      <c r="E159" s="840"/>
      <c r="F159" s="839"/>
      <c r="G159" s="840"/>
      <c r="H159" s="839"/>
      <c r="I159" s="840"/>
      <c r="J159" s="398"/>
    </row>
    <row r="160" spans="1:10" ht="28.5" hidden="1" customHeight="1">
      <c r="A160" s="512"/>
      <c r="B160" s="821"/>
      <c r="C160" s="823"/>
      <c r="D160" s="841" t="s">
        <v>651</v>
      </c>
      <c r="E160" s="842"/>
      <c r="F160" s="841" t="s">
        <v>665</v>
      </c>
      <c r="G160" s="842"/>
      <c r="H160" s="841" t="s">
        <v>671</v>
      </c>
      <c r="I160" s="842"/>
      <c r="J160" s="398"/>
    </row>
    <row r="161" spans="1:10" ht="56.25" hidden="1" customHeight="1">
      <c r="A161" s="516"/>
      <c r="B161" s="850" t="s">
        <v>666</v>
      </c>
      <c r="C161" s="850"/>
      <c r="D161" s="851"/>
      <c r="E161" s="851"/>
      <c r="F161" s="851"/>
      <c r="G161" s="851"/>
      <c r="H161" s="851"/>
      <c r="I161" s="851"/>
    </row>
    <row r="162" spans="1:10" ht="15.75" hidden="1" customHeight="1">
      <c r="A162" s="516"/>
      <c r="B162" s="852" t="s">
        <v>667</v>
      </c>
      <c r="C162" s="852"/>
      <c r="D162" s="853"/>
      <c r="E162" s="854"/>
      <c r="F162" s="853"/>
      <c r="G162" s="854"/>
      <c r="H162" s="853"/>
      <c r="I162" s="854"/>
      <c r="J162" s="398"/>
    </row>
    <row r="163" spans="1:10" ht="49.5" hidden="1" customHeight="1">
      <c r="A163" s="516"/>
      <c r="B163" s="850" t="s">
        <v>668</v>
      </c>
      <c r="C163" s="850"/>
      <c r="D163" s="851"/>
      <c r="E163" s="851"/>
      <c r="F163" s="851"/>
      <c r="G163" s="851"/>
      <c r="H163" s="851"/>
      <c r="I163" s="851"/>
      <c r="J163" s="398"/>
    </row>
    <row r="164" spans="1:10" ht="20.25" hidden="1" customHeight="1">
      <c r="A164" s="510"/>
      <c r="B164" s="528"/>
      <c r="C164" s="528"/>
      <c r="D164" s="529"/>
      <c r="E164" s="529"/>
      <c r="F164" s="529"/>
      <c r="G164" s="529"/>
      <c r="H164" s="529"/>
      <c r="I164" s="529"/>
      <c r="J164" s="398"/>
    </row>
    <row r="165" spans="1:10" ht="17.25" customHeight="1">
      <c r="A165" s="533" t="s">
        <v>678</v>
      </c>
      <c r="B165" s="899" t="s">
        <v>779</v>
      </c>
      <c r="C165" s="899"/>
      <c r="D165" s="899"/>
      <c r="E165" s="899"/>
      <c r="F165" s="899"/>
      <c r="G165" s="899"/>
      <c r="H165" s="899"/>
      <c r="I165" s="899"/>
      <c r="J165" s="398"/>
    </row>
    <row r="166" spans="1:10" ht="12" customHeight="1">
      <c r="A166" s="459"/>
      <c r="B166" s="441"/>
      <c r="C166" s="441"/>
      <c r="D166" s="441"/>
      <c r="E166" s="441"/>
      <c r="F166" s="441"/>
      <c r="G166" s="441"/>
      <c r="H166" s="441"/>
      <c r="I166" s="459"/>
      <c r="J166" s="398"/>
    </row>
    <row r="167" spans="1:10" ht="72" customHeight="1">
      <c r="A167" s="510">
        <v>4.0999999999999996</v>
      </c>
      <c r="B167" s="778" t="s">
        <v>679</v>
      </c>
      <c r="C167" s="778"/>
      <c r="D167" s="778"/>
      <c r="E167" s="778"/>
      <c r="F167" s="778"/>
      <c r="G167" s="778"/>
      <c r="H167" s="778"/>
      <c r="I167" s="778"/>
    </row>
    <row r="168" spans="1:10">
      <c r="A168" s="534" t="s">
        <v>613</v>
      </c>
      <c r="B168" s="873" t="str">
        <f>"For  "&amp;F112</f>
        <v xml:space="preserve">For  </v>
      </c>
      <c r="C168" s="873"/>
      <c r="D168" s="873"/>
      <c r="E168" s="873"/>
      <c r="F168" s="873"/>
      <c r="G168" s="873"/>
      <c r="H168" s="459"/>
      <c r="I168" s="459"/>
      <c r="J168" s="398"/>
    </row>
    <row r="169" spans="1:10">
      <c r="A169" s="459"/>
      <c r="B169" s="535" t="s">
        <v>20</v>
      </c>
      <c r="C169" s="874"/>
      <c r="D169" s="874"/>
      <c r="E169" s="874"/>
      <c r="F169" s="874"/>
      <c r="G169" s="874"/>
      <c r="H169" s="874"/>
      <c r="I169" s="874"/>
      <c r="J169" s="398"/>
    </row>
    <row r="170" spans="1:10">
      <c r="A170" s="459"/>
      <c r="B170" s="535" t="s">
        <v>29</v>
      </c>
      <c r="C170" s="874"/>
      <c r="D170" s="874"/>
      <c r="E170" s="874"/>
      <c r="F170" s="874"/>
      <c r="G170" s="874"/>
      <c r="H170" s="874"/>
      <c r="I170" s="874"/>
      <c r="J170" s="398"/>
    </row>
    <row r="171" spans="1:10">
      <c r="A171" s="459"/>
      <c r="B171" s="535" t="s">
        <v>410</v>
      </c>
      <c r="C171" s="875"/>
      <c r="D171" s="876"/>
      <c r="E171" s="876"/>
      <c r="F171" s="876"/>
      <c r="G171" s="876"/>
      <c r="H171" s="876"/>
      <c r="I171" s="877"/>
      <c r="J171" s="398"/>
    </row>
    <row r="172" spans="1:10">
      <c r="A172" s="459"/>
      <c r="B172" s="535" t="s">
        <v>459</v>
      </c>
      <c r="C172" s="874"/>
      <c r="D172" s="874"/>
      <c r="E172" s="874"/>
      <c r="F172" s="874"/>
      <c r="G172" s="874"/>
      <c r="H172" s="874"/>
      <c r="I172" s="874"/>
      <c r="J172" s="398"/>
    </row>
    <row r="173" spans="1:10">
      <c r="A173" s="459"/>
      <c r="B173" s="535" t="s">
        <v>411</v>
      </c>
      <c r="C173" s="874"/>
      <c r="D173" s="874"/>
      <c r="E173" s="874"/>
      <c r="F173" s="874"/>
      <c r="G173" s="874"/>
      <c r="H173" s="874"/>
      <c r="I173" s="874"/>
      <c r="J173" s="398"/>
    </row>
    <row r="174" spans="1:10">
      <c r="A174" s="459"/>
      <c r="B174" s="535" t="s">
        <v>415</v>
      </c>
      <c r="C174" s="874"/>
      <c r="D174" s="874"/>
      <c r="E174" s="874"/>
      <c r="F174" s="874"/>
      <c r="G174" s="874"/>
      <c r="H174" s="874"/>
      <c r="I174" s="874"/>
      <c r="J174" s="398"/>
    </row>
    <row r="175" spans="1:10">
      <c r="A175" s="459"/>
      <c r="B175" s="535" t="s">
        <v>680</v>
      </c>
      <c r="C175" s="874"/>
      <c r="D175" s="874"/>
      <c r="E175" s="874"/>
      <c r="F175" s="874"/>
      <c r="G175" s="874"/>
      <c r="H175" s="874"/>
      <c r="I175" s="874"/>
      <c r="J175" s="398"/>
    </row>
    <row r="176" spans="1:10">
      <c r="A176" s="459"/>
      <c r="B176" s="535" t="s">
        <v>681</v>
      </c>
      <c r="C176" s="874"/>
      <c r="D176" s="874"/>
      <c r="E176" s="874"/>
      <c r="F176" s="874"/>
      <c r="G176" s="874"/>
      <c r="H176" s="874"/>
      <c r="I176" s="874"/>
      <c r="J176" s="398"/>
    </row>
    <row r="177" spans="1:10">
      <c r="A177" s="459"/>
      <c r="B177" s="535" t="s">
        <v>682</v>
      </c>
      <c r="C177" s="874"/>
      <c r="D177" s="874"/>
      <c r="E177" s="874"/>
      <c r="F177" s="874"/>
      <c r="G177" s="874"/>
      <c r="H177" s="874"/>
      <c r="I177" s="874"/>
      <c r="J177" s="398"/>
    </row>
    <row r="178" spans="1:10">
      <c r="A178" s="459"/>
      <c r="B178" s="535" t="s">
        <v>683</v>
      </c>
      <c r="C178" s="874"/>
      <c r="D178" s="874"/>
      <c r="E178" s="874"/>
      <c r="F178" s="874"/>
      <c r="G178" s="874"/>
      <c r="H178" s="874"/>
      <c r="I178" s="874"/>
      <c r="J178" s="398"/>
    </row>
    <row r="179" spans="1:10">
      <c r="A179" s="459"/>
      <c r="B179" s="459"/>
      <c r="C179" s="459"/>
      <c r="D179" s="459"/>
      <c r="E179" s="459"/>
      <c r="F179" s="459"/>
      <c r="G179" s="459"/>
      <c r="H179" s="459"/>
      <c r="I179" s="459"/>
      <c r="J179" s="398"/>
    </row>
    <row r="180" spans="1:10" hidden="1">
      <c r="A180" s="459"/>
      <c r="B180" s="535" t="s">
        <v>29</v>
      </c>
      <c r="C180" s="874"/>
      <c r="D180" s="874"/>
      <c r="E180" s="874"/>
      <c r="F180" s="874"/>
      <c r="G180" s="874"/>
      <c r="H180" s="874"/>
      <c r="I180" s="874"/>
      <c r="J180" s="398"/>
    </row>
    <row r="181" spans="1:10" hidden="1">
      <c r="A181" s="459"/>
      <c r="B181" s="535" t="s">
        <v>410</v>
      </c>
      <c r="C181" s="875"/>
      <c r="D181" s="876"/>
      <c r="E181" s="876"/>
      <c r="F181" s="876"/>
      <c r="G181" s="876"/>
      <c r="H181" s="876"/>
      <c r="I181" s="877"/>
      <c r="J181" s="398"/>
    </row>
    <row r="182" spans="1:10" hidden="1">
      <c r="A182" s="459"/>
      <c r="B182" s="535" t="s">
        <v>459</v>
      </c>
      <c r="C182" s="874"/>
      <c r="D182" s="874"/>
      <c r="E182" s="874"/>
      <c r="F182" s="874"/>
      <c r="G182" s="874"/>
      <c r="H182" s="874"/>
      <c r="I182" s="874"/>
      <c r="J182" s="398"/>
    </row>
    <row r="183" spans="1:10" hidden="1">
      <c r="A183" s="459"/>
      <c r="B183" s="535" t="s">
        <v>411</v>
      </c>
      <c r="C183" s="874"/>
      <c r="D183" s="874"/>
      <c r="E183" s="874"/>
      <c r="F183" s="874"/>
      <c r="G183" s="874"/>
      <c r="H183" s="874"/>
      <c r="I183" s="874"/>
      <c r="J183" s="398"/>
    </row>
    <row r="184" spans="1:10" hidden="1">
      <c r="A184" s="459"/>
      <c r="B184" s="535" t="s">
        <v>415</v>
      </c>
      <c r="C184" s="874"/>
      <c r="D184" s="874"/>
      <c r="E184" s="874"/>
      <c r="F184" s="874"/>
      <c r="G184" s="874"/>
      <c r="H184" s="874"/>
      <c r="I184" s="874"/>
      <c r="J184" s="398"/>
    </row>
    <row r="185" spans="1:10" hidden="1">
      <c r="A185" s="459"/>
      <c r="B185" s="535" t="s">
        <v>680</v>
      </c>
      <c r="C185" s="874"/>
      <c r="D185" s="874"/>
      <c r="E185" s="874"/>
      <c r="F185" s="874"/>
      <c r="G185" s="874"/>
      <c r="H185" s="874"/>
      <c r="I185" s="874"/>
      <c r="J185" s="398"/>
    </row>
    <row r="186" spans="1:10" hidden="1">
      <c r="A186" s="459"/>
      <c r="B186" s="535" t="s">
        <v>681</v>
      </c>
      <c r="C186" s="874"/>
      <c r="D186" s="874"/>
      <c r="E186" s="874"/>
      <c r="F186" s="874"/>
      <c r="G186" s="874"/>
      <c r="H186" s="874"/>
      <c r="I186" s="874"/>
      <c r="J186" s="398"/>
    </row>
    <row r="187" spans="1:10" hidden="1">
      <c r="A187" s="459"/>
      <c r="B187" s="535" t="s">
        <v>682</v>
      </c>
      <c r="C187" s="874"/>
      <c r="D187" s="874"/>
      <c r="E187" s="874"/>
      <c r="F187" s="874"/>
      <c r="G187" s="874"/>
      <c r="H187" s="874"/>
      <c r="I187" s="874"/>
      <c r="J187" s="398"/>
    </row>
    <row r="188" spans="1:10" hidden="1">
      <c r="A188" s="459"/>
      <c r="B188" s="535" t="s">
        <v>683</v>
      </c>
      <c r="C188" s="874"/>
      <c r="D188" s="874"/>
      <c r="E188" s="874"/>
      <c r="F188" s="874"/>
      <c r="G188" s="874"/>
      <c r="H188" s="874"/>
      <c r="I188" s="874"/>
      <c r="J188" s="398"/>
    </row>
    <row r="189" spans="1:10" hidden="1">
      <c r="A189" s="459"/>
      <c r="B189" s="536"/>
      <c r="C189" s="537"/>
      <c r="D189" s="537"/>
      <c r="E189" s="537"/>
      <c r="F189" s="537"/>
      <c r="G189" s="537"/>
      <c r="H189" s="537"/>
      <c r="I189" s="537"/>
      <c r="J189" s="398"/>
    </row>
    <row r="190" spans="1:10" hidden="1">
      <c r="A190" s="534" t="s">
        <v>622</v>
      </c>
      <c r="B190" s="873" t="e">
        <f>"For  "&amp;F132</f>
        <v>#REF!</v>
      </c>
      <c r="C190" s="873"/>
      <c r="D190" s="873"/>
      <c r="E190" s="873"/>
      <c r="F190" s="873"/>
      <c r="G190" s="873"/>
      <c r="H190" s="459"/>
      <c r="I190" s="459"/>
      <c r="J190" s="398"/>
    </row>
    <row r="191" spans="1:10" hidden="1">
      <c r="A191" s="459"/>
      <c r="B191" s="535" t="s">
        <v>20</v>
      </c>
      <c r="C191" s="874"/>
      <c r="D191" s="874"/>
      <c r="E191" s="874"/>
      <c r="F191" s="874"/>
      <c r="G191" s="874"/>
      <c r="H191" s="874"/>
      <c r="I191" s="874"/>
      <c r="J191" s="398"/>
    </row>
    <row r="192" spans="1:10" hidden="1">
      <c r="A192" s="459"/>
      <c r="B192" s="535" t="s">
        <v>29</v>
      </c>
      <c r="C192" s="874"/>
      <c r="D192" s="874"/>
      <c r="E192" s="874"/>
      <c r="F192" s="874"/>
      <c r="G192" s="874"/>
      <c r="H192" s="874"/>
      <c r="I192" s="874"/>
      <c r="J192" s="398"/>
    </row>
    <row r="193" spans="1:10" hidden="1">
      <c r="A193" s="459"/>
      <c r="B193" s="535" t="s">
        <v>410</v>
      </c>
      <c r="C193" s="875"/>
      <c r="D193" s="876"/>
      <c r="E193" s="876"/>
      <c r="F193" s="876"/>
      <c r="G193" s="876"/>
      <c r="H193" s="876"/>
      <c r="I193" s="877"/>
      <c r="J193" s="398"/>
    </row>
    <row r="194" spans="1:10" hidden="1">
      <c r="A194" s="459"/>
      <c r="B194" s="535" t="s">
        <v>459</v>
      </c>
      <c r="C194" s="874"/>
      <c r="D194" s="874"/>
      <c r="E194" s="874"/>
      <c r="F194" s="874"/>
      <c r="G194" s="874"/>
      <c r="H194" s="874"/>
      <c r="I194" s="874"/>
      <c r="J194" s="398"/>
    </row>
    <row r="195" spans="1:10" hidden="1">
      <c r="A195" s="459"/>
      <c r="B195" s="535" t="s">
        <v>411</v>
      </c>
      <c r="C195" s="874"/>
      <c r="D195" s="874"/>
      <c r="E195" s="874"/>
      <c r="F195" s="874"/>
      <c r="G195" s="874"/>
      <c r="H195" s="874"/>
      <c r="I195" s="874"/>
      <c r="J195" s="398"/>
    </row>
    <row r="196" spans="1:10" hidden="1">
      <c r="A196" s="459"/>
      <c r="B196" s="535" t="s">
        <v>415</v>
      </c>
      <c r="C196" s="874"/>
      <c r="D196" s="874"/>
      <c r="E196" s="874"/>
      <c r="F196" s="874"/>
      <c r="G196" s="874"/>
      <c r="H196" s="874"/>
      <c r="I196" s="874"/>
      <c r="J196" s="398"/>
    </row>
    <row r="197" spans="1:10" hidden="1">
      <c r="A197" s="459"/>
      <c r="B197" s="535" t="s">
        <v>680</v>
      </c>
      <c r="C197" s="874"/>
      <c r="D197" s="874"/>
      <c r="E197" s="874"/>
      <c r="F197" s="874"/>
      <c r="G197" s="874"/>
      <c r="H197" s="874"/>
      <c r="I197" s="874"/>
      <c r="J197" s="398"/>
    </row>
    <row r="198" spans="1:10" hidden="1">
      <c r="A198" s="459"/>
      <c r="B198" s="535" t="s">
        <v>681</v>
      </c>
      <c r="C198" s="874"/>
      <c r="D198" s="874"/>
      <c r="E198" s="874"/>
      <c r="F198" s="874"/>
      <c r="G198" s="874"/>
      <c r="H198" s="874"/>
      <c r="I198" s="874"/>
      <c r="J198" s="398"/>
    </row>
    <row r="199" spans="1:10" hidden="1">
      <c r="A199" s="459"/>
      <c r="B199" s="535" t="s">
        <v>682</v>
      </c>
      <c r="C199" s="874"/>
      <c r="D199" s="874"/>
      <c r="E199" s="874"/>
      <c r="F199" s="874"/>
      <c r="G199" s="874"/>
      <c r="H199" s="874"/>
      <c r="I199" s="874"/>
      <c r="J199" s="398"/>
    </row>
    <row r="200" spans="1:10" hidden="1">
      <c r="A200" s="459"/>
      <c r="B200" s="535" t="s">
        <v>683</v>
      </c>
      <c r="C200" s="874"/>
      <c r="D200" s="874"/>
      <c r="E200" s="874"/>
      <c r="F200" s="874"/>
      <c r="G200" s="874"/>
      <c r="H200" s="874"/>
      <c r="I200" s="874"/>
      <c r="J200" s="398"/>
    </row>
    <row r="201" spans="1:10" hidden="1">
      <c r="A201" s="459"/>
      <c r="B201" s="536"/>
      <c r="C201" s="537"/>
      <c r="D201" s="537"/>
      <c r="E201" s="537"/>
      <c r="F201" s="537"/>
      <c r="G201" s="537"/>
      <c r="H201" s="537"/>
      <c r="I201" s="537"/>
      <c r="J201" s="398"/>
    </row>
    <row r="202" spans="1:10" ht="39" customHeight="1">
      <c r="A202" s="538" t="s">
        <v>684</v>
      </c>
      <c r="B202" s="777" t="s">
        <v>685</v>
      </c>
      <c r="C202" s="777"/>
      <c r="D202" s="777"/>
      <c r="E202" s="777"/>
      <c r="F202" s="777"/>
      <c r="G202" s="777"/>
      <c r="H202" s="777"/>
      <c r="I202" s="777"/>
      <c r="J202" s="398"/>
    </row>
    <row r="203" spans="1:10" ht="51" customHeight="1">
      <c r="A203" s="441">
        <v>5.0999999999999996</v>
      </c>
      <c r="B203" s="878" t="s">
        <v>686</v>
      </c>
      <c r="C203" s="878"/>
      <c r="D203" s="878"/>
      <c r="E203" s="878"/>
      <c r="F203" s="878"/>
      <c r="G203" s="878"/>
      <c r="H203" s="878"/>
      <c r="I203" s="878"/>
    </row>
    <row r="204" spans="1:10" ht="123" customHeight="1">
      <c r="A204" s="441"/>
      <c r="B204" s="539" t="s">
        <v>687</v>
      </c>
      <c r="C204" s="878" t="s">
        <v>688</v>
      </c>
      <c r="D204" s="878"/>
      <c r="E204" s="878"/>
      <c r="F204" s="878"/>
      <c r="G204" s="878"/>
      <c r="H204" s="878"/>
      <c r="I204" s="878"/>
      <c r="J204" s="401"/>
    </row>
    <row r="205" spans="1:10" ht="12.75" customHeight="1">
      <c r="A205" s="441"/>
      <c r="B205" s="540"/>
      <c r="C205" s="459"/>
      <c r="D205" s="459"/>
      <c r="E205" s="459"/>
      <c r="F205" s="459"/>
      <c r="G205" s="459"/>
      <c r="H205" s="459"/>
      <c r="I205" s="459"/>
      <c r="J205" s="398"/>
    </row>
    <row r="206" spans="1:10" ht="78" customHeight="1">
      <c r="A206" s="441"/>
      <c r="B206" s="539" t="s">
        <v>412</v>
      </c>
      <c r="C206" s="878" t="s">
        <v>689</v>
      </c>
      <c r="D206" s="878"/>
      <c r="E206" s="878"/>
      <c r="F206" s="878"/>
      <c r="G206" s="878"/>
      <c r="H206" s="878"/>
      <c r="I206" s="878"/>
      <c r="J206" s="398"/>
    </row>
    <row r="207" spans="1:10" ht="9" customHeight="1">
      <c r="A207" s="441"/>
      <c r="B207" s="459"/>
      <c r="C207" s="459"/>
      <c r="D207" s="459"/>
      <c r="E207" s="459"/>
      <c r="F207" s="459"/>
      <c r="G207" s="459"/>
      <c r="H207" s="459"/>
      <c r="I207" s="459"/>
      <c r="J207" s="398"/>
    </row>
    <row r="208" spans="1:10" ht="36.75" customHeight="1">
      <c r="A208" s="441">
        <v>5.2</v>
      </c>
      <c r="B208" s="778" t="s">
        <v>690</v>
      </c>
      <c r="C208" s="778"/>
      <c r="D208" s="778"/>
      <c r="E208" s="778"/>
      <c r="F208" s="778"/>
      <c r="G208" s="778"/>
      <c r="H208" s="778"/>
      <c r="I208" s="778"/>
    </row>
    <row r="209" spans="1:13" ht="10.5" customHeight="1">
      <c r="A209" s="459"/>
      <c r="B209" s="459"/>
      <c r="C209" s="459"/>
      <c r="D209" s="459"/>
      <c r="E209" s="459"/>
      <c r="F209" s="459"/>
      <c r="G209" s="459"/>
      <c r="H209" s="459"/>
      <c r="I209" s="459"/>
      <c r="J209" s="398"/>
    </row>
    <row r="210" spans="1:13" ht="24" customHeight="1">
      <c r="A210" s="541"/>
      <c r="B210" s="885" t="s">
        <v>691</v>
      </c>
      <c r="C210" s="885"/>
      <c r="D210" s="885"/>
      <c r="E210" s="885"/>
      <c r="F210" s="885"/>
      <c r="G210" s="885"/>
      <c r="H210" s="885"/>
      <c r="I210" s="885"/>
      <c r="J210" s="398"/>
    </row>
    <row r="211" spans="1:13" ht="32.25" customHeight="1">
      <c r="A211" s="542"/>
      <c r="B211" s="886"/>
      <c r="C211" s="887"/>
      <c r="D211" s="888" t="str">
        <f>"For  " &amp;F112</f>
        <v xml:space="preserve">For  </v>
      </c>
      <c r="E211" s="889"/>
      <c r="F211" s="888"/>
      <c r="G211" s="889"/>
      <c r="H211" s="888" t="e">
        <f>"For  " &amp;F132</f>
        <v>#REF!</v>
      </c>
      <c r="I211" s="889"/>
      <c r="J211" s="398"/>
    </row>
    <row r="212" spans="1:13" ht="50.25" customHeight="1">
      <c r="A212" s="543" t="s">
        <v>613</v>
      </c>
      <c r="B212" s="831" t="s">
        <v>692</v>
      </c>
      <c r="C212" s="831"/>
      <c r="D212" s="890" t="s">
        <v>693</v>
      </c>
      <c r="E212" s="891"/>
      <c r="F212" s="881" t="s">
        <v>693</v>
      </c>
      <c r="G212" s="882"/>
      <c r="H212" s="881" t="s">
        <v>693</v>
      </c>
      <c r="I212" s="882"/>
      <c r="J212" s="398"/>
    </row>
    <row r="213" spans="1:13" ht="21" customHeight="1">
      <c r="A213" s="544"/>
      <c r="B213" s="881" t="s">
        <v>694</v>
      </c>
      <c r="C213" s="882"/>
      <c r="D213" s="883"/>
      <c r="E213" s="884"/>
      <c r="F213" s="879" t="s">
        <v>546</v>
      </c>
      <c r="G213" s="880"/>
      <c r="H213" s="879" t="s">
        <v>546</v>
      </c>
      <c r="I213" s="880"/>
      <c r="J213" s="402"/>
      <c r="K213" s="403"/>
      <c r="L213" s="402"/>
    </row>
    <row r="214" spans="1:13" ht="23.25" customHeight="1">
      <c r="A214" s="544"/>
      <c r="B214" s="881" t="s">
        <v>695</v>
      </c>
      <c r="C214" s="882"/>
      <c r="D214" s="883"/>
      <c r="E214" s="884"/>
      <c r="F214" s="879" t="s">
        <v>546</v>
      </c>
      <c r="G214" s="880"/>
      <c r="H214" s="879" t="s">
        <v>546</v>
      </c>
      <c r="I214" s="880"/>
      <c r="J214" s="404"/>
      <c r="K214" s="405"/>
      <c r="L214" s="404"/>
    </row>
    <row r="215" spans="1:13" ht="21.75" customHeight="1">
      <c r="A215" s="544"/>
      <c r="B215" s="881" t="s">
        <v>696</v>
      </c>
      <c r="C215" s="882"/>
      <c r="D215" s="883"/>
      <c r="E215" s="884"/>
      <c r="F215" s="879" t="s">
        <v>546</v>
      </c>
      <c r="G215" s="880"/>
      <c r="H215" s="879" t="s">
        <v>546</v>
      </c>
      <c r="I215" s="880"/>
      <c r="J215" s="402"/>
      <c r="K215" s="403"/>
      <c r="L215" s="402"/>
      <c r="M215" s="395"/>
    </row>
    <row r="216" spans="1:13" ht="20.25" customHeight="1">
      <c r="A216" s="544"/>
      <c r="B216" s="881" t="s">
        <v>697</v>
      </c>
      <c r="C216" s="882"/>
      <c r="D216" s="883"/>
      <c r="E216" s="884"/>
      <c r="F216" s="879" t="s">
        <v>546</v>
      </c>
      <c r="G216" s="880"/>
      <c r="H216" s="879" t="s">
        <v>546</v>
      </c>
      <c r="I216" s="880"/>
      <c r="J216" s="402"/>
      <c r="K216" s="403"/>
      <c r="L216" s="402"/>
      <c r="M216" s="395"/>
    </row>
    <row r="217" spans="1:13" ht="21.75" customHeight="1">
      <c r="A217" s="545"/>
      <c r="B217" s="881" t="s">
        <v>698</v>
      </c>
      <c r="C217" s="882"/>
      <c r="D217" s="894"/>
      <c r="E217" s="895"/>
      <c r="F217" s="879" t="s">
        <v>546</v>
      </c>
      <c r="G217" s="880"/>
      <c r="H217" s="896" t="s">
        <v>546</v>
      </c>
      <c r="I217" s="897"/>
      <c r="J217" s="402"/>
      <c r="K217" s="403"/>
      <c r="L217" s="402"/>
      <c r="M217" s="395"/>
    </row>
    <row r="218" spans="1:13" ht="68.25" customHeight="1">
      <c r="A218" s="463">
        <v>5.3</v>
      </c>
      <c r="B218" s="898" t="s">
        <v>780</v>
      </c>
      <c r="C218" s="898"/>
      <c r="D218" s="898"/>
      <c r="E218" s="898"/>
      <c r="F218" s="898"/>
      <c r="G218" s="898"/>
      <c r="H218" s="546"/>
      <c r="I218" s="461"/>
      <c r="J218" s="398"/>
    </row>
    <row r="219" spans="1:13">
      <c r="A219" s="459"/>
      <c r="B219" s="459"/>
      <c r="C219" s="459"/>
      <c r="D219" s="459"/>
      <c r="E219" s="459"/>
      <c r="F219" s="459"/>
      <c r="G219" s="459"/>
      <c r="H219" s="459"/>
      <c r="I219" s="459"/>
      <c r="J219" s="398"/>
    </row>
    <row r="220" spans="1:13">
      <c r="A220" s="445"/>
      <c r="B220" s="445"/>
      <c r="C220" s="445"/>
      <c r="D220" s="445"/>
      <c r="E220" s="445"/>
      <c r="F220" s="445"/>
      <c r="G220" s="445"/>
      <c r="H220" s="445"/>
      <c r="I220" s="445"/>
    </row>
    <row r="221" spans="1:13">
      <c r="A221" s="445"/>
      <c r="B221" s="447" t="s">
        <v>7</v>
      </c>
      <c r="C221" s="892" t="str">
        <f>'Attach 3(JV)'!B24</f>
        <v>--</v>
      </c>
      <c r="D221" s="892"/>
      <c r="E221" s="445"/>
      <c r="F221" s="547" t="s">
        <v>5</v>
      </c>
      <c r="G221" s="893" t="str">
        <f>'Attach 3(JV)'!E24</f>
        <v/>
      </c>
      <c r="H221" s="893"/>
      <c r="I221" s="893"/>
    </row>
    <row r="222" spans="1:13">
      <c r="A222" s="445"/>
      <c r="B222" s="447" t="s">
        <v>8</v>
      </c>
      <c r="C222" s="892" t="str">
        <f>'Attach 3(JV)'!B25</f>
        <v/>
      </c>
      <c r="D222" s="892"/>
      <c r="E222" s="445"/>
      <c r="F222" s="547" t="s">
        <v>6</v>
      </c>
      <c r="G222" s="893" t="str">
        <f>'Attach 3(JV)'!E25</f>
        <v/>
      </c>
      <c r="H222" s="893"/>
      <c r="I222" s="893"/>
    </row>
    <row r="223" spans="1:13">
      <c r="A223" s="445"/>
      <c r="B223" s="445"/>
      <c r="C223" s="445"/>
      <c r="D223" s="445"/>
      <c r="E223" s="445"/>
      <c r="F223" s="445"/>
      <c r="G223" s="445"/>
      <c r="H223" s="445"/>
      <c r="I223" s="445"/>
    </row>
  </sheetData>
  <sheetProtection algorithmName="SHA-512" hashValue="5YhCU4J4pSuJmYITPsZR0dHIJ1gT6wSapMbsUBrx5txYbaUoWxOv8sqfqy+9aXXPqzWleGBqq4tXL+X84ZQE8w==" saltValue="r2GJn1Gdg3DvDvrmV00q5g==" spinCount="100000" sheet="1" formatColumns="0" formatRows="0" selectLockedCells="1"/>
  <customSheetViews>
    <customSheetView guid="{6B7F77A9-4430-40F3-B9B2-DA771FBECFA7}" scale="90" showPageBreaks="1" showGridLines="0" zeroValues="0" printArea="1" hiddenRows="1" hiddenColumns="1" view="pageBreakPreview">
      <selection activeCell="F81" sqref="F81:G81"/>
      <rowBreaks count="1" manualBreakCount="1">
        <brk id="116" max="8" man="1"/>
      </rowBreaks>
      <pageMargins left="0.42" right="0.28999999999999998" top="0.4" bottom="0.31" header="0.32" footer="0.24"/>
      <printOptions horizontalCentered="1"/>
      <pageSetup paperSize="9" scale="72" fitToHeight="0" orientation="portrait" r:id="rId1"/>
      <headerFooter alignWithMargins="0"/>
    </customSheetView>
    <customSheetView guid="{7706378E-40E2-4583-90AF-E6E1DCB3696C}" scale="90" showPageBreaks="1" showGridLines="0" zeroValues="0" printArea="1" hiddenRows="1" hiddenColumns="1" view="pageBreakPreview">
      <selection activeCell="F81" sqref="F81:G81"/>
      <rowBreaks count="1" manualBreakCount="1">
        <brk id="116" max="8" man="1"/>
      </rowBreaks>
      <pageMargins left="0.42" right="0.28999999999999998" top="0.4" bottom="0.31" header="0.32" footer="0.24"/>
      <printOptions horizontalCentered="1"/>
      <pageSetup paperSize="9" scale="72" fitToHeight="0" orientation="portrait" r:id="rId2"/>
      <headerFooter alignWithMargins="0"/>
    </customSheetView>
  </customSheetViews>
  <mergeCells count="359">
    <mergeCell ref="F160:G160"/>
    <mergeCell ref="H160:I160"/>
    <mergeCell ref="B161:C161"/>
    <mergeCell ref="D161:E161"/>
    <mergeCell ref="F161:G161"/>
    <mergeCell ref="H161:I161"/>
    <mergeCell ref="B156:C156"/>
    <mergeCell ref="D156:E156"/>
    <mergeCell ref="H156:I156"/>
    <mergeCell ref="B157:I157"/>
    <mergeCell ref="B159:C159"/>
    <mergeCell ref="D159:E159"/>
    <mergeCell ref="F159:G159"/>
    <mergeCell ref="H159:I159"/>
    <mergeCell ref="C222:D222"/>
    <mergeCell ref="G222:I222"/>
    <mergeCell ref="B18:F18"/>
    <mergeCell ref="B217:C217"/>
    <mergeCell ref="D217:E217"/>
    <mergeCell ref="F217:G217"/>
    <mergeCell ref="H217:I217"/>
    <mergeCell ref="B218:G218"/>
    <mergeCell ref="C221:D221"/>
    <mergeCell ref="G221:I221"/>
    <mergeCell ref="B215:C215"/>
    <mergeCell ref="D215:E215"/>
    <mergeCell ref="F215:G215"/>
    <mergeCell ref="H215:I215"/>
    <mergeCell ref="B216:C216"/>
    <mergeCell ref="D216:E216"/>
    <mergeCell ref="F216:G216"/>
    <mergeCell ref="H216:I216"/>
    <mergeCell ref="B213:C213"/>
    <mergeCell ref="D213:E213"/>
    <mergeCell ref="F213:G213"/>
    <mergeCell ref="B165:I165"/>
    <mergeCell ref="B160:C160"/>
    <mergeCell ref="D160:E160"/>
    <mergeCell ref="H213:I213"/>
    <mergeCell ref="B214:C214"/>
    <mergeCell ref="D214:E214"/>
    <mergeCell ref="F214:G214"/>
    <mergeCell ref="H214:I214"/>
    <mergeCell ref="B210:I210"/>
    <mergeCell ref="B211:C211"/>
    <mergeCell ref="D211:E211"/>
    <mergeCell ref="F211:G211"/>
    <mergeCell ref="H211:I211"/>
    <mergeCell ref="B212:C212"/>
    <mergeCell ref="D212:E212"/>
    <mergeCell ref="F212:G212"/>
    <mergeCell ref="H212:I212"/>
    <mergeCell ref="C200:I200"/>
    <mergeCell ref="B202:I202"/>
    <mergeCell ref="B203:I203"/>
    <mergeCell ref="C204:I204"/>
    <mergeCell ref="C206:I206"/>
    <mergeCell ref="B208:I208"/>
    <mergeCell ref="C194:I194"/>
    <mergeCell ref="C195:I195"/>
    <mergeCell ref="C196:I196"/>
    <mergeCell ref="C197:I197"/>
    <mergeCell ref="C198:I198"/>
    <mergeCell ref="C199:I199"/>
    <mergeCell ref="C187:I187"/>
    <mergeCell ref="C188:I188"/>
    <mergeCell ref="B190:G190"/>
    <mergeCell ref="C191:I191"/>
    <mergeCell ref="C192:I192"/>
    <mergeCell ref="C193:I193"/>
    <mergeCell ref="C181:I181"/>
    <mergeCell ref="C182:I182"/>
    <mergeCell ref="C183:I183"/>
    <mergeCell ref="C184:I184"/>
    <mergeCell ref="C185:I185"/>
    <mergeCell ref="C186:I186"/>
    <mergeCell ref="C176:I176"/>
    <mergeCell ref="C177:I177"/>
    <mergeCell ref="C178:I178"/>
    <mergeCell ref="C180:I180"/>
    <mergeCell ref="C170:I170"/>
    <mergeCell ref="C171:I171"/>
    <mergeCell ref="C172:I172"/>
    <mergeCell ref="C173:I173"/>
    <mergeCell ref="C174:I174"/>
    <mergeCell ref="C175:I175"/>
    <mergeCell ref="B167:I167"/>
    <mergeCell ref="B168:G168"/>
    <mergeCell ref="C169:I169"/>
    <mergeCell ref="B162:C162"/>
    <mergeCell ref="D162:E162"/>
    <mergeCell ref="F162:G162"/>
    <mergeCell ref="H162:I162"/>
    <mergeCell ref="B163:C163"/>
    <mergeCell ref="D163:E163"/>
    <mergeCell ref="F163:G163"/>
    <mergeCell ref="H163:I163"/>
    <mergeCell ref="B154:C154"/>
    <mergeCell ref="D154:E154"/>
    <mergeCell ref="H154:I154"/>
    <mergeCell ref="B155:C155"/>
    <mergeCell ref="D155:E155"/>
    <mergeCell ref="H155:I155"/>
    <mergeCell ref="B152:C152"/>
    <mergeCell ref="D152:E152"/>
    <mergeCell ref="H152:I152"/>
    <mergeCell ref="B153:C153"/>
    <mergeCell ref="D153:E153"/>
    <mergeCell ref="H153:I153"/>
    <mergeCell ref="B149:C149"/>
    <mergeCell ref="D149:E149"/>
    <mergeCell ref="F149:G149"/>
    <mergeCell ref="H149:I149"/>
    <mergeCell ref="B150:E150"/>
    <mergeCell ref="B151:C151"/>
    <mergeCell ref="D151:E151"/>
    <mergeCell ref="H151:I151"/>
    <mergeCell ref="B144:I144"/>
    <mergeCell ref="B146:I146"/>
    <mergeCell ref="D147:E147"/>
    <mergeCell ref="F147:F148"/>
    <mergeCell ref="G147:G148"/>
    <mergeCell ref="H147:I148"/>
    <mergeCell ref="B142:C142"/>
    <mergeCell ref="D142:E142"/>
    <mergeCell ref="H142:I142"/>
    <mergeCell ref="B143:C143"/>
    <mergeCell ref="D143:E143"/>
    <mergeCell ref="H143:I143"/>
    <mergeCell ref="B140:C140"/>
    <mergeCell ref="D140:E140"/>
    <mergeCell ref="H140:I140"/>
    <mergeCell ref="B141:C141"/>
    <mergeCell ref="D141:E141"/>
    <mergeCell ref="H141:I141"/>
    <mergeCell ref="B137:E137"/>
    <mergeCell ref="B138:C138"/>
    <mergeCell ref="D138:E138"/>
    <mergeCell ref="H138:I138"/>
    <mergeCell ref="B139:C139"/>
    <mergeCell ref="D139:E139"/>
    <mergeCell ref="H139:I139"/>
    <mergeCell ref="B133:I133"/>
    <mergeCell ref="D134:E134"/>
    <mergeCell ref="F134:F135"/>
    <mergeCell ref="G134:G135"/>
    <mergeCell ref="H134:I135"/>
    <mergeCell ref="B136:C136"/>
    <mergeCell ref="D136:E136"/>
    <mergeCell ref="F136:G136"/>
    <mergeCell ref="H136:I136"/>
    <mergeCell ref="B130:C130"/>
    <mergeCell ref="D130:E130"/>
    <mergeCell ref="F130:G130"/>
    <mergeCell ref="H130:I130"/>
    <mergeCell ref="B132:E132"/>
    <mergeCell ref="F132:I132"/>
    <mergeCell ref="B128:C128"/>
    <mergeCell ref="D128:E128"/>
    <mergeCell ref="F128:G128"/>
    <mergeCell ref="H128:I128"/>
    <mergeCell ref="B129:C129"/>
    <mergeCell ref="D129:E129"/>
    <mergeCell ref="F129:G129"/>
    <mergeCell ref="H129:I129"/>
    <mergeCell ref="B126:C126"/>
    <mergeCell ref="D126:E126"/>
    <mergeCell ref="F126:G126"/>
    <mergeCell ref="H126:I126"/>
    <mergeCell ref="B127:C127"/>
    <mergeCell ref="D127:E127"/>
    <mergeCell ref="F127:G127"/>
    <mergeCell ref="H127:I127"/>
    <mergeCell ref="D122:E122"/>
    <mergeCell ref="H122:I122"/>
    <mergeCell ref="B123:C123"/>
    <mergeCell ref="D123:E123"/>
    <mergeCell ref="H123:I123"/>
    <mergeCell ref="B124:I124"/>
    <mergeCell ref="D120:E120"/>
    <mergeCell ref="H120:I120"/>
    <mergeCell ref="D121:E121"/>
    <mergeCell ref="H121:I121"/>
    <mergeCell ref="B116:C116"/>
    <mergeCell ref="D116:E116"/>
    <mergeCell ref="F116:G116"/>
    <mergeCell ref="H116:I116"/>
    <mergeCell ref="B117:E117"/>
    <mergeCell ref="B118:C118"/>
    <mergeCell ref="D118:E118"/>
    <mergeCell ref="H118:I118"/>
    <mergeCell ref="B111:I111"/>
    <mergeCell ref="B112:E112"/>
    <mergeCell ref="F112:I112"/>
    <mergeCell ref="B113:I113"/>
    <mergeCell ref="F114:F115"/>
    <mergeCell ref="G114:G115"/>
    <mergeCell ref="H114:I115"/>
    <mergeCell ref="B119:C119"/>
    <mergeCell ref="D119:E119"/>
    <mergeCell ref="H119:I119"/>
    <mergeCell ref="D114:E115"/>
    <mergeCell ref="B60:I60"/>
    <mergeCell ref="B61:I61"/>
    <mergeCell ref="B56:I56"/>
    <mergeCell ref="B58:I58"/>
    <mergeCell ref="B66:I66"/>
    <mergeCell ref="B59:I59"/>
    <mergeCell ref="B62:E62"/>
    <mergeCell ref="F62:G62"/>
    <mergeCell ref="H62:I62"/>
    <mergeCell ref="B63:E63"/>
    <mergeCell ref="F63:G63"/>
    <mergeCell ref="H63:I63"/>
    <mergeCell ref="B64:E64"/>
    <mergeCell ref="F64:G64"/>
    <mergeCell ref="H64:I64"/>
    <mergeCell ref="B65:E65"/>
    <mergeCell ref="F65:G65"/>
    <mergeCell ref="H65:I65"/>
    <mergeCell ref="D53:E53"/>
    <mergeCell ref="F53:G53"/>
    <mergeCell ref="H53:I53"/>
    <mergeCell ref="D54:E54"/>
    <mergeCell ref="F54:G54"/>
    <mergeCell ref="H54:I54"/>
    <mergeCell ref="B51:C51"/>
    <mergeCell ref="D51:E51"/>
    <mergeCell ref="F51:G51"/>
    <mergeCell ref="H51:I51"/>
    <mergeCell ref="D52:E52"/>
    <mergeCell ref="F52:G52"/>
    <mergeCell ref="H52:I52"/>
    <mergeCell ref="B46:C46"/>
    <mergeCell ref="D46:E46"/>
    <mergeCell ref="F46:G46"/>
    <mergeCell ref="H46:I46"/>
    <mergeCell ref="B49:C49"/>
    <mergeCell ref="D49:E49"/>
    <mergeCell ref="F49:G49"/>
    <mergeCell ref="H49:I49"/>
    <mergeCell ref="B50:C50"/>
    <mergeCell ref="D50:E50"/>
    <mergeCell ref="F50:G50"/>
    <mergeCell ref="H50:I50"/>
    <mergeCell ref="B47:C47"/>
    <mergeCell ref="D47:E47"/>
    <mergeCell ref="F47:G47"/>
    <mergeCell ref="H47:I47"/>
    <mergeCell ref="B48:C48"/>
    <mergeCell ref="D48:E48"/>
    <mergeCell ref="F48:G48"/>
    <mergeCell ref="H48:I48"/>
    <mergeCell ref="B42:C42"/>
    <mergeCell ref="D42:E42"/>
    <mergeCell ref="F42:G42"/>
    <mergeCell ref="H42:I42"/>
    <mergeCell ref="A43:A45"/>
    <mergeCell ref="B43:C45"/>
    <mergeCell ref="D43:E43"/>
    <mergeCell ref="F43:G43"/>
    <mergeCell ref="H43:I43"/>
    <mergeCell ref="D44:E44"/>
    <mergeCell ref="F44:G44"/>
    <mergeCell ref="H44:I44"/>
    <mergeCell ref="D45:E45"/>
    <mergeCell ref="F45:G45"/>
    <mergeCell ref="H45:I45"/>
    <mergeCell ref="B38:I38"/>
    <mergeCell ref="A40:A41"/>
    <mergeCell ref="B40:C41"/>
    <mergeCell ref="D40:E41"/>
    <mergeCell ref="F40:G41"/>
    <mergeCell ref="H40:I41"/>
    <mergeCell ref="B30:I30"/>
    <mergeCell ref="B32:I32"/>
    <mergeCell ref="B33:I33"/>
    <mergeCell ref="B34:I34"/>
    <mergeCell ref="B35:G35"/>
    <mergeCell ref="B36:I36"/>
    <mergeCell ref="B27:I27"/>
    <mergeCell ref="B28:I28"/>
    <mergeCell ref="B29:I29"/>
    <mergeCell ref="B12:D12"/>
    <mergeCell ref="A16:I16"/>
    <mergeCell ref="B19:I19"/>
    <mergeCell ref="B20:I20"/>
    <mergeCell ref="B21:I21"/>
    <mergeCell ref="B37:I37"/>
    <mergeCell ref="A3:I3"/>
    <mergeCell ref="A5:I5"/>
    <mergeCell ref="A8:E8"/>
    <mergeCell ref="B9:D9"/>
    <mergeCell ref="B10:D10"/>
    <mergeCell ref="B11:D11"/>
    <mergeCell ref="B22:I22"/>
    <mergeCell ref="A24:I24"/>
    <mergeCell ref="A26:I26"/>
    <mergeCell ref="B67:E67"/>
    <mergeCell ref="F67:G67"/>
    <mergeCell ref="H67:I67"/>
    <mergeCell ref="B68:I68"/>
    <mergeCell ref="A69:A72"/>
    <mergeCell ref="B69:E72"/>
    <mergeCell ref="F69:G69"/>
    <mergeCell ref="H69:I69"/>
    <mergeCell ref="F70:G70"/>
    <mergeCell ref="H70:I70"/>
    <mergeCell ref="F71:G71"/>
    <mergeCell ref="H71:I71"/>
    <mergeCell ref="F72:G72"/>
    <mergeCell ref="H72:I72"/>
    <mergeCell ref="A73:A75"/>
    <mergeCell ref="F73:G73"/>
    <mergeCell ref="H73:I73"/>
    <mergeCell ref="F74:G74"/>
    <mergeCell ref="H74:I74"/>
    <mergeCell ref="F75:G75"/>
    <mergeCell ref="H75:I75"/>
    <mergeCell ref="A76:I76"/>
    <mergeCell ref="B77:E78"/>
    <mergeCell ref="F79:G79"/>
    <mergeCell ref="H79:I79"/>
    <mergeCell ref="F80:G80"/>
    <mergeCell ref="F81:G81"/>
    <mergeCell ref="H81:I81"/>
    <mergeCell ref="B82:E82"/>
    <mergeCell ref="F82:G82"/>
    <mergeCell ref="H82:I82"/>
    <mergeCell ref="B83:E83"/>
    <mergeCell ref="F83:G83"/>
    <mergeCell ref="H83:I83"/>
    <mergeCell ref="B88:E88"/>
    <mergeCell ref="F88:G88"/>
    <mergeCell ref="H88:I88"/>
    <mergeCell ref="B84:E84"/>
    <mergeCell ref="F84:G84"/>
    <mergeCell ref="H84:I84"/>
    <mergeCell ref="B85:E85"/>
    <mergeCell ref="F85:I85"/>
    <mergeCell ref="B86:E86"/>
    <mergeCell ref="F86:G86"/>
    <mergeCell ref="H86:I86"/>
    <mergeCell ref="B87:E87"/>
    <mergeCell ref="F87:G87"/>
    <mergeCell ref="H87:I87"/>
    <mergeCell ref="B104:I104"/>
    <mergeCell ref="B106:I106"/>
    <mergeCell ref="B107:I107"/>
    <mergeCell ref="B108:I108"/>
    <mergeCell ref="B90:I90"/>
    <mergeCell ref="B92:I92"/>
    <mergeCell ref="B94:I94"/>
    <mergeCell ref="B95:I95"/>
    <mergeCell ref="B96:I96"/>
    <mergeCell ref="B97:I97"/>
    <mergeCell ref="B99:I99"/>
    <mergeCell ref="B101:I101"/>
    <mergeCell ref="B103:I103"/>
  </mergeCells>
  <conditionalFormatting sqref="A19">
    <cfRule type="expression" dxfId="31" priority="8" stopIfTrue="1">
      <formula>$N$18="Sole Bidder"</formula>
    </cfRule>
    <cfRule type="expression" dxfId="30" priority="9" stopIfTrue="1">
      <formula>$N$18=1</formula>
    </cfRule>
  </conditionalFormatting>
  <conditionalFormatting sqref="A20:A21">
    <cfRule type="expression" dxfId="29" priority="12" stopIfTrue="1">
      <formula>$N$20=2</formula>
    </cfRule>
  </conditionalFormatting>
  <conditionalFormatting sqref="A22">
    <cfRule type="expression" dxfId="28" priority="11" stopIfTrue="1">
      <formula>AND($N$20=2,$N$21="2 or more")</formula>
    </cfRule>
  </conditionalFormatting>
  <conditionalFormatting sqref="A35">
    <cfRule type="expression" dxfId="27" priority="4" stopIfTrue="1">
      <formula>$N$18="Sole Bidder"</formula>
    </cfRule>
  </conditionalFormatting>
  <conditionalFormatting sqref="A24:I24 A32:I33 F131:I131 F134 H134 D134:E135 F136:I136 F138:I143 F164:I164 D211:E211">
    <cfRule type="expression" dxfId="26" priority="5" stopIfTrue="1">
      <formula>$N$18="Sole Bidder"</formula>
    </cfRule>
  </conditionalFormatting>
  <conditionalFormatting sqref="A113:I113 A114:D114 F114:I115 A115:C115 A116:I117 A118:A123 D118:I123 A124:I130">
    <cfRule type="expression" dxfId="25" priority="19" stopIfTrue="1">
      <formula>$N$109&lt;2</formula>
    </cfRule>
  </conditionalFormatting>
  <conditionalFormatting sqref="A132:I132 A145:I151 A152:A155 D152:I155 A156:I163">
    <cfRule type="expression" dxfId="24" priority="20" stopIfTrue="1">
      <formula>$N$109&lt;2</formula>
    </cfRule>
    <cfRule type="expression" dxfId="23" priority="21" stopIfTrue="1">
      <formula>$N$111=1</formula>
    </cfRule>
  </conditionalFormatting>
  <conditionalFormatting sqref="A138:I138">
    <cfRule type="expression" dxfId="22" priority="7" stopIfTrue="1">
      <formula>#REF!="No"</formula>
    </cfRule>
  </conditionalFormatting>
  <conditionalFormatting sqref="A165:I167 A189:I189 A201:I201 A202">
    <cfRule type="expression" dxfId="21" priority="6" stopIfTrue="1">
      <formula>$N$18="Sole Bidder"</formula>
    </cfRule>
  </conditionalFormatting>
  <conditionalFormatting sqref="A180:I188 F211:I217">
    <cfRule type="expression" dxfId="20" priority="22" stopIfTrue="1">
      <formula>$N$109&lt;2</formula>
    </cfRule>
  </conditionalFormatting>
  <conditionalFormatting sqref="A190:I200 H211:I217">
    <cfRule type="expression" dxfId="19" priority="24" stopIfTrue="1">
      <formula>$N$111=1</formula>
    </cfRule>
  </conditionalFormatting>
  <conditionalFormatting sqref="A190:I200">
    <cfRule type="expression" dxfId="18" priority="23" stopIfTrue="1">
      <formula>$N$109&lt;2</formula>
    </cfRule>
  </conditionalFormatting>
  <conditionalFormatting sqref="B18 G18">
    <cfRule type="expression" dxfId="17" priority="13" stopIfTrue="1">
      <formula>$N$20=1</formula>
    </cfRule>
  </conditionalFormatting>
  <conditionalFormatting sqref="B19:I19">
    <cfRule type="expression" dxfId="16" priority="10" stopIfTrue="1">
      <formula>$N$20=2</formula>
    </cfRule>
  </conditionalFormatting>
  <conditionalFormatting sqref="F42:G45">
    <cfRule type="expression" dxfId="15" priority="15" stopIfTrue="1">
      <formula>$N$20=2</formula>
    </cfRule>
  </conditionalFormatting>
  <conditionalFormatting sqref="H35:I35">
    <cfRule type="expression" dxfId="14" priority="3" stopIfTrue="1">
      <formula>$N$20=2</formula>
    </cfRule>
  </conditionalFormatting>
  <conditionalFormatting sqref="H42:I45">
    <cfRule type="expression" dxfId="13" priority="16" stopIfTrue="1">
      <formula>AND($N$20=2,$N$21="2 or more")</formula>
    </cfRule>
  </conditionalFormatting>
  <conditionalFormatting sqref="H218:I218">
    <cfRule type="expression" dxfId="12" priority="2" stopIfTrue="1">
      <formula>$N$20=2</formula>
    </cfRule>
  </conditionalFormatting>
  <dataValidations count="1">
    <dataValidation type="list" allowBlank="1" showInputMessage="1" showErrorMessage="1" sqref="H213:H217 F137 F150 F117 D213:D217 F213:F217" xr:uid="{00000000-0002-0000-0600-000000000000}">
      <formula1>"Yes,No"</formula1>
    </dataValidation>
  </dataValidations>
  <printOptions horizontalCentered="1"/>
  <pageMargins left="0.42" right="0.28999999999999998" top="0.4" bottom="0.31" header="0.32" footer="0.24"/>
  <pageSetup paperSize="9" scale="72"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95271" r:id="rId6" name="Check Box 39">
              <controlPr defaultSize="0" autoFill="0" autoLine="0" autoPict="0">
                <anchor moveWithCells="1">
                  <from>
                    <xdr:col>7</xdr:col>
                    <xdr:colOff>161925</xdr:colOff>
                    <xdr:row>34</xdr:row>
                    <xdr:rowOff>219075</xdr:rowOff>
                  </from>
                  <to>
                    <xdr:col>7</xdr:col>
                    <xdr:colOff>847725</xdr:colOff>
                    <xdr:row>34</xdr:row>
                    <xdr:rowOff>762000</xdr:rowOff>
                  </to>
                </anchor>
              </controlPr>
            </control>
          </mc:Choice>
        </mc:AlternateContent>
        <mc:AlternateContent xmlns:mc="http://schemas.openxmlformats.org/markup-compatibility/2006">
          <mc:Choice Requires="x14">
            <control shapeId="95272" r:id="rId7" name="Check Box 40">
              <controlPr defaultSize="0" autoFill="0" autoLine="0" autoPict="0">
                <anchor moveWithCells="1">
                  <from>
                    <xdr:col>8</xdr:col>
                    <xdr:colOff>133350</xdr:colOff>
                    <xdr:row>34</xdr:row>
                    <xdr:rowOff>257175</xdr:rowOff>
                  </from>
                  <to>
                    <xdr:col>8</xdr:col>
                    <xdr:colOff>876300</xdr:colOff>
                    <xdr:row>34</xdr:row>
                    <xdr:rowOff>685800</xdr:rowOff>
                  </to>
                </anchor>
              </controlPr>
            </control>
          </mc:Choice>
        </mc:AlternateContent>
        <mc:AlternateContent xmlns:mc="http://schemas.openxmlformats.org/markup-compatibility/2006">
          <mc:Choice Requires="x14">
            <control shapeId="95273" r:id="rId8" name="Check Box 41">
              <controlPr defaultSize="0" autoFill="0" autoLine="0" autoPict="0">
                <anchor moveWithCells="1">
                  <from>
                    <xdr:col>7</xdr:col>
                    <xdr:colOff>161925</xdr:colOff>
                    <xdr:row>217</xdr:row>
                    <xdr:rowOff>219075</xdr:rowOff>
                  </from>
                  <to>
                    <xdr:col>7</xdr:col>
                    <xdr:colOff>847725</xdr:colOff>
                    <xdr:row>218</xdr:row>
                    <xdr:rowOff>0</xdr:rowOff>
                  </to>
                </anchor>
              </controlPr>
            </control>
          </mc:Choice>
        </mc:AlternateContent>
        <mc:AlternateContent xmlns:mc="http://schemas.openxmlformats.org/markup-compatibility/2006">
          <mc:Choice Requires="x14">
            <control shapeId="95274" r:id="rId9" name="Check Box 42">
              <controlPr defaultSize="0" autoFill="0" autoLine="0" autoPict="0">
                <anchor moveWithCells="1">
                  <from>
                    <xdr:col>8</xdr:col>
                    <xdr:colOff>133350</xdr:colOff>
                    <xdr:row>217</xdr:row>
                    <xdr:rowOff>257175</xdr:rowOff>
                  </from>
                  <to>
                    <xdr:col>8</xdr:col>
                    <xdr:colOff>876300</xdr:colOff>
                    <xdr:row>218</xdr:row>
                    <xdr:rowOff>0</xdr:rowOff>
                  </to>
                </anchor>
              </controlPr>
            </control>
          </mc:Choice>
        </mc:AlternateContent>
        <mc:AlternateContent xmlns:mc="http://schemas.openxmlformats.org/markup-compatibility/2006">
          <mc:Choice Requires="x14">
            <control shapeId="95319" r:id="rId10" name="Check Box 87">
              <controlPr defaultSize="0" autoFill="0" autoLine="0" autoPict="0">
                <anchor moveWithCells="1" sizeWithCells="1">
                  <from>
                    <xdr:col>5</xdr:col>
                    <xdr:colOff>104775</xdr:colOff>
                    <xdr:row>85</xdr:row>
                    <xdr:rowOff>114300</xdr:rowOff>
                  </from>
                  <to>
                    <xdr:col>6</xdr:col>
                    <xdr:colOff>323850</xdr:colOff>
                    <xdr:row>85</xdr:row>
                    <xdr:rowOff>361950</xdr:rowOff>
                  </to>
                </anchor>
              </controlPr>
            </control>
          </mc:Choice>
        </mc:AlternateContent>
        <mc:AlternateContent xmlns:mc="http://schemas.openxmlformats.org/markup-compatibility/2006">
          <mc:Choice Requires="x14">
            <control shapeId="95320" r:id="rId11" name="Check Box 88">
              <controlPr defaultSize="0" autoFill="0" autoLine="0" autoPict="0">
                <anchor moveWithCells="1" sizeWithCells="1">
                  <from>
                    <xdr:col>5</xdr:col>
                    <xdr:colOff>114300</xdr:colOff>
                    <xdr:row>85</xdr:row>
                    <xdr:rowOff>438150</xdr:rowOff>
                  </from>
                  <to>
                    <xdr:col>6</xdr:col>
                    <xdr:colOff>257175</xdr:colOff>
                    <xdr:row>85</xdr:row>
                    <xdr:rowOff>685800</xdr:rowOff>
                  </to>
                </anchor>
              </controlPr>
            </control>
          </mc:Choice>
        </mc:AlternateContent>
        <mc:AlternateContent xmlns:mc="http://schemas.openxmlformats.org/markup-compatibility/2006">
          <mc:Choice Requires="x14">
            <control shapeId="95321" r:id="rId12" name="Check Box 89">
              <controlPr defaultSize="0" autoFill="0" autoLine="0" autoPict="0">
                <anchor moveWithCells="1" sizeWithCells="1">
                  <from>
                    <xdr:col>5</xdr:col>
                    <xdr:colOff>142875</xdr:colOff>
                    <xdr:row>85</xdr:row>
                    <xdr:rowOff>790575</xdr:rowOff>
                  </from>
                  <to>
                    <xdr:col>6</xdr:col>
                    <xdr:colOff>133350</xdr:colOff>
                    <xdr:row>85</xdr:row>
                    <xdr:rowOff>1019175</xdr:rowOff>
                  </to>
                </anchor>
              </controlPr>
            </control>
          </mc:Choice>
        </mc:AlternateContent>
        <mc:AlternateContent xmlns:mc="http://schemas.openxmlformats.org/markup-compatibility/2006">
          <mc:Choice Requires="x14">
            <control shapeId="95322" r:id="rId13" name="Check Box 90">
              <controlPr defaultSize="0" autoFill="0" autoLine="0" autoPict="0">
                <anchor moveWithCells="1" sizeWithCells="1">
                  <from>
                    <xdr:col>7</xdr:col>
                    <xdr:colOff>95250</xdr:colOff>
                    <xdr:row>85</xdr:row>
                    <xdr:rowOff>28575</xdr:rowOff>
                  </from>
                  <to>
                    <xdr:col>8</xdr:col>
                    <xdr:colOff>323850</xdr:colOff>
                    <xdr:row>85</xdr:row>
                    <xdr:rowOff>285750</xdr:rowOff>
                  </to>
                </anchor>
              </controlPr>
            </control>
          </mc:Choice>
        </mc:AlternateContent>
        <mc:AlternateContent xmlns:mc="http://schemas.openxmlformats.org/markup-compatibility/2006">
          <mc:Choice Requires="x14">
            <control shapeId="95323" r:id="rId14" name="Check Box 91">
              <controlPr defaultSize="0" autoFill="0" autoLine="0" autoPict="0">
                <anchor moveWithCells="1" sizeWithCells="1">
                  <from>
                    <xdr:col>7</xdr:col>
                    <xdr:colOff>104775</xdr:colOff>
                    <xdr:row>85</xdr:row>
                    <xdr:rowOff>361950</xdr:rowOff>
                  </from>
                  <to>
                    <xdr:col>8</xdr:col>
                    <xdr:colOff>257175</xdr:colOff>
                    <xdr:row>85</xdr:row>
                    <xdr:rowOff>628650</xdr:rowOff>
                  </to>
                </anchor>
              </controlPr>
            </control>
          </mc:Choice>
        </mc:AlternateContent>
        <mc:AlternateContent xmlns:mc="http://schemas.openxmlformats.org/markup-compatibility/2006">
          <mc:Choice Requires="x14">
            <control shapeId="95324" r:id="rId15" name="Check Box 92">
              <controlPr defaultSize="0" autoFill="0" autoLine="0" autoPict="0">
                <anchor moveWithCells="1" sizeWithCells="1">
                  <from>
                    <xdr:col>7</xdr:col>
                    <xdr:colOff>133350</xdr:colOff>
                    <xdr:row>85</xdr:row>
                    <xdr:rowOff>723900</xdr:rowOff>
                  </from>
                  <to>
                    <xdr:col>8</xdr:col>
                    <xdr:colOff>133350</xdr:colOff>
                    <xdr:row>85</xdr:row>
                    <xdr:rowOff>971550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57"/>
    <pageSetUpPr fitToPage="1"/>
  </sheetPr>
  <dimension ref="A1:I42"/>
  <sheetViews>
    <sheetView showGridLines="0" showZeros="0" view="pageBreakPreview" zoomScale="80" zoomScaleSheetLayoutView="80" workbookViewId="0">
      <selection activeCell="F18" sqref="F18"/>
    </sheetView>
  </sheetViews>
  <sheetFormatPr defaultColWidth="9.140625" defaultRowHeight="16.5"/>
  <cols>
    <col min="1" max="1" width="12.140625" style="28" customWidth="1"/>
    <col min="2" max="2" width="20.5703125" style="28" customWidth="1"/>
    <col min="3" max="3" width="11.42578125" style="28" customWidth="1"/>
    <col min="4" max="4" width="15.42578125" style="28" customWidth="1"/>
    <col min="5" max="5" width="39.28515625" style="28" customWidth="1"/>
    <col min="6" max="7" width="24.28515625" style="118" customWidth="1"/>
    <col min="8" max="9" width="0" style="113" hidden="1" customWidth="1"/>
    <col min="10" max="15" width="0" style="24" hidden="1" customWidth="1"/>
    <col min="16" max="16384" width="9.140625" style="24"/>
  </cols>
  <sheetData>
    <row r="1" spans="1:8" ht="27.75" customHeight="1">
      <c r="A1" s="723" t="str">
        <f>'Attach 3(JV)'!A1</f>
        <v>Specification No. :NESH/CSM/4905-01</v>
      </c>
      <c r="B1" s="723"/>
      <c r="C1" s="723"/>
      <c r="D1" s="723"/>
      <c r="E1" s="241"/>
      <c r="F1" s="249"/>
      <c r="G1" s="242" t="str">
        <f>"Attachment-4 " &amp; 'Attach 3(JV)'!AV1</f>
        <v xml:space="preserve">Attachment-4 </v>
      </c>
    </row>
    <row r="3" spans="1:8" ht="128.25" customHeight="1">
      <c r="A3" s="634" t="str">
        <f>'Attach 3(JV)'!A3</f>
        <v>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B3" s="635"/>
      <c r="C3" s="635"/>
      <c r="D3" s="635"/>
      <c r="E3" s="635"/>
      <c r="F3" s="635"/>
      <c r="G3" s="635"/>
    </row>
    <row r="4" spans="1:8" ht="20.100000000000001" customHeight="1">
      <c r="A4" s="27"/>
      <c r="H4" s="121"/>
    </row>
    <row r="5" spans="1:8" ht="20.100000000000001" customHeight="1">
      <c r="A5" s="669" t="s">
        <v>349</v>
      </c>
      <c r="B5" s="669"/>
      <c r="C5" s="669"/>
      <c r="D5" s="669"/>
      <c r="E5" s="669"/>
      <c r="F5" s="669"/>
      <c r="G5" s="669"/>
      <c r="H5" s="121"/>
    </row>
    <row r="6" spans="1:8" ht="20.100000000000001" customHeight="1">
      <c r="A6" s="31"/>
      <c r="H6" s="121"/>
    </row>
    <row r="7" spans="1:8" ht="20.100000000000001" customHeight="1">
      <c r="A7" s="32" t="str">
        <f>'Attach 3(JV)'!A7</f>
        <v>Bidder’s Name and Address (Sole Bidder) :</v>
      </c>
      <c r="F7" s="15" t="str">
        <f>'Attach 3(JV)'!E7</f>
        <v>To:</v>
      </c>
      <c r="H7" s="121"/>
    </row>
    <row r="8" spans="1:8" ht="36" customHeight="1">
      <c r="A8" s="717" t="str">
        <f>'Attach 3(JV)'!A8</f>
        <v/>
      </c>
      <c r="B8" s="717"/>
      <c r="C8" s="717"/>
      <c r="D8" s="717"/>
      <c r="F8" s="103" t="str">
        <f>'Attach 3(JV)'!E8</f>
        <v>Contracts &amp; Materials dept.</v>
      </c>
      <c r="H8" s="121"/>
    </row>
    <row r="9" spans="1:8" ht="20.100000000000001" customHeight="1">
      <c r="A9" s="13" t="s">
        <v>345</v>
      </c>
      <c r="B9" s="720" t="str">
        <f>'Attach 3(JV)'!B9</f>
        <v/>
      </c>
      <c r="C9" s="720"/>
      <c r="D9" s="720"/>
      <c r="F9" s="103" t="str">
        <f>'Attach 3(JV)'!E9</f>
        <v>Power Grid Corporation of India Ltd.,</v>
      </c>
      <c r="H9" s="121"/>
    </row>
    <row r="10" spans="1:8" ht="20.100000000000001" customHeight="1">
      <c r="A10" s="13" t="s">
        <v>346</v>
      </c>
      <c r="B10" s="720" t="str">
        <f>'Attach 3(JV)'!B10</f>
        <v/>
      </c>
      <c r="C10" s="720"/>
      <c r="D10" s="720"/>
      <c r="F10" s="103" t="str">
        <f>'Attach 3(JV)'!E10</f>
        <v>North Eastern Region,</v>
      </c>
      <c r="H10" s="121"/>
    </row>
    <row r="11" spans="1:8" ht="20.100000000000001" customHeight="1">
      <c r="B11" s="720" t="str">
        <f>'Attach 3(JV)'!B11</f>
        <v/>
      </c>
      <c r="C11" s="720"/>
      <c r="D11" s="720"/>
      <c r="F11" s="103" t="str">
        <f>'Attach 3(JV)'!E11</f>
        <v>Dongtieh, Lower Nongrah,</v>
      </c>
    </row>
    <row r="12" spans="1:8" ht="20.100000000000001" customHeight="1">
      <c r="A12" s="31"/>
      <c r="B12" s="720" t="str">
        <f>'Attach 3(JV)'!B12</f>
        <v/>
      </c>
      <c r="C12" s="720"/>
      <c r="D12" s="720"/>
      <c r="E12" s="15"/>
      <c r="F12" s="103" t="str">
        <f>'Attach 3(JV)'!E12</f>
        <v xml:space="preserve">Lapalang, Shillong – 793 006 (Meghalaya)     </v>
      </c>
    </row>
    <row r="13" spans="1:8" ht="20.100000000000001" customHeight="1">
      <c r="A13" s="31"/>
      <c r="B13" s="99"/>
      <c r="C13" s="99"/>
      <c r="D13" s="99"/>
      <c r="E13" s="24"/>
      <c r="F13" s="119"/>
      <c r="G13" s="119"/>
    </row>
    <row r="14" spans="1:8" ht="20.100000000000001" customHeight="1">
      <c r="A14" s="31"/>
      <c r="B14" s="99"/>
      <c r="C14" s="99"/>
      <c r="D14" s="99"/>
    </row>
    <row r="15" spans="1:8" ht="20.100000000000001" customHeight="1">
      <c r="A15" s="28" t="s">
        <v>340</v>
      </c>
    </row>
    <row r="16" spans="1:8" ht="20.100000000000001" customHeight="1">
      <c r="A16" s="31"/>
    </row>
    <row r="17" spans="1:9" ht="50.1" customHeight="1">
      <c r="A17" s="901" t="str">
        <f>"We hereby certify that equipment and materials to be supplied are produced in " &amp;H26 &amp; " eligible source " &amp; F26</f>
        <v>We hereby certify that equipment and materials to be supplied are produced in [Name of Countries],  eligible source country.</v>
      </c>
      <c r="B17" s="901"/>
      <c r="C17" s="901"/>
      <c r="D17" s="901"/>
      <c r="E17" s="901"/>
      <c r="F17" s="120" t="s">
        <v>179</v>
      </c>
      <c r="G17" s="120" t="s">
        <v>180</v>
      </c>
    </row>
    <row r="18" spans="1:9" ht="45" customHeight="1">
      <c r="A18" s="900" t="str">
        <f>"We hereby certify that our company is incorporated and registered in " &amp;I26 &amp; " eligible source " &amp;G26</f>
        <v>We hereby certify that our company is incorporated and registered in [Name of Countries],  eligible source country.</v>
      </c>
      <c r="B18" s="900"/>
      <c r="C18" s="900"/>
      <c r="D18" s="900"/>
      <c r="E18" s="900"/>
      <c r="F18" s="125" t="s">
        <v>152</v>
      </c>
      <c r="G18" s="125" t="s">
        <v>152</v>
      </c>
      <c r="H18" s="110" t="str">
        <f t="shared" ref="H18:I25" si="0">IF(F18 = "", "", F18&amp; ", ")</f>
        <v xml:space="preserve">[Name of Countries], </v>
      </c>
      <c r="I18" s="110" t="str">
        <f t="shared" si="0"/>
        <v xml:space="preserve">[Name of Countries], </v>
      </c>
    </row>
    <row r="19" spans="1:9" ht="33" customHeight="1">
      <c r="A19" s="123"/>
      <c r="B19" s="123"/>
      <c r="C19" s="123"/>
      <c r="D19" s="123"/>
      <c r="E19" s="123"/>
      <c r="F19" s="125"/>
      <c r="G19" s="125"/>
      <c r="H19" s="110" t="str">
        <f t="shared" si="0"/>
        <v/>
      </c>
      <c r="I19" s="110" t="str">
        <f t="shared" si="0"/>
        <v/>
      </c>
    </row>
    <row r="20" spans="1:9" ht="33" customHeight="1">
      <c r="A20" s="123"/>
      <c r="B20" s="123"/>
      <c r="C20" s="123"/>
      <c r="D20" s="36"/>
      <c r="E20" s="123"/>
      <c r="F20" s="125"/>
      <c r="G20" s="125"/>
      <c r="H20" s="110" t="str">
        <f t="shared" si="0"/>
        <v/>
      </c>
      <c r="I20" s="110" t="str">
        <f t="shared" si="0"/>
        <v/>
      </c>
    </row>
    <row r="21" spans="1:9" ht="33" customHeight="1">
      <c r="A21" s="35" t="s">
        <v>7</v>
      </c>
      <c r="B21" s="57" t="str">
        <f>'Attach 3(JV)'!B24</f>
        <v>--</v>
      </c>
      <c r="D21" s="36" t="s">
        <v>5</v>
      </c>
      <c r="E21" s="184" t="str">
        <f>'Attach 3(JV)'!E24</f>
        <v/>
      </c>
      <c r="F21" s="125"/>
      <c r="G21" s="125"/>
      <c r="H21" s="110" t="str">
        <f t="shared" si="0"/>
        <v/>
      </c>
      <c r="I21" s="110" t="str">
        <f t="shared" si="0"/>
        <v/>
      </c>
    </row>
    <row r="22" spans="1:9" ht="33" customHeight="1">
      <c r="A22" s="35" t="s">
        <v>8</v>
      </c>
      <c r="B22" s="184" t="str">
        <f>'Attach 3(JV)'!B25</f>
        <v/>
      </c>
      <c r="D22" s="36" t="s">
        <v>6</v>
      </c>
      <c r="E22" s="184" t="str">
        <f>'Attach 3(JV)'!E25</f>
        <v/>
      </c>
      <c r="F22" s="125"/>
      <c r="G22" s="125"/>
      <c r="H22" s="110" t="str">
        <f t="shared" si="0"/>
        <v/>
      </c>
      <c r="I22" s="110" t="str">
        <f t="shared" si="0"/>
        <v/>
      </c>
    </row>
    <row r="23" spans="1:9" ht="33" customHeight="1">
      <c r="D23" s="36"/>
      <c r="F23" s="125"/>
      <c r="G23" s="125"/>
      <c r="H23" s="110" t="str">
        <f t="shared" si="0"/>
        <v/>
      </c>
      <c r="I23" s="110" t="str">
        <f t="shared" si="0"/>
        <v/>
      </c>
    </row>
    <row r="24" spans="1:9" ht="33" customHeight="1">
      <c r="D24" s="36"/>
      <c r="F24" s="125"/>
      <c r="G24" s="125"/>
      <c r="H24" s="110" t="str">
        <f t="shared" si="0"/>
        <v/>
      </c>
      <c r="I24" s="110" t="str">
        <f t="shared" si="0"/>
        <v/>
      </c>
    </row>
    <row r="25" spans="1:9" ht="33" customHeight="1">
      <c r="A25" s="24"/>
      <c r="B25" s="24"/>
      <c r="C25" s="24"/>
      <c r="D25" s="24"/>
      <c r="E25" s="24"/>
      <c r="F25" s="125"/>
      <c r="G25" s="125"/>
      <c r="H25" s="110" t="str">
        <f t="shared" si="0"/>
        <v/>
      </c>
      <c r="I25" s="110" t="str">
        <f t="shared" si="0"/>
        <v/>
      </c>
    </row>
    <row r="26" spans="1:9" ht="33" customHeight="1">
      <c r="A26" s="24"/>
      <c r="B26" s="24"/>
      <c r="C26" s="24"/>
      <c r="D26" s="24"/>
      <c r="E26" s="24"/>
      <c r="F26" s="122" t="str">
        <f>IF((8-COUNTBLANK(F18:F25)) &lt;2, "country.", "countries.")</f>
        <v>country.</v>
      </c>
      <c r="G26" s="122" t="str">
        <f>IF((8-COUNTBLANK(G18:G25)) &lt;2, "country.", "countries.")</f>
        <v>country.</v>
      </c>
      <c r="H26" s="110" t="str">
        <f>IF(COUNTBLANK(F18:F25) =8, "[Enter the name of country where from equipments &amp; material shall be supplied]",CONCATENATE(H18,H19,H20,H21,H22,H23,H24,H25))</f>
        <v xml:space="preserve">[Name of Countries], </v>
      </c>
      <c r="I26" s="110" t="str">
        <f>IF(COUNTBLANK(G18:G25) =8, "[Enter the name of country where from equipments &amp; material shall be supplied]",CONCATENATE(I18,I19,I20,I21,I22,I23,I24,I25))</f>
        <v xml:space="preserve">[Name of Countries], </v>
      </c>
    </row>
    <row r="27" spans="1:9" ht="33" customHeight="1">
      <c r="A27" s="24"/>
      <c r="B27" s="24"/>
      <c r="C27" s="24"/>
      <c r="D27" s="24"/>
      <c r="E27" s="24"/>
    </row>
    <row r="28" spans="1:9" ht="33" customHeight="1">
      <c r="A28" s="24"/>
      <c r="B28" s="24"/>
      <c r="C28" s="24"/>
      <c r="D28" s="24"/>
      <c r="E28" s="24"/>
    </row>
    <row r="29" spans="1:9" ht="33" customHeight="1">
      <c r="A29" s="24"/>
      <c r="B29" s="24"/>
      <c r="C29" s="24"/>
      <c r="D29" s="24"/>
      <c r="E29" s="24"/>
    </row>
    <row r="30" spans="1:9" ht="20.100000000000001" customHeight="1"/>
    <row r="31" spans="1:9" ht="20.100000000000001" customHeight="1">
      <c r="A31" s="37"/>
    </row>
    <row r="32" spans="1:9" ht="20.100000000000001" customHeight="1"/>
    <row r="33" spans="1:1" ht="20.100000000000001" customHeight="1"/>
    <row r="34" spans="1:1" ht="20.100000000000001" customHeight="1">
      <c r="A34" s="37"/>
    </row>
    <row r="35" spans="1:1" ht="20.100000000000001" customHeight="1"/>
    <row r="36" spans="1:1" ht="20.100000000000001" customHeight="1">
      <c r="A36" s="37"/>
    </row>
    <row r="37" spans="1:1" ht="20.100000000000001" customHeight="1"/>
    <row r="38" spans="1:1" ht="20.100000000000001" customHeight="1">
      <c r="A38" s="37"/>
    </row>
    <row r="39" spans="1:1" ht="20.100000000000001" customHeight="1"/>
    <row r="40" spans="1:1" ht="20.100000000000001" customHeight="1"/>
    <row r="41" spans="1:1" ht="20.100000000000001" customHeight="1"/>
    <row r="42" spans="1:1" ht="20.100000000000001" customHeight="1"/>
  </sheetData>
  <sheetProtection algorithmName="SHA-512" hashValue="iKBvpWBY5NwKo3TOyji/ZXaEwVz/0jKIkulBPbjLgYTefv+kLJBY9jYlffsPmaYhGMlnUPvtR4WGBipf201Q4A==" saltValue="x8LqHNPJHRhEl8PachrjLw==" spinCount="100000" sheet="1" formatColumns="0" formatRows="0" selectLockedCells="1"/>
  <customSheetViews>
    <customSheetView guid="{6B7F77A9-4430-40F3-B9B2-DA771FBECFA7}" scale="80" showPageBreaks="1" showGridLines="0" zeroValues="0" fitToPage="1" printArea="1" hiddenColumns="1" view="pageBreakPreview" topLeftCell="A7">
      <selection activeCell="F18" sqref="F18"/>
      <pageMargins left="0.75" right="0.63" top="0.57999999999999996" bottom="0.6" header="0.34" footer="0.35"/>
      <pageSetup scale="68" orientation="portrait" r:id="rId1"/>
      <headerFooter alignWithMargins="0">
        <oddFooter>&amp;R&amp;"Book Antiqua,Bold"&amp;8 Page &amp;P of &amp;N</oddFooter>
      </headerFooter>
    </customSheetView>
    <customSheetView guid="{FB41F969-87BE-4AD1-A99C-A5F9EA1C8FCB}" showPageBreaks="1" showGridLines="0" zeroValues="0" fitToPage="1" printArea="1" hiddenColumns="1" view="pageBreakPreview" topLeftCell="A16">
      <selection activeCell="F18" sqref="F18"/>
      <pageMargins left="0.75" right="0.63" top="0.57999999999999996" bottom="0.6" header="0.34" footer="0.35"/>
      <pageSetup scale="67" orientation="portrait" r:id="rId2"/>
      <headerFooter alignWithMargins="0">
        <oddFooter>&amp;R&amp;"Book Antiqua,Bold"&amp;8 Page &amp;P of &amp;N</oddFooter>
      </headerFooter>
    </customSheetView>
    <customSheetView guid="{47D52ECC-373D-4A7A-838F-7112A4A0A94F}" showPageBreaks="1" showGridLines="0" zeroValues="0" fitToPage="1" printArea="1" hiddenColumns="1" view="pageBreakPreview">
      <selection activeCell="F18" sqref="F18"/>
      <pageMargins left="0.75" right="0.63" top="0.57999999999999996" bottom="0.6" header="0.34" footer="0.35"/>
      <pageSetup scale="68" orientation="portrait" r:id="rId3"/>
      <headerFooter alignWithMargins="0">
        <oddFooter>&amp;R&amp;"Book Antiqua,Bold"&amp;8 Page &amp;P of &amp;N</oddFooter>
      </headerFooter>
    </customSheetView>
    <customSheetView guid="{BA86FE7A-199D-4ABD-A444-AE6BFDF4BCC9}" showPageBreaks="1" showGridLines="0" zeroValues="0" fitToPage="1" printArea="1" hiddenColumns="1" view="pageBreakPreview" topLeftCell="A7">
      <selection activeCell="F23" sqref="F23"/>
      <pageMargins left="0.75" right="0.63" top="0.57999999999999996" bottom="0.6" header="0.34" footer="0.35"/>
      <pageSetup scale="67" orientation="portrait" r:id="rId4"/>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5"/>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6"/>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5"/>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20"/>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21"/>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22"/>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23"/>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24"/>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25"/>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26"/>
      <headerFooter alignWithMargins="0">
        <oddFooter>&amp;R&amp;"Book Antiqua,Bold"&amp;8 Page &amp;P of &amp;N</oddFooter>
      </headerFooter>
    </customSheetView>
    <customSheetView guid="{347D9A5E-5167-4CD7-A121-BEAF211F64E4}" showPageBreaks="1" showGridLines="0" zeroValues="0" fitToPage="1" printArea="1" hiddenColumns="1" view="pageBreakPreview">
      <selection activeCell="F18" sqref="F18"/>
      <pageMargins left="0.75" right="0.63" top="0.57999999999999996" bottom="0.6" header="0.34" footer="0.35"/>
      <pageSetup scale="68" orientation="portrait" r:id="rId27"/>
      <headerFooter alignWithMargins="0">
        <oddFooter>&amp;R&amp;"Book Antiqua,Bold"&amp;8 Page &amp;P of &amp;N</oddFooter>
      </headerFooter>
    </customSheetView>
    <customSheetView guid="{72B383D4-8341-48BE-BBCC-63C6785ABF81}" showPageBreaks="1" showGridLines="0" zeroValues="0" fitToPage="1" printArea="1" hiddenColumns="1" view="pageBreakPreview">
      <selection activeCell="F18" sqref="F18"/>
      <pageMargins left="0.75" right="0.63" top="0.57999999999999996" bottom="0.6" header="0.34" footer="0.35"/>
      <pageSetup scale="68" orientation="portrait" r:id="rId28"/>
      <headerFooter alignWithMargins="0">
        <oddFooter>&amp;R&amp;"Book Antiqua,Bold"&amp;8 Page &amp;P of &amp;N</oddFooter>
      </headerFooter>
    </customSheetView>
    <customSheetView guid="{FA2C7011-FA7A-401B-B8DD-29ECBD541846}" showPageBreaks="1" showGridLines="0" zeroValues="0" fitToPage="1" printArea="1" hiddenColumns="1" view="pageBreakPreview" topLeftCell="A16">
      <selection activeCell="F18" sqref="F18"/>
      <pageMargins left="0.75" right="0.63" top="0.57999999999999996" bottom="0.6" header="0.34" footer="0.35"/>
      <pageSetup scale="68" orientation="portrait" r:id="rId29"/>
      <headerFooter alignWithMargins="0">
        <oddFooter>&amp;R&amp;"Book Antiqua,Bold"&amp;8 Page &amp;P of &amp;N</oddFooter>
      </headerFooter>
    </customSheetView>
    <customSheetView guid="{7706378E-40E2-4583-90AF-E6E1DCB3696C}" scale="80" showPageBreaks="1" showGridLines="0" zeroValues="0" fitToPage="1" printArea="1" hiddenColumns="1" view="pageBreakPreview" topLeftCell="A7">
      <selection activeCell="F18" sqref="F18"/>
      <pageMargins left="0.75" right="0.63" top="0.57999999999999996" bottom="0.6" header="0.34" footer="0.35"/>
      <pageSetup scale="68" orientation="portrait" r:id="rId30"/>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8" orientation="portrait" r:id="rId31"/>
  <headerFooter alignWithMargins="0">
    <oddFooter>&amp;R&amp;"Book Antiqua,Bold"&amp;8 Page &amp;P of &amp;N</oddFooter>
  </headerFooter>
  <drawing r:id="rId3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10"/>
    <pageSetUpPr fitToPage="1"/>
  </sheetPr>
  <dimension ref="A1:AL40"/>
  <sheetViews>
    <sheetView showGridLines="0" showZeros="0" view="pageBreakPreview" zoomScale="90" zoomScaleSheetLayoutView="90" workbookViewId="0">
      <selection activeCell="B16" sqref="B16"/>
    </sheetView>
  </sheetViews>
  <sheetFormatPr defaultColWidth="9.140625" defaultRowHeight="16.5"/>
  <cols>
    <col min="1" max="1" width="12.140625" style="28" customWidth="1"/>
    <col min="2" max="2" width="23.7109375" style="28" customWidth="1"/>
    <col min="3" max="3" width="26.42578125" style="28" customWidth="1"/>
    <col min="4" max="4" width="12.28515625" style="28" customWidth="1"/>
    <col min="5" max="5" width="26.7109375" style="28" customWidth="1"/>
    <col min="6" max="8" width="9.140625" style="173"/>
    <col min="9" max="38" width="9.140625" style="174"/>
    <col min="39" max="16384" width="9.140625" style="24"/>
  </cols>
  <sheetData>
    <row r="1" spans="1:38" ht="36.75" customHeight="1">
      <c r="A1" s="723" t="str">
        <f>'Attach 3(JV)'!A1</f>
        <v>Specification No. :NESH/CSM/4905-01</v>
      </c>
      <c r="B1" s="723"/>
      <c r="C1" s="723"/>
      <c r="D1" s="21"/>
      <c r="E1" s="242" t="str">
        <f>"Attachment-4(A) "&amp; 'Attach 3(JV)'!AT1</f>
        <v xml:space="preserve">Attachment-4(A) </v>
      </c>
    </row>
    <row r="2" spans="1:38" ht="11.1" customHeight="1"/>
    <row r="3" spans="1:38" ht="124.5" customHeight="1">
      <c r="A3" s="634" t="str">
        <f>'Attach 3(JV)'!A3</f>
        <v>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B3" s="635"/>
      <c r="C3" s="635"/>
      <c r="D3" s="635"/>
      <c r="E3" s="635"/>
      <c r="F3" s="175"/>
      <c r="G3" s="176"/>
      <c r="H3" s="175"/>
    </row>
    <row r="4" spans="1:38" ht="11.1" customHeight="1">
      <c r="A4" s="27"/>
      <c r="H4" s="177"/>
      <c r="I4" s="178"/>
    </row>
    <row r="5" spans="1:38" ht="20.100000000000001" customHeight="1">
      <c r="A5" s="669" t="s">
        <v>350</v>
      </c>
      <c r="B5" s="669"/>
      <c r="C5" s="669"/>
      <c r="D5" s="669"/>
      <c r="E5" s="669"/>
      <c r="F5" s="175"/>
      <c r="H5" s="177"/>
      <c r="I5" s="178"/>
    </row>
    <row r="6" spans="1:38" ht="11.1" customHeight="1">
      <c r="A6" s="31"/>
      <c r="H6" s="177"/>
      <c r="I6" s="178"/>
    </row>
    <row r="7" spans="1:38" ht="20.100000000000001" customHeight="1">
      <c r="A7" s="32" t="str">
        <f>'Attach 3(JV)'!A7</f>
        <v>Bidder’s Name and Address (Sole Bidder) :</v>
      </c>
      <c r="D7" s="15" t="str">
        <f>'Attach 3(JV)'!E7</f>
        <v>To:</v>
      </c>
      <c r="H7" s="177"/>
      <c r="I7" s="178"/>
    </row>
    <row r="8" spans="1:38" s="124" customFormat="1" ht="36" customHeight="1">
      <c r="A8" s="717" t="str">
        <f>'Attach 3(JV)'!A8</f>
        <v/>
      </c>
      <c r="B8" s="717"/>
      <c r="C8" s="717"/>
      <c r="D8" s="12" t="str">
        <f>'Attach 3(JV)'!E8</f>
        <v>Contracts &amp; Materials dept.</v>
      </c>
      <c r="E8" s="31"/>
      <c r="F8" s="179"/>
      <c r="G8" s="179"/>
      <c r="H8" s="180"/>
      <c r="I8" s="181"/>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row>
    <row r="9" spans="1:38" ht="20.100000000000001" customHeight="1">
      <c r="A9" s="13" t="s">
        <v>345</v>
      </c>
      <c r="B9" s="720" t="str">
        <f>'Attach 3(JV)'!B9</f>
        <v/>
      </c>
      <c r="C9" s="720"/>
      <c r="D9" s="12" t="str">
        <f>'Attach 3(JV)'!E9</f>
        <v>Power Grid Corporation of India Ltd.,</v>
      </c>
      <c r="H9" s="177"/>
      <c r="I9" s="178"/>
    </row>
    <row r="10" spans="1:38" ht="20.100000000000001" customHeight="1">
      <c r="A10" s="13" t="s">
        <v>346</v>
      </c>
      <c r="B10" s="720" t="str">
        <f>'Attach 3(JV)'!B10</f>
        <v/>
      </c>
      <c r="C10" s="720"/>
      <c r="D10" s="12" t="str">
        <f>'Attach 3(JV)'!E10</f>
        <v>North Eastern Region,</v>
      </c>
      <c r="H10" s="177"/>
      <c r="I10" s="178"/>
    </row>
    <row r="11" spans="1:38" ht="20.100000000000001" customHeight="1">
      <c r="B11" s="720" t="str">
        <f>'Attach 3(JV)'!B11</f>
        <v/>
      </c>
      <c r="C11" s="720"/>
      <c r="D11" s="12" t="str">
        <f>'Attach 3(JV)'!E11</f>
        <v>Dongtieh, Lower Nongrah,</v>
      </c>
    </row>
    <row r="12" spans="1:38" ht="15" customHeight="1">
      <c r="A12" s="31"/>
      <c r="B12" s="720" t="str">
        <f>'Attach 3(JV)'!B12</f>
        <v/>
      </c>
      <c r="C12" s="720"/>
      <c r="D12" s="12" t="str">
        <f>'Attach 3(JV)'!E12</f>
        <v xml:space="preserve">Lapalang, Shillong – 793 006 (Meghalaya)     </v>
      </c>
    </row>
    <row r="13" spans="1:38" ht="20.100000000000001" customHeight="1">
      <c r="A13" s="28" t="s">
        <v>340</v>
      </c>
    </row>
    <row r="14" spans="1:38" ht="72" customHeight="1">
      <c r="A14" s="903" t="s">
        <v>351</v>
      </c>
      <c r="B14" s="903"/>
      <c r="C14" s="903"/>
      <c r="D14" s="903"/>
      <c r="E14" s="903"/>
    </row>
    <row r="15" spans="1:38" ht="20.100000000000001" customHeight="1">
      <c r="A15" s="105" t="s">
        <v>357</v>
      </c>
      <c r="B15" s="105" t="s">
        <v>358</v>
      </c>
      <c r="C15" s="105" t="s">
        <v>359</v>
      </c>
      <c r="D15" s="105" t="s">
        <v>341</v>
      </c>
      <c r="E15" s="105" t="s">
        <v>342</v>
      </c>
    </row>
    <row r="16" spans="1:38" ht="20.100000000000001" customHeight="1">
      <c r="A16" s="106">
        <v>1</v>
      </c>
      <c r="B16" s="186"/>
      <c r="C16" s="186"/>
      <c r="D16" s="186"/>
      <c r="E16" s="186"/>
    </row>
    <row r="17" spans="1:5" ht="20.100000000000001" customHeight="1">
      <c r="A17" s="107">
        <v>2</v>
      </c>
      <c r="B17" s="187"/>
      <c r="C17" s="187"/>
      <c r="D17" s="187"/>
      <c r="E17" s="187"/>
    </row>
    <row r="18" spans="1:5" ht="20.100000000000001" customHeight="1">
      <c r="A18" s="107">
        <v>3</v>
      </c>
      <c r="B18" s="187"/>
      <c r="C18" s="187"/>
      <c r="D18" s="187"/>
      <c r="E18" s="187"/>
    </row>
    <row r="19" spans="1:5" ht="20.100000000000001" customHeight="1">
      <c r="A19" s="107">
        <v>4</v>
      </c>
      <c r="B19" s="187"/>
      <c r="C19" s="187"/>
      <c r="D19" s="187"/>
      <c r="E19" s="187"/>
    </row>
    <row r="20" spans="1:5" ht="19.5" customHeight="1">
      <c r="A20" s="108">
        <v>5</v>
      </c>
      <c r="B20" s="188"/>
      <c r="C20" s="188"/>
      <c r="D20" s="188"/>
      <c r="E20" s="188"/>
    </row>
    <row r="21" spans="1:5" ht="62.25" customHeight="1">
      <c r="A21" s="24"/>
      <c r="B21" s="24"/>
      <c r="C21" s="24"/>
      <c r="D21" s="24"/>
      <c r="E21" s="24"/>
    </row>
    <row r="22" spans="1:5" ht="62.25" customHeight="1">
      <c r="A22" s="903" t="s">
        <v>352</v>
      </c>
      <c r="B22" s="903"/>
      <c r="C22" s="903"/>
      <c r="D22" s="903"/>
      <c r="E22" s="903"/>
    </row>
    <row r="23" spans="1:5" ht="15.95" customHeight="1"/>
    <row r="24" spans="1:5" ht="23.1" customHeight="1">
      <c r="C24" s="36"/>
    </row>
    <row r="25" spans="1:5" ht="23.1" customHeight="1">
      <c r="A25" s="35" t="s">
        <v>7</v>
      </c>
      <c r="B25" s="57" t="str">
        <f>'Attach 3(JV)'!B24</f>
        <v>--</v>
      </c>
      <c r="C25" s="36" t="s">
        <v>5</v>
      </c>
      <c r="D25" s="902" t="str">
        <f>'Attach 3(JV)'!E24</f>
        <v/>
      </c>
      <c r="E25" s="902"/>
    </row>
    <row r="26" spans="1:5" ht="56.25" customHeight="1">
      <c r="A26" s="35" t="s">
        <v>8</v>
      </c>
      <c r="B26" s="184" t="str">
        <f>'Attach 3(JV)'!B25</f>
        <v/>
      </c>
      <c r="C26" s="36" t="s">
        <v>6</v>
      </c>
      <c r="D26" s="184" t="str">
        <f>'Attach 3(JV)'!E25</f>
        <v/>
      </c>
    </row>
    <row r="27" spans="1:5" ht="23.1" customHeight="1">
      <c r="C27" s="36"/>
      <c r="D27" s="36"/>
    </row>
    <row r="28" spans="1:5" ht="20.100000000000001" customHeight="1"/>
    <row r="29" spans="1:5" ht="20.100000000000001" customHeight="1">
      <c r="A29" s="37"/>
    </row>
    <row r="30" spans="1:5" ht="20.100000000000001" customHeight="1"/>
    <row r="31" spans="1:5" ht="20.100000000000001" customHeight="1"/>
    <row r="32" spans="1:5" ht="20.100000000000001" customHeight="1">
      <c r="A32" s="37"/>
    </row>
    <row r="33" spans="1:1" ht="20.100000000000001" customHeight="1"/>
    <row r="34" spans="1:1" ht="20.100000000000001" customHeight="1">
      <c r="A34" s="37"/>
    </row>
    <row r="35" spans="1:1" ht="20.100000000000001" customHeight="1"/>
    <row r="36" spans="1:1" ht="20.100000000000001" customHeight="1">
      <c r="A36" s="37"/>
    </row>
    <row r="37" spans="1:1" ht="20.100000000000001" customHeight="1"/>
    <row r="38" spans="1:1" ht="20.100000000000001" customHeight="1"/>
    <row r="39" spans="1:1" ht="20.100000000000001" customHeight="1"/>
    <row r="40" spans="1:1" ht="20.100000000000001" customHeight="1"/>
  </sheetData>
  <sheetProtection algorithmName="SHA-512" hashValue="YdkuWrIk4RYyY4ty7rNHVEz4l1SowQcvqjkWf6OfPp1dlMImNWf87dtB8QdH3uEiLZNM28UwwbHFH++9pJI6+A==" saltValue="0dLQz6ikJWCqnHFCeHGWkA==" spinCount="100000" sheet="1" formatColumns="0" formatRows="0" selectLockedCells="1"/>
  <customSheetViews>
    <customSheetView guid="{6B7F77A9-4430-40F3-B9B2-DA771FBECFA7}" scale="90" showPageBreaks="1" showGridLines="0" zeroValues="0" fitToPage="1" printArea="1" view="pageBreakPreview">
      <selection activeCell="B16" sqref="B16"/>
      <pageMargins left="0.75" right="0.63" top="0.57999999999999996" bottom="0.4" header="0.34" footer="0.2"/>
      <pageSetup scale="94" orientation="portrait" r:id="rId1"/>
      <headerFooter alignWithMargins="0">
        <oddFooter>&amp;R&amp;"Book Antiqua,Bold"&amp;8 Page &amp;P of &amp;N</oddFooter>
      </headerFooter>
    </customSheetView>
    <customSheetView guid="{FB41F969-87BE-4AD1-A99C-A5F9EA1C8FCB}" scale="90" showPageBreaks="1" showGridLines="0" zeroValues="0" fitToPage="1" printArea="1" view="pageBreakPreview" topLeftCell="A10">
      <selection activeCell="B16" sqref="B16"/>
      <pageMargins left="0.75" right="0.63" top="0.57999999999999996" bottom="0.4" header="0.34" footer="0.2"/>
      <pageSetup scale="92" orientation="portrait" r:id="rId2"/>
      <headerFooter alignWithMargins="0">
        <oddFooter>&amp;R&amp;"Book Antiqua,Bold"&amp;8 Page &amp;P of &amp;N</oddFooter>
      </headerFooter>
    </customSheetView>
    <customSheetView guid="{47D52ECC-373D-4A7A-838F-7112A4A0A94F}" scale="110" showPageBreaks="1" showGridLines="0" zeroValues="0" fitToPage="1" printArea="1" view="pageBreakPreview">
      <selection activeCell="B16" sqref="B16"/>
      <pageMargins left="0.75" right="0.63" top="0.57999999999999996" bottom="0.4" header="0.34" footer="0.2"/>
      <pageSetup scale="96" orientation="portrait" r:id="rId3"/>
      <headerFooter alignWithMargins="0">
        <oddFooter>&amp;R&amp;"Book Antiqua,Bold"&amp;8 Page &amp;P of &amp;N</oddFooter>
      </headerFooter>
    </customSheetView>
    <customSheetView guid="{BA86FE7A-199D-4ABD-A444-AE6BFDF4BCC9}" scale="145" showPageBreaks="1" showGridLines="0" zeroValues="0" fitToPage="1" printArea="1" view="pageBreakPreview" topLeftCell="A4">
      <selection activeCell="B17" sqref="B17"/>
      <pageMargins left="0.75" right="0.63" top="0.57999999999999996" bottom="0.4" header="0.34" footer="0.2"/>
      <pageSetup orientation="portrait" r:id="rId4"/>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5"/>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6"/>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7"/>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8"/>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9"/>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10"/>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11"/>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2"/>
      <headerFooter alignWithMargins="0">
        <oddFooter>&amp;R&amp;"Book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5"/>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8"/>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9"/>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20"/>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21"/>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22"/>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23"/>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24"/>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25"/>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26"/>
      <headerFooter alignWithMargins="0">
        <oddFooter>&amp;R&amp;"Book Antiqua,Bold"&amp;8 Page &amp;P of &amp;N</oddFooter>
      </headerFooter>
    </customSheetView>
    <customSheetView guid="{347D9A5E-5167-4CD7-A121-BEAF211F64E4}" scale="110" showPageBreaks="1" showGridLines="0" zeroValues="0" fitToPage="1" printArea="1" view="pageBreakPreview">
      <selection activeCell="B16" sqref="B16"/>
      <pageMargins left="0.75" right="0.63" top="0.57999999999999996" bottom="0.4" header="0.34" footer="0.2"/>
      <pageSetup scale="96" orientation="portrait" r:id="rId27"/>
      <headerFooter alignWithMargins="0">
        <oddFooter>&amp;R&amp;"Book Antiqua,Bold"&amp;8 Page &amp;P of &amp;N</oddFooter>
      </headerFooter>
    </customSheetView>
    <customSheetView guid="{72B383D4-8341-48BE-BBCC-63C6785ABF81}" scale="110" showPageBreaks="1" showGridLines="0" zeroValues="0" fitToPage="1" printArea="1" view="pageBreakPreview" topLeftCell="A16">
      <selection activeCell="B16" sqref="B16"/>
      <pageMargins left="0.75" right="0.63" top="0.57999999999999996" bottom="0.4" header="0.34" footer="0.2"/>
      <pageSetup scale="96" orientation="portrait" r:id="rId28"/>
      <headerFooter alignWithMargins="0">
        <oddFooter>&amp;R&amp;"Book Antiqua,Bold"&amp;8 Page &amp;P of &amp;N</oddFooter>
      </headerFooter>
    </customSheetView>
    <customSheetView guid="{FA2C7011-FA7A-401B-B8DD-29ECBD541846}" scale="90" showPageBreaks="1" showGridLines="0" zeroValues="0" fitToPage="1" printArea="1" view="pageBreakPreview" topLeftCell="A10">
      <selection activeCell="B16" sqref="B16"/>
      <pageMargins left="0.75" right="0.63" top="0.57999999999999996" bottom="0.4" header="0.34" footer="0.2"/>
      <pageSetup scale="96" orientation="portrait" r:id="rId29"/>
      <headerFooter alignWithMargins="0">
        <oddFooter>&amp;R&amp;"Book Antiqua,Bold"&amp;8 Page &amp;P of &amp;N</oddFooter>
      </headerFooter>
    </customSheetView>
    <customSheetView guid="{7706378E-40E2-4583-90AF-E6E1DCB3696C}" scale="90" showPageBreaks="1" showGridLines="0" zeroValues="0" fitToPage="1" printArea="1" view="pageBreakPreview">
      <selection activeCell="B16" sqref="B16"/>
      <pageMargins left="0.75" right="0.63" top="0.57999999999999996" bottom="0.4" header="0.34" footer="0.2"/>
      <pageSetup scale="94" orientation="portrait" r:id="rId30"/>
      <headerFooter alignWithMargins="0">
        <oddFooter>&amp;R&amp;"Book Antiqua,Bold"&amp;8 Page &amp;P of &amp;N</oddFooter>
      </headerFooter>
    </customSheetView>
  </customSheetViews>
  <mergeCells count="11">
    <mergeCell ref="A1:C1"/>
    <mergeCell ref="A3:E3"/>
    <mergeCell ref="A5:E5"/>
    <mergeCell ref="A14:E14"/>
    <mergeCell ref="A8:C8"/>
    <mergeCell ref="D25:E25"/>
    <mergeCell ref="A22:E22"/>
    <mergeCell ref="B9:C9"/>
    <mergeCell ref="B10:C10"/>
    <mergeCell ref="B11:C11"/>
    <mergeCell ref="B12:C12"/>
  </mergeCells>
  <phoneticPr fontId="7" type="noConversion"/>
  <pageMargins left="0.75" right="0.63" top="0.57999999999999996" bottom="0.4" header="0.34" footer="0.2"/>
  <pageSetup scale="89" orientation="portrait" r:id="rId31"/>
  <headerFooter alignWithMargins="0">
    <oddFooter>&amp;R&amp;"Book Antiqua,Bold"&amp;8 Page &amp;P of &amp;N</oddFooter>
  </headerFooter>
  <drawing r:id="rId3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15"/>
    <pageSetUpPr fitToPage="1"/>
  </sheetPr>
  <dimension ref="A1:I35"/>
  <sheetViews>
    <sheetView showGridLines="0" view="pageBreakPreview" zoomScale="70" zoomScaleSheetLayoutView="70" workbookViewId="0">
      <selection activeCell="B16" sqref="B16:E16"/>
    </sheetView>
  </sheetViews>
  <sheetFormatPr defaultColWidth="9.140625" defaultRowHeight="16.5"/>
  <cols>
    <col min="1" max="1" width="12.140625" style="28" customWidth="1"/>
    <col min="2" max="2" width="20.5703125" style="28" customWidth="1"/>
    <col min="3" max="3" width="11.42578125" style="28" customWidth="1"/>
    <col min="4" max="4" width="15.42578125" style="28" customWidth="1"/>
    <col min="5" max="5" width="50.5703125" style="28" customWidth="1"/>
    <col min="6" max="8" width="9.140625" style="23"/>
    <col min="9" max="16384" width="9.140625" style="24"/>
  </cols>
  <sheetData>
    <row r="1" spans="1:9" ht="31.5" customHeight="1">
      <c r="A1" s="723" t="str">
        <f>'Attach 3(JV)'!A1</f>
        <v>Specification No. :NESH/CSM/4905-01</v>
      </c>
      <c r="B1" s="723"/>
      <c r="C1" s="723"/>
      <c r="D1" s="723"/>
      <c r="E1" s="242" t="str">
        <f>"Attachment-4(B) "&amp; 'Attach 3(JV)'!AT1</f>
        <v xml:space="preserve">Attachment-4(B) </v>
      </c>
    </row>
    <row r="3" spans="1:9" ht="127.5" customHeight="1">
      <c r="A3" s="634" t="str">
        <f>'Attach 3(JV)'!A3</f>
        <v>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B3" s="635"/>
      <c r="C3" s="635"/>
      <c r="D3" s="635"/>
      <c r="E3" s="635"/>
      <c r="F3" s="25"/>
      <c r="G3" s="26"/>
      <c r="H3" s="25"/>
    </row>
    <row r="4" spans="1:9" ht="20.100000000000001" customHeight="1">
      <c r="A4" s="27"/>
      <c r="H4" s="29"/>
      <c r="I4" s="11"/>
    </row>
    <row r="5" spans="1:9" ht="20.100000000000001" customHeight="1">
      <c r="A5" s="669" t="s">
        <v>350</v>
      </c>
      <c r="B5" s="669"/>
      <c r="C5" s="669"/>
      <c r="D5" s="669"/>
      <c r="E5" s="669"/>
      <c r="F5" s="30"/>
      <c r="H5" s="29"/>
      <c r="I5" s="11"/>
    </row>
    <row r="6" spans="1:9" ht="20.100000000000001" customHeight="1">
      <c r="A6" s="31"/>
      <c r="H6" s="29"/>
      <c r="I6" s="11"/>
    </row>
    <row r="7" spans="1:9" ht="20.100000000000001" customHeight="1">
      <c r="A7" s="32" t="str">
        <f>'Attach 3(JV)'!A7</f>
        <v>Bidder’s Name and Address (Sole Bidder) :</v>
      </c>
      <c r="E7" s="15" t="str">
        <f>'Attach 3(JV)'!E7</f>
        <v>To:</v>
      </c>
      <c r="H7" s="29"/>
      <c r="I7" s="11"/>
    </row>
    <row r="8" spans="1:9" ht="36" customHeight="1">
      <c r="A8" s="717" t="str">
        <f>'Attach 3(JV)'!A8</f>
        <v/>
      </c>
      <c r="B8" s="717"/>
      <c r="C8" s="717"/>
      <c r="D8" s="717"/>
      <c r="E8" s="12" t="str">
        <f>'Attach 3(JV)'!E8</f>
        <v>Contracts &amp; Materials dept.</v>
      </c>
      <c r="H8" s="29"/>
      <c r="I8" s="11"/>
    </row>
    <row r="9" spans="1:9" ht="20.100000000000001" customHeight="1">
      <c r="A9" s="13" t="s">
        <v>345</v>
      </c>
      <c r="B9" s="720" t="str">
        <f>'Attach 3(JV)'!B9</f>
        <v/>
      </c>
      <c r="C9" s="720"/>
      <c r="D9" s="720"/>
      <c r="E9" s="12" t="str">
        <f>'Attach 3(JV)'!E9</f>
        <v>Power Grid Corporation of India Ltd.,</v>
      </c>
      <c r="H9" s="29"/>
      <c r="I9" s="11"/>
    </row>
    <row r="10" spans="1:9" ht="20.100000000000001" customHeight="1">
      <c r="A10" s="13" t="s">
        <v>346</v>
      </c>
      <c r="B10" s="720" t="str">
        <f>'Attach 3(JV)'!B10</f>
        <v/>
      </c>
      <c r="C10" s="720"/>
      <c r="D10" s="720"/>
      <c r="E10" s="12" t="str">
        <f>'Attach 3(JV)'!E10</f>
        <v>North Eastern Region,</v>
      </c>
      <c r="H10" s="29"/>
      <c r="I10" s="11"/>
    </row>
    <row r="11" spans="1:9" ht="20.100000000000001" customHeight="1">
      <c r="B11" s="720" t="str">
        <f>'Attach 3(JV)'!B11</f>
        <v/>
      </c>
      <c r="C11" s="720"/>
      <c r="D11" s="720"/>
      <c r="E11" s="12" t="str">
        <f>'Attach 3(JV)'!E11</f>
        <v>Dongtieh, Lower Nongrah,</v>
      </c>
    </row>
    <row r="12" spans="1:9" ht="20.100000000000001" customHeight="1">
      <c r="A12" s="31"/>
      <c r="B12" s="720" t="str">
        <f>'Attach 3(JV)'!B12</f>
        <v/>
      </c>
      <c r="C12" s="720"/>
      <c r="D12" s="720"/>
      <c r="E12" s="12" t="str">
        <f>'Attach 3(JV)'!E12</f>
        <v xml:space="preserve">Lapalang, Shillong – 793 006 (Meghalaya)     </v>
      </c>
    </row>
    <row r="13" spans="1:9" ht="20.100000000000001" customHeight="1">
      <c r="A13" s="28" t="s">
        <v>340</v>
      </c>
    </row>
    <row r="14" spans="1:9" ht="20.100000000000001" customHeight="1">
      <c r="A14" s="31"/>
    </row>
    <row r="15" spans="1:9" ht="87.75" customHeight="1">
      <c r="A15" s="903" t="s">
        <v>360</v>
      </c>
      <c r="B15" s="903"/>
      <c r="C15" s="903"/>
      <c r="D15" s="903"/>
      <c r="E15" s="903"/>
    </row>
    <row r="16" spans="1:9" ht="30" customHeight="1">
      <c r="A16" s="62" t="s">
        <v>353</v>
      </c>
      <c r="B16" s="904"/>
      <c r="C16" s="904"/>
      <c r="D16" s="904"/>
      <c r="E16" s="904"/>
    </row>
    <row r="17" spans="1:5" ht="30" customHeight="1">
      <c r="A17" s="62" t="s">
        <v>354</v>
      </c>
      <c r="B17" s="904"/>
      <c r="C17" s="904"/>
      <c r="D17" s="904"/>
      <c r="E17" s="904"/>
    </row>
    <row r="18" spans="1:5" ht="30" customHeight="1">
      <c r="A18" s="62" t="s">
        <v>355</v>
      </c>
      <c r="B18" s="904"/>
      <c r="C18" s="904"/>
      <c r="D18" s="904"/>
      <c r="E18" s="904"/>
    </row>
    <row r="19" spans="1:5" ht="30" customHeight="1">
      <c r="A19" s="41" t="s">
        <v>356</v>
      </c>
      <c r="B19" s="904"/>
      <c r="C19" s="904"/>
      <c r="D19" s="904"/>
      <c r="E19" s="904"/>
    </row>
    <row r="20" spans="1:5" ht="30" customHeight="1">
      <c r="A20" s="41" t="s">
        <v>75</v>
      </c>
      <c r="B20" s="904"/>
      <c r="C20" s="904"/>
      <c r="D20" s="904"/>
      <c r="E20" s="904"/>
    </row>
    <row r="21" spans="1:5" ht="30" customHeight="1">
      <c r="A21" s="41" t="s">
        <v>78</v>
      </c>
      <c r="B21" s="904"/>
      <c r="C21" s="904"/>
      <c r="D21" s="904"/>
      <c r="E21" s="904"/>
    </row>
    <row r="22" spans="1:5" ht="16.5" customHeight="1">
      <c r="A22" s="100"/>
    </row>
    <row r="23" spans="1:5" ht="27.95" customHeight="1">
      <c r="D23" s="36"/>
    </row>
    <row r="24" spans="1:5" ht="27.95" customHeight="1">
      <c r="A24" s="35" t="s">
        <v>7</v>
      </c>
      <c r="B24" s="57" t="str">
        <f>'Attach 3(JV)'!B24</f>
        <v>--</v>
      </c>
      <c r="D24" s="36" t="s">
        <v>5</v>
      </c>
      <c r="E24" s="184" t="str">
        <f>'Attach 3(JV)'!E24</f>
        <v/>
      </c>
    </row>
    <row r="25" spans="1:5" ht="27.95" customHeight="1">
      <c r="A25" s="35" t="s">
        <v>8</v>
      </c>
      <c r="B25" s="184" t="str">
        <f>'Attach 3(JV)'!B25</f>
        <v/>
      </c>
      <c r="D25" s="36" t="s">
        <v>6</v>
      </c>
      <c r="E25" s="184" t="str">
        <f>'Attach 3(JV)'!E25</f>
        <v/>
      </c>
    </row>
    <row r="26" spans="1:5" ht="27.95" customHeight="1">
      <c r="D26" s="36"/>
    </row>
    <row r="27" spans="1:5" ht="33" customHeight="1"/>
    <row r="28" spans="1:5" ht="33" customHeight="1">
      <c r="A28" s="37"/>
    </row>
    <row r="29" spans="1:5" ht="20.100000000000001" customHeight="1"/>
    <row r="30" spans="1:5" ht="20.100000000000001" customHeight="1"/>
    <row r="31" spans="1:5" ht="20.100000000000001" customHeight="1">
      <c r="A31" s="37"/>
    </row>
    <row r="32" spans="1:5" ht="20.100000000000001" customHeight="1"/>
    <row r="33" spans="1:1" ht="20.100000000000001" customHeight="1">
      <c r="A33" s="37"/>
    </row>
    <row r="34" spans="1:1" ht="20.100000000000001" customHeight="1"/>
    <row r="35" spans="1:1">
      <c r="A35" s="37"/>
    </row>
  </sheetData>
  <sheetProtection algorithmName="SHA-512" hashValue="OIYv7/cYufwZ+0ZDYevdDWVYh+umJGp0hIVNzAoCETJ0NmNlE5kh3cG0TimvqWJF8r0/RPPhmCD0tWV88DdjkA==" saltValue="5eaC4uoyBaYyZCJ4znu+tg==" spinCount="100000" sheet="1" formatColumns="0" formatRows="0" selectLockedCells="1"/>
  <customSheetViews>
    <customSheetView guid="{6B7F77A9-4430-40F3-B9B2-DA771FBECFA7}" scale="90" showPageBreaks="1" showGridLines="0" fitToPage="1" printArea="1" view="pageBreakPreview">
      <selection activeCell="B16" sqref="B16:E16"/>
      <pageMargins left="0.75" right="0.63" top="0.57999999999999996" bottom="0.6" header="0.34" footer="0.35"/>
      <pageSetup scale="92" orientation="portrait" r:id="rId1"/>
      <headerFooter alignWithMargins="0">
        <oddFooter>&amp;R&amp;"Book Antiqua,Bold"&amp;8 Page &amp;P of &amp;N</oddFooter>
      </headerFooter>
    </customSheetView>
    <customSheetView guid="{FB41F969-87BE-4AD1-A99C-A5F9EA1C8FCB}" scale="90" showPageBreaks="1" showGridLines="0" fitToPage="1" printArea="1" view="pageBreakPreview">
      <selection activeCell="B16" sqref="B16:E16"/>
      <pageMargins left="0.75" right="0.63" top="0.57999999999999996" bottom="0.6" header="0.34" footer="0.35"/>
      <pageSetup scale="91"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B16" sqref="B16:E16"/>
      <pageMargins left="0.75" right="0.63" top="0.57999999999999996" bottom="0.6" header="0.34" footer="0.35"/>
      <pageSetup scale="92" orientation="portrait" r:id="rId3"/>
      <headerFooter alignWithMargins="0">
        <oddFooter>&amp;R&amp;"Book Antiqua,Bold"&amp;8 Page &amp;P of &amp;N</oddFooter>
      </headerFooter>
    </customSheetView>
    <customSheetView guid="{BA86FE7A-199D-4ABD-A444-AE6BFDF4BCC9}" scale="145" showPageBreaks="1" showGridLines="0" fitToPage="1" printArea="1" view="pageBreakPreview" topLeftCell="A10">
      <selection activeCell="B17" sqref="B17:E17"/>
      <pageMargins left="0.75" right="0.63" top="0.57999999999999996" bottom="0.6" header="0.34" footer="0.35"/>
      <pageSetup scale="91"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9"/>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10"/>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15"/>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20"/>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21"/>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23"/>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25"/>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selection activeCell="B16" sqref="B16:E16"/>
      <pageMargins left="0.75" right="0.63" top="0.57999999999999996" bottom="0.6" header="0.34" footer="0.35"/>
      <pageSetup scale="92" orientation="portrait" r:id="rId27"/>
      <headerFooter alignWithMargins="0">
        <oddFooter>&amp;R&amp;"Book Antiqua,Bold"&amp;8 Page &amp;P of &amp;N</oddFooter>
      </headerFooter>
    </customSheetView>
    <customSheetView guid="{72B383D4-8341-48BE-BBCC-63C6785ABF81}" showPageBreaks="1" showGridLines="0" fitToPage="1" printArea="1" view="pageBreakPreview" topLeftCell="A15">
      <selection activeCell="B16" sqref="B16:E16"/>
      <pageMargins left="0.75" right="0.63" top="0.57999999999999996" bottom="0.6" header="0.34" footer="0.35"/>
      <pageSetup scale="92" orientation="portrait" r:id="rId28"/>
      <headerFooter alignWithMargins="0">
        <oddFooter>&amp;R&amp;"Book Antiqua,Bold"&amp;8 Page &amp;P of &amp;N</oddFooter>
      </headerFooter>
    </customSheetView>
    <customSheetView guid="{FA2C7011-FA7A-401B-B8DD-29ECBD541846}" scale="90" showPageBreaks="1" showGridLines="0" fitToPage="1" printArea="1" view="pageBreakPreview">
      <selection activeCell="B16" sqref="B16:E16"/>
      <pageMargins left="0.75" right="0.63" top="0.57999999999999996" bottom="0.6" header="0.34" footer="0.35"/>
      <pageSetup scale="92" orientation="portrait" r:id="rId29"/>
      <headerFooter alignWithMargins="0">
        <oddFooter>&amp;R&amp;"Book Antiqua,Bold"&amp;8 Page &amp;P of &amp;N</oddFooter>
      </headerFooter>
    </customSheetView>
    <customSheetView guid="{7706378E-40E2-4583-90AF-E6E1DCB3696C}" scale="90" showPageBreaks="1" showGridLines="0" fitToPage="1" printArea="1" view="pageBreakPreview">
      <selection activeCell="B16" sqref="B16:E16"/>
      <pageMargins left="0.75" right="0.63" top="0.57999999999999996" bottom="0.6" header="0.34" footer="0.35"/>
      <pageSetup scale="92" orientation="portrait" r:id="rId30"/>
      <headerFooter alignWithMargins="0">
        <oddFooter>&amp;R&amp;"Book Antiqua,Bold"&amp;8 Page &amp;P of &amp;N</oddFooter>
      </headerFooter>
    </customSheetView>
  </customSheetViews>
  <mergeCells count="15">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 ref="B20:E20"/>
  </mergeCells>
  <phoneticPr fontId="7" type="noConversion"/>
  <pageMargins left="0.75" right="0.63" top="0.57999999999999996" bottom="0.6" header="0.34" footer="0.35"/>
  <pageSetup scale="89" orientation="portrait" r:id="rId31"/>
  <headerFooter alignWithMargins="0">
    <oddFooter>&amp;R&amp;"Book Antiqua,Bold"&amp;8 Page &amp;P of &amp;N</oddFooter>
  </headerFooter>
  <drawing r:id="rId3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1"/>
    <pageSetUpPr fitToPage="1"/>
  </sheetPr>
  <dimension ref="A1:I110"/>
  <sheetViews>
    <sheetView showGridLines="0" view="pageBreakPreview" zoomScale="80" zoomScaleSheetLayoutView="80" workbookViewId="0">
      <selection activeCell="D17" sqref="D17"/>
    </sheetView>
  </sheetViews>
  <sheetFormatPr defaultColWidth="9.140625" defaultRowHeight="16.5"/>
  <cols>
    <col min="1" max="1" width="12.140625" style="28" customWidth="1"/>
    <col min="2" max="2" width="30.7109375" style="28" customWidth="1"/>
    <col min="3" max="3" width="20.42578125" style="28" customWidth="1"/>
    <col min="4" max="4" width="24.28515625" style="28" customWidth="1"/>
    <col min="5" max="5" width="35.140625" style="28" customWidth="1"/>
    <col min="6" max="7" width="9.140625" style="23"/>
    <col min="8" max="8" width="0" style="23" hidden="1" customWidth="1"/>
    <col min="9" max="16384" width="9.140625" style="24"/>
  </cols>
  <sheetData>
    <row r="1" spans="1:9" ht="15">
      <c r="A1" s="723" t="str">
        <f>'Attach 3(JV)'!A1</f>
        <v>Specification No. :NESH/CSM/4905-01</v>
      </c>
      <c r="B1" s="723"/>
      <c r="C1" s="723"/>
      <c r="D1" s="905" t="str">
        <f>"Attachment-5 " &amp; 'Attach 3(JV)'!AT1</f>
        <v xml:space="preserve">Attachment-5 </v>
      </c>
      <c r="E1" s="905"/>
    </row>
    <row r="2" spans="1:9" ht="8.1" customHeight="1"/>
    <row r="3" spans="1:9" ht="120.75" customHeight="1">
      <c r="A3" s="634" t="str">
        <f>'Attach 3(JV)'!A3</f>
        <v>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B3" s="635"/>
      <c r="C3" s="635"/>
      <c r="D3" s="635"/>
      <c r="E3" s="635"/>
      <c r="F3" s="25"/>
      <c r="G3" s="26"/>
      <c r="H3" s="25"/>
    </row>
    <row r="4" spans="1:9" ht="3.75" hidden="1" customHeight="1">
      <c r="A4" s="27"/>
      <c r="H4" s="29"/>
      <c r="I4" s="11"/>
    </row>
    <row r="5" spans="1:9" ht="20.100000000000001" customHeight="1">
      <c r="A5" s="669" t="s">
        <v>361</v>
      </c>
      <c r="B5" s="669"/>
      <c r="C5" s="669"/>
      <c r="D5" s="669"/>
      <c r="E5" s="669"/>
      <c r="F5" s="30"/>
      <c r="H5" s="29"/>
      <c r="I5" s="11"/>
    </row>
    <row r="6" spans="1:9" ht="8.1" customHeight="1">
      <c r="A6" s="31"/>
      <c r="H6" s="29"/>
      <c r="I6" s="11"/>
    </row>
    <row r="7" spans="1:9" ht="20.100000000000001" customHeight="1">
      <c r="A7" s="32" t="str">
        <f>'Attach 3(JV)'!A7</f>
        <v>Bidder’s Name and Address (Sole Bidder) :</v>
      </c>
      <c r="B7" s="31"/>
      <c r="C7" s="31"/>
      <c r="D7" s="15" t="str">
        <f>'Attach 3(JV)'!E7</f>
        <v>To:</v>
      </c>
      <c r="H7" s="29"/>
      <c r="I7" s="11"/>
    </row>
    <row r="8" spans="1:9" ht="36" customHeight="1">
      <c r="A8" s="717" t="str">
        <f>'Attach 3(JV)'!A8</f>
        <v/>
      </c>
      <c r="B8" s="717"/>
      <c r="C8" s="717"/>
      <c r="D8" s="12" t="str">
        <f>'Attach 3(JV)'!E8</f>
        <v>Contracts &amp; Materials dept.</v>
      </c>
      <c r="H8" s="29"/>
      <c r="I8" s="11"/>
    </row>
    <row r="9" spans="1:9" ht="20.100000000000001" customHeight="1">
      <c r="A9" s="13" t="s">
        <v>345</v>
      </c>
      <c r="B9" s="720" t="str">
        <f>'Attach 3(JV)'!B9</f>
        <v/>
      </c>
      <c r="C9" s="720"/>
      <c r="D9" s="12" t="str">
        <f>'Attach 3(JV)'!E9</f>
        <v>Power Grid Corporation of India Ltd.,</v>
      </c>
      <c r="H9" s="29"/>
      <c r="I9" s="11"/>
    </row>
    <row r="10" spans="1:9" ht="20.100000000000001" customHeight="1">
      <c r="A10" s="13" t="s">
        <v>346</v>
      </c>
      <c r="B10" s="720" t="str">
        <f>'Attach 3(JV)'!B10</f>
        <v/>
      </c>
      <c r="C10" s="720"/>
      <c r="D10" s="12" t="str">
        <f>'Attach 3(JV)'!E10</f>
        <v>North Eastern Region,</v>
      </c>
      <c r="H10" s="29"/>
      <c r="I10" s="11"/>
    </row>
    <row r="11" spans="1:9" ht="20.100000000000001" customHeight="1">
      <c r="B11" s="720" t="str">
        <f>'Attach 3(JV)'!B11</f>
        <v/>
      </c>
      <c r="C11" s="720"/>
      <c r="D11" s="12" t="str">
        <f>'Attach 3(JV)'!E11</f>
        <v>Dongtieh, Lower Nongrah,</v>
      </c>
    </row>
    <row r="12" spans="1:9" ht="17.25" customHeight="1">
      <c r="A12" s="31"/>
      <c r="B12" s="720" t="str">
        <f>'Attach 3(JV)'!B12</f>
        <v/>
      </c>
      <c r="C12" s="720"/>
      <c r="D12" s="12" t="str">
        <f>'Attach 3(JV)'!E12</f>
        <v xml:space="preserve">Lapalang, Shillong – 793 006 (Meghalaya)     </v>
      </c>
    </row>
    <row r="13" spans="1:9" ht="20.100000000000001" customHeight="1">
      <c r="A13" s="28" t="s">
        <v>340</v>
      </c>
    </row>
    <row r="14" spans="1:9" ht="45.75" customHeight="1">
      <c r="A14" s="626" t="s">
        <v>362</v>
      </c>
      <c r="B14" s="626"/>
      <c r="C14" s="626"/>
      <c r="D14" s="626"/>
      <c r="E14" s="626"/>
      <c r="F14" s="33"/>
      <c r="G14" s="33"/>
      <c r="H14" s="33"/>
    </row>
    <row r="15" spans="1:9" ht="32.1" customHeight="1">
      <c r="A15" s="918" t="s">
        <v>343</v>
      </c>
      <c r="B15" s="918" t="s">
        <v>359</v>
      </c>
      <c r="C15" s="918" t="s">
        <v>363</v>
      </c>
      <c r="D15" s="916" t="s">
        <v>364</v>
      </c>
      <c r="E15" s="917"/>
      <c r="F15" s="33"/>
      <c r="G15" s="33"/>
      <c r="H15" s="33"/>
    </row>
    <row r="16" spans="1:9" ht="19.5" customHeight="1">
      <c r="A16" s="919"/>
      <c r="B16" s="919"/>
      <c r="C16" s="919"/>
      <c r="D16" s="42" t="s">
        <v>365</v>
      </c>
      <c r="E16" s="42" t="s">
        <v>366</v>
      </c>
      <c r="F16" s="33"/>
      <c r="G16" s="33"/>
      <c r="H16" s="33"/>
    </row>
    <row r="17" spans="1:8" ht="21.95" customHeight="1">
      <c r="A17" s="96">
        <v>1</v>
      </c>
      <c r="B17" s="195"/>
      <c r="C17" s="195"/>
      <c r="D17" s="195"/>
      <c r="E17" s="195"/>
      <c r="F17" s="33"/>
      <c r="G17" s="33"/>
      <c r="H17" s="33"/>
    </row>
    <row r="18" spans="1:8" ht="21.95" customHeight="1">
      <c r="A18" s="97">
        <v>2</v>
      </c>
      <c r="B18" s="195"/>
      <c r="C18" s="195"/>
      <c r="D18" s="195"/>
      <c r="E18" s="195"/>
      <c r="F18" s="33"/>
      <c r="G18" s="33"/>
      <c r="H18" s="33"/>
    </row>
    <row r="19" spans="1:8" ht="21.95" customHeight="1">
      <c r="A19" s="97">
        <v>3</v>
      </c>
      <c r="B19" s="195"/>
      <c r="C19" s="195"/>
      <c r="D19" s="195"/>
      <c r="E19" s="195"/>
      <c r="F19" s="33"/>
      <c r="G19" s="33"/>
      <c r="H19" s="33"/>
    </row>
    <row r="20" spans="1:8" ht="21.95" customHeight="1">
      <c r="A20" s="97">
        <v>4</v>
      </c>
      <c r="B20" s="195"/>
      <c r="C20" s="195"/>
      <c r="D20" s="195"/>
      <c r="E20" s="195"/>
      <c r="F20" s="155"/>
      <c r="G20" s="155"/>
      <c r="H20" s="157" t="b">
        <v>0</v>
      </c>
    </row>
    <row r="21" spans="1:8" ht="21.95" customHeight="1">
      <c r="A21" s="98">
        <v>5</v>
      </c>
      <c r="B21" s="195"/>
      <c r="C21" s="195"/>
      <c r="D21" s="195"/>
      <c r="E21" s="195"/>
      <c r="F21" s="155"/>
      <c r="G21" s="155"/>
      <c r="H21" s="156"/>
    </row>
    <row r="22" spans="1:8" ht="18" customHeight="1">
      <c r="A22" s="153"/>
      <c r="B22" s="154"/>
      <c r="C22" s="154"/>
      <c r="D22" s="154"/>
      <c r="E22" s="154"/>
      <c r="F22" s="150"/>
      <c r="G22" s="150"/>
      <c r="H22" s="151"/>
    </row>
    <row r="23" spans="1:8" ht="9" customHeight="1">
      <c r="A23" s="72"/>
      <c r="B23" s="77"/>
      <c r="C23" s="77"/>
      <c r="D23" s="77"/>
      <c r="E23" s="77"/>
      <c r="F23" s="150"/>
      <c r="G23" s="150"/>
      <c r="H23" s="151"/>
    </row>
    <row r="24" spans="1:8" ht="38.25" customHeight="1">
      <c r="A24" s="906" t="s">
        <v>438</v>
      </c>
      <c r="B24" s="907"/>
      <c r="C24" s="907"/>
      <c r="D24" s="907"/>
      <c r="E24" s="907"/>
      <c r="F24" s="150"/>
      <c r="G24" s="150"/>
      <c r="H24" s="151"/>
    </row>
    <row r="25" spans="1:8" ht="54.75" customHeight="1">
      <c r="A25" s="920" t="s">
        <v>80</v>
      </c>
      <c r="B25" s="920"/>
      <c r="C25" s="920"/>
      <c r="D25" s="920"/>
      <c r="E25" s="920"/>
      <c r="F25" s="150"/>
      <c r="G25" s="150"/>
      <c r="H25" s="151"/>
    </row>
    <row r="26" spans="1:8" ht="32.1" customHeight="1">
      <c r="A26" s="918" t="s">
        <v>343</v>
      </c>
      <c r="B26" s="918" t="s">
        <v>359</v>
      </c>
      <c r="C26" s="918" t="s">
        <v>102</v>
      </c>
      <c r="D26" s="916" t="s">
        <v>103</v>
      </c>
      <c r="E26" s="917"/>
      <c r="F26" s="33"/>
      <c r="G26" s="33"/>
      <c r="H26" s="33"/>
    </row>
    <row r="27" spans="1:8" ht="22.5" customHeight="1">
      <c r="A27" s="919"/>
      <c r="B27" s="919"/>
      <c r="C27" s="919"/>
      <c r="D27" s="42" t="s">
        <v>104</v>
      </c>
      <c r="E27" s="42" t="s">
        <v>105</v>
      </c>
      <c r="F27" s="33"/>
      <c r="G27" s="33"/>
      <c r="H27" s="33"/>
    </row>
    <row r="28" spans="1:8" ht="21.95" customHeight="1">
      <c r="A28" s="149">
        <v>1</v>
      </c>
      <c r="B28" s="194"/>
      <c r="C28" s="194"/>
      <c r="D28" s="194"/>
      <c r="E28" s="194"/>
      <c r="F28" s="33"/>
      <c r="G28" s="33"/>
      <c r="H28" s="33"/>
    </row>
    <row r="29" spans="1:8" ht="21.95" customHeight="1">
      <c r="A29" s="149">
        <v>2</v>
      </c>
      <c r="B29" s="194"/>
      <c r="C29" s="194"/>
      <c r="D29" s="194"/>
      <c r="E29" s="194"/>
    </row>
    <row r="30" spans="1:8" ht="21.95" customHeight="1">
      <c r="A30" s="98">
        <v>3</v>
      </c>
      <c r="B30" s="194"/>
      <c r="C30" s="194"/>
      <c r="D30" s="194"/>
      <c r="E30" s="194"/>
    </row>
    <row r="31" spans="1:8" ht="3.75" customHeight="1">
      <c r="A31" s="126"/>
      <c r="B31" s="126"/>
      <c r="C31" s="126"/>
      <c r="D31" s="126"/>
      <c r="E31" s="126"/>
      <c r="F31" s="33"/>
      <c r="G31" s="33"/>
      <c r="H31" s="33"/>
    </row>
    <row r="32" spans="1:8" ht="11.25" customHeight="1">
      <c r="C32" s="36"/>
      <c r="F32" s="33"/>
      <c r="G32" s="33"/>
      <c r="H32" s="33"/>
    </row>
    <row r="33" spans="1:5" ht="15.95" customHeight="1">
      <c r="A33" s="35" t="s">
        <v>7</v>
      </c>
      <c r="B33" s="57" t="str">
        <f>'Attach 3(JV)'!B24</f>
        <v>--</v>
      </c>
      <c r="D33" s="36" t="s">
        <v>5</v>
      </c>
      <c r="E33" s="184" t="str">
        <f>'Attach 3(JV)'!E24</f>
        <v/>
      </c>
    </row>
    <row r="34" spans="1:5" ht="15.95" customHeight="1">
      <c r="A34" s="35" t="s">
        <v>8</v>
      </c>
      <c r="B34" s="184" t="str">
        <f>'Attach 3(JV)'!B25</f>
        <v/>
      </c>
      <c r="D34" s="36" t="s">
        <v>6</v>
      </c>
      <c r="E34" s="184" t="str">
        <f>'Attach 3(JV)'!E25</f>
        <v/>
      </c>
    </row>
    <row r="35" spans="1:5" ht="15.95" customHeight="1">
      <c r="A35" s="24"/>
      <c r="B35" s="24"/>
      <c r="C35" s="36"/>
      <c r="D35" s="24"/>
      <c r="E35" s="24"/>
    </row>
    <row r="36" spans="1:5" ht="20.100000000000001" customHeight="1">
      <c r="A36" s="20" t="str">
        <f>A1</f>
        <v>Specification No. :NESH/CSM/4905-01</v>
      </c>
      <c r="B36" s="21"/>
      <c r="C36" s="21"/>
      <c r="D36" s="21"/>
      <c r="E36" s="40" t="str">
        <f>"Annexure I to " &amp;D1</f>
        <v xml:space="preserve">Annexure I to Attachment-5 </v>
      </c>
    </row>
    <row r="37" spans="1:5" ht="18" customHeight="1">
      <c r="A37" s="37"/>
    </row>
    <row r="38" spans="1:5" ht="18" customHeight="1">
      <c r="A38" s="910" t="s">
        <v>361</v>
      </c>
      <c r="B38" s="910"/>
      <c r="C38" s="910"/>
      <c r="D38" s="910"/>
      <c r="E38" s="910"/>
    </row>
    <row r="39" spans="1:5" ht="18" customHeight="1"/>
    <row r="40" spans="1:5" ht="42" customHeight="1">
      <c r="A40" s="911" t="s">
        <v>343</v>
      </c>
      <c r="B40" s="913" t="s">
        <v>359</v>
      </c>
      <c r="C40" s="913" t="s">
        <v>363</v>
      </c>
      <c r="D40" s="916" t="s">
        <v>364</v>
      </c>
      <c r="E40" s="917"/>
    </row>
    <row r="41" spans="1:5" ht="23.25" customHeight="1">
      <c r="A41" s="912"/>
      <c r="B41" s="914"/>
      <c r="C41" s="914"/>
      <c r="D41" s="42" t="s">
        <v>365</v>
      </c>
      <c r="E41" s="42" t="s">
        <v>366</v>
      </c>
    </row>
    <row r="42" spans="1:5" ht="18" customHeight="1">
      <c r="A42" s="127"/>
      <c r="B42" s="127"/>
      <c r="C42" s="127"/>
      <c r="D42" s="127"/>
      <c r="E42" s="127"/>
    </row>
    <row r="43" spans="1:5" ht="18" customHeight="1">
      <c r="A43" s="127"/>
      <c r="B43" s="127"/>
      <c r="C43" s="127"/>
      <c r="D43" s="127"/>
      <c r="E43" s="127"/>
    </row>
    <row r="44" spans="1:5" ht="18" customHeight="1">
      <c r="A44" s="127"/>
      <c r="B44" s="127"/>
      <c r="C44" s="127"/>
      <c r="D44" s="127"/>
      <c r="E44" s="127"/>
    </row>
    <row r="45" spans="1:5" ht="18" customHeight="1">
      <c r="A45" s="127"/>
      <c r="B45" s="127"/>
      <c r="C45" s="127"/>
      <c r="D45" s="127"/>
      <c r="E45" s="127"/>
    </row>
    <row r="46" spans="1:5" ht="18" customHeight="1">
      <c r="A46" s="127"/>
      <c r="B46" s="127"/>
      <c r="C46" s="127"/>
      <c r="D46" s="127"/>
      <c r="E46" s="127"/>
    </row>
    <row r="47" spans="1:5" ht="18" customHeight="1">
      <c r="A47" s="127"/>
      <c r="B47" s="127"/>
      <c r="C47" s="127"/>
      <c r="D47" s="127"/>
      <c r="E47" s="127"/>
    </row>
    <row r="48" spans="1:5" ht="18" customHeight="1">
      <c r="A48" s="127"/>
      <c r="B48" s="127"/>
      <c r="C48" s="127"/>
      <c r="D48" s="127"/>
      <c r="E48" s="127"/>
    </row>
    <row r="49" spans="1:5" ht="18" customHeight="1">
      <c r="A49" s="127"/>
      <c r="B49" s="127"/>
      <c r="C49" s="127"/>
      <c r="D49" s="127"/>
      <c r="E49" s="127"/>
    </row>
    <row r="50" spans="1:5" ht="18" customHeight="1">
      <c r="A50" s="127"/>
      <c r="B50" s="127"/>
      <c r="C50" s="127"/>
      <c r="D50" s="127"/>
      <c r="E50" s="127"/>
    </row>
    <row r="51" spans="1:5" ht="18" customHeight="1">
      <c r="A51" s="127"/>
      <c r="B51" s="127"/>
      <c r="C51" s="127"/>
      <c r="D51" s="127"/>
      <c r="E51" s="127"/>
    </row>
    <row r="52" spans="1:5" ht="18" customHeight="1">
      <c r="A52" s="127"/>
      <c r="B52" s="127"/>
      <c r="C52" s="127"/>
      <c r="D52" s="127"/>
      <c r="E52" s="127"/>
    </row>
    <row r="53" spans="1:5" ht="18" customHeight="1">
      <c r="A53" s="127"/>
      <c r="B53" s="127"/>
      <c r="C53" s="127"/>
      <c r="D53" s="127"/>
      <c r="E53" s="127"/>
    </row>
    <row r="54" spans="1:5" ht="18" customHeight="1">
      <c r="A54" s="127"/>
      <c r="B54" s="127"/>
      <c r="C54" s="127"/>
      <c r="D54" s="127"/>
      <c r="E54" s="127"/>
    </row>
    <row r="55" spans="1:5" ht="18" customHeight="1">
      <c r="A55" s="127"/>
      <c r="B55" s="127"/>
      <c r="C55" s="127"/>
      <c r="D55" s="127"/>
      <c r="E55" s="127"/>
    </row>
    <row r="56" spans="1:5" ht="18" customHeight="1">
      <c r="A56" s="127"/>
      <c r="B56" s="127"/>
      <c r="C56" s="127"/>
      <c r="D56" s="127"/>
      <c r="E56" s="127"/>
    </row>
    <row r="57" spans="1:5" ht="18" customHeight="1">
      <c r="A57" s="127"/>
      <c r="B57" s="127"/>
      <c r="C57" s="127"/>
      <c r="D57" s="127"/>
      <c r="E57" s="127"/>
    </row>
    <row r="58" spans="1:5" ht="18" customHeight="1">
      <c r="A58" s="127"/>
      <c r="B58" s="127"/>
      <c r="C58" s="127"/>
      <c r="D58" s="127"/>
      <c r="E58" s="127"/>
    </row>
    <row r="59" spans="1:5" ht="18" customHeight="1">
      <c r="A59" s="127"/>
      <c r="B59" s="127"/>
      <c r="C59" s="127"/>
      <c r="D59" s="127"/>
      <c r="E59" s="127"/>
    </row>
    <row r="60" spans="1:5" ht="18" customHeight="1">
      <c r="A60" s="127"/>
      <c r="B60" s="127"/>
      <c r="C60" s="127"/>
      <c r="D60" s="127"/>
      <c r="E60" s="127"/>
    </row>
    <row r="61" spans="1:5" ht="18" customHeight="1">
      <c r="A61" s="127"/>
      <c r="B61" s="127"/>
      <c r="C61" s="127"/>
      <c r="D61" s="127"/>
      <c r="E61" s="127"/>
    </row>
    <row r="62" spans="1:5" ht="18" customHeight="1">
      <c r="A62" s="127"/>
      <c r="B62" s="127"/>
      <c r="C62" s="127"/>
      <c r="D62" s="127"/>
      <c r="E62" s="127"/>
    </row>
    <row r="63" spans="1:5" ht="18" customHeight="1">
      <c r="A63" s="127"/>
      <c r="B63" s="127"/>
      <c r="C63" s="127"/>
      <c r="D63" s="127"/>
      <c r="E63" s="127"/>
    </row>
    <row r="64" spans="1:5" ht="18" customHeight="1">
      <c r="A64" s="127"/>
      <c r="B64" s="127"/>
      <c r="C64" s="127"/>
      <c r="D64" s="127"/>
      <c r="E64" s="127"/>
    </row>
    <row r="65" spans="1:5" ht="18" customHeight="1">
      <c r="A65" s="127"/>
      <c r="B65" s="127"/>
      <c r="C65" s="127"/>
      <c r="D65" s="127"/>
      <c r="E65" s="127"/>
    </row>
    <row r="66" spans="1:5" ht="18" customHeight="1">
      <c r="A66" s="127"/>
      <c r="B66" s="127"/>
      <c r="C66" s="127"/>
      <c r="D66" s="127"/>
      <c r="E66" s="127"/>
    </row>
    <row r="67" spans="1:5" ht="18" customHeight="1">
      <c r="A67" s="128"/>
      <c r="B67" s="128"/>
      <c r="C67" s="128"/>
      <c r="D67" s="128"/>
      <c r="E67" s="128"/>
    </row>
    <row r="68" spans="1:5" ht="18" customHeight="1"/>
    <row r="69" spans="1:5" ht="24" customHeight="1">
      <c r="C69" s="36"/>
    </row>
    <row r="70" spans="1:5" ht="24" customHeight="1">
      <c r="A70" s="35" t="s">
        <v>7</v>
      </c>
      <c r="B70" s="57" t="str">
        <f>B33</f>
        <v>--</v>
      </c>
      <c r="C70" s="36" t="s">
        <v>5</v>
      </c>
      <c r="D70" s="184" t="str">
        <f>E33</f>
        <v/>
      </c>
    </row>
    <row r="71" spans="1:5" ht="24" customHeight="1">
      <c r="A71" s="35" t="s">
        <v>8</v>
      </c>
      <c r="B71" s="189" t="str">
        <f>B34</f>
        <v/>
      </c>
      <c r="C71" s="36" t="s">
        <v>6</v>
      </c>
      <c r="D71" s="184" t="str">
        <f>E34</f>
        <v/>
      </c>
    </row>
    <row r="72" spans="1:5" ht="24" customHeight="1">
      <c r="A72" s="35"/>
      <c r="B72" s="57"/>
      <c r="C72" s="36"/>
      <c r="D72" s="38"/>
    </row>
    <row r="73" spans="1:5" ht="20.100000000000001" customHeight="1">
      <c r="A73" s="20" t="str">
        <f>A1</f>
        <v>Specification No. :NESH/CSM/4905-01</v>
      </c>
      <c r="B73" s="21"/>
      <c r="C73" s="21"/>
      <c r="D73" s="21"/>
      <c r="E73" s="40" t="str">
        <f>E36</f>
        <v xml:space="preserve">Annexure I to Attachment-5 </v>
      </c>
    </row>
    <row r="74" spans="1:5" ht="18" customHeight="1">
      <c r="A74" s="37"/>
    </row>
    <row r="75" spans="1:5" ht="18" customHeight="1">
      <c r="A75" s="910" t="s">
        <v>361</v>
      </c>
      <c r="B75" s="910"/>
      <c r="C75" s="910"/>
      <c r="D75" s="910"/>
      <c r="E75" s="910"/>
    </row>
    <row r="76" spans="1:5" ht="18" customHeight="1"/>
    <row r="77" spans="1:5" ht="37.5" customHeight="1">
      <c r="A77" s="911" t="s">
        <v>343</v>
      </c>
      <c r="B77" s="913" t="s">
        <v>359</v>
      </c>
      <c r="C77" s="913" t="s">
        <v>364</v>
      </c>
      <c r="D77" s="908" t="s">
        <v>364</v>
      </c>
      <c r="E77" s="909"/>
    </row>
    <row r="78" spans="1:5" ht="24" customHeight="1">
      <c r="A78" s="912"/>
      <c r="B78" s="915"/>
      <c r="C78" s="915"/>
      <c r="D78" s="44" t="s">
        <v>365</v>
      </c>
      <c r="E78" s="44" t="s">
        <v>366</v>
      </c>
    </row>
    <row r="79" spans="1:5" ht="18" customHeight="1">
      <c r="A79" s="127"/>
      <c r="B79" s="127"/>
      <c r="C79" s="127"/>
      <c r="D79" s="127"/>
      <c r="E79" s="127"/>
    </row>
    <row r="80" spans="1:5" ht="18" customHeight="1">
      <c r="A80" s="127"/>
      <c r="B80" s="127"/>
      <c r="C80" s="127"/>
      <c r="D80" s="127"/>
      <c r="E80" s="127"/>
    </row>
    <row r="81" spans="1:5" ht="18" customHeight="1">
      <c r="A81" s="127"/>
      <c r="B81" s="127"/>
      <c r="C81" s="127"/>
      <c r="D81" s="127"/>
      <c r="E81" s="127"/>
    </row>
    <row r="82" spans="1:5" ht="18" customHeight="1">
      <c r="A82" s="127"/>
      <c r="B82" s="127"/>
      <c r="C82" s="127"/>
      <c r="D82" s="127"/>
      <c r="E82" s="127"/>
    </row>
    <row r="83" spans="1:5" ht="18" customHeight="1">
      <c r="A83" s="127"/>
      <c r="B83" s="127"/>
      <c r="C83" s="127"/>
      <c r="D83" s="127"/>
      <c r="E83" s="127"/>
    </row>
    <row r="84" spans="1:5" ht="18" customHeight="1">
      <c r="A84" s="127"/>
      <c r="B84" s="127"/>
      <c r="C84" s="127"/>
      <c r="D84" s="127"/>
      <c r="E84" s="127"/>
    </row>
    <row r="85" spans="1:5" ht="18" customHeight="1">
      <c r="A85" s="127"/>
      <c r="B85" s="127"/>
      <c r="C85" s="127"/>
      <c r="D85" s="127"/>
      <c r="E85" s="127"/>
    </row>
    <row r="86" spans="1:5" ht="18" customHeight="1">
      <c r="A86" s="127"/>
      <c r="B86" s="127"/>
      <c r="C86" s="127"/>
      <c r="D86" s="127"/>
      <c r="E86" s="127"/>
    </row>
    <row r="87" spans="1:5" ht="18" customHeight="1">
      <c r="A87" s="127"/>
      <c r="B87" s="127"/>
      <c r="C87" s="127"/>
      <c r="D87" s="127"/>
      <c r="E87" s="127"/>
    </row>
    <row r="88" spans="1:5" ht="18" customHeight="1">
      <c r="A88" s="127"/>
      <c r="B88" s="127"/>
      <c r="C88" s="127"/>
      <c r="D88" s="127"/>
      <c r="E88" s="127"/>
    </row>
    <row r="89" spans="1:5" ht="18" customHeight="1">
      <c r="A89" s="127"/>
      <c r="B89" s="127"/>
      <c r="C89" s="127"/>
      <c r="D89" s="127"/>
      <c r="E89" s="127"/>
    </row>
    <row r="90" spans="1:5" ht="18" customHeight="1">
      <c r="A90" s="127"/>
      <c r="B90" s="127"/>
      <c r="C90" s="127"/>
      <c r="D90" s="127"/>
      <c r="E90" s="127"/>
    </row>
    <row r="91" spans="1:5" ht="18" customHeight="1">
      <c r="A91" s="127"/>
      <c r="B91" s="127"/>
      <c r="C91" s="127"/>
      <c r="D91" s="127"/>
      <c r="E91" s="127"/>
    </row>
    <row r="92" spans="1:5" ht="18" customHeight="1">
      <c r="A92" s="127"/>
      <c r="B92" s="127"/>
      <c r="C92" s="127"/>
      <c r="D92" s="127"/>
      <c r="E92" s="127"/>
    </row>
    <row r="93" spans="1:5" ht="18" customHeight="1">
      <c r="A93" s="127"/>
      <c r="B93" s="127"/>
      <c r="C93" s="127"/>
      <c r="D93" s="127"/>
      <c r="E93" s="127"/>
    </row>
    <row r="94" spans="1:5" ht="18" customHeight="1">
      <c r="A94" s="127"/>
      <c r="B94" s="127"/>
      <c r="C94" s="127"/>
      <c r="D94" s="127"/>
      <c r="E94" s="127"/>
    </row>
    <row r="95" spans="1:5" ht="18" customHeight="1">
      <c r="A95" s="127"/>
      <c r="B95" s="127"/>
      <c r="C95" s="127"/>
      <c r="D95" s="127"/>
      <c r="E95" s="127"/>
    </row>
    <row r="96" spans="1:5" ht="18" customHeight="1">
      <c r="A96" s="127"/>
      <c r="B96" s="127"/>
      <c r="C96" s="127"/>
      <c r="D96" s="127"/>
      <c r="E96" s="127"/>
    </row>
    <row r="97" spans="1:5" ht="18" customHeight="1">
      <c r="A97" s="127"/>
      <c r="B97" s="127"/>
      <c r="C97" s="127"/>
      <c r="D97" s="127"/>
      <c r="E97" s="127"/>
    </row>
    <row r="98" spans="1:5" ht="18" customHeight="1">
      <c r="A98" s="127"/>
      <c r="B98" s="127"/>
      <c r="C98" s="127"/>
      <c r="D98" s="127"/>
      <c r="E98" s="127"/>
    </row>
    <row r="99" spans="1:5" ht="18" customHeight="1">
      <c r="A99" s="127"/>
      <c r="B99" s="127"/>
      <c r="C99" s="127"/>
      <c r="D99" s="127"/>
      <c r="E99" s="127"/>
    </row>
    <row r="100" spans="1:5" ht="18" customHeight="1">
      <c r="A100" s="127"/>
      <c r="B100" s="127"/>
      <c r="C100" s="127"/>
      <c r="D100" s="127"/>
      <c r="E100" s="127"/>
    </row>
    <row r="101" spans="1:5" ht="18" customHeight="1">
      <c r="A101" s="127"/>
      <c r="B101" s="127"/>
      <c r="C101" s="127"/>
      <c r="D101" s="127"/>
      <c r="E101" s="127"/>
    </row>
    <row r="102" spans="1:5" ht="18" customHeight="1">
      <c r="A102" s="127"/>
      <c r="B102" s="127"/>
      <c r="C102" s="127"/>
      <c r="D102" s="127"/>
      <c r="E102" s="127"/>
    </row>
    <row r="103" spans="1:5" ht="18" customHeight="1">
      <c r="A103" s="127"/>
      <c r="B103" s="127"/>
      <c r="C103" s="127"/>
      <c r="D103" s="127"/>
      <c r="E103" s="127"/>
    </row>
    <row r="104" spans="1:5" ht="18" customHeight="1">
      <c r="A104" s="128"/>
      <c r="B104" s="128"/>
      <c r="C104" s="128"/>
      <c r="D104" s="128"/>
      <c r="E104" s="128"/>
    </row>
    <row r="105" spans="1:5" ht="18" customHeight="1"/>
    <row r="106" spans="1:5" ht="24" customHeight="1">
      <c r="C106" s="36"/>
    </row>
    <row r="107" spans="1:5" ht="24" customHeight="1">
      <c r="A107" s="35" t="s">
        <v>7</v>
      </c>
      <c r="B107" s="57" t="str">
        <f>B70</f>
        <v>--</v>
      </c>
      <c r="C107" s="36" t="s">
        <v>5</v>
      </c>
      <c r="D107" s="184" t="str">
        <f>D70</f>
        <v/>
      </c>
    </row>
    <row r="108" spans="1:5" ht="24" customHeight="1">
      <c r="A108" s="35" t="s">
        <v>8</v>
      </c>
      <c r="B108" s="189" t="str">
        <f>B71</f>
        <v/>
      </c>
      <c r="C108" s="36" t="s">
        <v>6</v>
      </c>
      <c r="D108" s="184" t="str">
        <f>D71</f>
        <v/>
      </c>
    </row>
    <row r="109" spans="1:5" ht="24" customHeight="1">
      <c r="A109" s="24"/>
      <c r="B109" s="24"/>
      <c r="C109" s="36"/>
      <c r="D109" s="24"/>
      <c r="E109" s="24"/>
    </row>
    <row r="110" spans="1:5" ht="33" customHeight="1">
      <c r="D110" s="36"/>
    </row>
  </sheetData>
  <sheetProtection algorithmName="SHA-512" hashValue="vjNTUdBA9wzGzQbJBLaKupDc0v9+ZxROudT4dBlb9eLpI1nekd6EBp3YtV7/6tHERMkHYvMIop9XbbryNqZm7g==" saltValue="je7YYTKbaVV0Wad0EWSZYQ==" spinCount="100000" sheet="1" formatColumns="0" formatRows="0" selectLockedCells="1"/>
  <customSheetViews>
    <customSheetView guid="{6B7F77A9-4430-40F3-B9B2-DA771FBECFA7}" scale="8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33" orientation="portrait" r:id="rId1"/>
      <headerFooter alignWithMargins="0">
        <oddFooter>&amp;R&amp;"Book Antiqua,Bold"&amp;8 Page &amp;P of &amp;N</oddFooter>
      </headerFooter>
    </customSheetView>
    <customSheetView guid="{FB41F969-87BE-4AD1-A99C-A5F9EA1C8FCB}" scale="8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32" orientation="portrait" r:id="rId2"/>
      <headerFooter alignWithMargins="0">
        <oddFooter>&amp;R&amp;"Book Antiqua,Bold"&amp;8 Page &amp;P of &amp;N</oddFooter>
      </headerFooter>
    </customSheetView>
    <customSheetView guid="{47D52ECC-373D-4A7A-838F-7112A4A0A94F}" showPageBreaks="1" showGridLines="0" fitToPage="1" printArea="1" hiddenRows="1" hiddenColumns="1" view="pageBreakPreview" topLeftCell="A2">
      <selection activeCell="B17" sqref="B17"/>
      <rowBreaks count="1" manualBreakCount="1">
        <brk id="72" max="4" man="1"/>
      </rowBreaks>
      <pageMargins left="0.75" right="0.46" top="0.4" bottom="0.47" header="0.26" footer="0.28999999999999998"/>
      <pageSetup scale="33" orientation="portrait" r:id="rId3"/>
      <headerFooter alignWithMargins="0">
        <oddFooter>&amp;R&amp;"Book Antiqua,Bold"&amp;8 Page &amp;P of &amp;N</oddFooter>
      </headerFooter>
    </customSheetView>
    <customSheetView guid="{BA86FE7A-199D-4ABD-A444-AE6BFDF4BCC9}" scale="130" showPageBreaks="1" showGridLines="0" fitToPage="1" printArea="1" hiddenRows="1" hiddenColumns="1" view="pageBreakPreview" topLeftCell="A26">
      <selection activeCell="C44" sqref="C44"/>
      <rowBreaks count="1" manualBreakCount="1">
        <brk id="72" max="4" man="1"/>
      </rowBreaks>
      <pageMargins left="0.75" right="0.46" top="0.4" bottom="0.47" header="0.26" footer="0.28999999999999998"/>
      <pageSetup scale="84" orientation="portrait" r:id="rId4"/>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5"/>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6"/>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7"/>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8"/>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9"/>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10"/>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11"/>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2"/>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5"/>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20"/>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1"/>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2"/>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23"/>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24"/>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25"/>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26"/>
      <headerFooter alignWithMargins="0">
        <oddFooter>&amp;R&amp;"Book Antiqua,Bold"&amp;8 Page &amp;P of &amp;N</oddFooter>
      </headerFooter>
    </customSheetView>
    <customSheetView guid="{347D9A5E-5167-4CD7-A121-BEAF211F64E4}" showPageBreaks="1" showGridLines="0" fitToPage="1" printArea="1" hiddenRows="1" hiddenColumns="1" view="pageBreakPreview" topLeftCell="A2">
      <selection activeCell="B17" sqref="B17"/>
      <rowBreaks count="1" manualBreakCount="1">
        <brk id="72" max="4" man="1"/>
      </rowBreaks>
      <pageMargins left="0.75" right="0.46" top="0.4" bottom="0.47" header="0.26" footer="0.28999999999999998"/>
      <pageSetup scale="33" orientation="portrait" r:id="rId27"/>
      <headerFooter alignWithMargins="0">
        <oddFooter>&amp;R&amp;"Book Antiqua,Bold"&amp;8 Page &amp;P of &amp;N</oddFooter>
      </headerFooter>
    </customSheetView>
    <customSheetView guid="{72B383D4-8341-48BE-BBCC-63C6785ABF81}" showPageBreaks="1" showGridLines="0" fitToPage="1" printArea="1" hiddenRows="1" hiddenColumns="1" view="pageBreakPreview">
      <selection activeCell="D48" sqref="D48"/>
      <rowBreaks count="1" manualBreakCount="1">
        <brk id="72" max="4" man="1"/>
      </rowBreaks>
      <pageMargins left="0.75" right="0.46" top="0.4" bottom="0.47" header="0.26" footer="0.28999999999999998"/>
      <pageSetup scale="33" orientation="portrait" r:id="rId28"/>
      <headerFooter alignWithMargins="0">
        <oddFooter>&amp;R&amp;"Book Antiqua,Bold"&amp;8 Page &amp;P of &amp;N</oddFooter>
      </headerFooter>
    </customSheetView>
    <customSheetView guid="{FA2C7011-FA7A-401B-B8DD-29ECBD541846}" scale="8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33" orientation="portrait" r:id="rId29"/>
      <headerFooter alignWithMargins="0">
        <oddFooter>&amp;R&amp;"Book Antiqua,Bold"&amp;8 Page &amp;P of &amp;N</oddFooter>
      </headerFooter>
    </customSheetView>
    <customSheetView guid="{7706378E-40E2-4583-90AF-E6E1DCB3696C}" scale="8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33" orientation="portrait" r:id="rId30"/>
      <headerFooter alignWithMargins="0">
        <oddFooter>&amp;R&amp;"Book Antiqua,Bold"&amp;8 Page &amp;P of &amp;N</oddFooter>
      </headerFooter>
    </customSheetView>
  </customSheetViews>
  <mergeCells count="30">
    <mergeCell ref="B11:C11"/>
    <mergeCell ref="B12:C12"/>
    <mergeCell ref="A14:E14"/>
    <mergeCell ref="A3:E3"/>
    <mergeCell ref="A5:E5"/>
    <mergeCell ref="B9:C9"/>
    <mergeCell ref="B10:C10"/>
    <mergeCell ref="A8:C8"/>
    <mergeCell ref="A38:E38"/>
    <mergeCell ref="A26:A27"/>
    <mergeCell ref="B15:B16"/>
    <mergeCell ref="D15:E15"/>
    <mergeCell ref="A25:E25"/>
    <mergeCell ref="A15:A16"/>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s>
  <phoneticPr fontId="7" type="noConversion"/>
  <conditionalFormatting sqref="A110:E110">
    <cfRule type="expression" dxfId="11" priority="2" stopIfTrue="1">
      <formula>$H$20="No"</formula>
    </cfRule>
  </conditionalFormatting>
  <conditionalFormatting sqref="D36:E39 A36:C40 A42:C77 D42:E109 C67:E67 C79:E104 A79:C109">
    <cfRule type="expression" dxfId="10" priority="3" stopIfTrue="1">
      <formula>$H$20=FALSE</formula>
    </cfRule>
  </conditionalFormatting>
  <conditionalFormatting sqref="D40:E41">
    <cfRule type="expression" dxfId="9" priority="1" stopIfTrue="1">
      <formula>$H$20=FALSE</formula>
    </cfRule>
  </conditionalFormatting>
  <pageMargins left="0.75" right="0.46" top="0.4" bottom="0.47" header="0.26" footer="0.28999999999999998"/>
  <pageSetup scale="32" orientation="portrait" r:id="rId31"/>
  <headerFooter alignWithMargins="0">
    <oddFooter>&amp;R&amp;"Book Antiqua,Bold"&amp;8 Page &amp;P of &amp;N</oddFooter>
  </headerFooter>
  <rowBreaks count="1" manualBreakCount="1">
    <brk id="72" max="4" man="1"/>
  </rowBreaks>
  <drawing r:id="rId32"/>
  <legacyDrawing r:id="rId33"/>
  <mc:AlternateContent xmlns:mc="http://schemas.openxmlformats.org/markup-compatibility/2006">
    <mc:Choice Requires="x14">
      <controls>
        <mc:AlternateContent xmlns:mc="http://schemas.openxmlformats.org/markup-compatibility/2006">
          <mc:Choice Requires="x14">
            <control shapeId="9235" r:id="rId34"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tabColor indexed="11"/>
    <pageSetUpPr fitToPage="1"/>
  </sheetPr>
  <dimension ref="A1:I74"/>
  <sheetViews>
    <sheetView view="pageBreakPreview" zoomScale="80" zoomScaleNormal="100" zoomScaleSheetLayoutView="80" workbookViewId="0">
      <selection activeCell="B18" sqref="B18"/>
    </sheetView>
  </sheetViews>
  <sheetFormatPr defaultColWidth="9.140625" defaultRowHeight="15.75"/>
  <cols>
    <col min="1" max="1" width="12.140625" style="253" customWidth="1"/>
    <col min="2" max="2" width="28.5703125" style="253" customWidth="1"/>
    <col min="3" max="3" width="36.7109375" style="253" customWidth="1"/>
    <col min="4" max="4" width="15" style="253" customWidth="1"/>
    <col min="5" max="5" width="26" style="253" customWidth="1"/>
    <col min="6" max="6" width="9.140625" style="253"/>
    <col min="7" max="7" width="0" style="253" hidden="1" customWidth="1"/>
    <col min="8" max="8" width="10.42578125" style="253" hidden="1" customWidth="1"/>
    <col min="9" max="16384" width="9.140625" style="254"/>
  </cols>
  <sheetData>
    <row r="1" spans="1:9" ht="28.5" customHeight="1">
      <c r="A1" s="250" t="str">
        <f>'Attach 3(JV)'!A1</f>
        <v>Specification No. :NESH/CSM/4905-01</v>
      </c>
      <c r="B1" s="251"/>
      <c r="C1" s="251"/>
      <c r="D1" s="251"/>
      <c r="E1" s="252" t="s">
        <v>464</v>
      </c>
    </row>
    <row r="2" spans="1:9" ht="8.1" customHeight="1"/>
    <row r="3" spans="1:9" ht="122.25" customHeight="1">
      <c r="A3" s="634" t="str">
        <f>'Attach 3(JV)'!A3</f>
        <v>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B3" s="635"/>
      <c r="C3" s="635"/>
      <c r="D3" s="635"/>
      <c r="E3" s="635"/>
      <c r="F3" s="255"/>
      <c r="G3" s="255"/>
      <c r="H3" s="255"/>
    </row>
    <row r="4" spans="1:9" ht="8.1" customHeight="1">
      <c r="A4" s="256"/>
      <c r="H4" s="257"/>
      <c r="I4" s="258"/>
    </row>
    <row r="5" spans="1:9" ht="44.25" customHeight="1">
      <c r="A5" s="941" t="s">
        <v>465</v>
      </c>
      <c r="B5" s="941"/>
      <c r="C5" s="941"/>
      <c r="D5" s="941"/>
      <c r="E5" s="941"/>
      <c r="F5" s="259"/>
      <c r="H5" s="257"/>
      <c r="I5" s="258"/>
    </row>
    <row r="6" spans="1:9" ht="8.1" customHeight="1">
      <c r="A6" s="260"/>
      <c r="H6" s="257"/>
      <c r="I6" s="258"/>
    </row>
    <row r="7" spans="1:9" ht="20.100000000000001" customHeight="1">
      <c r="A7" s="259"/>
      <c r="B7" s="260"/>
      <c r="C7" s="260"/>
      <c r="D7" s="261" t="str">
        <f>'[14]Attach 3(JV)'!E7</f>
        <v>To:</v>
      </c>
      <c r="H7" s="257"/>
      <c r="I7" s="258"/>
    </row>
    <row r="8" spans="1:9" ht="26.25" customHeight="1">
      <c r="A8" s="942" t="str">
        <f>'[14]Attach 3(QR)'!A8:D8</f>
        <v>Bidder's Name and Address:</v>
      </c>
      <c r="B8" s="942"/>
      <c r="C8" s="942"/>
      <c r="D8" s="262" t="str">
        <f>+'Attach 3(JV)'!E8</f>
        <v>Contracts &amp; Materials dept.</v>
      </c>
      <c r="H8" s="257"/>
      <c r="I8" s="258"/>
    </row>
    <row r="9" spans="1:9" ht="26.25" customHeight="1">
      <c r="A9" s="935" t="str">
        <f>'Attach 3(JV)'!A8</f>
        <v/>
      </c>
      <c r="B9" s="935"/>
      <c r="C9" s="363"/>
      <c r="D9" s="262" t="str">
        <f>+'Attach 3(JV)'!E9</f>
        <v>Power Grid Corporation of India Ltd.,</v>
      </c>
      <c r="H9" s="257"/>
      <c r="I9" s="258"/>
    </row>
    <row r="10" spans="1:9" ht="33" customHeight="1">
      <c r="A10" s="263" t="s">
        <v>345</v>
      </c>
      <c r="B10" s="943" t="str">
        <f>'Attach 3(JV)'!B9</f>
        <v/>
      </c>
      <c r="C10" s="943"/>
      <c r="D10" s="262" t="str">
        <f>+'Attach 3(JV)'!E10</f>
        <v>North Eastern Region,</v>
      </c>
      <c r="F10" s="264"/>
      <c r="H10" s="257"/>
      <c r="I10" s="258"/>
    </row>
    <row r="11" spans="1:9" ht="16.5">
      <c r="A11" s="263" t="s">
        <v>346</v>
      </c>
      <c r="B11" s="934" t="str">
        <f>'Attach 3(JV)'!B10</f>
        <v/>
      </c>
      <c r="C11" s="934"/>
      <c r="D11" s="262" t="str">
        <f>+'Attach 3(JV)'!E11</f>
        <v>Dongtieh, Lower Nongrah,</v>
      </c>
      <c r="H11" s="257"/>
      <c r="I11" s="258"/>
    </row>
    <row r="12" spans="1:9">
      <c r="B12" s="934" t="str">
        <f>'Attach 3(JV)'!B11</f>
        <v/>
      </c>
      <c r="C12" s="934"/>
      <c r="D12" s="262" t="str">
        <f>+'Attach 3(JV)'!E12</f>
        <v xml:space="preserve">Lapalang, Shillong – 793 006 (Meghalaya)     </v>
      </c>
    </row>
    <row r="13" spans="1:9" ht="21" customHeight="1">
      <c r="A13" s="260"/>
      <c r="B13" s="934" t="str">
        <f>'Attach 3(JV)'!B12</f>
        <v/>
      </c>
      <c r="C13" s="934"/>
      <c r="D13" s="262"/>
    </row>
    <row r="14" spans="1:9" ht="20.100000000000001" customHeight="1">
      <c r="A14" s="253" t="s">
        <v>340</v>
      </c>
    </row>
    <row r="15" spans="1:9" ht="63" customHeight="1">
      <c r="A15" s="265">
        <v>1</v>
      </c>
      <c r="B15" s="936" t="s">
        <v>466</v>
      </c>
      <c r="C15" s="936"/>
      <c r="D15" s="936"/>
      <c r="E15" s="936"/>
    </row>
    <row r="16" spans="1:9" ht="32.1" customHeight="1">
      <c r="A16" s="937" t="s">
        <v>343</v>
      </c>
      <c r="B16" s="937" t="s">
        <v>359</v>
      </c>
      <c r="C16" s="937" t="s">
        <v>363</v>
      </c>
      <c r="D16" s="939" t="s">
        <v>467</v>
      </c>
      <c r="E16" s="940"/>
    </row>
    <row r="17" spans="1:8" ht="41.25" customHeight="1">
      <c r="A17" s="938"/>
      <c r="B17" s="938"/>
      <c r="C17" s="938"/>
      <c r="D17" s="266" t="s">
        <v>365</v>
      </c>
      <c r="E17" s="266" t="s">
        <v>468</v>
      </c>
    </row>
    <row r="18" spans="1:8" ht="21.75" customHeight="1">
      <c r="A18" s="267">
        <v>1</v>
      </c>
      <c r="B18" s="268"/>
      <c r="C18" s="268"/>
      <c r="D18" s="268"/>
      <c r="E18" s="268"/>
    </row>
    <row r="19" spans="1:8" ht="21.95" customHeight="1">
      <c r="A19" s="269">
        <v>2</v>
      </c>
      <c r="B19" s="270"/>
      <c r="C19" s="270"/>
      <c r="D19" s="270"/>
      <c r="E19" s="270"/>
    </row>
    <row r="20" spans="1:8" ht="21.95" customHeight="1">
      <c r="A20" s="269">
        <v>3</v>
      </c>
      <c r="B20" s="270"/>
      <c r="C20" s="270"/>
      <c r="D20" s="270"/>
      <c r="E20" s="270"/>
    </row>
    <row r="21" spans="1:8" ht="21.95" customHeight="1">
      <c r="A21" s="269">
        <v>4</v>
      </c>
      <c r="B21" s="270"/>
      <c r="C21" s="270"/>
      <c r="D21" s="270"/>
      <c r="E21" s="270"/>
      <c r="F21" s="271"/>
      <c r="G21" s="271"/>
      <c r="H21" s="370" t="b">
        <v>0</v>
      </c>
    </row>
    <row r="22" spans="1:8" ht="24.75" customHeight="1">
      <c r="A22" s="272">
        <v>5</v>
      </c>
      <c r="B22" s="273"/>
      <c r="C22" s="273"/>
      <c r="D22" s="273"/>
      <c r="E22" s="273"/>
      <c r="F22" s="271"/>
      <c r="G22" s="271"/>
      <c r="H22" s="271"/>
    </row>
    <row r="23" spans="1:8" ht="90.75" customHeight="1">
      <c r="A23" s="274">
        <v>2</v>
      </c>
      <c r="B23" s="930" t="s">
        <v>587</v>
      </c>
      <c r="C23" s="930"/>
      <c r="D23" s="930"/>
      <c r="E23" s="930"/>
      <c r="F23" s="271"/>
      <c r="G23" s="271"/>
      <c r="H23" s="271"/>
    </row>
    <row r="24" spans="1:8" ht="18" customHeight="1">
      <c r="A24" s="275"/>
      <c r="B24" s="276"/>
      <c r="C24" s="276"/>
      <c r="D24" s="276"/>
      <c r="E24" s="276"/>
      <c r="F24" s="277"/>
      <c r="G24" s="277"/>
      <c r="H24" s="278"/>
    </row>
    <row r="25" spans="1:8" ht="54.75" hidden="1" customHeight="1">
      <c r="A25" s="931" t="s">
        <v>80</v>
      </c>
      <c r="B25" s="931"/>
      <c r="C25" s="931"/>
      <c r="D25" s="931"/>
      <c r="E25" s="931"/>
      <c r="F25" s="277"/>
      <c r="G25" s="277"/>
      <c r="H25" s="278"/>
    </row>
    <row r="26" spans="1:8" ht="32.1" hidden="1" customHeight="1">
      <c r="A26" s="927" t="s">
        <v>343</v>
      </c>
      <c r="B26" s="927" t="s">
        <v>359</v>
      </c>
      <c r="C26" s="927" t="s">
        <v>102</v>
      </c>
      <c r="D26" s="932" t="s">
        <v>103</v>
      </c>
      <c r="E26" s="933"/>
    </row>
    <row r="27" spans="1:8" ht="22.5" hidden="1" customHeight="1">
      <c r="A27" s="926"/>
      <c r="B27" s="926"/>
      <c r="C27" s="926"/>
      <c r="D27" s="279" t="s">
        <v>104</v>
      </c>
      <c r="E27" s="279" t="s">
        <v>105</v>
      </c>
    </row>
    <row r="28" spans="1:8" ht="21.95" hidden="1" customHeight="1">
      <c r="A28" s="280">
        <v>1</v>
      </c>
      <c r="B28" s="281"/>
      <c r="C28" s="281"/>
      <c r="D28" s="281"/>
      <c r="E28" s="281"/>
    </row>
    <row r="29" spans="1:8" ht="21.95" hidden="1" customHeight="1">
      <c r="A29" s="280">
        <v>2</v>
      </c>
      <c r="B29" s="281"/>
      <c r="C29" s="281"/>
      <c r="D29" s="281"/>
      <c r="E29" s="281"/>
    </row>
    <row r="30" spans="1:8" ht="37.5" hidden="1" customHeight="1">
      <c r="A30" s="280">
        <v>3</v>
      </c>
      <c r="B30" s="281"/>
      <c r="C30" s="281"/>
      <c r="D30" s="281"/>
      <c r="E30" s="281"/>
    </row>
    <row r="31" spans="1:8" ht="15.95" customHeight="1"/>
    <row r="32" spans="1:8" ht="15.95" customHeight="1">
      <c r="C32" s="282"/>
    </row>
    <row r="33" spans="1:9" ht="15.95" customHeight="1">
      <c r="A33" s="283" t="s">
        <v>7</v>
      </c>
      <c r="B33" s="296" t="str">
        <f>'Attach 3(JV)'!B24</f>
        <v>--</v>
      </c>
      <c r="C33" s="282" t="s">
        <v>5</v>
      </c>
      <c r="D33" s="921" t="str">
        <f>'Attach 3(JV)'!E24</f>
        <v/>
      </c>
      <c r="E33" s="921"/>
    </row>
    <row r="34" spans="1:9" ht="15.95" customHeight="1">
      <c r="A34" s="283" t="s">
        <v>8</v>
      </c>
      <c r="B34" s="297" t="str">
        <f>'Attach 3(JV)'!B25</f>
        <v/>
      </c>
      <c r="C34" s="282" t="s">
        <v>6</v>
      </c>
      <c r="D34" s="921" t="str">
        <f>'Attach 3(JV)'!E25</f>
        <v/>
      </c>
      <c r="E34" s="921"/>
    </row>
    <row r="35" spans="1:9" s="253" customFormat="1" ht="15.75" customHeight="1">
      <c r="A35" s="254"/>
      <c r="B35" s="254"/>
      <c r="C35" s="282"/>
      <c r="D35" s="254"/>
      <c r="E35" s="254"/>
      <c r="I35" s="254"/>
    </row>
    <row r="36" spans="1:9" s="253" customFormat="1" ht="19.5" customHeight="1">
      <c r="A36" s="287" t="str">
        <f>A1</f>
        <v>Specification No. :NESH/CSM/4905-01</v>
      </c>
      <c r="B36" s="288"/>
      <c r="C36" s="288"/>
      <c r="D36" s="288"/>
      <c r="E36" s="289" t="str">
        <f>E1</f>
        <v>Attachment-5A</v>
      </c>
      <c r="I36" s="254"/>
    </row>
    <row r="37" spans="1:9" s="253" customFormat="1" ht="18" customHeight="1">
      <c r="A37" s="285"/>
      <c r="I37" s="254"/>
    </row>
    <row r="38" spans="1:9" s="253" customFormat="1" ht="30" customHeight="1">
      <c r="A38" s="922" t="s">
        <v>361</v>
      </c>
      <c r="B38" s="922"/>
      <c r="C38" s="922"/>
      <c r="D38" s="922"/>
      <c r="E38" s="922"/>
      <c r="I38" s="254"/>
    </row>
    <row r="39" spans="1:9" s="253" customFormat="1" ht="18" customHeight="1">
      <c r="I39" s="254"/>
    </row>
    <row r="40" spans="1:9" s="253" customFormat="1" ht="36" customHeight="1">
      <c r="A40" s="923" t="s">
        <v>343</v>
      </c>
      <c r="B40" s="925" t="s">
        <v>359</v>
      </c>
      <c r="C40" s="927" t="s">
        <v>363</v>
      </c>
      <c r="D40" s="928" t="s">
        <v>467</v>
      </c>
      <c r="E40" s="929"/>
      <c r="I40" s="254"/>
    </row>
    <row r="41" spans="1:9" s="253" customFormat="1" ht="36" customHeight="1">
      <c r="A41" s="924"/>
      <c r="B41" s="926"/>
      <c r="C41" s="926"/>
      <c r="D41" s="279" t="s">
        <v>365</v>
      </c>
      <c r="E41" s="279" t="s">
        <v>469</v>
      </c>
      <c r="I41" s="254"/>
    </row>
    <row r="42" spans="1:9" s="253" customFormat="1" ht="18" customHeight="1">
      <c r="A42" s="290"/>
      <c r="B42" s="291"/>
      <c r="C42" s="290"/>
      <c r="D42" s="290"/>
      <c r="E42" s="290"/>
      <c r="I42" s="254"/>
    </row>
    <row r="43" spans="1:9" s="253" customFormat="1" ht="18" customHeight="1">
      <c r="A43" s="292"/>
      <c r="B43" s="293"/>
      <c r="C43" s="292"/>
      <c r="D43" s="292"/>
      <c r="E43" s="292"/>
      <c r="I43" s="254"/>
    </row>
    <row r="44" spans="1:9" s="253" customFormat="1" ht="18" customHeight="1">
      <c r="A44" s="292"/>
      <c r="B44" s="293"/>
      <c r="C44" s="292"/>
      <c r="D44" s="292"/>
      <c r="E44" s="292"/>
      <c r="I44" s="254"/>
    </row>
    <row r="45" spans="1:9" s="253" customFormat="1" ht="18" customHeight="1">
      <c r="A45" s="292"/>
      <c r="B45" s="293"/>
      <c r="C45" s="292"/>
      <c r="D45" s="292"/>
      <c r="E45" s="292"/>
      <c r="I45" s="254"/>
    </row>
    <row r="46" spans="1:9" s="253" customFormat="1" ht="18" customHeight="1">
      <c r="A46" s="292"/>
      <c r="B46" s="293"/>
      <c r="C46" s="292"/>
      <c r="D46" s="292"/>
      <c r="E46" s="292"/>
      <c r="I46" s="254"/>
    </row>
    <row r="47" spans="1:9" s="253" customFormat="1" ht="18" customHeight="1">
      <c r="A47" s="292"/>
      <c r="B47" s="293"/>
      <c r="C47" s="292"/>
      <c r="D47" s="292"/>
      <c r="E47" s="292"/>
      <c r="I47" s="254"/>
    </row>
    <row r="48" spans="1:9" s="253" customFormat="1" ht="18" customHeight="1">
      <c r="A48" s="292"/>
      <c r="B48" s="293"/>
      <c r="C48" s="292"/>
      <c r="D48" s="292"/>
      <c r="E48" s="292"/>
      <c r="I48" s="254"/>
    </row>
    <row r="49" spans="1:9" s="253" customFormat="1" ht="18" customHeight="1">
      <c r="A49" s="292"/>
      <c r="B49" s="293"/>
      <c r="C49" s="292"/>
      <c r="D49" s="292"/>
      <c r="E49" s="292"/>
      <c r="I49" s="254"/>
    </row>
    <row r="50" spans="1:9" s="253" customFormat="1" ht="18" customHeight="1">
      <c r="A50" s="292"/>
      <c r="B50" s="293"/>
      <c r="C50" s="292"/>
      <c r="D50" s="292"/>
      <c r="E50" s="292"/>
      <c r="I50" s="254"/>
    </row>
    <row r="51" spans="1:9" s="253" customFormat="1" ht="18" customHeight="1">
      <c r="A51" s="292"/>
      <c r="B51" s="293"/>
      <c r="C51" s="292"/>
      <c r="D51" s="292"/>
      <c r="E51" s="292"/>
      <c r="I51" s="254"/>
    </row>
    <row r="52" spans="1:9" s="253" customFormat="1" ht="18" customHeight="1">
      <c r="A52" s="292"/>
      <c r="B52" s="293"/>
      <c r="C52" s="292"/>
      <c r="D52" s="292"/>
      <c r="E52" s="292"/>
      <c r="I52" s="254"/>
    </row>
    <row r="53" spans="1:9" s="253" customFormat="1" ht="18" customHeight="1">
      <c r="A53" s="292"/>
      <c r="B53" s="293"/>
      <c r="C53" s="292"/>
      <c r="D53" s="292"/>
      <c r="E53" s="292"/>
      <c r="I53" s="254"/>
    </row>
    <row r="54" spans="1:9" s="253" customFormat="1" ht="18" customHeight="1">
      <c r="A54" s="292"/>
      <c r="B54" s="293"/>
      <c r="C54" s="292"/>
      <c r="D54" s="292"/>
      <c r="E54" s="292"/>
      <c r="I54" s="254"/>
    </row>
    <row r="55" spans="1:9" s="253" customFormat="1" ht="18" customHeight="1">
      <c r="A55" s="292"/>
      <c r="B55" s="293"/>
      <c r="C55" s="292"/>
      <c r="D55" s="292"/>
      <c r="E55" s="292"/>
      <c r="I55" s="254"/>
    </row>
    <row r="56" spans="1:9" s="253" customFormat="1" ht="18" customHeight="1">
      <c r="A56" s="292"/>
      <c r="B56" s="293"/>
      <c r="C56" s="292"/>
      <c r="D56" s="292"/>
      <c r="E56" s="292"/>
      <c r="I56" s="254"/>
    </row>
    <row r="57" spans="1:9" s="253" customFormat="1" ht="18" customHeight="1">
      <c r="A57" s="292"/>
      <c r="B57" s="293"/>
      <c r="C57" s="292"/>
      <c r="D57" s="292"/>
      <c r="E57" s="292"/>
      <c r="I57" s="254"/>
    </row>
    <row r="58" spans="1:9" s="253" customFormat="1" ht="18" customHeight="1">
      <c r="A58" s="292"/>
      <c r="B58" s="293"/>
      <c r="C58" s="292"/>
      <c r="D58" s="292"/>
      <c r="E58" s="292"/>
      <c r="I58" s="254"/>
    </row>
    <row r="59" spans="1:9" s="253" customFormat="1" ht="18" customHeight="1">
      <c r="A59" s="292"/>
      <c r="B59" s="293"/>
      <c r="C59" s="292"/>
      <c r="D59" s="292"/>
      <c r="E59" s="292"/>
      <c r="I59" s="254"/>
    </row>
    <row r="60" spans="1:9" s="253" customFormat="1" ht="18" customHeight="1">
      <c r="A60" s="292"/>
      <c r="B60" s="293"/>
      <c r="C60" s="292"/>
      <c r="D60" s="292"/>
      <c r="E60" s="292"/>
      <c r="I60" s="254"/>
    </row>
    <row r="61" spans="1:9" s="253" customFormat="1" ht="18" customHeight="1">
      <c r="A61" s="292"/>
      <c r="B61" s="293"/>
      <c r="C61" s="292"/>
      <c r="D61" s="292"/>
      <c r="E61" s="292"/>
      <c r="I61" s="254"/>
    </row>
    <row r="62" spans="1:9" s="253" customFormat="1" ht="18" customHeight="1">
      <c r="A62" s="292"/>
      <c r="B62" s="293"/>
      <c r="C62" s="292"/>
      <c r="D62" s="292"/>
      <c r="E62" s="292"/>
      <c r="I62" s="254"/>
    </row>
    <row r="63" spans="1:9" s="253" customFormat="1" ht="18" customHeight="1">
      <c r="A63" s="292"/>
      <c r="B63" s="293"/>
      <c r="C63" s="292"/>
      <c r="D63" s="292"/>
      <c r="E63" s="292"/>
      <c r="I63" s="254"/>
    </row>
    <row r="64" spans="1:9" s="253" customFormat="1" ht="18" customHeight="1">
      <c r="A64" s="292"/>
      <c r="B64" s="293"/>
      <c r="C64" s="292"/>
      <c r="D64" s="292"/>
      <c r="E64" s="292"/>
      <c r="I64" s="254"/>
    </row>
    <row r="65" spans="1:9" s="253" customFormat="1" ht="18" customHeight="1">
      <c r="A65" s="292"/>
      <c r="B65" s="293"/>
      <c r="C65" s="292"/>
      <c r="D65" s="292"/>
      <c r="E65" s="292"/>
      <c r="I65" s="254"/>
    </row>
    <row r="66" spans="1:9" s="253" customFormat="1" ht="18" customHeight="1">
      <c r="A66" s="292"/>
      <c r="B66" s="293"/>
      <c r="C66" s="292"/>
      <c r="D66" s="292"/>
      <c r="E66" s="292"/>
      <c r="I66" s="254"/>
    </row>
    <row r="67" spans="1:9" s="253" customFormat="1" ht="18" customHeight="1">
      <c r="A67" s="292"/>
      <c r="B67" s="293"/>
      <c r="C67" s="292"/>
      <c r="D67" s="292"/>
      <c r="E67" s="292"/>
      <c r="I67" s="254"/>
    </row>
    <row r="68" spans="1:9" s="253" customFormat="1" ht="18" customHeight="1">
      <c r="A68" s="294"/>
      <c r="B68" s="295"/>
      <c r="C68" s="294"/>
      <c r="D68" s="294"/>
      <c r="E68" s="294"/>
      <c r="I68" s="254"/>
    </row>
    <row r="69" spans="1:9" s="253" customFormat="1" ht="18" customHeight="1">
      <c r="I69" s="254"/>
    </row>
    <row r="70" spans="1:9" s="253" customFormat="1" ht="24" customHeight="1">
      <c r="C70" s="282"/>
      <c r="I70" s="254"/>
    </row>
    <row r="71" spans="1:9" s="253" customFormat="1" ht="24" customHeight="1">
      <c r="A71" s="283" t="s">
        <v>7</v>
      </c>
      <c r="B71" s="284" t="str">
        <f>B33</f>
        <v>--</v>
      </c>
      <c r="C71" s="282" t="s">
        <v>5</v>
      </c>
      <c r="D71" s="286" t="str">
        <f>D33</f>
        <v/>
      </c>
      <c r="I71" s="254"/>
    </row>
    <row r="72" spans="1:9" s="253" customFormat="1" ht="24" customHeight="1">
      <c r="A72" s="283" t="s">
        <v>8</v>
      </c>
      <c r="B72" s="284" t="str">
        <f>B34</f>
        <v/>
      </c>
      <c r="C72" s="282" t="s">
        <v>6</v>
      </c>
      <c r="D72" s="286" t="str">
        <f>D34</f>
        <v/>
      </c>
      <c r="I72" s="254"/>
    </row>
    <row r="73" spans="1:9" s="253" customFormat="1" ht="24" customHeight="1">
      <c r="A73" s="283"/>
      <c r="B73" s="296"/>
      <c r="C73" s="282"/>
      <c r="D73" s="297"/>
      <c r="I73" s="254"/>
    </row>
    <row r="74" spans="1:9" s="253" customFormat="1" ht="33" customHeight="1">
      <c r="D74" s="282"/>
      <c r="I74" s="254"/>
    </row>
  </sheetData>
  <sheetProtection algorithmName="SHA-512" hashValue="qLTiw5q7tcZg2KKVLLg9EIIAFi1++UkekYuYgQptQSjbxKiVweH4HqmG+ZXzP1x6UYck1QrVndk82GQ22gC08Q==" saltValue="wVC3yBexT8JDmCy9GgLRCQ==" spinCount="100000" sheet="1" formatColumns="0" formatRows="0" selectLockedCells="1"/>
  <customSheetViews>
    <customSheetView guid="{6B7F77A9-4430-40F3-B9B2-DA771FBECFA7}" scale="80" showPageBreaks="1" fitToPage="1" printArea="1" hiddenRows="1" hiddenColumns="1" view="pageBreakPreview">
      <selection activeCell="M23" sqref="M23"/>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FB41F969-87BE-4AD1-A99C-A5F9EA1C8FCB}" scale="80" showPageBreaks="1" fitToPage="1" printArea="1" hiddenRows="1" hiddenColumns="1" view="pageBreakPreview">
      <selection activeCell="M23" sqref="M23"/>
      <rowBreaks count="1" manualBreakCount="1">
        <brk id="35" max="4" man="1"/>
      </rowBreaks>
      <pageMargins left="0.75" right="0.46" top="0.4" bottom="0.47" header="0.26" footer="0.28999999999999998"/>
      <pageSetup scale="86" fitToHeight="0" orientation="portrait" r:id="rId2"/>
      <headerFooter alignWithMargins="0">
        <oddFooter xml:space="preserve">&amp;R&amp;"Book Antiqua,Bold"&amp;8 Page &amp;P </oddFooter>
      </headerFooter>
    </customSheetView>
    <customSheetView guid="{47D52ECC-373D-4A7A-838F-7112A4A0A94F}"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BA86FE7A-199D-4ABD-A444-AE6BFDF4BCC9}" scale="115" showPageBreaks="1" fitToPage="1" printArea="1" hiddenRows="1" hiddenColumns="1" view="pageBreakPreview" topLeftCell="A24">
      <selection activeCell="E48" sqref="E48"/>
      <rowBreaks count="1" manualBreakCount="1">
        <brk id="35" max="4" man="1"/>
      </rowBreaks>
      <pageMargins left="0.75" right="0.46" top="0.4" bottom="0.47" header="0.26" footer="0.28999999999999998"/>
      <pageSetup scale="86" fitToHeight="0" orientation="portrait" r:id="rId4"/>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5"/>
      <headerFooter alignWithMargins="0">
        <oddFooter xml:space="preserve">&amp;R&amp;"Book Antiqua,Bold"&amp;8 Page &amp;P </oddFooter>
      </headerFooter>
    </customSheetView>
    <customSheetView guid="{347D9A5E-5167-4CD7-A121-BEAF211F64E4}"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6"/>
      <headerFooter alignWithMargins="0">
        <oddFooter xml:space="preserve">&amp;R&amp;"Book Antiqua,Bold"&amp;8 Page &amp;P </oddFooter>
      </headerFooter>
    </customSheetView>
    <customSheetView guid="{72B383D4-8341-48BE-BBCC-63C6785ABF81}"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7"/>
      <headerFooter alignWithMargins="0">
        <oddFooter xml:space="preserve">&amp;R&amp;"Book Antiqua,Bold"&amp;8 Page &amp;P </oddFooter>
      </headerFooter>
    </customSheetView>
    <customSheetView guid="{FA2C7011-FA7A-401B-B8DD-29ECBD541846}" scale="80" showPageBreaks="1" fitToPage="1" printArea="1" hiddenRows="1" hiddenColumns="1" view="pageBreakPreview">
      <selection activeCell="M23" sqref="M23"/>
      <rowBreaks count="1" manualBreakCount="1">
        <brk id="35" max="4" man="1"/>
      </rowBreaks>
      <pageMargins left="0.75" right="0.46" top="0.4" bottom="0.47" header="0.26" footer="0.28999999999999998"/>
      <pageSetup scale="87" fitToHeight="0" orientation="portrait" r:id="rId8"/>
      <headerFooter alignWithMargins="0">
        <oddFooter xml:space="preserve">&amp;R&amp;"Book Antiqua,Bold"&amp;8 Page &amp;P </oddFooter>
      </headerFooter>
    </customSheetView>
    <customSheetView guid="{7706378E-40E2-4583-90AF-E6E1DCB3696C}" scale="80" showPageBreaks="1" fitToPage="1" printArea="1" hiddenRows="1" hiddenColumns="1" view="pageBreakPreview">
      <selection activeCell="M23" sqref="M23"/>
      <rowBreaks count="1" manualBreakCount="1">
        <brk id="35" max="4" man="1"/>
      </rowBreaks>
      <pageMargins left="0.75" right="0.46" top="0.4" bottom="0.47" header="0.26" footer="0.28999999999999998"/>
      <pageSetup scale="87" fitToHeight="0" orientation="portrait" r:id="rId9"/>
      <headerFooter alignWithMargins="0">
        <oddFooter xml:space="preserve">&amp;R&amp;"Book Antiqua,Bold"&amp;8 Page &amp;P </oddFooter>
      </headerFooter>
    </customSheetView>
  </customSheetViews>
  <mergeCells count="26">
    <mergeCell ref="A3:E3"/>
    <mergeCell ref="A5:E5"/>
    <mergeCell ref="A8:C8"/>
    <mergeCell ref="B10:C10"/>
    <mergeCell ref="B11:C11"/>
    <mergeCell ref="B12:C12"/>
    <mergeCell ref="A9:B9"/>
    <mergeCell ref="B13:C13"/>
    <mergeCell ref="B15:E15"/>
    <mergeCell ref="A16:A17"/>
    <mergeCell ref="B16:B17"/>
    <mergeCell ref="C16:C17"/>
    <mergeCell ref="D16:E16"/>
    <mergeCell ref="B23:E23"/>
    <mergeCell ref="A25:E25"/>
    <mergeCell ref="A26:A27"/>
    <mergeCell ref="B26:B27"/>
    <mergeCell ref="C26:C27"/>
    <mergeCell ref="D26:E26"/>
    <mergeCell ref="D33:E33"/>
    <mergeCell ref="D34:E34"/>
    <mergeCell ref="A38:E38"/>
    <mergeCell ref="A40:A41"/>
    <mergeCell ref="B40:B41"/>
    <mergeCell ref="C40:C41"/>
    <mergeCell ref="D40:E40"/>
  </mergeCells>
  <conditionalFormatting sqref="A36:E39 A42:E73">
    <cfRule type="expression" dxfId="8" priority="3" stopIfTrue="1">
      <formula>$H$21=FALSE</formula>
    </cfRule>
  </conditionalFormatting>
  <conditionalFormatting sqref="A40:E41">
    <cfRule type="expression" dxfId="7" priority="4" stopIfTrue="1">
      <formula>$H$21=FALSE</formula>
    </cfRule>
  </conditionalFormatting>
  <conditionalFormatting sqref="A74:E74">
    <cfRule type="expression" dxfId="6" priority="2" stopIfTrue="1">
      <formula>$H$21="No"</formula>
    </cfRule>
  </conditionalFormatting>
  <conditionalFormatting sqref="F40:IV41">
    <cfRule type="expression" dxfId="5" priority="1" stopIfTrue="1">
      <formula>$H$21=FALSE</formula>
    </cfRule>
  </conditionalFormatting>
  <pageMargins left="0.75" right="0.46" top="0.4" bottom="0.47" header="0.26" footer="0.28999999999999998"/>
  <pageSetup scale="87" fitToHeight="0" orientation="portrait" r:id="rId10"/>
  <headerFooter alignWithMargins="0">
    <oddFooter xml:space="preserve">&amp;R&amp;"Book Antiqua,Bold"&amp;8 Page &amp;P </oddFooter>
  </headerFooter>
  <rowBreaks count="1" manualBreakCount="1">
    <brk id="35" max="4" man="1"/>
  </rowBreaks>
  <drawing r:id="rId11"/>
  <legacyDrawing r:id="rId12"/>
  <mc:AlternateContent xmlns:mc="http://schemas.openxmlformats.org/markup-compatibility/2006">
    <mc:Choice Requires="x14">
      <controls>
        <mc:AlternateContent xmlns:mc="http://schemas.openxmlformats.org/markup-compatibility/2006">
          <mc:Choice Requires="x14">
            <control shapeId="74753" r:id="rId13" name="Check Box 1">
              <controlPr defaultSize="0" print="0" autoFill="0" autoLine="0" autoPict="0">
                <anchor moveWithCells="1">
                  <from>
                    <xdr:col>4</xdr:col>
                    <xdr:colOff>1066800</xdr:colOff>
                    <xdr:row>22</xdr:row>
                    <xdr:rowOff>1143000</xdr:rowOff>
                  </from>
                  <to>
                    <xdr:col>4</xdr:col>
                    <xdr:colOff>1371600</xdr:colOff>
                    <xdr:row>30</xdr:row>
                    <xdr:rowOff>123825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5"/>
    <pageSetUpPr fitToPage="1"/>
  </sheetPr>
  <dimension ref="A1:Z51"/>
  <sheetViews>
    <sheetView showGridLines="0" view="pageBreakPreview" zoomScale="80" zoomScaleSheetLayoutView="80" workbookViewId="0">
      <selection activeCell="E17" sqref="E17"/>
    </sheetView>
  </sheetViews>
  <sheetFormatPr defaultColWidth="9.140625" defaultRowHeight="16.5"/>
  <cols>
    <col min="1" max="1" width="12.140625" style="28" customWidth="1"/>
    <col min="2" max="2" width="20.5703125" style="28" customWidth="1"/>
    <col min="3" max="3" width="11.42578125" style="28" customWidth="1"/>
    <col min="4" max="4" width="19.42578125" style="28" customWidth="1"/>
    <col min="5" max="5" width="49.42578125" style="28" customWidth="1"/>
    <col min="6" max="7" width="9.140625" style="23"/>
    <col min="8" max="8" width="0" style="23" hidden="1" customWidth="1"/>
    <col min="9" max="16384" width="9.140625" style="24"/>
  </cols>
  <sheetData>
    <row r="1" spans="1:26" ht="23.25" customHeight="1">
      <c r="A1" s="723" t="str">
        <f>'Attach 3(JV)'!A1</f>
        <v>Specification No. :NESH/CSM/4905-01</v>
      </c>
      <c r="B1" s="723"/>
      <c r="C1" s="723"/>
      <c r="D1" s="723"/>
      <c r="E1" s="242" t="str">
        <f>"Attachment-6 " &amp; 'Attach 3(JV)'!AT1</f>
        <v xml:space="preserve">Attachment-6 </v>
      </c>
      <c r="Z1" s="111"/>
    </row>
    <row r="2" spans="1:26" ht="3.75" customHeight="1">
      <c r="Z2" s="111"/>
    </row>
    <row r="3" spans="1:26" ht="123.75" customHeight="1">
      <c r="A3" s="634" t="str">
        <f>'Attach 3(JV)'!A3</f>
        <v>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B3" s="635"/>
      <c r="C3" s="635"/>
      <c r="D3" s="635"/>
      <c r="E3" s="635"/>
      <c r="F3" s="25"/>
      <c r="G3" s="26"/>
      <c r="H3" s="25"/>
    </row>
    <row r="4" spans="1:26" ht="6.75" customHeight="1">
      <c r="A4" s="27"/>
      <c r="H4" s="29"/>
      <c r="I4" s="11"/>
    </row>
    <row r="5" spans="1:26" ht="20.100000000000001" customHeight="1">
      <c r="A5" s="669" t="s">
        <v>47</v>
      </c>
      <c r="B5" s="669"/>
      <c r="C5" s="669"/>
      <c r="D5" s="669"/>
      <c r="E5" s="669"/>
      <c r="F5" s="30"/>
      <c r="H5" s="29"/>
      <c r="I5" s="11"/>
    </row>
    <row r="6" spans="1:26" ht="10.5" customHeight="1">
      <c r="A6" s="31"/>
      <c r="H6" s="29"/>
      <c r="I6" s="11"/>
    </row>
    <row r="7" spans="1:26" ht="20.100000000000001" customHeight="1">
      <c r="A7" s="32" t="str">
        <f>'Attach 3(JV)'!A7</f>
        <v>Bidder’s Name and Address (Sole Bidder) :</v>
      </c>
      <c r="E7" s="15" t="str">
        <f>'Attach 3(JV)'!E7</f>
        <v>To:</v>
      </c>
      <c r="H7" s="29"/>
      <c r="I7" s="11"/>
    </row>
    <row r="8" spans="1:26" ht="36" customHeight="1">
      <c r="A8" s="717" t="str">
        <f>'Attach 3(JV)'!A8</f>
        <v/>
      </c>
      <c r="B8" s="717"/>
      <c r="C8" s="717"/>
      <c r="D8" s="717"/>
      <c r="E8" s="12" t="str">
        <f>'Attach 3(JV)'!E8</f>
        <v>Contracts &amp; Materials dept.</v>
      </c>
      <c r="H8" s="29"/>
      <c r="I8" s="11"/>
    </row>
    <row r="9" spans="1:26" ht="20.100000000000001" customHeight="1">
      <c r="A9" s="13" t="s">
        <v>345</v>
      </c>
      <c r="B9" s="720" t="str">
        <f>'Attach 3(JV)'!B9</f>
        <v/>
      </c>
      <c r="C9" s="720"/>
      <c r="D9" s="720"/>
      <c r="E9" s="12" t="str">
        <f>'Attach 3(JV)'!E9</f>
        <v>Power Grid Corporation of India Ltd.,</v>
      </c>
      <c r="H9" s="29"/>
      <c r="I9" s="11"/>
    </row>
    <row r="10" spans="1:26" ht="20.100000000000001" customHeight="1">
      <c r="A10" s="13" t="s">
        <v>346</v>
      </c>
      <c r="B10" s="720" t="str">
        <f>'Attach 3(JV)'!B10</f>
        <v/>
      </c>
      <c r="C10" s="720"/>
      <c r="D10" s="720"/>
      <c r="E10" s="12" t="str">
        <f>'Attach 3(JV)'!E10</f>
        <v>North Eastern Region,</v>
      </c>
      <c r="H10" s="29"/>
      <c r="I10" s="11"/>
    </row>
    <row r="11" spans="1:26" ht="20.100000000000001" customHeight="1">
      <c r="B11" s="720" t="str">
        <f>'Attach 3(JV)'!B11</f>
        <v/>
      </c>
      <c r="C11" s="720"/>
      <c r="D11" s="720"/>
      <c r="E11" s="12" t="str">
        <f>'Attach 3(JV)'!E11</f>
        <v>Dongtieh, Lower Nongrah,</v>
      </c>
    </row>
    <row r="12" spans="1:26" ht="17.25" customHeight="1">
      <c r="A12" s="31"/>
      <c r="B12" s="720" t="str">
        <f>'Attach 3(JV)'!B12</f>
        <v/>
      </c>
      <c r="C12" s="720"/>
      <c r="D12" s="720"/>
      <c r="E12" s="12" t="str">
        <f>'Attach 3(JV)'!E12</f>
        <v xml:space="preserve">Lapalang, Shillong – 793 006 (Meghalaya)     </v>
      </c>
    </row>
    <row r="13" spans="1:26" ht="21" customHeight="1">
      <c r="A13" s="28" t="s">
        <v>340</v>
      </c>
      <c r="B13" s="75"/>
      <c r="C13" s="75"/>
      <c r="D13" s="75"/>
    </row>
    <row r="14" spans="1:26" ht="45" customHeight="1">
      <c r="A14" s="626" t="s">
        <v>48</v>
      </c>
      <c r="B14" s="626"/>
      <c r="C14" s="626"/>
      <c r="D14" s="626"/>
      <c r="E14" s="626"/>
      <c r="F14" s="33"/>
      <c r="G14" s="33"/>
      <c r="H14" s="33"/>
    </row>
    <row r="15" spans="1:26" ht="12" customHeight="1">
      <c r="A15" s="31"/>
      <c r="B15" s="31"/>
      <c r="C15" s="31"/>
      <c r="D15" s="31"/>
      <c r="E15" s="31"/>
      <c r="F15" s="33"/>
      <c r="G15" s="33"/>
      <c r="H15" s="33"/>
    </row>
    <row r="16" spans="1:26" ht="42" customHeight="1">
      <c r="A16" s="42" t="s">
        <v>343</v>
      </c>
      <c r="B16" s="42" t="s">
        <v>49</v>
      </c>
      <c r="C16" s="948" t="s">
        <v>50</v>
      </c>
      <c r="D16" s="948"/>
      <c r="E16" s="42" t="s">
        <v>51</v>
      </c>
      <c r="F16" s="33"/>
      <c r="G16" s="33"/>
      <c r="H16" s="33"/>
    </row>
    <row r="17" spans="1:8" ht="21" customHeight="1">
      <c r="A17" s="193"/>
      <c r="B17" s="193"/>
      <c r="C17" s="945"/>
      <c r="D17" s="946"/>
      <c r="E17" s="193"/>
      <c r="F17" s="33"/>
      <c r="G17" s="33"/>
      <c r="H17" s="33"/>
    </row>
    <row r="18" spans="1:8" ht="21" customHeight="1">
      <c r="A18" s="193"/>
      <c r="B18" s="193"/>
      <c r="C18" s="945"/>
      <c r="D18" s="946"/>
      <c r="E18" s="193"/>
      <c r="F18" s="33"/>
      <c r="G18" s="33"/>
      <c r="H18" s="33"/>
    </row>
    <row r="19" spans="1:8" ht="21" customHeight="1">
      <c r="A19" s="193"/>
      <c r="B19" s="193"/>
      <c r="C19" s="944"/>
      <c r="D19" s="944"/>
      <c r="E19" s="193"/>
      <c r="F19" s="33"/>
      <c r="G19" s="33"/>
      <c r="H19" s="33"/>
    </row>
    <row r="20" spans="1:8" ht="21" customHeight="1">
      <c r="A20" s="193"/>
      <c r="B20" s="193"/>
      <c r="C20" s="944"/>
      <c r="D20" s="944"/>
      <c r="E20" s="193"/>
      <c r="F20" s="158"/>
      <c r="G20" s="158"/>
      <c r="H20" s="156" t="b">
        <v>0</v>
      </c>
    </row>
    <row r="21" spans="1:8" ht="21" customHeight="1">
      <c r="A21" s="193"/>
      <c r="B21" s="193"/>
      <c r="C21" s="944"/>
      <c r="D21" s="944"/>
      <c r="E21" s="193"/>
      <c r="F21" s="158"/>
      <c r="G21" s="158"/>
      <c r="H21" s="155"/>
    </row>
    <row r="22" spans="1:8" ht="16.5" customHeight="1">
      <c r="D22" s="31"/>
      <c r="E22" s="31"/>
      <c r="F22" s="33"/>
      <c r="G22" s="33"/>
      <c r="H22" s="33"/>
    </row>
    <row r="23" spans="1:8" s="23" customFormat="1" ht="51.75" customHeight="1">
      <c r="A23" s="903" t="s">
        <v>52</v>
      </c>
      <c r="B23" s="903"/>
      <c r="C23" s="903"/>
      <c r="D23" s="903"/>
      <c r="E23" s="903"/>
      <c r="F23" s="33"/>
      <c r="G23" s="33"/>
      <c r="H23" s="33"/>
    </row>
    <row r="24" spans="1:8" s="23" customFormat="1" ht="96.75" customHeight="1">
      <c r="A24" s="903" t="s">
        <v>53</v>
      </c>
      <c r="B24" s="903"/>
      <c r="C24" s="903"/>
      <c r="D24" s="903"/>
      <c r="E24" s="903"/>
      <c r="F24" s="33"/>
      <c r="G24" s="33"/>
      <c r="H24" s="33"/>
    </row>
    <row r="25" spans="1:8" s="23" customFormat="1" ht="24" customHeight="1">
      <c r="A25" s="152"/>
      <c r="B25" s="152"/>
      <c r="C25" s="152"/>
      <c r="D25" s="36"/>
      <c r="E25" s="152"/>
      <c r="F25" s="33"/>
      <c r="G25" s="33"/>
      <c r="H25" s="33"/>
    </row>
    <row r="26" spans="1:8" ht="24" customHeight="1">
      <c r="A26" s="35" t="s">
        <v>7</v>
      </c>
      <c r="B26" s="57" t="str">
        <f>'Attach 3(JV)'!B24</f>
        <v>--</v>
      </c>
      <c r="C26" s="39"/>
      <c r="D26" s="36" t="s">
        <v>5</v>
      </c>
      <c r="E26" s="184" t="str">
        <f>'Attach 3(JV)'!E24</f>
        <v/>
      </c>
    </row>
    <row r="27" spans="1:8" ht="24" customHeight="1">
      <c r="A27" s="35" t="s">
        <v>8</v>
      </c>
      <c r="B27" s="184" t="str">
        <f>'Attach 3(JV)'!B25</f>
        <v/>
      </c>
      <c r="C27" s="39"/>
      <c r="D27" s="36" t="s">
        <v>6</v>
      </c>
      <c r="E27" s="184" t="str">
        <f>'Attach 3(JV)'!E25</f>
        <v/>
      </c>
    </row>
    <row r="28" spans="1:8" ht="24" customHeight="1">
      <c r="D28" s="36"/>
    </row>
    <row r="29" spans="1:8" ht="24" customHeight="1">
      <c r="D29" s="36"/>
    </row>
    <row r="30" spans="1:8" s="47" customFormat="1" ht="32.25" customHeight="1">
      <c r="A30" s="32" t="str">
        <f>A1</f>
        <v>Specification No. :NESH/CSM/4905-01</v>
      </c>
      <c r="B30" s="32"/>
      <c r="C30" s="32"/>
      <c r="D30" s="32"/>
      <c r="E30" s="54" t="str">
        <f>"Annexure I to" &amp; E1</f>
        <v xml:space="preserve">Annexure I toAttachment-6 </v>
      </c>
      <c r="F30" s="46"/>
      <c r="G30" s="46"/>
      <c r="H30" s="46"/>
    </row>
    <row r="31" spans="1:8" ht="15.75" customHeight="1">
      <c r="A31" s="947"/>
      <c r="B31" s="947"/>
      <c r="C31" s="947"/>
      <c r="D31" s="947"/>
      <c r="E31" s="947"/>
    </row>
    <row r="32" spans="1:8" ht="20.100000000000001" customHeight="1">
      <c r="A32" s="721" t="str">
        <f>A5</f>
        <v>(Alternative, Deviations and Exceptions to the Provisions)</v>
      </c>
      <c r="B32" s="721"/>
      <c r="C32" s="721"/>
      <c r="D32" s="721"/>
      <c r="E32" s="721"/>
    </row>
    <row r="33" spans="1:5" ht="20.100000000000001" customHeight="1">
      <c r="A33" s="721" t="s">
        <v>178</v>
      </c>
      <c r="B33" s="721"/>
      <c r="C33" s="721"/>
      <c r="D33" s="721"/>
      <c r="E33" s="721"/>
    </row>
    <row r="34" spans="1:5" ht="20.100000000000001" customHeight="1"/>
    <row r="35" spans="1:5" ht="42" customHeight="1">
      <c r="A35" s="42" t="s">
        <v>343</v>
      </c>
      <c r="B35" s="42" t="s">
        <v>49</v>
      </c>
      <c r="C35" s="948" t="s">
        <v>50</v>
      </c>
      <c r="D35" s="948"/>
      <c r="E35" s="42" t="s">
        <v>51</v>
      </c>
    </row>
    <row r="36" spans="1:5" ht="39.950000000000003" customHeight="1">
      <c r="A36" s="193"/>
      <c r="B36" s="193"/>
      <c r="C36" s="945"/>
      <c r="D36" s="946"/>
      <c r="E36" s="193"/>
    </row>
    <row r="37" spans="1:5" ht="39.950000000000003" customHeight="1">
      <c r="A37" s="193"/>
      <c r="B37" s="193"/>
      <c r="C37" s="945"/>
      <c r="D37" s="946"/>
      <c r="E37" s="193"/>
    </row>
    <row r="38" spans="1:5" ht="39.950000000000003" customHeight="1">
      <c r="A38" s="193"/>
      <c r="B38" s="193"/>
      <c r="C38" s="945"/>
      <c r="D38" s="946"/>
      <c r="E38" s="193"/>
    </row>
    <row r="39" spans="1:5" ht="39.950000000000003" customHeight="1">
      <c r="A39" s="193"/>
      <c r="B39" s="193"/>
      <c r="C39" s="945"/>
      <c r="D39" s="946"/>
      <c r="E39" s="193"/>
    </row>
    <row r="40" spans="1:5" ht="39.950000000000003" customHeight="1">
      <c r="A40" s="193"/>
      <c r="B40" s="193"/>
      <c r="C40" s="945"/>
      <c r="D40" s="946"/>
      <c r="E40" s="193"/>
    </row>
    <row r="41" spans="1:5" ht="39.950000000000003" customHeight="1">
      <c r="A41" s="193"/>
      <c r="B41" s="193"/>
      <c r="C41" s="945"/>
      <c r="D41" s="946"/>
      <c r="E41" s="193"/>
    </row>
    <row r="42" spans="1:5" ht="39.950000000000003" customHeight="1">
      <c r="A42" s="193"/>
      <c r="B42" s="193"/>
      <c r="C42" s="945"/>
      <c r="D42" s="946"/>
      <c r="E42" s="193"/>
    </row>
    <row r="43" spans="1:5" ht="39.950000000000003" customHeight="1">
      <c r="A43" s="193"/>
      <c r="B43" s="193"/>
      <c r="C43" s="945"/>
      <c r="D43" s="946"/>
      <c r="E43" s="193"/>
    </row>
    <row r="44" spans="1:5" ht="39.950000000000003" customHeight="1">
      <c r="A44" s="193"/>
      <c r="B44" s="193"/>
      <c r="C44" s="945"/>
      <c r="D44" s="946"/>
      <c r="E44" s="193"/>
    </row>
    <row r="45" spans="1:5" ht="39.950000000000003" customHeight="1">
      <c r="A45" s="193"/>
      <c r="B45" s="193"/>
      <c r="C45" s="945"/>
      <c r="D45" s="946"/>
      <c r="E45" s="193"/>
    </row>
    <row r="46" spans="1:5" ht="20.100000000000001" customHeight="1"/>
    <row r="47" spans="1:5" ht="25.5" customHeight="1"/>
    <row r="48" spans="1:5" ht="25.5" customHeight="1">
      <c r="A48" s="24"/>
      <c r="B48" s="24"/>
      <c r="C48" s="24"/>
      <c r="D48" s="36"/>
      <c r="E48" s="24"/>
    </row>
    <row r="49" spans="1:5" ht="25.5" customHeight="1">
      <c r="A49" s="35" t="s">
        <v>7</v>
      </c>
      <c r="B49" s="57" t="str">
        <f>B26</f>
        <v>--</v>
      </c>
      <c r="C49" s="39"/>
      <c r="D49" s="36" t="s">
        <v>5</v>
      </c>
      <c r="E49" s="184" t="str">
        <f>E26</f>
        <v/>
      </c>
    </row>
    <row r="50" spans="1:5" ht="25.5" customHeight="1">
      <c r="A50" s="35" t="s">
        <v>8</v>
      </c>
      <c r="B50" s="189" t="str">
        <f>B27</f>
        <v/>
      </c>
      <c r="C50" s="39"/>
      <c r="D50" s="36" t="s">
        <v>6</v>
      </c>
      <c r="E50" s="184" t="str">
        <f>E27</f>
        <v/>
      </c>
    </row>
    <row r="51" spans="1:5" ht="25.5" customHeight="1">
      <c r="D51" s="36"/>
    </row>
  </sheetData>
  <sheetProtection algorithmName="SHA-512" hashValue="OZddHNcucDp1gZB5Ra6aNOzgatBP1cgfsWsXyXrpUsWn1miCiFmYEGtq/tHdvhaNXxD9FTWLdi/SVfHdBVBRlQ==" saltValue="mn8s5daRN55VHQXqRi3COg==" spinCount="100000" sheet="1" formatColumns="0" formatRows="0" selectLockedCells="1"/>
  <customSheetViews>
    <customSheetView guid="{6B7F77A9-4430-40F3-B9B2-DA771FBECFA7}" scale="80" showPageBreaks="1" showGridLines="0" fitToPage="1" printArea="1" hiddenColumns="1" view="pageBreakPreview">
      <selection activeCell="A17" sqref="A17"/>
      <pageMargins left="0.75" right="0.63" top="0.57999999999999996" bottom="0.4" header="0.34" footer="0.2"/>
      <pageSetup scale="89" fitToHeight="0" orientation="portrait" r:id="rId1"/>
      <headerFooter alignWithMargins="0">
        <oddFooter>&amp;R&amp;"Book Antiqua,Bold"&amp;8 Page &amp;P of &amp;N</oddFooter>
      </headerFooter>
    </customSheetView>
    <customSheetView guid="{FB41F969-87BE-4AD1-A99C-A5F9EA1C8FCB}" scale="80" showPageBreaks="1" showGridLines="0" fitToPage="1" printArea="1" hiddenColumns="1" view="pageBreakPreview">
      <selection activeCell="A17" sqref="A17"/>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47D52ECC-373D-4A7A-838F-7112A4A0A94F}" showPageBreaks="1" showGridLines="0" fitToPage="1" printArea="1" hiddenColumns="1" view="pageBreakPreview" topLeftCell="A13">
      <selection activeCell="A17" sqref="A17"/>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BA86FE7A-199D-4ABD-A444-AE6BFDF4BCC9}" scale="145" showPageBreaks="1" showGridLines="0" fitToPage="1" printArea="1" hiddenColumns="1" view="pageBreakPreview" topLeftCell="A37">
      <selection activeCell="B45" sqref="B45"/>
      <pageMargins left="0.75" right="0.63" top="0.57999999999999996" bottom="0.4" header="0.34" footer="0.2"/>
      <pageSetup scale="89" fitToHeight="0" orientation="portrait" r:id="rId4"/>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5"/>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6"/>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7"/>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8"/>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9"/>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10"/>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11"/>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2"/>
      <headerFooter alignWithMargins="0">
        <oddFooter>&amp;R&amp;"Book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15"/>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8"/>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9"/>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20"/>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21"/>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22"/>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23"/>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24"/>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25"/>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26"/>
      <headerFooter alignWithMargins="0">
        <oddFooter>&amp;R&amp;"Book Antiqua,Bold"&amp;8 Page &amp;P of &amp;N</oddFooter>
      </headerFooter>
    </customSheetView>
    <customSheetView guid="{347D9A5E-5167-4CD7-A121-BEAF211F64E4}" showPageBreaks="1" showGridLines="0" fitToPage="1" printArea="1" hiddenColumns="1" view="pageBreakPreview" topLeftCell="A13">
      <selection activeCell="A17" sqref="A17"/>
      <pageMargins left="0.75" right="0.63" top="0.57999999999999996" bottom="0.4" header="0.34" footer="0.2"/>
      <pageSetup scale="89" fitToHeight="0" orientation="portrait" r:id="rId27"/>
      <headerFooter alignWithMargins="0">
        <oddFooter>&amp;R&amp;"Book Antiqua,Bold"&amp;8 Page &amp;P of &amp;N</oddFooter>
      </headerFooter>
    </customSheetView>
    <customSheetView guid="{72B383D4-8341-48BE-BBCC-63C6785ABF81}" showPageBreaks="1" showGridLines="0" fitToPage="1" printArea="1" hiddenColumns="1" view="pageBreakPreview">
      <selection activeCell="A17" sqref="A17"/>
      <pageMargins left="0.75" right="0.63" top="0.57999999999999996" bottom="0.4" header="0.34" footer="0.2"/>
      <pageSetup scale="89" fitToHeight="0" orientation="portrait" r:id="rId28"/>
      <headerFooter alignWithMargins="0">
        <oddFooter>&amp;R&amp;"Book Antiqua,Bold"&amp;8 Page &amp;P of &amp;N</oddFooter>
      </headerFooter>
    </customSheetView>
    <customSheetView guid="{FA2C7011-FA7A-401B-B8DD-29ECBD541846}" scale="80" showPageBreaks="1" showGridLines="0" fitToPage="1" printArea="1" hiddenColumns="1" view="pageBreakPreview">
      <selection activeCell="A17" sqref="A17"/>
      <pageMargins left="0.75" right="0.63" top="0.57999999999999996" bottom="0.4" header="0.34" footer="0.2"/>
      <pageSetup scale="89" fitToHeight="0" orientation="portrait" r:id="rId29"/>
      <headerFooter alignWithMargins="0">
        <oddFooter>&amp;R&amp;"Book Antiqua,Bold"&amp;8 Page &amp;P of &amp;N</oddFooter>
      </headerFooter>
    </customSheetView>
    <customSheetView guid="{7706378E-40E2-4583-90AF-E6E1DCB3696C}" scale="80" showPageBreaks="1" showGridLines="0" fitToPage="1" printArea="1" hiddenColumns="1" view="pageBreakPreview">
      <selection activeCell="A17" sqref="A17"/>
      <pageMargins left="0.75" right="0.63" top="0.57999999999999996" bottom="0.4" header="0.34" footer="0.2"/>
      <pageSetup scale="89" fitToHeight="0" orientation="portrait" r:id="rId30"/>
      <headerFooter alignWithMargins="0">
        <oddFooter>&amp;R&amp;"Book Antiqua,Bold"&amp;8 Page &amp;P of &amp;N</oddFooter>
      </headerFooter>
    </customSheetView>
  </customSheetViews>
  <mergeCells count="31">
    <mergeCell ref="C45:D45"/>
    <mergeCell ref="C41:D41"/>
    <mergeCell ref="C42:D42"/>
    <mergeCell ref="C35:D35"/>
    <mergeCell ref="C36:D36"/>
    <mergeCell ref="C37:D37"/>
    <mergeCell ref="C44:D44"/>
    <mergeCell ref="A1:D1"/>
    <mergeCell ref="C20:D20"/>
    <mergeCell ref="C18:D18"/>
    <mergeCell ref="C19:D19"/>
    <mergeCell ref="C16:D16"/>
    <mergeCell ref="A8:D8"/>
    <mergeCell ref="A5:E5"/>
    <mergeCell ref="B10:D10"/>
    <mergeCell ref="A24:E24"/>
    <mergeCell ref="C43:D43"/>
    <mergeCell ref="C40:D40"/>
    <mergeCell ref="C38:D38"/>
    <mergeCell ref="A23:E23"/>
    <mergeCell ref="A33:E33"/>
    <mergeCell ref="C39:D39"/>
    <mergeCell ref="A31:E31"/>
    <mergeCell ref="A32:E32"/>
    <mergeCell ref="C21:D21"/>
    <mergeCell ref="A3:E3"/>
    <mergeCell ref="B11:D11"/>
    <mergeCell ref="B9:D9"/>
    <mergeCell ref="B12:D12"/>
    <mergeCell ref="A14:E14"/>
    <mergeCell ref="C17:D17"/>
  </mergeCells>
  <phoneticPr fontId="7" type="noConversion"/>
  <conditionalFormatting sqref="A30:E30">
    <cfRule type="expression" dxfId="4" priority="1" stopIfTrue="1">
      <formula>$H$20=FALSE</formula>
    </cfRule>
  </conditionalFormatting>
  <conditionalFormatting sqref="A31:E51">
    <cfRule type="expression" dxfId="3" priority="3" stopIfTrue="1">
      <formula>$H$20=FALSE</formula>
    </cfRule>
  </conditionalFormatting>
  <conditionalFormatting sqref="A52:E52">
    <cfRule type="expression" dxfId="2" priority="2" stopIfTrue="1">
      <formula>$H$20="No"</formula>
    </cfRule>
  </conditionalFormatting>
  <pageMargins left="0.75" right="0.63" top="0.57999999999999996" bottom="0.4" header="0.34" footer="0.2"/>
  <pageSetup scale="89" fitToHeight="0" orientation="portrait" r:id="rId31"/>
  <headerFooter alignWithMargins="0">
    <oddFooter>&amp;R&amp;"Book Antiqua,Bold"&amp;8 Page &amp;P of &amp;N</oddFooter>
  </headerFooter>
  <drawing r:id="rId32"/>
  <legacyDrawing r:id="rId33"/>
  <mc:AlternateContent xmlns:mc="http://schemas.openxmlformats.org/markup-compatibility/2006">
    <mc:Choice Requires="x14">
      <controls>
        <mc:AlternateContent xmlns:mc="http://schemas.openxmlformats.org/markup-compatibility/2006">
          <mc:Choice Requires="x14">
            <control shapeId="10254" r:id="rId34"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2"/>
    <pageSetUpPr fitToPage="1"/>
  </sheetPr>
  <dimension ref="A1:I28"/>
  <sheetViews>
    <sheetView showGridLines="0" view="pageBreakPreview" zoomScaleSheetLayoutView="100" workbookViewId="0">
      <selection activeCell="E17" sqref="E17"/>
    </sheetView>
  </sheetViews>
  <sheetFormatPr defaultColWidth="9.140625" defaultRowHeight="16.5"/>
  <cols>
    <col min="1" max="1" width="12.140625" style="28" customWidth="1"/>
    <col min="2" max="2" width="20.5703125" style="28" customWidth="1"/>
    <col min="3" max="3" width="11.42578125" style="28" customWidth="1"/>
    <col min="4" max="4" width="17.7109375" style="28" customWidth="1"/>
    <col min="5" max="5" width="49.42578125" style="28" customWidth="1"/>
    <col min="6" max="8" width="9.140625" style="23"/>
    <col min="9" max="16384" width="9.140625" style="24"/>
  </cols>
  <sheetData>
    <row r="1" spans="1:9" ht="21.75" customHeight="1">
      <c r="A1" s="723" t="str">
        <f>'Attach 3(JV)'!A1</f>
        <v>Specification No. :NESH/CSM/4905-01</v>
      </c>
      <c r="B1" s="723"/>
      <c r="C1" s="723"/>
      <c r="D1" s="723"/>
      <c r="E1" s="243" t="str">
        <f>"Attachment-7 " &amp; 'Attach 3(JV)'!AT1</f>
        <v xml:space="preserve">Attachment-7 </v>
      </c>
    </row>
    <row r="2" spans="1:9">
      <c r="E2" s="183"/>
    </row>
    <row r="3" spans="1:9" ht="105" customHeight="1">
      <c r="A3" s="634" t="str">
        <f>'Attach 3(JV)'!A3</f>
        <v>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B3" s="635"/>
      <c r="C3" s="635"/>
      <c r="D3" s="635"/>
      <c r="E3" s="635"/>
      <c r="F3" s="25"/>
      <c r="G3" s="26"/>
      <c r="H3" s="25"/>
    </row>
    <row r="4" spans="1:9" ht="20.100000000000001" customHeight="1">
      <c r="A4" s="27"/>
      <c r="H4" s="29"/>
      <c r="I4" s="11"/>
    </row>
    <row r="5" spans="1:9" ht="20.100000000000001" customHeight="1">
      <c r="A5" s="669" t="s">
        <v>181</v>
      </c>
      <c r="B5" s="669"/>
      <c r="C5" s="669"/>
      <c r="D5" s="669"/>
      <c r="E5" s="669"/>
      <c r="F5" s="30"/>
      <c r="H5" s="29"/>
      <c r="I5" s="11"/>
    </row>
    <row r="6" spans="1:9" ht="20.100000000000001" customHeight="1">
      <c r="A6" s="31"/>
      <c r="H6" s="29"/>
      <c r="I6" s="11"/>
    </row>
    <row r="7" spans="1:9" ht="20.100000000000001" customHeight="1">
      <c r="A7" s="32" t="str">
        <f>'Attach 3(JV)'!A7</f>
        <v>Bidder’s Name and Address (Sole Bidder) :</v>
      </c>
      <c r="E7" s="15" t="str">
        <f>'Attach 3(JV)'!E7</f>
        <v>To:</v>
      </c>
      <c r="H7" s="29"/>
      <c r="I7" s="11"/>
    </row>
    <row r="8" spans="1:9" ht="36" customHeight="1">
      <c r="A8" s="717" t="str">
        <f>'Attach 3(JV)'!A8</f>
        <v/>
      </c>
      <c r="B8" s="717"/>
      <c r="C8" s="717"/>
      <c r="D8" s="717"/>
      <c r="E8" s="103" t="str">
        <f>'Attach 3(JV)'!E8</f>
        <v>Contracts &amp; Materials dept.</v>
      </c>
      <c r="H8" s="29"/>
      <c r="I8" s="11"/>
    </row>
    <row r="9" spans="1:9" ht="20.100000000000001" customHeight="1">
      <c r="A9" s="13" t="s">
        <v>345</v>
      </c>
      <c r="B9" s="720" t="str">
        <f>'Attach 3(JV)'!B9</f>
        <v/>
      </c>
      <c r="C9" s="720"/>
      <c r="D9" s="720"/>
      <c r="E9" s="103" t="str">
        <f>'Attach 3(JV)'!E9</f>
        <v>Power Grid Corporation of India Ltd.,</v>
      </c>
      <c r="H9" s="29"/>
      <c r="I9" s="11"/>
    </row>
    <row r="10" spans="1:9" ht="20.100000000000001" customHeight="1">
      <c r="A10" s="13" t="s">
        <v>346</v>
      </c>
      <c r="B10" s="720" t="str">
        <f>'Attach 3(JV)'!B10</f>
        <v/>
      </c>
      <c r="C10" s="720"/>
      <c r="D10" s="720"/>
      <c r="E10" s="103" t="str">
        <f>'Attach 3(JV)'!E10</f>
        <v>North Eastern Region,</v>
      </c>
      <c r="H10" s="29"/>
      <c r="I10" s="11"/>
    </row>
    <row r="11" spans="1:9" ht="20.100000000000001" customHeight="1">
      <c r="B11" s="720" t="str">
        <f>'Attach 3(JV)'!B11</f>
        <v/>
      </c>
      <c r="C11" s="720"/>
      <c r="D11" s="720"/>
      <c r="E11" s="103" t="str">
        <f>'Attach 3(JV)'!E11</f>
        <v>Dongtieh, Lower Nongrah,</v>
      </c>
    </row>
    <row r="12" spans="1:9" ht="20.100000000000001" customHeight="1">
      <c r="E12" s="103" t="str">
        <f>'Attach 3(JV)'!E12</f>
        <v xml:space="preserve">Lapalang, Shillong – 793 006 (Meghalaya)     </v>
      </c>
    </row>
    <row r="13" spans="1:9" ht="20.100000000000001" customHeight="1">
      <c r="A13" s="31"/>
    </row>
    <row r="14" spans="1:9" ht="27.75" customHeight="1">
      <c r="A14" s="949" t="s">
        <v>182</v>
      </c>
      <c r="B14" s="949"/>
      <c r="C14" s="949"/>
      <c r="D14" s="949"/>
      <c r="E14" s="949"/>
      <c r="F14" s="33"/>
      <c r="G14" s="33"/>
      <c r="H14" s="33"/>
    </row>
    <row r="15" spans="1:9" ht="20.100000000000001" customHeight="1">
      <c r="A15" s="31"/>
    </row>
    <row r="16" spans="1:9" ht="33" customHeight="1">
      <c r="A16" s="35" t="s">
        <v>7</v>
      </c>
      <c r="B16" s="57" t="str">
        <f>'Attach 3(JV)'!B24</f>
        <v>--</v>
      </c>
      <c r="C16" s="32"/>
      <c r="D16" s="36" t="s">
        <v>5</v>
      </c>
      <c r="E16" s="184" t="str">
        <f>'Attach 3(JV)'!E24</f>
        <v/>
      </c>
    </row>
    <row r="17" spans="1:5" ht="33" customHeight="1">
      <c r="A17" s="35" t="s">
        <v>8</v>
      </c>
      <c r="B17" s="184" t="str">
        <f>'Attach 3(JV)'!B25</f>
        <v/>
      </c>
      <c r="C17" s="32"/>
      <c r="D17" s="36" t="s">
        <v>6</v>
      </c>
      <c r="E17" s="184" t="str">
        <f>'Attach 3(JV)'!E25</f>
        <v/>
      </c>
    </row>
    <row r="18" spans="1:5" ht="33" customHeight="1">
      <c r="D18" s="36"/>
    </row>
    <row r="19" spans="1:5" ht="20.100000000000001" customHeight="1"/>
    <row r="20" spans="1:5" ht="20.100000000000001" customHeight="1">
      <c r="A20" s="37"/>
    </row>
    <row r="21" spans="1:5" ht="20.100000000000001" customHeight="1"/>
    <row r="22" spans="1:5" ht="20.100000000000001" customHeight="1">
      <c r="A22" s="37"/>
    </row>
    <row r="23" spans="1:5" ht="20.100000000000001" customHeight="1"/>
    <row r="24" spans="1:5" ht="20.100000000000001" customHeight="1">
      <c r="A24" s="37"/>
    </row>
    <row r="25" spans="1:5" ht="20.100000000000001" customHeight="1"/>
    <row r="26" spans="1:5" ht="20.100000000000001" customHeight="1"/>
    <row r="27" spans="1:5" ht="20.100000000000001" customHeight="1"/>
    <row r="28" spans="1:5" ht="20.100000000000001" customHeight="1"/>
  </sheetData>
  <sheetProtection algorithmName="SHA-512" hashValue="UK5dv5Ae5n8arReh46xYkFF+CO6OBflq4stH81A57p+Y6V8uoe4j2KkDbZKTIVhZQHH/REswVloFfMLcL+kb8A==" saltValue="x/CHeXdkVRSXQ6fsskjP3w==" spinCount="100000" sheet="1" formatColumns="0" formatRows="0" selectLockedCells="1"/>
  <customSheetViews>
    <customSheetView guid="{6B7F77A9-4430-40F3-B9B2-DA771FBECFA7}" showPageBreaks="1" showGridLines="0" fitToPage="1" printArea="1" view="pageBreakPreview">
      <selection activeCell="E15" sqref="E15"/>
      <pageMargins left="0.75" right="0.63" top="0.57999999999999996" bottom="0.6" header="0.34" footer="0.35"/>
      <pageSetup scale="91"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topLeftCell="A7">
      <selection activeCell="E15" sqref="E15"/>
      <pageMargins left="0.75" right="0.63" top="0.57999999999999996" bottom="0.6" header="0.34" footer="0.35"/>
      <pageSetup scale="91"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91" orientation="portrait" r:id="rId3"/>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A3" sqref="A3:E3"/>
      <pageMargins left="0.75" right="0.63" top="0.57999999999999996" bottom="0.6" header="0.34" footer="0.35"/>
      <pageSetup scale="91"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6"/>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0"/>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22"/>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23"/>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2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25"/>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91" orientation="portrait" r:id="rId26"/>
      <headerFooter alignWithMargins="0">
        <oddFooter>&amp;R&amp;"Book Antiqua,Bold"&amp;8 Page &amp;P of &amp;N</oddFooter>
      </headerFooter>
    </customSheetView>
    <customSheetView guid="{72B383D4-8341-48BE-BBCC-63C6785ABF81}" showPageBreaks="1" showGridLines="0" fitToPage="1" printArea="1" view="pageBreakPreview">
      <selection activeCell="A3" sqref="A3:E3"/>
      <pageMargins left="0.75" right="0.63" top="0.57999999999999996" bottom="0.6" header="0.34" footer="0.35"/>
      <pageSetup scale="91" orientation="portrait" r:id="rId27"/>
      <headerFooter alignWithMargins="0">
        <oddFooter>&amp;R&amp;"Book Antiqua,Bold"&amp;8 Page &amp;P of &amp;N</oddFooter>
      </headerFooter>
    </customSheetView>
    <customSheetView guid="{FA2C7011-FA7A-401B-B8DD-29ECBD541846}" showPageBreaks="1" showGridLines="0" fitToPage="1" printArea="1" view="pageBreakPreview" topLeftCell="A7">
      <selection activeCell="E15" sqref="E15"/>
      <pageMargins left="0.75" right="0.63" top="0.57999999999999996" bottom="0.6" header="0.34" footer="0.35"/>
      <pageSetup scale="91" orientation="portrait" r:id="rId28"/>
      <headerFooter alignWithMargins="0">
        <oddFooter>&amp;R&amp;"Book Antiqua,Bold"&amp;8 Page &amp;P of &amp;N</oddFooter>
      </headerFooter>
    </customSheetView>
    <customSheetView guid="{7706378E-40E2-4583-90AF-E6E1DCB3696C}" showPageBreaks="1" showGridLines="0" fitToPage="1" printArea="1" view="pageBreakPreview">
      <selection activeCell="E15" sqref="E15"/>
      <pageMargins left="0.75" right="0.63" top="0.57999999999999996" bottom="0.6" header="0.34" footer="0.35"/>
      <pageSetup scale="91" orientation="portrait" r:id="rId29"/>
      <headerFooter alignWithMargins="0">
        <oddFooter>&amp;R&amp;"Book Antiqua,Bold"&amp;8 Page &amp;P of &amp;N</oddFooter>
      </headerFooter>
    </customSheetView>
  </customSheetViews>
  <mergeCells count="8">
    <mergeCell ref="A1:D1"/>
    <mergeCell ref="A3:E3"/>
    <mergeCell ref="A5:E5"/>
    <mergeCell ref="A14:E14"/>
    <mergeCell ref="B9:D9"/>
    <mergeCell ref="B10:D10"/>
    <mergeCell ref="B11:D11"/>
    <mergeCell ref="A8:D8"/>
  </mergeCells>
  <phoneticPr fontId="7" type="noConversion"/>
  <pageMargins left="0.75" right="0.63" top="0.57999999999999996" bottom="0.6" header="0.34" footer="0.35"/>
  <pageSetup scale="91" orientation="portrait" r:id="rId30"/>
  <headerFooter alignWithMargins="0">
    <oddFooter>&amp;R&amp;"Book Antiqua,Bold"&amp;8 Page &amp;P of &amp;N</oddFooter>
  </headerFooter>
  <drawing r:id="rId3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44"/>
    <pageSetUpPr fitToPage="1"/>
  </sheetPr>
  <dimension ref="A1:K41"/>
  <sheetViews>
    <sheetView showGridLines="0" view="pageBreakPreview" zoomScale="70" zoomScaleSheetLayoutView="70" workbookViewId="0">
      <selection activeCell="E19" sqref="E19:H19"/>
    </sheetView>
  </sheetViews>
  <sheetFormatPr defaultColWidth="9.140625" defaultRowHeight="16.5"/>
  <cols>
    <col min="1" max="1" width="12.140625" style="389" customWidth="1"/>
    <col min="2" max="2" width="20.5703125" style="389" customWidth="1"/>
    <col min="3" max="3" width="11.42578125" style="389" customWidth="1"/>
    <col min="4" max="4" width="29.5703125" style="389" customWidth="1"/>
    <col min="5" max="5" width="17.5703125" style="389" customWidth="1"/>
    <col min="6" max="6" width="19.42578125" style="389" customWidth="1"/>
    <col min="7" max="7" width="20.28515625" style="389" customWidth="1"/>
    <col min="8" max="8" width="18.7109375" style="389" customWidth="1"/>
    <col min="9" max="10" width="9.140625" style="407"/>
    <col min="11" max="16384" width="9.140625" style="298"/>
  </cols>
  <sheetData>
    <row r="1" spans="1:11" ht="33.75" customHeight="1">
      <c r="A1" s="950" t="str">
        <f>Basic!B2</f>
        <v>NESH/CSM/4905-01</v>
      </c>
      <c r="B1" s="950"/>
      <c r="C1" s="950"/>
      <c r="D1" s="950"/>
      <c r="E1" s="406"/>
      <c r="F1" s="406"/>
      <c r="G1" s="406"/>
      <c r="H1" s="406" t="str">
        <f>"Attachment-9 " &amp; '[15]Attach 3(JV)'!AT1</f>
        <v xml:space="preserve">Attachment-9 </v>
      </c>
    </row>
    <row r="2" spans="1:11" ht="15" customHeight="1"/>
    <row r="3" spans="1:11" ht="123" customHeight="1">
      <c r="A3" s="951" t="str">
        <f>Basic!B1</f>
        <v>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B3" s="952"/>
      <c r="C3" s="952"/>
      <c r="D3" s="952"/>
      <c r="E3" s="952"/>
      <c r="F3" s="952"/>
      <c r="G3" s="952"/>
      <c r="H3" s="952"/>
      <c r="I3" s="408"/>
      <c r="J3" s="409"/>
    </row>
    <row r="4" spans="1:11" ht="15" customHeight="1">
      <c r="A4" s="410"/>
      <c r="J4" s="29"/>
      <c r="K4" s="11"/>
    </row>
    <row r="5" spans="1:11" ht="20.100000000000001" customHeight="1">
      <c r="A5" s="953" t="s">
        <v>367</v>
      </c>
      <c r="B5" s="953"/>
      <c r="C5" s="953"/>
      <c r="D5" s="953"/>
      <c r="E5" s="953"/>
      <c r="F5" s="953"/>
      <c r="G5" s="953"/>
      <c r="H5" s="953"/>
      <c r="J5" s="29"/>
      <c r="K5" s="11"/>
    </row>
    <row r="6" spans="1:11" ht="12.75" customHeight="1">
      <c r="A6" s="411"/>
      <c r="J6" s="29"/>
      <c r="K6" s="11"/>
    </row>
    <row r="7" spans="1:11" ht="20.100000000000001" customHeight="1">
      <c r="A7" s="412" t="str">
        <f>'Attach 3(JV)'!A7</f>
        <v>Bidder’s Name and Address (Sole Bidder) :</v>
      </c>
      <c r="E7" s="358"/>
      <c r="F7" s="954" t="s">
        <v>344</v>
      </c>
      <c r="G7" s="954"/>
      <c r="H7" s="954"/>
      <c r="J7" s="29"/>
      <c r="K7" s="11"/>
    </row>
    <row r="8" spans="1:11" ht="36" customHeight="1">
      <c r="A8" s="955" t="str">
        <f>'Attach 3(JV)'!A8:D8</f>
        <v/>
      </c>
      <c r="B8" s="955"/>
      <c r="C8" s="955"/>
      <c r="D8" s="955"/>
      <c r="E8" s="11"/>
      <c r="F8" s="954" t="str">
        <f>+'Attach 3(JV)'!E8</f>
        <v>Contracts &amp; Materials dept.</v>
      </c>
      <c r="G8" s="954"/>
      <c r="H8" s="954"/>
      <c r="J8" s="29"/>
      <c r="K8" s="11"/>
    </row>
    <row r="9" spans="1:11" ht="20.100000000000001" customHeight="1">
      <c r="A9" s="13" t="s">
        <v>345</v>
      </c>
      <c r="B9" s="720" t="str">
        <f>'Attach 3(JV)'!B9:D9</f>
        <v/>
      </c>
      <c r="C9" s="720"/>
      <c r="D9" s="720"/>
      <c r="E9" s="11"/>
      <c r="F9" s="16" t="str">
        <f>+'Attach 3(JV)'!E9</f>
        <v>Power Grid Corporation of India Ltd.,</v>
      </c>
      <c r="G9" s="16"/>
      <c r="H9" s="16"/>
      <c r="J9" s="29"/>
      <c r="K9" s="11"/>
    </row>
    <row r="10" spans="1:11" ht="20.100000000000001" customHeight="1">
      <c r="A10" s="13" t="s">
        <v>346</v>
      </c>
      <c r="B10" s="720" t="str">
        <f>'Attach 3(JV)'!B10:D10</f>
        <v/>
      </c>
      <c r="C10" s="720"/>
      <c r="D10" s="720"/>
      <c r="E10" s="11"/>
      <c r="F10" s="16" t="str">
        <f>+'Attach 3(JV)'!E10</f>
        <v>North Eastern Region,</v>
      </c>
      <c r="G10" s="16"/>
      <c r="H10" s="16"/>
      <c r="J10" s="29"/>
      <c r="K10" s="11"/>
    </row>
    <row r="11" spans="1:11" ht="20.100000000000001" customHeight="1">
      <c r="B11" s="720" t="str">
        <f>'Attach 3(JV)'!B11:D11</f>
        <v/>
      </c>
      <c r="C11" s="720"/>
      <c r="D11" s="720"/>
      <c r="E11" s="11"/>
      <c r="F11" s="16" t="str">
        <f>+'Attach 3(JV)'!E11</f>
        <v>Dongtieh, Lower Nongrah,</v>
      </c>
      <c r="G11" s="16"/>
      <c r="H11" s="16"/>
    </row>
    <row r="12" spans="1:11" ht="20.100000000000001" customHeight="1">
      <c r="A12" s="411"/>
      <c r="B12" s="720" t="str">
        <f>'Attach 3(JV)'!B12:D12</f>
        <v/>
      </c>
      <c r="C12" s="720"/>
      <c r="D12" s="720"/>
      <c r="E12" s="12"/>
      <c r="F12" s="16" t="str">
        <f>+'Attach 3(JV)'!E12</f>
        <v xml:space="preserve">Lapalang, Shillong – 793 006 (Meghalaya)     </v>
      </c>
      <c r="G12" s="16"/>
      <c r="H12" s="16"/>
    </row>
    <row r="13" spans="1:11" ht="13.5" customHeight="1">
      <c r="A13" s="411"/>
      <c r="B13" s="99"/>
      <c r="C13" s="99"/>
      <c r="D13" s="99"/>
    </row>
    <row r="14" spans="1:11" ht="20.100000000000001" customHeight="1">
      <c r="A14" s="389" t="s">
        <v>340</v>
      </c>
    </row>
    <row r="15" spans="1:11" ht="15" customHeight="1">
      <c r="A15" s="411"/>
    </row>
    <row r="16" spans="1:11" ht="95.25" customHeight="1">
      <c r="A16" s="956" t="str">
        <f>"We hereby declare that the following Work Completion Schedule shall be followed by us in furnishing and installation of the subject Package i.e., " &amp; Basic!B1 &amp; " for the period commencing from the effective date of Contract to us :"</f>
        <v>We hereby declare that the following Work Completion Schedule shall be followed by us in furnishing and installation of the subject Package i.e., 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 for the period commencing from the effective date of Contract to us :</v>
      </c>
      <c r="B16" s="956"/>
      <c r="C16" s="956"/>
      <c r="D16" s="956"/>
      <c r="E16" s="956"/>
      <c r="F16" s="956"/>
      <c r="G16" s="956"/>
      <c r="H16" s="956"/>
      <c r="I16" s="253"/>
      <c r="J16" s="253"/>
    </row>
    <row r="17" spans="1:10" ht="27" customHeight="1">
      <c r="A17" s="925" t="s">
        <v>343</v>
      </c>
      <c r="B17" s="958" t="s">
        <v>368</v>
      </c>
      <c r="C17" s="959"/>
      <c r="D17" s="960"/>
      <c r="E17" s="958" t="s">
        <v>440</v>
      </c>
      <c r="F17" s="959"/>
      <c r="G17" s="959"/>
      <c r="H17" s="959"/>
      <c r="I17" s="253"/>
      <c r="J17" s="253"/>
    </row>
    <row r="18" spans="1:10" ht="78" customHeight="1">
      <c r="A18" s="957"/>
      <c r="B18" s="961"/>
      <c r="C18" s="962"/>
      <c r="D18" s="963"/>
      <c r="E18" s="939"/>
      <c r="F18" s="964"/>
      <c r="G18" s="964"/>
      <c r="H18" s="940"/>
      <c r="I18" s="253"/>
      <c r="J18" s="253"/>
    </row>
    <row r="19" spans="1:10" ht="20.100000000000001" customHeight="1">
      <c r="A19" s="965">
        <v>1</v>
      </c>
      <c r="B19" s="966" t="s">
        <v>781</v>
      </c>
      <c r="C19" s="967"/>
      <c r="D19" s="968"/>
      <c r="E19" s="971"/>
      <c r="F19" s="972"/>
      <c r="G19" s="972"/>
      <c r="H19" s="973"/>
      <c r="I19" s="253"/>
      <c r="J19" s="253"/>
    </row>
    <row r="20" spans="1:10" ht="20.100000000000001" customHeight="1">
      <c r="A20" s="965"/>
      <c r="B20" s="966" t="s">
        <v>782</v>
      </c>
      <c r="C20" s="967"/>
      <c r="D20" s="968"/>
      <c r="E20" s="971"/>
      <c r="F20" s="972"/>
      <c r="G20" s="972"/>
      <c r="H20" s="973"/>
      <c r="I20" s="253"/>
      <c r="J20" s="253"/>
    </row>
    <row r="21" spans="1:10" ht="20.100000000000001" customHeight="1">
      <c r="A21" s="965"/>
      <c r="B21" s="966" t="s">
        <v>783</v>
      </c>
      <c r="C21" s="967"/>
      <c r="D21" s="968"/>
      <c r="E21" s="438"/>
      <c r="F21" s="439"/>
      <c r="G21" s="439"/>
      <c r="H21" s="440"/>
      <c r="I21" s="253"/>
      <c r="J21" s="253"/>
    </row>
    <row r="22" spans="1:10" ht="20.100000000000001" customHeight="1">
      <c r="A22" s="965"/>
      <c r="B22" s="966" t="s">
        <v>784</v>
      </c>
      <c r="C22" s="967"/>
      <c r="D22" s="968"/>
      <c r="E22" s="438"/>
      <c r="F22" s="439"/>
      <c r="G22" s="439"/>
      <c r="H22" s="440"/>
      <c r="I22" s="253"/>
      <c r="J22" s="253"/>
    </row>
    <row r="23" spans="1:10" ht="20.100000000000001" customHeight="1">
      <c r="A23" s="965"/>
      <c r="B23" s="966" t="s">
        <v>785</v>
      </c>
      <c r="C23" s="967"/>
      <c r="D23" s="968"/>
      <c r="E23" s="438"/>
      <c r="F23" s="439"/>
      <c r="G23" s="439"/>
      <c r="H23" s="440"/>
      <c r="I23" s="253"/>
      <c r="J23" s="253"/>
    </row>
    <row r="24" spans="1:10" s="416" customFormat="1" ht="18" hidden="1" customHeight="1">
      <c r="A24" s="413" t="e">
        <f>IF(#REF!&gt;10,"You are exceeding the completion schedule of 10 months as specified in the bidding documents.","")</f>
        <v>#REF!</v>
      </c>
      <c r="B24" s="414"/>
      <c r="C24" s="414"/>
      <c r="D24" s="414"/>
      <c r="E24" s="414"/>
      <c r="F24" s="414"/>
      <c r="G24" s="414"/>
      <c r="H24" s="414"/>
      <c r="I24" s="415"/>
      <c r="J24" s="415"/>
    </row>
    <row r="25" spans="1:10" s="416" customFormat="1" ht="18" hidden="1" customHeight="1">
      <c r="A25" s="413" t="e">
        <f>IF(#REF!&gt;10,"You are exceeding the completion schedule of 10 months as specified in the bidding documents.","")</f>
        <v>#REF!</v>
      </c>
      <c r="B25" s="414"/>
      <c r="C25" s="414"/>
      <c r="D25" s="414"/>
      <c r="E25" s="414"/>
      <c r="F25" s="414"/>
      <c r="G25" s="414"/>
      <c r="H25" s="414"/>
      <c r="I25" s="415"/>
      <c r="J25" s="415"/>
    </row>
    <row r="26" spans="1:10" ht="18" customHeight="1">
      <c r="A26" s="417"/>
      <c r="B26" s="417"/>
      <c r="C26" s="417"/>
      <c r="D26" s="417"/>
      <c r="E26" s="417"/>
      <c r="F26" s="417"/>
      <c r="G26" s="417"/>
      <c r="H26" s="417"/>
    </row>
    <row r="27" spans="1:10" ht="21" customHeight="1">
      <c r="A27" s="418" t="s">
        <v>7</v>
      </c>
      <c r="B27" s="419" t="str">
        <f>'Attach 3(JV)'!B24</f>
        <v>--</v>
      </c>
      <c r="D27" s="420"/>
      <c r="E27" s="420" t="s">
        <v>5</v>
      </c>
      <c r="F27" s="970" t="str">
        <f>'Attach 3(JV)'!E24</f>
        <v/>
      </c>
      <c r="G27" s="970"/>
      <c r="H27" s="970"/>
    </row>
    <row r="28" spans="1:10" ht="22.5" customHeight="1">
      <c r="A28" s="418" t="s">
        <v>8</v>
      </c>
      <c r="B28" s="419" t="str">
        <f>'Attach 3(JV)'!B25</f>
        <v/>
      </c>
      <c r="D28" s="420"/>
      <c r="E28" s="420" t="s">
        <v>6</v>
      </c>
      <c r="F28" s="970" t="str">
        <f>'Attach 3(JV)'!E25</f>
        <v/>
      </c>
      <c r="G28" s="970"/>
      <c r="H28" s="970"/>
    </row>
    <row r="29" spans="1:10" ht="8.25" customHeight="1">
      <c r="D29" s="420"/>
      <c r="E29" s="421"/>
      <c r="F29" s="421"/>
      <c r="G29" s="421"/>
      <c r="H29" s="421"/>
    </row>
    <row r="30" spans="1:10" ht="12" customHeight="1">
      <c r="A30" s="422"/>
    </row>
    <row r="31" spans="1:10" ht="51" customHeight="1">
      <c r="A31" s="423" t="s">
        <v>371</v>
      </c>
      <c r="B31" s="969" t="s">
        <v>370</v>
      </c>
      <c r="C31" s="969"/>
      <c r="D31" s="969"/>
      <c r="E31" s="969"/>
      <c r="F31" s="969"/>
      <c r="G31" s="969"/>
      <c r="H31" s="969"/>
    </row>
    <row r="32" spans="1:10" ht="20.100000000000001" customHeight="1"/>
    <row r="33" spans="1:1" ht="20.100000000000001" customHeight="1">
      <c r="A33" s="422"/>
    </row>
    <row r="34" spans="1:1" ht="20.100000000000001" customHeight="1"/>
    <row r="35" spans="1:1" ht="20.100000000000001" customHeight="1">
      <c r="A35" s="422"/>
    </row>
    <row r="36" spans="1:1" ht="20.100000000000001" customHeight="1"/>
    <row r="37" spans="1:1" ht="20.100000000000001" customHeight="1">
      <c r="A37" s="422"/>
    </row>
    <row r="38" spans="1:1" ht="20.100000000000001" customHeight="1"/>
    <row r="39" spans="1:1" ht="20.100000000000001" customHeight="1"/>
    <row r="40" spans="1:1" ht="20.100000000000001" customHeight="1"/>
    <row r="41" spans="1:1" ht="20.100000000000001" customHeight="1"/>
  </sheetData>
  <sheetProtection algorithmName="SHA-512" hashValue="M/Ga5EQbeJMrJcy7gSN4nJWwFaXKHTvGCeDw1S3e6IVIDP3kfNblFAzps6BTicoHiHeqlQx8VamRHzgTYqU+LQ==" saltValue="yRmVgbS6HyelsMhZZH4P4g==" spinCount="100000" sheet="1" formatColumns="0" formatRows="0" selectLockedCells="1"/>
  <customSheetViews>
    <customSheetView guid="{6B7F77A9-4430-40F3-B9B2-DA771FBECFA7}" showPageBreaks="1" showGridLines="0" fitToPage="1" printArea="1" hiddenRows="1" view="pageBreakPreview" topLeftCell="A10">
      <selection activeCell="E20" sqref="E20"/>
      <pageMargins left="0.45" right="0.38" top="0.57999999999999996" bottom="0.6" header="0.34" footer="0.35"/>
      <pageSetup scale="73" fitToHeight="0" orientation="portrait" r:id="rId1"/>
      <headerFooter alignWithMargins="0">
        <oddFooter>&amp;R&amp;"Book Antiqua,Bold"&amp;8 Page &amp;P of &amp;N</oddFooter>
      </headerFooter>
    </customSheetView>
    <customSheetView guid="{7706378E-40E2-4583-90AF-E6E1DCB3696C}" showPageBreaks="1" showGridLines="0" fitToPage="1" printArea="1" hiddenRows="1" view="pageBreakPreview" topLeftCell="A10">
      <selection activeCell="E20" sqref="E20"/>
      <pageMargins left="0.45" right="0.38" top="0.57999999999999996" bottom="0.6" header="0.34" footer="0.35"/>
      <pageSetup scale="73" fitToHeight="0" orientation="portrait" r:id="rId2"/>
      <headerFooter alignWithMargins="0">
        <oddFooter>&amp;R&amp;"Book Antiqua,Bold"&amp;8 Page &amp;P of &amp;N</oddFooter>
      </headerFooter>
    </customSheetView>
  </customSheetViews>
  <mergeCells count="26">
    <mergeCell ref="A19:A23"/>
    <mergeCell ref="B19:D19"/>
    <mergeCell ref="B20:D20"/>
    <mergeCell ref="B31:H31"/>
    <mergeCell ref="F27:H27"/>
    <mergeCell ref="F28:H28"/>
    <mergeCell ref="B21:D21"/>
    <mergeCell ref="B22:D22"/>
    <mergeCell ref="B23:D23"/>
    <mergeCell ref="E19:H19"/>
    <mergeCell ref="E20:H20"/>
    <mergeCell ref="B9:D9"/>
    <mergeCell ref="B12:D12"/>
    <mergeCell ref="A16:H16"/>
    <mergeCell ref="A17:A18"/>
    <mergeCell ref="B17:D18"/>
    <mergeCell ref="E17:H17"/>
    <mergeCell ref="B10:D10"/>
    <mergeCell ref="B11:D11"/>
    <mergeCell ref="E18:H18"/>
    <mergeCell ref="A1:D1"/>
    <mergeCell ref="A3:H3"/>
    <mergeCell ref="A5:H5"/>
    <mergeCell ref="F7:H7"/>
    <mergeCell ref="A8:D8"/>
    <mergeCell ref="F8:H8"/>
  </mergeCells>
  <dataValidations count="1">
    <dataValidation type="decimal" allowBlank="1" showInputMessage="1" showErrorMessage="1" error="Enter period in numeric figure only !" sqref="E20:E23" xr:uid="{00000000-0002-0000-0E00-000000000000}">
      <formula1>0</formula1>
      <formula2>100</formula2>
    </dataValidation>
  </dataValidations>
  <pageMargins left="0.45" right="0.38" top="0.57999999999999996" bottom="0.6" header="0.34" footer="0.35"/>
  <pageSetup scale="73" fitToHeight="0" orientation="portrait" r:id="rId3"/>
  <headerFooter alignWithMargins="0">
    <oddFooter>&amp;R&amp;"Book Antiqua,Bold"&amp;8 Page &amp;P of &amp;N</oddFooter>
  </headerFooter>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8"/>
    <pageSetUpPr fitToPage="1"/>
  </sheetPr>
  <dimension ref="A1:I26"/>
  <sheetViews>
    <sheetView showGridLines="0" view="pageBreakPreview" zoomScaleSheetLayoutView="100" workbookViewId="0">
      <selection activeCell="A16" sqref="A16"/>
    </sheetView>
  </sheetViews>
  <sheetFormatPr defaultRowHeight="16.5"/>
  <cols>
    <col min="1" max="1" width="12.140625" style="4" customWidth="1"/>
    <col min="2" max="2" width="20.5703125" style="4" customWidth="1"/>
    <col min="3" max="3" width="14.7109375" style="4" customWidth="1"/>
    <col min="4" max="4" width="23.85546875" style="4" customWidth="1"/>
    <col min="5" max="5" width="29.42578125" style="4" customWidth="1"/>
    <col min="6" max="6" width="39.5703125" style="1" customWidth="1"/>
    <col min="7" max="8" width="9.140625" style="1" customWidth="1"/>
  </cols>
  <sheetData>
    <row r="1" spans="1:9" ht="27" customHeight="1">
      <c r="A1" s="723" t="str">
        <f>'Attach 3(JV)'!A1</f>
        <v>Specification No. :NESH/CSM/4905-01</v>
      </c>
      <c r="B1" s="723"/>
      <c r="C1" s="723"/>
      <c r="D1" s="723"/>
      <c r="E1" s="364"/>
      <c r="F1" s="243" t="str">
        <f>"Attachment-10 " &amp; 'Attach 3(JV)'!AT1</f>
        <v xml:space="preserve">Attachment-10 </v>
      </c>
    </row>
    <row r="3" spans="1:9" ht="120.75" customHeight="1">
      <c r="A3" s="951" t="str">
        <f>'Attach 3(JV)'!A3</f>
        <v>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B3" s="952"/>
      <c r="C3" s="952"/>
      <c r="D3" s="952"/>
      <c r="E3" s="952"/>
      <c r="F3" s="952"/>
      <c r="G3" s="9"/>
      <c r="H3" s="3"/>
    </row>
    <row r="4" spans="1:9" ht="20.100000000000001" customHeight="1">
      <c r="A4" s="5"/>
      <c r="H4" s="10"/>
      <c r="I4" s="11"/>
    </row>
    <row r="5" spans="1:9" ht="20.100000000000001" customHeight="1">
      <c r="A5" s="977" t="s">
        <v>369</v>
      </c>
      <c r="B5" s="977"/>
      <c r="C5" s="977"/>
      <c r="D5" s="977"/>
      <c r="E5" s="977"/>
      <c r="F5" s="977"/>
      <c r="H5" s="10"/>
      <c r="I5" s="11"/>
    </row>
    <row r="6" spans="1:9" ht="20.100000000000001" customHeight="1">
      <c r="A6" s="6"/>
      <c r="H6" s="10"/>
      <c r="I6" s="11"/>
    </row>
    <row r="7" spans="1:9" ht="20.100000000000001" customHeight="1">
      <c r="A7" s="14" t="str">
        <f>'Attach 3(JV)'!A7</f>
        <v>Bidder’s Name and Address (Sole Bidder) :</v>
      </c>
      <c r="E7" s="15" t="str">
        <f>'Attach 3(JV)'!E7</f>
        <v>To:</v>
      </c>
      <c r="H7" s="10"/>
      <c r="I7" s="11"/>
    </row>
    <row r="8" spans="1:9" ht="36" customHeight="1">
      <c r="A8" s="974" t="str">
        <f>'Attach 3(JV)'!A8</f>
        <v/>
      </c>
      <c r="B8" s="974"/>
      <c r="C8" s="974"/>
      <c r="D8" s="974"/>
      <c r="E8" s="12" t="str">
        <f>'Attach 3(JV)'!E8</f>
        <v>Contracts &amp; Materials dept.</v>
      </c>
      <c r="H8" s="10"/>
      <c r="I8" s="11"/>
    </row>
    <row r="9" spans="1:9" ht="20.100000000000001" customHeight="1">
      <c r="A9" s="13" t="s">
        <v>345</v>
      </c>
      <c r="B9" s="720" t="str">
        <f>'Attach 3(JV)'!B9</f>
        <v/>
      </c>
      <c r="C9" s="720"/>
      <c r="D9" s="720"/>
      <c r="E9" s="12" t="str">
        <f>'Attach 3(JV)'!E9</f>
        <v>Power Grid Corporation of India Ltd.,</v>
      </c>
      <c r="H9" s="10"/>
      <c r="I9" s="11"/>
    </row>
    <row r="10" spans="1:9" ht="20.100000000000001" customHeight="1">
      <c r="A10" s="13" t="s">
        <v>346</v>
      </c>
      <c r="B10" s="720" t="str">
        <f>'Attach 3(JV)'!B10</f>
        <v/>
      </c>
      <c r="C10" s="720"/>
      <c r="D10" s="720"/>
      <c r="E10" s="12" t="str">
        <f>'Attach 3(JV)'!E10</f>
        <v>North Eastern Region,</v>
      </c>
      <c r="H10" s="10"/>
      <c r="I10" s="11"/>
    </row>
    <row r="11" spans="1:9" ht="20.100000000000001" customHeight="1">
      <c r="B11" s="720" t="str">
        <f>'Attach 3(JV)'!B11</f>
        <v/>
      </c>
      <c r="C11" s="720"/>
      <c r="D11" s="720"/>
      <c r="E11" s="12" t="str">
        <f>'Attach 3(JV)'!E11</f>
        <v>Dongtieh, Lower Nongrah,</v>
      </c>
    </row>
    <row r="12" spans="1:9" ht="20.100000000000001" customHeight="1">
      <c r="A12" s="6"/>
      <c r="B12" s="720" t="str">
        <f>'Attach 3(JV)'!B12</f>
        <v/>
      </c>
      <c r="C12" s="720"/>
      <c r="D12" s="720"/>
      <c r="E12" s="12" t="str">
        <f>'Attach 3(JV)'!E12</f>
        <v xml:space="preserve">Lapalang, Shillong – 793 006 (Meghalaya)     </v>
      </c>
    </row>
    <row r="13" spans="1:9" ht="20.100000000000001" customHeight="1">
      <c r="A13" s="6"/>
      <c r="B13" s="129"/>
      <c r="C13" s="129"/>
      <c r="D13" s="129"/>
      <c r="G13" s="12"/>
    </row>
    <row r="14" spans="1:9" ht="6.75" customHeight="1">
      <c r="A14" s="6"/>
    </row>
    <row r="15" spans="1:9" ht="224.25" customHeight="1">
      <c r="A15" s="975" t="s">
        <v>726</v>
      </c>
      <c r="B15" s="976"/>
      <c r="C15" s="976"/>
      <c r="D15" s="976"/>
      <c r="E15" s="976"/>
      <c r="F15" s="976"/>
      <c r="G15" s="2"/>
      <c r="H15" s="2"/>
    </row>
    <row r="16" spans="1:9" ht="20.100000000000001" customHeight="1">
      <c r="A16" s="7"/>
    </row>
    <row r="17" spans="1:5" ht="33" customHeight="1">
      <c r="A17" s="18" t="s">
        <v>31</v>
      </c>
      <c r="B17" s="139" t="str">
        <f>'Attach 3(JV)'!B24</f>
        <v>--</v>
      </c>
      <c r="C17" s="17"/>
      <c r="D17" s="19" t="s">
        <v>5</v>
      </c>
      <c r="E17" s="190" t="str">
        <f>'Attach 3(JV)'!E24</f>
        <v/>
      </c>
    </row>
    <row r="18" spans="1:5" ht="37.5" customHeight="1">
      <c r="A18" s="18" t="s">
        <v>8</v>
      </c>
      <c r="B18" s="190" t="str">
        <f>'Attach 3(JV)'!B25</f>
        <v/>
      </c>
      <c r="C18" s="17"/>
      <c r="D18" s="19" t="s">
        <v>6</v>
      </c>
      <c r="E18" s="190" t="str">
        <f>'Attach 3(JV)'!E25</f>
        <v/>
      </c>
    </row>
    <row r="19" spans="1:5" ht="20.100000000000001" customHeight="1"/>
    <row r="20" spans="1:5" ht="20.100000000000001" customHeight="1">
      <c r="A20" s="8"/>
    </row>
    <row r="21" spans="1:5" ht="20.100000000000001" customHeight="1"/>
    <row r="22" spans="1:5" ht="20.100000000000001" customHeight="1">
      <c r="A22" s="8"/>
    </row>
    <row r="23" spans="1:5" ht="20.100000000000001" customHeight="1"/>
    <row r="24" spans="1:5" ht="20.100000000000001" customHeight="1"/>
    <row r="25" spans="1:5" ht="20.100000000000001" customHeight="1"/>
    <row r="26" spans="1:5" ht="20.100000000000001" customHeight="1"/>
  </sheetData>
  <sheetProtection algorithmName="SHA-512" hashValue="YghIYHXK/V9NOVkzP6LXzcXGtIr9l7QtoCeAKPN6F5XD4q05vTezGCw9Fdf0evK0VU/Sc+8sa90C9dY9Qh/KMQ==" saltValue="HmJ/axKO8XBPcq5JEL/trQ==" spinCount="100000" sheet="1" formatColumns="0" formatRows="0" selectLockedCells="1"/>
  <customSheetViews>
    <customSheetView guid="{6B7F77A9-4430-40F3-B9B2-DA771FBECFA7}" showPageBreaks="1" showGridLines="0" fitToPage="1" printArea="1" view="pageBreakPreview" topLeftCell="A7">
      <selection activeCell="A15" sqref="A15:F15"/>
      <pageMargins left="0.75" right="0.63" top="0.57999999999999996" bottom="0.6" header="0.34" footer="0.35"/>
      <pageSetup scale="72"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topLeftCell="A7">
      <selection activeCell="A15" sqref="A15:F15"/>
      <pageMargins left="0.75" right="0.63" top="0.57999999999999996" bottom="0.6" header="0.34" footer="0.35"/>
      <pageSetup scale="72"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K15" sqref="K15"/>
      <pageMargins left="0.75" right="0.63" top="0.57999999999999996" bottom="0.6" header="0.34" footer="0.35"/>
      <pageSetup scale="72" orientation="portrait" r:id="rId3"/>
      <headerFooter alignWithMargins="0">
        <oddFooter>&amp;R&amp;"Book Antiqua,Bold"&amp;8 Page &amp;P of &amp;N</oddFooter>
      </headerFooter>
    </customSheetView>
    <customSheetView guid="{BA86FE7A-199D-4ABD-A444-AE6BFDF4BCC9}" scale="115" showPageBreaks="1" showGridLines="0" fitToPage="1" printArea="1" view="pageBreakPreview" topLeftCell="A4">
      <selection activeCell="A3" sqref="A3:F3"/>
      <pageMargins left="0.75" right="0.63" top="0.57999999999999996" bottom="0.6" header="0.34" footer="0.35"/>
      <pageSetup scale="74"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9" orientation="portrait" r:id="rId5"/>
      <headerFooter alignWithMargins="0">
        <oddFooter>&amp;R&amp;"Book Antiqua,Bold"&amp;8 Page &amp;P of &amp;N</oddFooter>
      </headerFooter>
    </customSheetView>
    <customSheetView guid="{CB7992C9-ABA5-4C7D-8C49-1E1D8E8875C7}" showPageBreaks="1" showGridLines="0" printArea="1" view="pageBreakPreview">
      <pageMargins left="0.75" right="0.63" top="0.57999999999999996" bottom="0.6" header="0.34" footer="0.35"/>
      <pageSetup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20"/>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75" right="0.63" top="0.57999999999999996" bottom="0.6" header="0.34" footer="0.35"/>
      <pageSetup orientation="portrait" r:id="rId23"/>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75" right="0.63" top="0.57999999999999996" bottom="0.6" header="0.34" footer="0.35"/>
      <pageSetup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75" right="0.63" top="0.57999999999999996" bottom="0.6" header="0.34" footer="0.35"/>
      <pageSetup scale="97" orientation="portrait" r:id="rId25"/>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75" right="0.63" top="0.57999999999999996" bottom="0.6" header="0.34" footer="0.35"/>
      <pageSetup scale="74"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selection activeCell="K15" sqref="K15"/>
      <pageMargins left="0.75" right="0.63" top="0.57999999999999996" bottom="0.6" header="0.34" footer="0.35"/>
      <pageSetup scale="72" orientation="portrait" r:id="rId27"/>
      <headerFooter alignWithMargins="0">
        <oddFooter>&amp;R&amp;"Book Antiqua,Bold"&amp;8 Page &amp;P of &amp;N</oddFooter>
      </headerFooter>
    </customSheetView>
    <customSheetView guid="{72B383D4-8341-48BE-BBCC-63C6785ABF81}" showPageBreaks="1" showGridLines="0" fitToPage="1" printArea="1" view="pageBreakPreview">
      <selection activeCell="F25" sqref="F25"/>
      <pageMargins left="0.75" right="0.63" top="0.57999999999999996" bottom="0.6" header="0.34" footer="0.35"/>
      <pageSetup scale="72" orientation="portrait" r:id="rId28"/>
      <headerFooter alignWithMargins="0">
        <oddFooter>&amp;R&amp;"Book Antiqua,Bold"&amp;8 Page &amp;P of &amp;N</oddFooter>
      </headerFooter>
    </customSheetView>
    <customSheetView guid="{FA2C7011-FA7A-401B-B8DD-29ECBD541846}" showPageBreaks="1" showGridLines="0" fitToPage="1" printArea="1" view="pageBreakPreview" topLeftCell="A7">
      <selection activeCell="A15" sqref="A15:F15"/>
      <pageMargins left="0.75" right="0.63" top="0.57999999999999996" bottom="0.6" header="0.34" footer="0.35"/>
      <pageSetup scale="72" orientation="portrait" r:id="rId29"/>
      <headerFooter alignWithMargins="0">
        <oddFooter>&amp;R&amp;"Book Antiqua,Bold"&amp;8 Page &amp;P of &amp;N</oddFooter>
      </headerFooter>
    </customSheetView>
    <customSheetView guid="{7706378E-40E2-4583-90AF-E6E1DCB3696C}" showPageBreaks="1" showGridLines="0" fitToPage="1" printArea="1" view="pageBreakPreview" topLeftCell="A7">
      <selection activeCell="A15" sqref="A15:F15"/>
      <pageMargins left="0.75" right="0.63" top="0.57999999999999996" bottom="0.6" header="0.34" footer="0.35"/>
      <pageSetup scale="72" orientation="portrait" r:id="rId30"/>
      <headerFooter alignWithMargins="0">
        <oddFooter>&amp;R&amp;"Book Antiqua,Bold"&amp;8 Page &amp;P of &amp;N</oddFooter>
      </headerFooter>
    </customSheetView>
  </customSheetViews>
  <mergeCells count="9">
    <mergeCell ref="A8:D8"/>
    <mergeCell ref="A15:F15"/>
    <mergeCell ref="A1:D1"/>
    <mergeCell ref="B9:D9"/>
    <mergeCell ref="B10:D10"/>
    <mergeCell ref="A3:F3"/>
    <mergeCell ref="A5:F5"/>
    <mergeCell ref="B11:D11"/>
    <mergeCell ref="B12:D12"/>
  </mergeCells>
  <phoneticPr fontId="7" type="noConversion"/>
  <pageMargins left="0.75" right="0.63" top="0.57999999999999996" bottom="0.6" header="0.34" footer="0.35"/>
  <pageSetup scale="72" orientation="portrait" r:id="rId31"/>
  <headerFooter alignWithMargins="0">
    <oddFooter>&amp;R&amp;"Book Antiqua,Bold"&amp;8 Page &amp;P of &amp;N</oddFooter>
  </headerFooter>
  <drawing r:id="rId3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14"/>
    <pageSetUpPr fitToPage="1"/>
  </sheetPr>
  <dimension ref="A1:Z29"/>
  <sheetViews>
    <sheetView showGridLines="0" view="pageBreakPreview" topLeftCell="A2" zoomScale="80" zoomScaleSheetLayoutView="80" workbookViewId="0">
      <selection activeCell="B22" sqref="B22:C22"/>
    </sheetView>
  </sheetViews>
  <sheetFormatPr defaultColWidth="9.140625" defaultRowHeight="16.5"/>
  <cols>
    <col min="1" max="1" width="12.140625" style="28" customWidth="1"/>
    <col min="2" max="2" width="30.7109375" style="28" customWidth="1"/>
    <col min="3" max="3" width="24.7109375" style="28" customWidth="1"/>
    <col min="4" max="4" width="31.28515625" style="28" customWidth="1"/>
    <col min="5" max="5" width="30.140625" style="28" customWidth="1"/>
    <col min="6" max="8" width="9.140625" style="23"/>
    <col min="9" max="16384" width="9.140625" style="24"/>
  </cols>
  <sheetData>
    <row r="1" spans="1:26" ht="29.25" customHeight="1">
      <c r="A1" s="723" t="str">
        <f>'Attach 3(JV)'!A1</f>
        <v>Specification No. :NESH/CSM/4905-01</v>
      </c>
      <c r="B1" s="723"/>
      <c r="C1" s="723"/>
      <c r="D1" s="905" t="str">
        <f>"Attachment-11 " &amp; 'Attach 3(JV)'!AT1</f>
        <v xml:space="preserve">Attachment-11 </v>
      </c>
      <c r="E1" s="905"/>
    </row>
    <row r="2" spans="1:26" ht="13.5" customHeight="1">
      <c r="Z2" s="111">
        <f>'Attach 3(JV)'!Z2</f>
        <v>0</v>
      </c>
    </row>
    <row r="3" spans="1:26" ht="123" customHeight="1">
      <c r="A3" s="951" t="str">
        <f>'Attach (QR)'!A3</f>
        <v>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B3" s="952"/>
      <c r="C3" s="952"/>
      <c r="D3" s="952"/>
      <c r="E3" s="952"/>
      <c r="F3" s="25"/>
      <c r="G3" s="26"/>
      <c r="H3" s="25"/>
    </row>
    <row r="4" spans="1:26" ht="19.5" customHeight="1">
      <c r="A4" s="27"/>
      <c r="H4" s="29"/>
      <c r="I4" s="11"/>
    </row>
    <row r="5" spans="1:26" ht="21.75" customHeight="1">
      <c r="A5" s="669" t="s">
        <v>372</v>
      </c>
      <c r="B5" s="669"/>
      <c r="C5" s="669"/>
      <c r="D5" s="669"/>
      <c r="E5" s="669"/>
      <c r="F5" s="30"/>
      <c r="H5" s="29"/>
      <c r="I5" s="11"/>
    </row>
    <row r="6" spans="1:26" ht="19.5" customHeight="1">
      <c r="A6" s="31"/>
      <c r="H6" s="29"/>
      <c r="I6" s="11"/>
    </row>
    <row r="7" spans="1:26" ht="19.5" customHeight="1">
      <c r="A7" s="32" t="str">
        <f>'Attach 3(JV)'!A7</f>
        <v>Bidder’s Name and Address (Sole Bidder) :</v>
      </c>
      <c r="B7" s="31"/>
      <c r="C7" s="31"/>
      <c r="D7" s="15" t="str">
        <f>'Attach 3(JV)'!E7</f>
        <v>To:</v>
      </c>
      <c r="H7" s="29"/>
      <c r="I7" s="11"/>
    </row>
    <row r="8" spans="1:26" ht="36" customHeight="1">
      <c r="A8" s="717" t="str">
        <f>'Attach 3(JV)'!A8</f>
        <v/>
      </c>
      <c r="B8" s="717"/>
      <c r="C8" s="717"/>
      <c r="D8" s="12" t="str">
        <f>'Attach 3(JV)'!E8</f>
        <v>Contracts &amp; Materials dept.</v>
      </c>
      <c r="H8" s="29"/>
      <c r="I8" s="11"/>
    </row>
    <row r="9" spans="1:26" ht="19.5" customHeight="1">
      <c r="A9" s="13" t="s">
        <v>345</v>
      </c>
      <c r="B9" s="720" t="str">
        <f>'Attach 3(JV)'!B9</f>
        <v/>
      </c>
      <c r="C9" s="720"/>
      <c r="D9" s="12" t="str">
        <f>'Attach 3(JV)'!E9</f>
        <v>Power Grid Corporation of India Ltd.,</v>
      </c>
      <c r="H9" s="29"/>
      <c r="I9" s="11"/>
    </row>
    <row r="10" spans="1:26" ht="19.5" customHeight="1">
      <c r="A10" s="13" t="s">
        <v>346</v>
      </c>
      <c r="B10" s="720" t="str">
        <f>'Attach 3(JV)'!B10</f>
        <v/>
      </c>
      <c r="C10" s="720"/>
      <c r="D10" s="12" t="str">
        <f>'Attach 3(JV)'!E10</f>
        <v>North Eastern Region,</v>
      </c>
      <c r="H10" s="29"/>
      <c r="I10" s="11"/>
    </row>
    <row r="11" spans="1:26" ht="19.5" customHeight="1">
      <c r="B11" s="720" t="str">
        <f>'Attach 3(JV)'!B11</f>
        <v/>
      </c>
      <c r="C11" s="720"/>
      <c r="D11" s="12" t="str">
        <f>'Attach 3(JV)'!E11</f>
        <v>Dongtieh, Lower Nongrah,</v>
      </c>
    </row>
    <row r="12" spans="1:26" ht="19.5" customHeight="1">
      <c r="A12" s="31"/>
      <c r="B12" s="720" t="str">
        <f>'Attach 3(JV)'!B12</f>
        <v/>
      </c>
      <c r="C12" s="720"/>
      <c r="D12" s="12" t="str">
        <f>'Attach 3(JV)'!E12</f>
        <v xml:space="preserve">Lapalang, Shillong – 793 006 (Meghalaya)     </v>
      </c>
    </row>
    <row r="13" spans="1:26" ht="19.5" customHeight="1">
      <c r="A13" s="28" t="s">
        <v>340</v>
      </c>
    </row>
    <row r="14" spans="1:26" ht="9.9499999999999993" customHeight="1">
      <c r="A14" s="31"/>
    </row>
    <row r="15" spans="1:26" ht="184.5" customHeight="1">
      <c r="A15" s="625" t="s">
        <v>447</v>
      </c>
      <c r="B15" s="626"/>
      <c r="C15" s="626"/>
      <c r="D15" s="626"/>
      <c r="E15" s="626"/>
      <c r="F15" s="33"/>
      <c r="G15" s="33"/>
      <c r="H15" s="33"/>
    </row>
    <row r="16" spans="1:26" ht="19.5" customHeight="1">
      <c r="A16" s="31"/>
      <c r="B16" s="31"/>
      <c r="C16" s="31"/>
      <c r="D16" s="31"/>
      <c r="E16" s="31"/>
      <c r="F16" s="33"/>
      <c r="G16" s="33"/>
      <c r="H16" s="33"/>
    </row>
    <row r="17" spans="1:8" s="23" customFormat="1" ht="72" customHeight="1">
      <c r="A17" s="42" t="s">
        <v>343</v>
      </c>
      <c r="B17" s="948" t="s">
        <v>113</v>
      </c>
      <c r="C17" s="948"/>
      <c r="D17" s="42" t="s">
        <v>114</v>
      </c>
      <c r="E17" s="42" t="s">
        <v>448</v>
      </c>
      <c r="G17" s="33"/>
      <c r="H17" s="33"/>
    </row>
    <row r="18" spans="1:8" ht="26.1" customHeight="1">
      <c r="A18" s="68">
        <v>1</v>
      </c>
      <c r="B18" s="978"/>
      <c r="C18" s="978"/>
      <c r="D18" s="192"/>
      <c r="E18" s="192"/>
      <c r="F18" s="33"/>
      <c r="G18" s="33"/>
      <c r="H18" s="33"/>
    </row>
    <row r="19" spans="1:8" ht="26.1" customHeight="1">
      <c r="A19" s="68">
        <v>2</v>
      </c>
      <c r="B19" s="978"/>
      <c r="C19" s="978"/>
      <c r="D19" s="192"/>
      <c r="E19" s="192"/>
      <c r="F19" s="33"/>
      <c r="G19" s="33"/>
      <c r="H19" s="33"/>
    </row>
    <row r="20" spans="1:8" ht="26.1" customHeight="1">
      <c r="A20" s="68">
        <v>3</v>
      </c>
      <c r="B20" s="978"/>
      <c r="C20" s="978"/>
      <c r="D20" s="192"/>
      <c r="E20" s="192"/>
      <c r="F20" s="33"/>
      <c r="G20" s="33"/>
      <c r="H20" s="33"/>
    </row>
    <row r="21" spans="1:8" ht="26.1" customHeight="1">
      <c r="A21" s="68">
        <v>4</v>
      </c>
      <c r="B21" s="978"/>
      <c r="C21" s="978"/>
      <c r="D21" s="192"/>
      <c r="E21" s="192"/>
      <c r="F21" s="33"/>
      <c r="G21" s="33"/>
      <c r="H21" s="33"/>
    </row>
    <row r="22" spans="1:8" ht="26.1" customHeight="1">
      <c r="A22" s="68">
        <v>5</v>
      </c>
      <c r="B22" s="978"/>
      <c r="C22" s="978"/>
      <c r="D22" s="192"/>
      <c r="E22" s="192"/>
      <c r="F22" s="33"/>
      <c r="G22" s="33"/>
      <c r="H22" s="33"/>
    </row>
    <row r="23" spans="1:8" ht="26.1" customHeight="1">
      <c r="A23" s="68">
        <v>6</v>
      </c>
      <c r="B23" s="978"/>
      <c r="C23" s="978"/>
      <c r="D23" s="192"/>
      <c r="E23" s="192"/>
      <c r="F23" s="33"/>
      <c r="G23" s="33"/>
      <c r="H23" s="33"/>
    </row>
    <row r="24" spans="1:8" ht="26.1" customHeight="1">
      <c r="A24" s="31"/>
      <c r="B24" s="31"/>
      <c r="C24" s="31"/>
      <c r="D24" s="31"/>
      <c r="E24" s="31"/>
      <c r="F24" s="33"/>
      <c r="G24" s="33"/>
      <c r="H24" s="33"/>
    </row>
    <row r="25" spans="1:8" ht="84.75" customHeight="1">
      <c r="A25" s="625" t="s">
        <v>449</v>
      </c>
      <c r="B25" s="626"/>
      <c r="C25" s="626"/>
      <c r="D25" s="626"/>
      <c r="E25" s="626"/>
    </row>
    <row r="26" spans="1:8" ht="149.25" customHeight="1">
      <c r="A26" s="625" t="s">
        <v>450</v>
      </c>
      <c r="B26" s="626"/>
      <c r="C26" s="626"/>
      <c r="D26" s="626"/>
      <c r="E26" s="626"/>
    </row>
    <row r="27" spans="1:8" ht="26.1" customHeight="1">
      <c r="A27" s="35" t="s">
        <v>7</v>
      </c>
      <c r="B27" s="57" t="str">
        <f>'Attach 3(JV)'!B24</f>
        <v>--</v>
      </c>
      <c r="D27" s="36" t="s">
        <v>5</v>
      </c>
      <c r="E27" s="184" t="str">
        <f>'Attach 3(JV)'!E24</f>
        <v/>
      </c>
    </row>
    <row r="28" spans="1:8" ht="26.1" customHeight="1">
      <c r="A28" s="35" t="s">
        <v>8</v>
      </c>
      <c r="B28" s="184" t="str">
        <f>'Attach 3(JV)'!B25</f>
        <v/>
      </c>
      <c r="D28" s="36" t="s">
        <v>6</v>
      </c>
      <c r="E28" s="184" t="str">
        <f>'Attach 3(JV)'!E25</f>
        <v/>
      </c>
    </row>
    <row r="29" spans="1:8" ht="230.25" customHeight="1">
      <c r="A29" s="719" t="s">
        <v>451</v>
      </c>
      <c r="B29" s="719"/>
      <c r="C29" s="719"/>
      <c r="D29" s="719"/>
      <c r="E29" s="719"/>
    </row>
  </sheetData>
  <sheetProtection algorithmName="SHA-512" hashValue="I4ZjiT4ZWiT5snHsmxyB/xcUVIB0IJ8nW8sc/wUiPnpWzuaWu7ppiwgYuwVe+es0lM7gWtPprVb3PRXCBi4PZw==" saltValue="Kecyv6muwGThknw8iWzrSA==" spinCount="100000" sheet="1" formatColumns="0" formatRows="0" selectLockedCells="1"/>
  <customSheetViews>
    <customSheetView guid="{6B7F77A9-4430-40F3-B9B2-DA771FBECFA7}" scale="80" showPageBreaks="1" showGridLines="0" fitToPage="1" printArea="1" view="pageBreakPreview" topLeftCell="A22">
      <selection activeCell="D21" sqref="D21"/>
      <pageMargins left="0.75" right="0.63" top="0.57999999999999996" bottom="0.6" header="0.34" footer="0.35"/>
      <pageSetup scale="78" fitToHeight="0" orientation="portrait" r:id="rId1"/>
      <headerFooter alignWithMargins="0">
        <oddFooter>&amp;R&amp;"Book Antiqua,Bold"&amp;8 Page &amp;P of &amp;N</oddFooter>
      </headerFooter>
    </customSheetView>
    <customSheetView guid="{FB41F969-87BE-4AD1-A99C-A5F9EA1C8FCB}" scale="80" showPageBreaks="1" showGridLines="0" fitToPage="1" printArea="1" view="pageBreakPreview" topLeftCell="A18">
      <selection activeCell="B18" sqref="B18:C18"/>
      <pageMargins left="0.75" right="0.63" top="0.57999999999999996" bottom="0.6" header="0.34" footer="0.35"/>
      <pageSetup scale="79" fitToHeight="0"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topLeftCell="A4">
      <selection activeCell="B18" sqref="B18:C18"/>
      <pageMargins left="0.75" right="0.63" top="0.57999999999999996" bottom="0.6" header="0.34" footer="0.35"/>
      <pageSetup scale="78" fitToHeight="0" orientation="portrait" r:id="rId3"/>
      <headerFooter alignWithMargins="0">
        <oddFooter>&amp;R&amp;"Book Antiqua,Bold"&amp;8 Page &amp;P of &amp;N</oddFooter>
      </headerFooter>
    </customSheetView>
    <customSheetView guid="{BA86FE7A-199D-4ABD-A444-AE6BFDF4BCC9}" scale="115" showPageBreaks="1" showGridLines="0" fitToPage="1" printArea="1" view="pageBreakPreview" topLeftCell="A18">
      <selection activeCell="B18" sqref="B18:C18"/>
      <pageMargins left="0.75" right="0.63" top="0.57999999999999996" bottom="0.6" header="0.34" footer="0.35"/>
      <pageSetup scale="79" fitToHeight="0"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5"/>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7"/>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9"/>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10"/>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5"/>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20"/>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21"/>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23"/>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25"/>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topLeftCell="A4">
      <selection activeCell="B18" sqref="B18:C18"/>
      <pageMargins left="0.75" right="0.63" top="0.57999999999999996" bottom="0.6" header="0.34" footer="0.35"/>
      <pageSetup scale="78" fitToHeight="0" orientation="portrait" r:id="rId27"/>
      <headerFooter alignWithMargins="0">
        <oddFooter>&amp;R&amp;"Book Antiqua,Bold"&amp;8 Page &amp;P of &amp;N</oddFooter>
      </headerFooter>
    </customSheetView>
    <customSheetView guid="{72B383D4-8341-48BE-BBCC-63C6785ABF81}" showPageBreaks="1" showGridLines="0" fitToPage="1" printArea="1" view="pageBreakPreview">
      <selection activeCell="B18" sqref="B18:C18"/>
      <pageMargins left="0.75" right="0.63" top="0.57999999999999996" bottom="0.6" header="0.34" footer="0.35"/>
      <pageSetup scale="78" fitToHeight="0" orientation="portrait" r:id="rId28"/>
      <headerFooter alignWithMargins="0">
        <oddFooter>&amp;R&amp;"Book Antiqua,Bold"&amp;8 Page &amp;P of &amp;N</oddFooter>
      </headerFooter>
    </customSheetView>
    <customSheetView guid="{FA2C7011-FA7A-401B-B8DD-29ECBD541846}" scale="80" showPageBreaks="1" showGridLines="0" fitToPage="1" printArea="1" view="pageBreakPreview" topLeftCell="A18">
      <selection activeCell="B18" sqref="B18:C18"/>
      <pageMargins left="0.75" right="0.63" top="0.57999999999999996" bottom="0.6" header="0.34" footer="0.35"/>
      <pageSetup scale="78" fitToHeight="0" orientation="portrait" r:id="rId29"/>
      <headerFooter alignWithMargins="0">
        <oddFooter>&amp;R&amp;"Book Antiqua,Bold"&amp;8 Page &amp;P of &amp;N</oddFooter>
      </headerFooter>
    </customSheetView>
    <customSheetView guid="{7706378E-40E2-4583-90AF-E6E1DCB3696C}" scale="80" showPageBreaks="1" showGridLines="0" fitToPage="1" printArea="1" view="pageBreakPreview" topLeftCell="A22">
      <selection activeCell="D21" sqref="D21"/>
      <pageMargins left="0.75" right="0.63" top="0.57999999999999996" bottom="0.6" header="0.34" footer="0.35"/>
      <pageSetup scale="78" fitToHeight="0" orientation="portrait" r:id="rId30"/>
      <headerFooter alignWithMargins="0">
        <oddFooter>&amp;R&amp;"Book Antiqua,Bold"&amp;8 Page &amp;P of &amp;N</oddFooter>
      </headerFooter>
    </customSheetView>
  </customSheetViews>
  <mergeCells count="20">
    <mergeCell ref="A25:E25"/>
    <mergeCell ref="A26:E26"/>
    <mergeCell ref="A29:E29"/>
    <mergeCell ref="B21:C21"/>
    <mergeCell ref="B22:C22"/>
    <mergeCell ref="B23:C23"/>
    <mergeCell ref="B20:C20"/>
    <mergeCell ref="D1:E1"/>
    <mergeCell ref="A1:C1"/>
    <mergeCell ref="B10:C10"/>
    <mergeCell ref="B11:C11"/>
    <mergeCell ref="B19:C19"/>
    <mergeCell ref="A3:E3"/>
    <mergeCell ref="A5:E5"/>
    <mergeCell ref="A15:E15"/>
    <mergeCell ref="B17:C17"/>
    <mergeCell ref="B9:C9"/>
    <mergeCell ref="A8:C8"/>
    <mergeCell ref="B12:C12"/>
    <mergeCell ref="B18:C18"/>
  </mergeCells>
  <phoneticPr fontId="7" type="noConversion"/>
  <pageMargins left="0.75" right="0.63" top="0.57999999999999996" bottom="0.6" header="0.34" footer="0.35"/>
  <pageSetup scale="78" fitToHeight="0" orientation="portrait" r:id="rId31"/>
  <headerFooter alignWithMargins="0">
    <oddFooter>&amp;R&amp;"Book Antiqua,Bold"&amp;8 Page &amp;P of &amp;N</oddFooter>
  </headerFooter>
  <drawing r:id="rId3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19"/>
  <sheetViews>
    <sheetView showGridLines="0" showZeros="0" tabSelected="1" view="pageBreakPreview" zoomScale="80" zoomScaleNormal="80" zoomScaleSheetLayoutView="80" workbookViewId="0">
      <selection activeCell="F13" sqref="F13"/>
    </sheetView>
  </sheetViews>
  <sheetFormatPr defaultColWidth="9.140625" defaultRowHeight="16.5"/>
  <cols>
    <col min="1" max="1" width="8.85546875" style="380" customWidth="1"/>
    <col min="2" max="2" width="26.5703125" style="380" customWidth="1"/>
    <col min="3" max="3" width="11.5703125" style="380" customWidth="1"/>
    <col min="4" max="4" width="35.140625" style="380" customWidth="1"/>
    <col min="5" max="5" width="33.5703125" style="380" customWidth="1"/>
    <col min="6" max="6" width="20" style="380" customWidth="1"/>
    <col min="7" max="7" width="14.7109375" style="380" hidden="1" customWidth="1"/>
    <col min="8" max="9" width="0" style="381" hidden="1" customWidth="1"/>
    <col min="10" max="16384" width="9.140625" style="381"/>
  </cols>
  <sheetData>
    <row r="1" spans="1:8" ht="20.25" customHeight="1">
      <c r="A1" s="382" t="str">
        <f>'[16]Attach-3 (QR)'!A1</f>
        <v>SPEC. NO.: CC-CS/1059-NR3/GIS-4170/10/G7</v>
      </c>
      <c r="B1" s="383"/>
      <c r="C1" s="383"/>
      <c r="D1" s="383"/>
      <c r="E1" s="383"/>
      <c r="F1" s="384" t="s">
        <v>604</v>
      </c>
    </row>
    <row r="3" spans="1:8" ht="118.5" customHeight="1">
      <c r="A3" s="951" t="str">
        <f>'Attach 11'!A3:E3</f>
        <v>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B3" s="952"/>
      <c r="C3" s="952"/>
      <c r="D3" s="952"/>
      <c r="E3" s="952"/>
      <c r="F3" s="952"/>
      <c r="G3" s="385"/>
    </row>
    <row r="4" spans="1:8" ht="1.5" customHeight="1">
      <c r="A4" s="386"/>
      <c r="G4" s="29"/>
      <c r="H4" s="11"/>
    </row>
    <row r="5" spans="1:8" ht="20.100000000000001" customHeight="1">
      <c r="A5" s="980" t="s">
        <v>374</v>
      </c>
      <c r="B5" s="980"/>
      <c r="C5" s="980"/>
      <c r="D5" s="980"/>
      <c r="E5" s="980"/>
      <c r="F5" s="980"/>
      <c r="G5" s="29"/>
      <c r="H5" s="11"/>
    </row>
    <row r="6" spans="1:8" ht="20.100000000000001" customHeight="1">
      <c r="A6" s="387"/>
      <c r="G6" s="29"/>
      <c r="H6" s="11"/>
    </row>
    <row r="7" spans="1:8" ht="20.100000000000001" customHeight="1">
      <c r="A7" s="388" t="str">
        <f>'Attach 11'!A7</f>
        <v>Bidder’s Name and Address (Sole Bidder) :</v>
      </c>
      <c r="E7" s="359" t="str">
        <f>'[17]Attach 3 (JV)'!F5</f>
        <v>To:</v>
      </c>
      <c r="G7" s="29"/>
      <c r="H7" s="11"/>
    </row>
    <row r="8" spans="1:8" ht="36" customHeight="1">
      <c r="A8" s="981">
        <f>'[16]Attach 3(JV)'!A8:D8</f>
        <v>0</v>
      </c>
      <c r="B8" s="981"/>
      <c r="C8" s="981"/>
      <c r="D8" s="981"/>
      <c r="E8" s="369" t="str">
        <f>+'Attach 3(JV)'!E8</f>
        <v>Contracts &amp; Materials dept.</v>
      </c>
      <c r="G8" s="29"/>
      <c r="H8" s="11"/>
    </row>
    <row r="9" spans="1:8">
      <c r="A9" s="13" t="s">
        <v>345</v>
      </c>
      <c r="B9" s="982" t="str">
        <f>'Attach 11'!B9:C9</f>
        <v/>
      </c>
      <c r="C9" s="982"/>
      <c r="D9" s="982"/>
      <c r="E9" s="369" t="str">
        <f>+'Attach 3(JV)'!E9</f>
        <v>Power Grid Corporation of India Ltd.,</v>
      </c>
      <c r="G9" s="29"/>
      <c r="H9" s="11"/>
    </row>
    <row r="10" spans="1:8">
      <c r="A10" s="13" t="s">
        <v>346</v>
      </c>
      <c r="B10" s="720" t="str">
        <f>'Attach 11'!B10:C10</f>
        <v/>
      </c>
      <c r="C10" s="720"/>
      <c r="D10" s="720"/>
      <c r="E10" s="369" t="str">
        <f>+'Attach 3(JV)'!E10</f>
        <v>North Eastern Region,</v>
      </c>
      <c r="G10" s="29"/>
      <c r="H10" s="11"/>
    </row>
    <row r="11" spans="1:8">
      <c r="B11" s="720" t="str">
        <f>'Attach 11'!B11:C11</f>
        <v/>
      </c>
      <c r="C11" s="720"/>
      <c r="D11" s="720"/>
      <c r="E11" s="369" t="str">
        <f>+'Attach 3(JV)'!E11</f>
        <v>Dongtieh, Lower Nongrah,</v>
      </c>
    </row>
    <row r="12" spans="1:8">
      <c r="A12" s="387"/>
      <c r="B12" s="720" t="str">
        <f>'Attach 11'!B12:C12</f>
        <v/>
      </c>
      <c r="C12" s="720"/>
      <c r="D12" s="720"/>
      <c r="E12" s="369" t="str">
        <f>+'Attach 3(JV)'!E12</f>
        <v xml:space="preserve">Lapalang, Shillong – 793 006 (Meghalaya)     </v>
      </c>
    </row>
    <row r="13" spans="1:8" ht="9.9499999999999993" customHeight="1">
      <c r="A13" s="387"/>
      <c r="B13" s="99"/>
      <c r="C13" s="99"/>
      <c r="D13" s="99"/>
    </row>
    <row r="14" spans="1:8" ht="20.100000000000001" customHeight="1">
      <c r="A14" s="380" t="s">
        <v>340</v>
      </c>
    </row>
    <row r="15" spans="1:8" ht="45.75" customHeight="1">
      <c r="A15" s="979" t="s">
        <v>837</v>
      </c>
      <c r="B15" s="979"/>
      <c r="C15" s="979"/>
      <c r="D15" s="979"/>
      <c r="E15" s="979"/>
      <c r="F15" s="979"/>
    </row>
    <row r="16" spans="1:8" ht="20.100000000000001" customHeight="1">
      <c r="A16" s="390"/>
      <c r="B16" s="390"/>
      <c r="C16" s="390"/>
      <c r="D16" s="390"/>
    </row>
    <row r="17" spans="1:8" s="380" customFormat="1">
      <c r="A17" s="388" t="s">
        <v>7</v>
      </c>
      <c r="B17" s="391" t="str">
        <f>'Attach 11'!B27</f>
        <v>--</v>
      </c>
      <c r="C17" s="391"/>
      <c r="E17" s="388" t="s">
        <v>5</v>
      </c>
      <c r="F17" s="388" t="str">
        <f>'Attach 11'!E27</f>
        <v/>
      </c>
      <c r="H17" s="381"/>
    </row>
    <row r="18" spans="1:8" s="380" customFormat="1">
      <c r="A18" s="388" t="s">
        <v>8</v>
      </c>
      <c r="B18" s="388" t="str">
        <f>'Attach 11'!B28</f>
        <v/>
      </c>
      <c r="C18" s="388"/>
      <c r="E18" s="388" t="s">
        <v>153</v>
      </c>
      <c r="F18" s="392" t="str">
        <f>'Attach 11'!E28</f>
        <v/>
      </c>
      <c r="H18" s="381"/>
    </row>
    <row r="19" spans="1:8" s="380" customFormat="1">
      <c r="A19" s="392"/>
      <c r="B19" s="392"/>
      <c r="C19" s="392"/>
      <c r="D19" s="388"/>
      <c r="E19" s="393"/>
      <c r="F19" s="392"/>
      <c r="H19" s="381"/>
    </row>
  </sheetData>
  <sheetProtection algorithmName="SHA-512" hashValue="rnpdrwb/3rHPJATVf1OsnU6aiVBXmTUsMYalBpMYpo/BIH8bs59X8owOo7u1csn6wXhHkWi96wCjOtpVa2cS4g==" saltValue="UkGgDWrNkE5lKKlNmkG+cA==" spinCount="100000" sheet="1" formatColumns="0" formatRows="0" selectLockedCells="1"/>
  <customSheetViews>
    <customSheetView guid="{6B7F77A9-4430-40F3-B9B2-DA771FBECFA7}" scale="80" showPageBreaks="1" showGridLines="0" zeroValues="0" printArea="1" hiddenRows="1" hiddenColumns="1" view="pageBreakPreview" topLeftCell="A120">
      <selection activeCell="A122" sqref="A122:F122"/>
      <pageMargins left="0.59" right="0.31" top="0.47" bottom="0.48" header="0.28000000000000003" footer="0.23"/>
      <pageSetup paperSize="9" scale="70" orientation="portrait" r:id="rId1"/>
      <headerFooter alignWithMargins="0">
        <oddFooter>&amp;R&amp;"Book Antiqua,Bold"&amp;8 Page &amp;P of &amp;N</oddFooter>
      </headerFooter>
    </customSheetView>
    <customSheetView guid="{FB41F969-87BE-4AD1-A99C-A5F9EA1C8FCB}" scale="80" showPageBreaks="1" showGridLines="0" zeroValues="0" printArea="1" hiddenRows="1" hiddenColumns="1" view="pageBreakPreview" topLeftCell="A95">
      <selection activeCell="F105" sqref="F105"/>
      <pageMargins left="0.59" right="0.31" top="0.47" bottom="0.48" header="0.28000000000000003" footer="0.23"/>
      <pageSetup paperSize="9" scale="70" orientation="portrait" r:id="rId2"/>
      <headerFooter alignWithMargins="0">
        <oddFooter>&amp;R&amp;"Book Antiqua,Bold"&amp;8 Page &amp;P of &amp;N</oddFooter>
      </headerFooter>
    </customSheetView>
    <customSheetView guid="{FA2C7011-FA7A-401B-B8DD-29ECBD541846}" scale="80" showPageBreaks="1" showGridLines="0" zeroValues="0" printArea="1" hiddenRows="1" hiddenColumns="1" view="pageBreakPreview" topLeftCell="A95">
      <selection activeCell="F105" sqref="F105"/>
      <pageMargins left="0.59" right="0.31" top="0.47" bottom="0.48" header="0.28000000000000003" footer="0.23"/>
      <pageSetup paperSize="9" scale="70" orientation="portrait" r:id="rId3"/>
      <headerFooter alignWithMargins="0">
        <oddFooter>&amp;R&amp;"Book Antiqua,Bold"&amp;8 Page &amp;P of &amp;N</oddFooter>
      </headerFooter>
    </customSheetView>
    <customSheetView guid="{7706378E-40E2-4583-90AF-E6E1DCB3696C}" scale="80" showPageBreaks="1" showGridLines="0" zeroValues="0" printArea="1" hiddenRows="1" hiddenColumns="1" view="pageBreakPreview" topLeftCell="A120">
      <selection activeCell="A122" sqref="A122:F122"/>
      <pageMargins left="0.59" right="0.31" top="0.47" bottom="0.48" header="0.28000000000000003" footer="0.23"/>
      <pageSetup paperSize="9" scale="70" orientation="portrait" r:id="rId4"/>
      <headerFooter alignWithMargins="0">
        <oddFooter>&amp;R&amp;"Book Antiqua,Bold"&amp;8 Page &amp;P of &amp;N</oddFooter>
      </headerFooter>
    </customSheetView>
  </customSheetViews>
  <mergeCells count="8">
    <mergeCell ref="B11:D11"/>
    <mergeCell ref="B12:D12"/>
    <mergeCell ref="A15:F15"/>
    <mergeCell ref="A3:F3"/>
    <mergeCell ref="A5:F5"/>
    <mergeCell ref="A8:D8"/>
    <mergeCell ref="B9:D9"/>
    <mergeCell ref="B10:D10"/>
  </mergeCells>
  <pageMargins left="0.59" right="0.31" top="0.47" bottom="0.48" header="0.28000000000000003" footer="0.23"/>
  <pageSetup paperSize="9" scale="70" orientation="portrait" r:id="rId5"/>
  <headerFooter alignWithMargins="0">
    <oddFooter>&amp;R&amp;"Book Antiqua,Bold"&amp;8 Page &amp;P of &amp;N</oddFooter>
  </headerFooter>
  <drawing r:id="rId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39"/>
    <pageSetUpPr fitToPage="1"/>
  </sheetPr>
  <dimension ref="A1:I39"/>
  <sheetViews>
    <sheetView showGridLines="0" view="pageBreakPreview" topLeftCell="A3" zoomScaleNormal="100" zoomScaleSheetLayoutView="100" workbookViewId="0">
      <selection activeCell="E20" sqref="E20"/>
    </sheetView>
  </sheetViews>
  <sheetFormatPr defaultColWidth="9.140625" defaultRowHeight="16.5"/>
  <cols>
    <col min="1" max="1" width="12.140625" style="28" customWidth="1"/>
    <col min="2" max="2" width="20.5703125" style="28" customWidth="1"/>
    <col min="3" max="3" width="11.42578125" style="28" customWidth="1"/>
    <col min="4" max="4" width="34.5703125" style="28" customWidth="1"/>
    <col min="5" max="5" width="39.28515625" style="28" customWidth="1"/>
    <col min="6" max="8" width="9.140625" style="23"/>
    <col min="9" max="16384" width="9.140625" style="24"/>
  </cols>
  <sheetData>
    <row r="1" spans="1:9">
      <c r="A1" s="20" t="str">
        <f>'Attach 3(JV)'!A1</f>
        <v>Specification No. :NESH/CSM/4905-01</v>
      </c>
      <c r="B1" s="21"/>
      <c r="C1" s="21"/>
      <c r="D1" s="21"/>
      <c r="E1" s="22" t="str">
        <f>"Attachment-13 " &amp; 'Attach 3(JV)'!AT1</f>
        <v xml:space="preserve">Attachment-13 </v>
      </c>
    </row>
    <row r="3" spans="1:9" ht="123" customHeight="1">
      <c r="A3" s="951" t="str">
        <f>'Attach 3(JV)'!A3</f>
        <v>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B3" s="952"/>
      <c r="C3" s="952"/>
      <c r="D3" s="952"/>
      <c r="E3" s="952"/>
      <c r="F3" s="25"/>
      <c r="G3" s="26"/>
      <c r="H3" s="25"/>
    </row>
    <row r="4" spans="1:9" ht="20.100000000000001" customHeight="1">
      <c r="A4" s="27"/>
      <c r="H4" s="29"/>
      <c r="I4" s="11"/>
    </row>
    <row r="5" spans="1:9" ht="20.100000000000001" customHeight="1">
      <c r="A5" s="669" t="s">
        <v>1</v>
      </c>
      <c r="B5" s="669"/>
      <c r="C5" s="669"/>
      <c r="D5" s="669"/>
      <c r="E5" s="669"/>
      <c r="F5" s="30"/>
      <c r="H5" s="29"/>
      <c r="I5" s="11"/>
    </row>
    <row r="6" spans="1:9" ht="20.100000000000001" customHeight="1">
      <c r="A6" s="31"/>
      <c r="H6" s="29"/>
      <c r="I6" s="11"/>
    </row>
    <row r="7" spans="1:9" ht="20.100000000000001" customHeight="1">
      <c r="A7" s="32" t="str">
        <f>'Attach 3(JV)'!A7</f>
        <v>Bidder’s Name and Address (Sole Bidder) :</v>
      </c>
      <c r="E7" s="15" t="str">
        <f>'Attach 3(JV)'!E7</f>
        <v>To:</v>
      </c>
      <c r="H7" s="29"/>
      <c r="I7" s="11"/>
    </row>
    <row r="8" spans="1:9" ht="36" customHeight="1">
      <c r="A8" s="717" t="str">
        <f>'Attach 3(JV)'!A8</f>
        <v/>
      </c>
      <c r="B8" s="717"/>
      <c r="C8" s="717"/>
      <c r="D8" s="717"/>
      <c r="E8" s="12" t="str">
        <f>'Attach 3(JV)'!E8</f>
        <v>Contracts &amp; Materials dept.</v>
      </c>
      <c r="H8" s="29"/>
      <c r="I8" s="11"/>
    </row>
    <row r="9" spans="1:9" ht="20.100000000000001" customHeight="1">
      <c r="A9" s="13" t="s">
        <v>345</v>
      </c>
      <c r="B9" s="720" t="str">
        <f>'Attach 3(JV)'!B9</f>
        <v/>
      </c>
      <c r="C9" s="720"/>
      <c r="D9" s="720"/>
      <c r="E9" s="12" t="str">
        <f>'Attach 3(JV)'!E9</f>
        <v>Power Grid Corporation of India Ltd.,</v>
      </c>
      <c r="H9" s="29"/>
      <c r="I9" s="11"/>
    </row>
    <row r="10" spans="1:9" ht="20.100000000000001" customHeight="1">
      <c r="A10" s="13" t="s">
        <v>346</v>
      </c>
      <c r="B10" s="720" t="str">
        <f>'Attach 3(JV)'!B10</f>
        <v/>
      </c>
      <c r="C10" s="720"/>
      <c r="D10" s="720"/>
      <c r="E10" s="12" t="str">
        <f>'Attach 3(JV)'!E10</f>
        <v>North Eastern Region,</v>
      </c>
      <c r="H10" s="29"/>
      <c r="I10" s="11"/>
    </row>
    <row r="11" spans="1:9" ht="20.100000000000001" customHeight="1">
      <c r="B11" s="720" t="str">
        <f>'Attach 3(JV)'!B11</f>
        <v/>
      </c>
      <c r="C11" s="720"/>
      <c r="D11" s="720"/>
      <c r="E11" s="12" t="str">
        <f>'Attach 3(JV)'!E11</f>
        <v>Dongtieh, Lower Nongrah,</v>
      </c>
      <c r="G11" s="55" t="s">
        <v>409</v>
      </c>
    </row>
    <row r="12" spans="1:9" ht="20.100000000000001" customHeight="1">
      <c r="A12" s="31"/>
      <c r="B12" s="720" t="str">
        <f>'Attach 3(JV)'!B12</f>
        <v/>
      </c>
      <c r="C12" s="720"/>
      <c r="D12" s="720"/>
      <c r="E12" s="12" t="str">
        <f>'Attach 3(JV)'!E12</f>
        <v xml:space="preserve">Lapalang, Shillong – 793 006 (Meghalaya)     </v>
      </c>
    </row>
    <row r="13" spans="1:9" ht="20.100000000000001" customHeight="1">
      <c r="A13" s="31"/>
      <c r="B13" s="99"/>
      <c r="C13" s="99"/>
      <c r="D13" s="99"/>
      <c r="E13" s="24"/>
    </row>
    <row r="14" spans="1:9" ht="20.100000000000001" customHeight="1">
      <c r="A14" s="28" t="s">
        <v>340</v>
      </c>
    </row>
    <row r="15" spans="1:9" ht="20.100000000000001" customHeight="1">
      <c r="A15" s="31"/>
    </row>
    <row r="16" spans="1:9" ht="45" customHeight="1">
      <c r="A16" s="626" t="s">
        <v>2</v>
      </c>
      <c r="B16" s="626"/>
      <c r="C16" s="626"/>
      <c r="D16" s="626"/>
      <c r="E16" s="626"/>
      <c r="F16" s="33"/>
      <c r="G16" s="33"/>
      <c r="H16" s="33"/>
    </row>
    <row r="17" spans="1:5" ht="20.100000000000001" customHeight="1">
      <c r="A17" s="31"/>
    </row>
    <row r="18" spans="1:5" ht="20.100000000000001" customHeight="1">
      <c r="A18" s="34"/>
    </row>
    <row r="19" spans="1:5" ht="20.100000000000001" customHeight="1"/>
    <row r="20" spans="1:5" ht="20.100000000000001" customHeight="1">
      <c r="A20" s="34"/>
    </row>
    <row r="21" spans="1:5" ht="20.100000000000001" customHeight="1">
      <c r="A21" s="34"/>
    </row>
    <row r="22" spans="1:5" ht="20.100000000000001" customHeight="1"/>
    <row r="23" spans="1:5" ht="33" customHeight="1">
      <c r="D23" s="36"/>
    </row>
    <row r="24" spans="1:5" ht="33" customHeight="1">
      <c r="A24" s="35" t="s">
        <v>7</v>
      </c>
      <c r="B24" s="57" t="str">
        <f>'Attach 3(JV)'!B24</f>
        <v>--</v>
      </c>
      <c r="C24" s="39"/>
      <c r="D24" s="36" t="s">
        <v>5</v>
      </c>
      <c r="E24" s="184" t="str">
        <f>'Attach 3(JV)'!E24</f>
        <v/>
      </c>
    </row>
    <row r="25" spans="1:5" ht="33" customHeight="1">
      <c r="A25" s="35" t="s">
        <v>8</v>
      </c>
      <c r="B25" s="184" t="str">
        <f>'Attach 3(JV)'!B25</f>
        <v/>
      </c>
      <c r="C25" s="39"/>
      <c r="D25" s="36" t="s">
        <v>6</v>
      </c>
      <c r="E25" s="184" t="str">
        <f>'Attach 3(JV)'!E25</f>
        <v/>
      </c>
    </row>
    <row r="26" spans="1:5" ht="33" customHeight="1">
      <c r="D26" s="36"/>
    </row>
    <row r="27" spans="1:5" ht="20.100000000000001" customHeight="1"/>
    <row r="28" spans="1:5" ht="20.100000000000001" customHeight="1">
      <c r="A28" s="37"/>
    </row>
    <row r="29" spans="1:5" ht="20.100000000000001" customHeight="1"/>
    <row r="30" spans="1:5" ht="20.100000000000001" customHeight="1"/>
    <row r="31" spans="1:5" ht="20.100000000000001" customHeight="1">
      <c r="A31" s="37"/>
    </row>
    <row r="32" spans="1:5" ht="20.100000000000001" customHeight="1"/>
    <row r="33" spans="1:1" ht="20.100000000000001" customHeight="1">
      <c r="A33" s="37"/>
    </row>
    <row r="34" spans="1:1" ht="20.100000000000001" customHeight="1"/>
    <row r="35" spans="1:1" ht="20.100000000000001" customHeight="1">
      <c r="A35" s="37"/>
    </row>
    <row r="36" spans="1:1" ht="20.100000000000001" customHeight="1"/>
    <row r="37" spans="1:1" ht="20.100000000000001" customHeight="1"/>
    <row r="38" spans="1:1" ht="20.100000000000001" customHeight="1"/>
    <row r="39" spans="1:1" ht="20.100000000000001" customHeight="1"/>
  </sheetData>
  <sheetProtection algorithmName="SHA-512" hashValue="Hmui1YBdZ7Z6K2rIg+I2eYPfbK3NCVHBqccpcMMwvH9OKM3iNd/JyZCiw4fJp/5QLJFztl9Z9Cr63jmx5PKGkw==" saltValue="je0KSrKgZJ99YKyTfW0A4Q==" spinCount="100000" sheet="1" formatColumns="0" formatRows="0" selectLockedCells="1"/>
  <customSheetViews>
    <customSheetView guid="{6B7F77A9-4430-40F3-B9B2-DA771FBECFA7}" showPageBreaks="1" showGridLines="0" fitToPage="1" printArea="1" view="pageBreakPreview">
      <selection activeCell="E26" sqref="E26"/>
      <pageMargins left="0.75" right="0.63" top="0.57999999999999996" bottom="0.6" header="0.34" footer="0.35"/>
      <pageSetup scale="86"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selection activeCell="E26" sqref="E26"/>
      <pageMargins left="0.75" right="0.63" top="0.57999999999999996" bottom="0.6" header="0.34" footer="0.35"/>
      <pageSetup scale="86"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86" orientation="portrait" r:id="rId3"/>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A3" sqref="A3:E3"/>
      <pageMargins left="0.75" right="0.63" top="0.57999999999999996" bottom="0.6" header="0.34" footer="0.35"/>
      <pageSetup scale="86"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6"/>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15"/>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0"/>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25"/>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86" orientation="portrait" r:id="rId27"/>
      <headerFooter alignWithMargins="0">
        <oddFooter>&amp;R&amp;"Book Antiqua,Bold"&amp;8 Page &amp;P of &amp;N</oddFooter>
      </headerFooter>
    </customSheetView>
    <customSheetView guid="{72B383D4-8341-48BE-BBCC-63C6785ABF81}" showGridLines="0" fitToPage="1">
      <selection activeCell="E26" sqref="E26"/>
      <pageMargins left="0.75" right="0.63" top="0.57999999999999996" bottom="0.6" header="0.34" footer="0.35"/>
      <pageSetup scale="86" orientation="portrait" r:id="rId28"/>
      <headerFooter alignWithMargins="0">
        <oddFooter>&amp;R&amp;"Book Antiqua,Bold"&amp;8 Page &amp;P of &amp;N</oddFooter>
      </headerFooter>
    </customSheetView>
    <customSheetView guid="{FA2C7011-FA7A-401B-B8DD-29ECBD541846}" showPageBreaks="1" showGridLines="0" fitToPage="1" printArea="1" view="pageBreakPreview">
      <selection activeCell="E26" sqref="E26"/>
      <pageMargins left="0.75" right="0.63" top="0.57999999999999996" bottom="0.6" header="0.34" footer="0.35"/>
      <pageSetup scale="86" orientation="portrait" r:id="rId29"/>
      <headerFooter alignWithMargins="0">
        <oddFooter>&amp;R&amp;"Book Antiqua,Bold"&amp;8 Page &amp;P of &amp;N</oddFooter>
      </headerFooter>
    </customSheetView>
    <customSheetView guid="{7706378E-40E2-4583-90AF-E6E1DCB3696C}" showPageBreaks="1" showGridLines="0" fitToPage="1" printArea="1" view="pageBreakPreview">
      <selection activeCell="E26" sqref="E26"/>
      <pageMargins left="0.75" right="0.63" top="0.57999999999999996" bottom="0.6" header="0.34" footer="0.35"/>
      <pageSetup scale="86" orientation="portrait" r:id="rId30"/>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31"/>
  <headerFooter alignWithMargins="0">
    <oddFooter>&amp;R&amp;"Book Antiqua,Bold"&amp;8 Page &amp;P of &amp;N</oddFooter>
  </headerFooter>
  <drawing r:id="rId3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pageSetUpPr fitToPage="1"/>
  </sheetPr>
  <dimension ref="A1:I39"/>
  <sheetViews>
    <sheetView showGridLines="0" view="pageBreakPreview" topLeftCell="A3" zoomScaleSheetLayoutView="100" workbookViewId="0">
      <selection activeCell="E26" sqref="E26"/>
    </sheetView>
  </sheetViews>
  <sheetFormatPr defaultColWidth="9.140625" defaultRowHeight="16.5"/>
  <cols>
    <col min="1" max="1" width="12.140625" style="28" customWidth="1"/>
    <col min="2" max="2" width="20.5703125" style="28" customWidth="1"/>
    <col min="3" max="3" width="11.42578125" style="28" customWidth="1"/>
    <col min="4" max="4" width="32.5703125" style="28" customWidth="1"/>
    <col min="5" max="5" width="39.28515625" style="28" customWidth="1"/>
    <col min="6" max="8" width="9.140625" style="23"/>
    <col min="9" max="16384" width="9.140625" style="24"/>
  </cols>
  <sheetData>
    <row r="1" spans="1:9" ht="15">
      <c r="A1" s="723" t="str">
        <f>'Attach 3(JV)'!A1</f>
        <v>Specification No. :NESH/CSM/4905-01</v>
      </c>
      <c r="B1" s="723"/>
      <c r="C1" s="723"/>
      <c r="D1" s="723"/>
      <c r="E1" s="242" t="str">
        <f>"Attachment-14 " &amp; 'Attach 3(JV)'!AT1</f>
        <v xml:space="preserve">Attachment-14 </v>
      </c>
    </row>
    <row r="3" spans="1:9" ht="118.5" customHeight="1">
      <c r="A3" s="951" t="str">
        <f>'Attach 3(JV)'!A3</f>
        <v>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B3" s="952"/>
      <c r="C3" s="952"/>
      <c r="D3" s="952"/>
      <c r="E3" s="952"/>
      <c r="F3" s="25"/>
      <c r="G3" s="26"/>
      <c r="H3" s="25"/>
    </row>
    <row r="4" spans="1:9" ht="20.100000000000001" customHeight="1">
      <c r="A4" s="27"/>
      <c r="H4" s="29"/>
      <c r="I4" s="11"/>
    </row>
    <row r="5" spans="1:9" ht="20.100000000000001" customHeight="1">
      <c r="A5" s="669" t="s">
        <v>390</v>
      </c>
      <c r="B5" s="669"/>
      <c r="C5" s="669"/>
      <c r="D5" s="669"/>
      <c r="E5" s="669"/>
      <c r="F5" s="30"/>
      <c r="H5" s="29"/>
      <c r="I5" s="11"/>
    </row>
    <row r="6" spans="1:9" ht="20.100000000000001" customHeight="1">
      <c r="A6" s="31"/>
      <c r="H6" s="29"/>
      <c r="I6" s="11"/>
    </row>
    <row r="7" spans="1:9" ht="20.100000000000001" customHeight="1">
      <c r="A7" s="32" t="str">
        <f>'Attach 3(JV)'!A7</f>
        <v>Bidder’s Name and Address (Sole Bidder) :</v>
      </c>
      <c r="E7" s="15" t="str">
        <f>'Attach 3(JV)'!E7</f>
        <v>To:</v>
      </c>
      <c r="H7" s="29"/>
      <c r="I7" s="11"/>
    </row>
    <row r="8" spans="1:9" ht="36" customHeight="1">
      <c r="A8" s="717" t="str">
        <f>'Attach 3(JV)'!A8</f>
        <v/>
      </c>
      <c r="B8" s="717"/>
      <c r="C8" s="717"/>
      <c r="D8" s="717"/>
      <c r="E8" s="12" t="str">
        <f>'Attach 3(JV)'!E8</f>
        <v>Contracts &amp; Materials dept.</v>
      </c>
      <c r="H8" s="29"/>
      <c r="I8" s="11"/>
    </row>
    <row r="9" spans="1:9" ht="20.100000000000001" customHeight="1">
      <c r="A9" s="13" t="s">
        <v>345</v>
      </c>
      <c r="B9" s="720" t="str">
        <f>'Attach 3(JV)'!B9</f>
        <v/>
      </c>
      <c r="C9" s="720"/>
      <c r="D9" s="720"/>
      <c r="E9" s="12" t="str">
        <f>'Attach 3(JV)'!E9</f>
        <v>Power Grid Corporation of India Ltd.,</v>
      </c>
      <c r="H9" s="29"/>
      <c r="I9" s="11"/>
    </row>
    <row r="10" spans="1:9" ht="20.100000000000001" customHeight="1">
      <c r="A10" s="13" t="s">
        <v>346</v>
      </c>
      <c r="B10" s="720" t="str">
        <f>'Attach 3(JV)'!B10</f>
        <v/>
      </c>
      <c r="C10" s="720"/>
      <c r="D10" s="720"/>
      <c r="E10" s="12" t="str">
        <f>'Attach 3(JV)'!E10</f>
        <v>North Eastern Region,</v>
      </c>
      <c r="H10" s="29"/>
      <c r="I10" s="11"/>
    </row>
    <row r="11" spans="1:9" ht="20.100000000000001" customHeight="1">
      <c r="B11" s="720" t="str">
        <f>'Attach 3(JV)'!B11</f>
        <v/>
      </c>
      <c r="C11" s="720"/>
      <c r="D11" s="720"/>
      <c r="E11" s="12" t="str">
        <f>'Attach 3(JV)'!E11</f>
        <v>Dongtieh, Lower Nongrah,</v>
      </c>
    </row>
    <row r="12" spans="1:9" ht="20.100000000000001" customHeight="1">
      <c r="A12" s="31"/>
      <c r="B12" s="720" t="str">
        <f>'Attach 3(JV)'!B12</f>
        <v/>
      </c>
      <c r="C12" s="720"/>
      <c r="D12" s="720"/>
      <c r="E12" s="12" t="str">
        <f>'Attach 3(JV)'!E12</f>
        <v xml:space="preserve">Lapalang, Shillong – 793 006 (Meghalaya)     </v>
      </c>
    </row>
    <row r="13" spans="1:9" ht="20.100000000000001" customHeight="1">
      <c r="A13" s="31"/>
      <c r="B13" s="99"/>
      <c r="C13" s="99"/>
      <c r="D13" s="99"/>
      <c r="E13" s="24"/>
    </row>
    <row r="14" spans="1:9" ht="20.100000000000001" customHeight="1">
      <c r="A14" s="28" t="s">
        <v>340</v>
      </c>
    </row>
    <row r="15" spans="1:9" ht="20.100000000000001" customHeight="1">
      <c r="A15" s="31"/>
    </row>
    <row r="16" spans="1:9" ht="45" customHeight="1">
      <c r="A16" s="673" t="s">
        <v>786</v>
      </c>
      <c r="B16" s="673"/>
      <c r="C16" s="673"/>
      <c r="D16" s="673"/>
      <c r="E16" s="673"/>
      <c r="F16" s="33"/>
      <c r="G16" s="33"/>
      <c r="H16" s="33"/>
    </row>
    <row r="17" spans="1:5" ht="20.100000000000001" customHeight="1">
      <c r="A17" s="31"/>
    </row>
    <row r="18" spans="1:5" ht="20.100000000000001" customHeight="1">
      <c r="A18" s="34"/>
    </row>
    <row r="19" spans="1:5" ht="20.100000000000001" customHeight="1"/>
    <row r="20" spans="1:5" ht="20.100000000000001" customHeight="1">
      <c r="A20" s="34"/>
    </row>
    <row r="21" spans="1:5" ht="20.100000000000001" customHeight="1">
      <c r="A21" s="34"/>
    </row>
    <row r="22" spans="1:5" ht="20.100000000000001" customHeight="1"/>
    <row r="23" spans="1:5" ht="33" customHeight="1">
      <c r="D23" s="36"/>
    </row>
    <row r="24" spans="1:5" ht="33" customHeight="1">
      <c r="A24" s="35" t="s">
        <v>7</v>
      </c>
      <c r="B24" s="57" t="str">
        <f>'Attach 3(JV)'!B24</f>
        <v>--</v>
      </c>
      <c r="C24" s="39"/>
      <c r="D24" s="36" t="s">
        <v>5</v>
      </c>
      <c r="E24" s="184" t="str">
        <f>'Attach 3(JV)'!E24</f>
        <v/>
      </c>
    </row>
    <row r="25" spans="1:5" ht="33" customHeight="1">
      <c r="A25" s="35" t="s">
        <v>8</v>
      </c>
      <c r="B25" s="184" t="str">
        <f>'Attach 3(JV)'!B25</f>
        <v/>
      </c>
      <c r="C25" s="39"/>
      <c r="D25" s="36" t="s">
        <v>6</v>
      </c>
      <c r="E25" s="184" t="str">
        <f>'Attach 3(JV)'!E25</f>
        <v/>
      </c>
    </row>
    <row r="26" spans="1:5" ht="33" customHeight="1">
      <c r="D26" s="36"/>
    </row>
    <row r="27" spans="1:5" ht="20.100000000000001" customHeight="1"/>
    <row r="28" spans="1:5" ht="20.100000000000001" customHeight="1">
      <c r="A28" s="37"/>
    </row>
    <row r="29" spans="1:5" ht="20.100000000000001" customHeight="1"/>
    <row r="30" spans="1:5" ht="20.100000000000001" customHeight="1"/>
    <row r="31" spans="1:5" ht="20.100000000000001" customHeight="1">
      <c r="A31" s="37"/>
    </row>
    <row r="32" spans="1:5" ht="20.100000000000001" customHeight="1"/>
    <row r="33" spans="1:1" ht="20.100000000000001" customHeight="1">
      <c r="A33" s="37"/>
    </row>
    <row r="34" spans="1:1" ht="20.100000000000001" customHeight="1"/>
    <row r="35" spans="1:1" ht="20.100000000000001" customHeight="1">
      <c r="A35" s="37"/>
    </row>
    <row r="36" spans="1:1" ht="20.100000000000001" customHeight="1"/>
    <row r="37" spans="1:1" ht="20.100000000000001" customHeight="1"/>
    <row r="38" spans="1:1" ht="20.100000000000001" customHeight="1"/>
    <row r="39" spans="1:1" ht="20.100000000000001" customHeight="1"/>
  </sheetData>
  <sheetProtection algorithmName="SHA-512" hashValue="kE0r1nPhZaW+FN9rEJ8SEqMpggMZ6q0Wo5bvJpTCq/CJK0OjQjPRPoKj1hT5vL3wtZCV7VDPNay326wVE0KCkA==" saltValue="QK/oSOQpXUoV9fm9lhUPww==" spinCount="100000" sheet="1" formatColumns="0" formatRows="0" selectLockedCells="1"/>
  <customSheetViews>
    <customSheetView guid="{6B7F77A9-4430-40F3-B9B2-DA771FBECFA7}" showPageBreaks="1" showGridLines="0" fitToPage="1" printArea="1" view="pageBreakPreview">
      <selection activeCell="E28" sqref="E28"/>
      <pageMargins left="0.75" right="0.63" top="0.57999999999999996" bottom="0.6" header="0.34" footer="0.35"/>
      <pageSetup scale="87"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selection activeCell="E28" sqref="E28"/>
      <pageMargins left="0.75" right="0.63" top="0.57999999999999996" bottom="0.6" header="0.34" footer="0.35"/>
      <pageSetup scale="86"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87" orientation="portrait" r:id="rId3"/>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J19" sqref="J19"/>
      <pageMargins left="0.75" right="0.63" top="0.57999999999999996" bottom="0.6" header="0.34" footer="0.35"/>
      <pageSetup scale="86"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6"/>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7"/>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0"/>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5"/>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16"/>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17"/>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18"/>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19"/>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2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21"/>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87" orientation="portrait" r:id="rId22"/>
      <headerFooter alignWithMargins="0">
        <oddFooter>&amp;R&amp;"Book Antiqua,Bold"&amp;8 Page &amp;P of &amp;N</oddFooter>
      </headerFooter>
    </customSheetView>
    <customSheetView guid="{72B383D4-8341-48BE-BBCC-63C6785ABF81}" showPageBreaks="1" showGridLines="0" fitToPage="1" printArea="1" view="pageBreakPreview" topLeftCell="A14">
      <selection activeCell="E28" sqref="E28"/>
      <pageMargins left="0.75" right="0.63" top="0.57999999999999996" bottom="0.6" header="0.34" footer="0.35"/>
      <pageSetup scale="87" orientation="portrait" r:id="rId23"/>
      <headerFooter alignWithMargins="0">
        <oddFooter>&amp;R&amp;"Book Antiqua,Bold"&amp;8 Page &amp;P of &amp;N</oddFooter>
      </headerFooter>
    </customSheetView>
    <customSheetView guid="{FA2C7011-FA7A-401B-B8DD-29ECBD541846}" showPageBreaks="1" showGridLines="0" fitToPage="1" printArea="1" view="pageBreakPreview">
      <selection activeCell="E28" sqref="E28"/>
      <pageMargins left="0.75" right="0.63" top="0.57999999999999996" bottom="0.6" header="0.34" footer="0.35"/>
      <pageSetup scale="87" orientation="portrait" r:id="rId24"/>
      <headerFooter alignWithMargins="0">
        <oddFooter>&amp;R&amp;"Book Antiqua,Bold"&amp;8 Page &amp;P of &amp;N</oddFooter>
      </headerFooter>
    </customSheetView>
    <customSheetView guid="{7706378E-40E2-4583-90AF-E6E1DCB3696C}" showPageBreaks="1" showGridLines="0" fitToPage="1" printArea="1" view="pageBreakPreview">
      <selection activeCell="E28" sqref="E28"/>
      <pageMargins left="0.75" right="0.63" top="0.57999999999999996" bottom="0.6" header="0.34" footer="0.35"/>
      <pageSetup scale="87" orientation="portrait" r:id="rId25"/>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26"/>
  <headerFooter alignWithMargins="0">
    <oddFooter>&amp;R&amp;"Book Antiqua,Bold"&amp;8 Page &amp;P of &amp;N</oddFooter>
  </headerFooter>
  <drawing r:id="rId27"/>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indexed="24"/>
    <pageSetUpPr fitToPage="1"/>
  </sheetPr>
  <dimension ref="A1:AE124"/>
  <sheetViews>
    <sheetView showGridLines="0" view="pageBreakPreview" zoomScaleNormal="100" zoomScaleSheetLayoutView="100" workbookViewId="0">
      <selection activeCell="E20" sqref="E20"/>
    </sheetView>
  </sheetViews>
  <sheetFormatPr defaultColWidth="9.140625" defaultRowHeight="16.5"/>
  <cols>
    <col min="1" max="1" width="12.140625" style="28" customWidth="1"/>
    <col min="2" max="2" width="36.42578125" style="28" customWidth="1"/>
    <col min="3" max="3" width="11.42578125" style="28" customWidth="1"/>
    <col min="4" max="4" width="15.42578125" style="28" customWidth="1"/>
    <col min="5" max="5" width="39.28515625" style="28" customWidth="1"/>
    <col min="6" max="7" width="9.140625" style="160"/>
    <col min="8" max="8" width="0" style="160" hidden="1" customWidth="1"/>
    <col min="9" max="9" width="9.140625" style="160"/>
    <col min="10" max="10" width="0" style="160" hidden="1" customWidth="1"/>
    <col min="11" max="31" width="9.140625" style="160"/>
    <col min="32" max="16384" width="9.140625" style="24"/>
  </cols>
  <sheetData>
    <row r="1" spans="1:31" ht="38.25" customHeight="1">
      <c r="A1" s="723" t="str">
        <f>'Attach 3(JV)'!A1</f>
        <v>Specification No. :NESH/CSM/4905-01</v>
      </c>
      <c r="B1" s="723"/>
      <c r="C1" s="723"/>
      <c r="D1" s="723"/>
      <c r="E1" s="242" t="str">
        <f>"Attachment-15 " &amp; 'Attach 3(JV)'!AT1</f>
        <v xml:space="preserve">Attachment-15 </v>
      </c>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row>
    <row r="2" spans="1:31" ht="12" customHeight="1"/>
    <row r="3" spans="1:31" ht="121.5" customHeight="1">
      <c r="A3" s="951" t="str">
        <f>Basic!B1</f>
        <v>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B3" s="952"/>
      <c r="C3" s="952"/>
      <c r="D3" s="952"/>
      <c r="E3" s="952"/>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row>
    <row r="4" spans="1:31" ht="9" customHeight="1">
      <c r="A4" s="27"/>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row>
    <row r="5" spans="1:31" ht="32.25" customHeight="1">
      <c r="A5" s="1008" t="s">
        <v>437</v>
      </c>
      <c r="B5" s="1008"/>
      <c r="C5" s="1008"/>
      <c r="D5" s="1008"/>
      <c r="E5" s="1008"/>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row>
    <row r="6" spans="1:31" ht="6" customHeight="1">
      <c r="A6" s="31"/>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row>
    <row r="7" spans="1:31" ht="20.100000000000001" customHeight="1">
      <c r="A7" s="32"/>
      <c r="E7" s="15" t="str">
        <f>'Attach 3(JV)'!E7</f>
        <v>To:</v>
      </c>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row>
    <row r="8" spans="1:31" ht="36" customHeight="1">
      <c r="A8" s="717" t="str">
        <f>'Attach 3(JV)'!A7</f>
        <v>Bidder’s Name and Address (Sole Bidder) :</v>
      </c>
      <c r="B8" s="717"/>
      <c r="C8" s="717"/>
      <c r="D8" s="717"/>
      <c r="E8" s="12" t="str">
        <f>'Attach 3(JV)'!E8</f>
        <v>Contracts &amp; Materials dept.</v>
      </c>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row>
    <row r="9" spans="1:31" ht="36" customHeight="1">
      <c r="A9" s="902" t="str">
        <f>'Attach 3(JV)'!A8</f>
        <v/>
      </c>
      <c r="B9" s="902"/>
      <c r="C9" s="362"/>
      <c r="D9" s="362"/>
      <c r="E9" s="12"/>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row>
    <row r="10" spans="1:31" ht="20.100000000000001" customHeight="1">
      <c r="A10" s="13" t="s">
        <v>345</v>
      </c>
      <c r="B10" s="1009" t="str">
        <f>'Attach 3(JV)'!B9:D9</f>
        <v/>
      </c>
      <c r="C10" s="1009"/>
      <c r="D10" s="1009"/>
      <c r="E10" s="12" t="str">
        <f>'Attach 3(JV)'!E9</f>
        <v>Power Grid Corporation of India Ltd.,</v>
      </c>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row>
    <row r="11" spans="1:31" ht="20.100000000000001" customHeight="1">
      <c r="A11" s="13" t="s">
        <v>346</v>
      </c>
      <c r="B11" s="720" t="str">
        <f>'Attach 3(JV)'!B10:D10</f>
        <v/>
      </c>
      <c r="C11" s="720"/>
      <c r="D11" s="720"/>
      <c r="E11" s="12" t="str">
        <f>'Attach 3(JV)'!E10</f>
        <v>North Eastern Region,</v>
      </c>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row>
    <row r="12" spans="1:31" ht="17.25" customHeight="1">
      <c r="B12" s="720" t="str">
        <f>'Attach 3(JV)'!B11:D11</f>
        <v/>
      </c>
      <c r="C12" s="720"/>
      <c r="D12" s="720"/>
      <c r="E12" s="12" t="str">
        <f>'Attach 3(JV)'!E11</f>
        <v>Dongtieh, Lower Nongrah,</v>
      </c>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row>
    <row r="13" spans="1:31" ht="17.25" customHeight="1">
      <c r="A13" s="31"/>
      <c r="B13" s="720" t="str">
        <f>'Attach 3(JV)'!B12</f>
        <v/>
      </c>
      <c r="C13" s="720"/>
      <c r="D13" s="720"/>
      <c r="E13" s="12" t="str">
        <f>'Attach 3(JV)'!E12</f>
        <v xml:space="preserve">Lapalang, Shillong – 793 006 (Meghalaya)     </v>
      </c>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row>
    <row r="14" spans="1:31" ht="13.5" customHeight="1">
      <c r="A14" s="31"/>
      <c r="B14" s="720"/>
      <c r="C14" s="720"/>
      <c r="D14" s="720"/>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row>
    <row r="15" spans="1:31" ht="17.25" customHeight="1">
      <c r="A15" s="28" t="s">
        <v>340</v>
      </c>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row>
    <row r="16" spans="1:31" ht="8.25" hidden="1" customHeight="1">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row>
    <row r="17" spans="1:31" ht="56.25" customHeight="1">
      <c r="A17" s="161" t="s">
        <v>375</v>
      </c>
      <c r="B17" s="667" t="s">
        <v>376</v>
      </c>
      <c r="C17" s="667"/>
      <c r="D17" s="667"/>
      <c r="E17" s="667"/>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row>
    <row r="18" spans="1:31" ht="16.5" customHeight="1">
      <c r="A18" s="162"/>
      <c r="B18" s="1010" t="s">
        <v>417</v>
      </c>
      <c r="C18" s="1010"/>
      <c r="D18" s="1010"/>
      <c r="E18" s="1010"/>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row>
    <row r="19" spans="1:31" ht="6.75" customHeight="1">
      <c r="A19" s="162"/>
      <c r="B19" s="163"/>
      <c r="C19" s="163"/>
      <c r="D19" s="163"/>
      <c r="E19" s="163"/>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row>
    <row r="20" spans="1:31" ht="18" customHeight="1">
      <c r="B20" s="202" t="s">
        <v>377</v>
      </c>
      <c r="C20" s="203"/>
      <c r="D20" s="204"/>
      <c r="E20" s="101"/>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row>
    <row r="21" spans="1:31" ht="18" customHeight="1">
      <c r="A21" s="205"/>
      <c r="B21" s="202" t="s">
        <v>378</v>
      </c>
      <c r="C21" s="203"/>
      <c r="D21" s="204"/>
      <c r="E21" s="101"/>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row>
    <row r="22" spans="1:31" ht="18" customHeight="1">
      <c r="A22" s="1006"/>
      <c r="B22" s="1007"/>
      <c r="C22" s="1007"/>
      <c r="D22" s="1007"/>
      <c r="E22" s="1007"/>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row>
    <row r="23" spans="1:31" ht="6.75" customHeight="1">
      <c r="A23" s="164"/>
      <c r="B23" s="164"/>
      <c r="C23" s="164"/>
      <c r="D23" s="164"/>
      <c r="E23" s="164"/>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row>
    <row r="24" spans="1:31" ht="13.5" customHeight="1">
      <c r="B24" s="682"/>
      <c r="C24" s="682"/>
      <c r="D24" s="682"/>
      <c r="E24" s="682"/>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row>
    <row r="25" spans="1:31" ht="35.25" customHeight="1">
      <c r="A25" s="161" t="s">
        <v>379</v>
      </c>
      <c r="B25" s="667" t="s">
        <v>130</v>
      </c>
      <c r="C25" s="667"/>
      <c r="D25" s="667"/>
      <c r="E25" s="667"/>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row>
    <row r="26" spans="1:31" ht="36" customHeight="1">
      <c r="A26" s="145" t="s">
        <v>154</v>
      </c>
      <c r="B26" s="999" t="s">
        <v>131</v>
      </c>
      <c r="C26" s="999"/>
      <c r="D26" s="999"/>
      <c r="E26" s="130" t="str">
        <f>B10</f>
        <v/>
      </c>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row>
    <row r="27" spans="1:31" ht="18.95" customHeight="1">
      <c r="A27" s="146" t="s">
        <v>155</v>
      </c>
      <c r="B27" s="995" t="s">
        <v>132</v>
      </c>
      <c r="C27" s="995"/>
      <c r="D27" s="995"/>
      <c r="E27" s="95"/>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row>
    <row r="28" spans="1:31" ht="18.95" customHeight="1">
      <c r="A28" s="147"/>
      <c r="B28" s="995" t="s">
        <v>133</v>
      </c>
      <c r="C28" s="995"/>
      <c r="D28" s="995"/>
      <c r="E28" s="140"/>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row>
    <row r="29" spans="1:31" ht="18.95" customHeight="1">
      <c r="A29" s="147"/>
      <c r="B29" s="995"/>
      <c r="C29" s="995"/>
      <c r="D29" s="995"/>
      <c r="E29" s="140"/>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row>
    <row r="30" spans="1:31" ht="18.95" customHeight="1">
      <c r="A30" s="147"/>
      <c r="B30" s="995"/>
      <c r="C30" s="995"/>
      <c r="D30" s="995"/>
      <c r="E30" s="140"/>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row>
    <row r="31" spans="1:31" ht="18.95" customHeight="1">
      <c r="A31" s="147"/>
      <c r="B31" s="995" t="s">
        <v>134</v>
      </c>
      <c r="C31" s="995"/>
      <c r="D31" s="995"/>
      <c r="E31" s="140"/>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row>
    <row r="32" spans="1:31" ht="18.95" customHeight="1">
      <c r="A32" s="147"/>
      <c r="B32" s="995"/>
      <c r="C32" s="995"/>
      <c r="D32" s="995"/>
      <c r="E32" s="191"/>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row>
    <row r="33" spans="1:31" ht="18.95" customHeight="1">
      <c r="A33" s="147"/>
      <c r="B33" s="995"/>
      <c r="C33" s="995"/>
      <c r="D33" s="995"/>
      <c r="E33" s="191"/>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row>
    <row r="34" spans="1:31" ht="18.95" customHeight="1">
      <c r="A34" s="147"/>
      <c r="B34" s="995" t="s">
        <v>135</v>
      </c>
      <c r="C34" s="995"/>
      <c r="D34" s="995"/>
      <c r="E34" s="191"/>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row>
    <row r="35" spans="1:31" ht="18.95" customHeight="1">
      <c r="A35" s="147"/>
      <c r="B35" s="995"/>
      <c r="C35" s="995"/>
      <c r="D35" s="995"/>
      <c r="E35" s="140"/>
      <c r="F35" s="159"/>
      <c r="G35" s="159"/>
      <c r="H35" s="159"/>
      <c r="I35" s="159"/>
      <c r="J35" s="60" t="s">
        <v>546</v>
      </c>
      <c r="K35" s="159"/>
      <c r="L35" s="159"/>
      <c r="M35" s="159"/>
      <c r="N35" s="159"/>
      <c r="O35" s="159"/>
      <c r="P35" s="159"/>
      <c r="Q35" s="159"/>
      <c r="R35" s="159"/>
      <c r="S35" s="159"/>
      <c r="T35" s="159"/>
      <c r="U35" s="159"/>
      <c r="V35" s="159"/>
      <c r="W35" s="159"/>
      <c r="X35" s="159"/>
      <c r="Y35" s="159"/>
      <c r="Z35" s="159"/>
      <c r="AA35" s="159"/>
      <c r="AB35" s="159"/>
      <c r="AC35" s="159"/>
      <c r="AD35" s="159"/>
      <c r="AE35" s="159"/>
    </row>
    <row r="36" spans="1:31" ht="18.95" customHeight="1">
      <c r="A36" s="165"/>
      <c r="B36" s="997"/>
      <c r="C36" s="997"/>
      <c r="D36" s="997"/>
      <c r="E36" s="141"/>
      <c r="F36" s="159"/>
      <c r="G36" s="159"/>
      <c r="H36" s="159"/>
      <c r="I36" s="159"/>
      <c r="J36" s="60" t="s">
        <v>414</v>
      </c>
      <c r="K36" s="159"/>
      <c r="L36" s="159"/>
      <c r="M36" s="159"/>
      <c r="N36" s="159"/>
      <c r="O36" s="159"/>
      <c r="P36" s="159"/>
      <c r="Q36" s="159"/>
      <c r="R36" s="159"/>
      <c r="S36" s="159"/>
      <c r="T36" s="159"/>
      <c r="U36" s="159"/>
      <c r="V36" s="159"/>
      <c r="W36" s="159"/>
      <c r="X36" s="159"/>
      <c r="Y36" s="159"/>
      <c r="Z36" s="159"/>
      <c r="AA36" s="159"/>
      <c r="AB36" s="159"/>
      <c r="AC36" s="159"/>
      <c r="AD36" s="159"/>
      <c r="AE36" s="159"/>
    </row>
    <row r="37" spans="1:31" ht="18.95" customHeight="1">
      <c r="A37" s="948" t="s">
        <v>563</v>
      </c>
      <c r="B37" s="983" t="s">
        <v>136</v>
      </c>
      <c r="C37" s="983"/>
      <c r="D37" s="983"/>
      <c r="E37" s="984"/>
      <c r="F37" s="60"/>
      <c r="G37" s="60"/>
      <c r="H37" s="60"/>
      <c r="I37" s="60"/>
      <c r="J37" s="24"/>
      <c r="K37" s="60"/>
      <c r="L37" s="60"/>
      <c r="M37" s="60"/>
      <c r="N37" s="60"/>
      <c r="O37" s="60"/>
      <c r="P37" s="60"/>
      <c r="Q37" s="60"/>
      <c r="R37" s="60"/>
      <c r="S37" s="60"/>
      <c r="T37" s="60"/>
      <c r="U37" s="60"/>
      <c r="V37" s="60"/>
      <c r="W37" s="60"/>
      <c r="X37" s="60"/>
      <c r="Y37" s="60"/>
      <c r="Z37" s="60"/>
      <c r="AA37" s="60"/>
      <c r="AB37" s="60"/>
      <c r="AC37" s="60"/>
      <c r="AD37" s="60"/>
      <c r="AE37" s="60"/>
    </row>
    <row r="38" spans="1:31" ht="60.75" customHeight="1">
      <c r="A38" s="948"/>
      <c r="B38" s="986" t="s">
        <v>137</v>
      </c>
      <c r="C38" s="987"/>
      <c r="D38" s="988"/>
      <c r="E38" s="985"/>
      <c r="F38" s="60"/>
      <c r="G38" s="60"/>
      <c r="H38" s="60"/>
      <c r="I38" s="60"/>
      <c r="J38" s="24"/>
      <c r="K38" s="60"/>
      <c r="L38" s="60"/>
      <c r="M38" s="60"/>
      <c r="N38" s="60"/>
      <c r="O38" s="60"/>
      <c r="P38" s="60"/>
      <c r="Q38" s="60"/>
      <c r="R38" s="60"/>
      <c r="S38" s="60"/>
      <c r="T38" s="60"/>
      <c r="U38" s="60"/>
      <c r="V38" s="60"/>
      <c r="W38" s="60"/>
      <c r="X38" s="60"/>
      <c r="Y38" s="60"/>
      <c r="Z38" s="60"/>
      <c r="AA38" s="60"/>
      <c r="AB38" s="60"/>
      <c r="AC38" s="60"/>
      <c r="AD38" s="60"/>
      <c r="AE38" s="60"/>
    </row>
    <row r="39" spans="1:31" ht="105.75" customHeight="1">
      <c r="A39" s="42" t="s">
        <v>564</v>
      </c>
      <c r="B39" s="989" t="s">
        <v>565</v>
      </c>
      <c r="C39" s="990"/>
      <c r="D39" s="991"/>
      <c r="E39" s="366"/>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row>
    <row r="40" spans="1:31" ht="60.75" customHeight="1">
      <c r="A40" s="42" t="s">
        <v>566</v>
      </c>
      <c r="B40" s="989" t="s">
        <v>567</v>
      </c>
      <c r="C40" s="990"/>
      <c r="D40" s="991"/>
      <c r="E40" s="365"/>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row>
    <row r="41" spans="1:31" ht="102" customHeight="1">
      <c r="A41" s="42" t="s">
        <v>568</v>
      </c>
      <c r="B41" s="989" t="s">
        <v>569</v>
      </c>
      <c r="C41" s="990"/>
      <c r="D41" s="991"/>
      <c r="E41" s="367"/>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row>
    <row r="42" spans="1:31" ht="17.100000000000001" customHeight="1">
      <c r="A42" s="144" t="s">
        <v>156</v>
      </c>
      <c r="B42" s="996" t="s">
        <v>138</v>
      </c>
      <c r="C42" s="996"/>
      <c r="D42" s="996"/>
      <c r="E42" s="63"/>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row>
    <row r="43" spans="1:31" ht="17.100000000000001" customHeight="1">
      <c r="A43" s="245" t="s">
        <v>157</v>
      </c>
      <c r="B43" s="993" t="s">
        <v>452</v>
      </c>
      <c r="C43" s="993"/>
      <c r="D43" s="993"/>
      <c r="E43" s="63"/>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row>
    <row r="44" spans="1:31" ht="44.25" customHeight="1">
      <c r="A44" s="245" t="s">
        <v>453</v>
      </c>
      <c r="B44" s="993" t="s">
        <v>454</v>
      </c>
      <c r="C44" s="993"/>
      <c r="D44" s="993"/>
      <c r="E44" s="63"/>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row>
    <row r="45" spans="1:31" ht="36.75" customHeight="1">
      <c r="A45" s="245"/>
      <c r="B45" s="993" t="s">
        <v>455</v>
      </c>
      <c r="C45" s="993"/>
      <c r="D45" s="993"/>
      <c r="E45" s="246" t="s">
        <v>456</v>
      </c>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row>
    <row r="46" spans="1:31" ht="17.100000000000001" customHeight="1">
      <c r="A46" s="245" t="s">
        <v>457</v>
      </c>
      <c r="B46" s="945"/>
      <c r="C46" s="994"/>
      <c r="D46" s="946"/>
      <c r="E46" s="63"/>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row>
    <row r="47" spans="1:31" ht="17.100000000000001" customHeight="1">
      <c r="A47" s="245" t="s">
        <v>29</v>
      </c>
      <c r="B47" s="945"/>
      <c r="C47" s="994"/>
      <c r="D47" s="946"/>
      <c r="E47" s="63"/>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row>
    <row r="48" spans="1:31" ht="17.100000000000001" customHeight="1">
      <c r="A48" s="245" t="s">
        <v>410</v>
      </c>
      <c r="B48" s="945"/>
      <c r="C48" s="994"/>
      <c r="D48" s="946"/>
      <c r="E48" s="63"/>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row>
    <row r="49" spans="1:31" ht="66.75" customHeight="1">
      <c r="A49" s="245" t="s">
        <v>412</v>
      </c>
      <c r="B49" s="993" t="s">
        <v>458</v>
      </c>
      <c r="C49" s="993"/>
      <c r="D49" s="993"/>
      <c r="E49" s="247"/>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row>
    <row r="50" spans="1:31" ht="17.100000000000001" customHeight="1">
      <c r="A50" s="245"/>
      <c r="B50" s="993" t="s">
        <v>455</v>
      </c>
      <c r="C50" s="993"/>
      <c r="D50" s="993"/>
      <c r="E50" s="246" t="s">
        <v>456</v>
      </c>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row>
    <row r="51" spans="1:31" ht="17.100000000000001" customHeight="1">
      <c r="A51" s="245" t="s">
        <v>457</v>
      </c>
      <c r="B51" s="945"/>
      <c r="C51" s="994"/>
      <c r="D51" s="946"/>
      <c r="E51" s="63"/>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row>
    <row r="52" spans="1:31" ht="17.100000000000001" customHeight="1">
      <c r="A52" s="245" t="s">
        <v>29</v>
      </c>
      <c r="B52" s="945"/>
      <c r="C52" s="994"/>
      <c r="D52" s="946"/>
      <c r="E52" s="63"/>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row>
    <row r="53" spans="1:31" ht="17.100000000000001" customHeight="1">
      <c r="A53" s="245" t="s">
        <v>410</v>
      </c>
      <c r="B53" s="945"/>
      <c r="C53" s="994"/>
      <c r="D53" s="946"/>
      <c r="E53" s="63"/>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row>
    <row r="54" spans="1:31" ht="17.100000000000001" customHeight="1">
      <c r="A54" s="248" t="s">
        <v>459</v>
      </c>
      <c r="B54" s="945"/>
      <c r="C54" s="994"/>
      <c r="D54" s="946"/>
      <c r="E54" s="63"/>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row>
    <row r="55" spans="1:31" ht="17.100000000000001" customHeight="1">
      <c r="A55" s="245" t="s">
        <v>411</v>
      </c>
      <c r="B55" s="945"/>
      <c r="C55" s="994"/>
      <c r="D55" s="946"/>
      <c r="E55" s="63"/>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row>
    <row r="56" spans="1:31" ht="17.100000000000001" customHeight="1">
      <c r="A56" s="248" t="s">
        <v>415</v>
      </c>
      <c r="B56" s="945"/>
      <c r="C56" s="994"/>
      <c r="D56" s="946"/>
      <c r="E56" s="63"/>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row>
    <row r="57" spans="1:31" ht="17.100000000000001" customHeight="1">
      <c r="A57" s="144" t="s">
        <v>577</v>
      </c>
      <c r="B57" s="996" t="s">
        <v>139</v>
      </c>
      <c r="C57" s="996"/>
      <c r="D57" s="996"/>
      <c r="E57" s="63"/>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row>
    <row r="58" spans="1:31" ht="17.100000000000001" customHeight="1">
      <c r="A58" s="45" t="s">
        <v>578</v>
      </c>
      <c r="B58" s="995" t="s">
        <v>140</v>
      </c>
      <c r="C58" s="995"/>
      <c r="D58" s="995"/>
      <c r="E58" s="63"/>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row>
    <row r="59" spans="1:31" ht="17.100000000000001" customHeight="1">
      <c r="A59" s="94"/>
      <c r="B59" s="995"/>
      <c r="C59" s="995"/>
      <c r="D59" s="995"/>
      <c r="E59" s="140"/>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row>
    <row r="60" spans="1:31" ht="17.100000000000001" customHeight="1">
      <c r="A60" s="89"/>
      <c r="B60" s="997"/>
      <c r="C60" s="997"/>
      <c r="D60" s="997"/>
      <c r="E60" s="141"/>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row>
    <row r="61" spans="1:31" ht="17.100000000000001" customHeight="1">
      <c r="A61" s="94" t="s">
        <v>579</v>
      </c>
      <c r="B61" s="992" t="s">
        <v>141</v>
      </c>
      <c r="C61" s="992"/>
      <c r="D61" s="992"/>
      <c r="E61" s="142"/>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row>
    <row r="62" spans="1:31" ht="17.100000000000001" customHeight="1">
      <c r="A62" s="94"/>
      <c r="B62" s="995" t="s">
        <v>170</v>
      </c>
      <c r="C62" s="995"/>
      <c r="D62" s="995"/>
      <c r="E62" s="140"/>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row>
    <row r="63" spans="1:31" ht="17.100000000000001" customHeight="1">
      <c r="A63" s="45" t="s">
        <v>580</v>
      </c>
      <c r="B63" s="1003" t="s">
        <v>151</v>
      </c>
      <c r="C63" s="1004"/>
      <c r="D63" s="1005"/>
      <c r="E63" s="143"/>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row>
    <row r="64" spans="1:31" ht="17.100000000000001" customHeight="1">
      <c r="A64" s="94"/>
      <c r="B64" s="995" t="s">
        <v>142</v>
      </c>
      <c r="C64" s="995"/>
      <c r="D64" s="995"/>
      <c r="E64" s="140"/>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row>
    <row r="65" spans="1:31" ht="17.100000000000001" customHeight="1">
      <c r="A65" s="94"/>
      <c r="B65" s="995" t="s">
        <v>143</v>
      </c>
      <c r="C65" s="995"/>
      <c r="D65" s="995"/>
      <c r="E65" s="140"/>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row>
    <row r="66" spans="1:31" ht="17.100000000000001" customHeight="1">
      <c r="A66" s="89"/>
      <c r="B66" s="997" t="s">
        <v>144</v>
      </c>
      <c r="C66" s="997"/>
      <c r="D66" s="997"/>
      <c r="E66" s="141"/>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row>
    <row r="67" spans="1:31" ht="17.100000000000001" customHeight="1">
      <c r="A67" s="45" t="s">
        <v>158</v>
      </c>
      <c r="B67" s="998" t="s">
        <v>145</v>
      </c>
      <c r="C67" s="998"/>
      <c r="D67" s="998"/>
      <c r="E67" s="143"/>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row>
    <row r="68" spans="1:31" ht="17.100000000000001" customHeight="1">
      <c r="A68" s="94"/>
      <c r="B68" s="995" t="s">
        <v>146</v>
      </c>
      <c r="C68" s="995"/>
      <c r="D68" s="995"/>
      <c r="E68" s="140"/>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row>
    <row r="69" spans="1:31" ht="17.100000000000001" customHeight="1">
      <c r="A69" s="94"/>
      <c r="B69" s="995" t="s">
        <v>147</v>
      </c>
      <c r="C69" s="995"/>
      <c r="D69" s="995"/>
      <c r="E69" s="140"/>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row>
    <row r="70" spans="1:31" ht="17.100000000000001" customHeight="1">
      <c r="A70" s="94"/>
      <c r="B70" s="995"/>
      <c r="C70" s="995"/>
      <c r="D70" s="995"/>
      <c r="E70" s="140"/>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row>
    <row r="71" spans="1:31" ht="17.100000000000001" customHeight="1">
      <c r="A71" s="94"/>
      <c r="B71" s="995"/>
      <c r="C71" s="995"/>
      <c r="D71" s="995"/>
      <c r="E71" s="140"/>
      <c r="F71" s="159"/>
      <c r="G71" s="159"/>
      <c r="H71" s="166">
        <v>2</v>
      </c>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row>
    <row r="72" spans="1:31" ht="17.100000000000001" customHeight="1">
      <c r="A72" s="94"/>
      <c r="B72" s="995" t="s">
        <v>148</v>
      </c>
      <c r="C72" s="995"/>
      <c r="D72" s="995"/>
      <c r="E72" s="140"/>
      <c r="F72" s="159"/>
      <c r="G72" s="159"/>
      <c r="H72" s="159"/>
      <c r="I72" s="159"/>
      <c r="J72" s="159"/>
      <c r="K72" s="159"/>
      <c r="L72" s="159"/>
      <c r="M72" s="159"/>
      <c r="N72" s="159"/>
      <c r="O72" s="159"/>
      <c r="P72" s="159"/>
      <c r="Q72" s="159"/>
      <c r="R72" s="159"/>
      <c r="S72" s="159"/>
      <c r="T72" s="159"/>
      <c r="U72" s="159"/>
      <c r="V72" s="159"/>
      <c r="W72" s="159"/>
      <c r="X72" s="159"/>
      <c r="Y72" s="159"/>
      <c r="Z72" s="75"/>
      <c r="AA72" s="75"/>
      <c r="AB72" s="75"/>
    </row>
    <row r="73" spans="1:31" ht="17.100000000000001" customHeight="1">
      <c r="A73" s="94"/>
      <c r="B73" s="995" t="s">
        <v>149</v>
      </c>
      <c r="C73" s="995"/>
      <c r="D73" s="995"/>
      <c r="E73" s="140"/>
      <c r="Z73" s="75"/>
      <c r="AA73" s="75"/>
      <c r="AB73" s="75"/>
    </row>
    <row r="74" spans="1:31" ht="18.95" customHeight="1">
      <c r="A74" s="94"/>
      <c r="B74" s="1000" t="s">
        <v>149</v>
      </c>
      <c r="C74" s="1001"/>
      <c r="D74" s="1002"/>
      <c r="E74" s="94" t="str">
        <f>IF(H71=1,"Saving Account","Current Account")</f>
        <v>Current Account</v>
      </c>
      <c r="Z74" s="75"/>
      <c r="AA74" s="75"/>
      <c r="AB74" s="75"/>
    </row>
    <row r="75" spans="1:31" ht="33" customHeight="1">
      <c r="A75" s="68" t="s">
        <v>159</v>
      </c>
      <c r="B75" s="999" t="s">
        <v>150</v>
      </c>
      <c r="C75" s="999"/>
      <c r="D75" s="999"/>
      <c r="E75" s="63"/>
    </row>
    <row r="76" spans="1:31" ht="48" customHeight="1">
      <c r="A76" s="68" t="s">
        <v>160</v>
      </c>
      <c r="B76" s="999" t="s">
        <v>162</v>
      </c>
      <c r="C76" s="999"/>
      <c r="D76" s="999"/>
      <c r="E76" s="63"/>
    </row>
    <row r="77" spans="1:31" ht="50.25" customHeight="1">
      <c r="A77" s="625" t="s">
        <v>161</v>
      </c>
      <c r="B77" s="625"/>
      <c r="C77" s="625"/>
      <c r="D77" s="625"/>
      <c r="E77" s="625"/>
    </row>
    <row r="78" spans="1:31" ht="23.25" customHeight="1">
      <c r="A78" s="137"/>
      <c r="B78" s="137"/>
      <c r="C78" s="137"/>
      <c r="D78" s="137"/>
      <c r="E78" s="137"/>
    </row>
    <row r="79" spans="1:31" ht="13.5" customHeight="1">
      <c r="A79" s="665" t="s">
        <v>581</v>
      </c>
      <c r="B79" s="665"/>
      <c r="C79" s="665"/>
      <c r="D79" s="665"/>
      <c r="E79" s="665"/>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row>
    <row r="80" spans="1:31" ht="16.5" customHeight="1">
      <c r="A80" s="362"/>
      <c r="B80" s="362"/>
      <c r="C80" s="362"/>
      <c r="D80" s="362"/>
      <c r="E80" s="362"/>
    </row>
    <row r="81" spans="1:5" ht="16.5" customHeight="1">
      <c r="A81" s="902" t="s">
        <v>582</v>
      </c>
      <c r="B81" s="902"/>
      <c r="C81" s="902"/>
      <c r="D81" s="902"/>
      <c r="E81" s="902"/>
    </row>
    <row r="82" spans="1:5" ht="4.5" customHeight="1">
      <c r="A82" s="362"/>
      <c r="B82" s="362"/>
      <c r="C82" s="362"/>
      <c r="D82" s="362"/>
      <c r="E82" s="362"/>
    </row>
    <row r="83" spans="1:5" ht="16.5" customHeight="1">
      <c r="A83" s="902" t="s">
        <v>583</v>
      </c>
      <c r="B83" s="902"/>
      <c r="C83" s="902"/>
      <c r="D83" s="902"/>
      <c r="E83" s="902"/>
    </row>
    <row r="84" spans="1:5" ht="9.75" customHeight="1">
      <c r="A84" s="362"/>
      <c r="B84" s="362"/>
      <c r="C84" s="362"/>
      <c r="D84" s="362"/>
      <c r="E84" s="362"/>
    </row>
    <row r="85" spans="1:5" ht="16.5" customHeight="1">
      <c r="A85" s="902" t="s">
        <v>584</v>
      </c>
      <c r="B85" s="902"/>
      <c r="C85" s="902"/>
      <c r="D85" s="902"/>
      <c r="E85" s="902"/>
    </row>
    <row r="86" spans="1:5" ht="9" customHeight="1">
      <c r="A86" s="362"/>
      <c r="B86" s="362"/>
      <c r="C86" s="362"/>
      <c r="D86" s="362"/>
      <c r="E86" s="362"/>
    </row>
    <row r="87" spans="1:5" ht="16.5" customHeight="1">
      <c r="A87" s="902" t="s">
        <v>585</v>
      </c>
      <c r="B87" s="902"/>
      <c r="C87" s="902"/>
      <c r="D87" s="902"/>
      <c r="E87" s="902"/>
    </row>
    <row r="88" spans="1:5" ht="9" customHeight="1">
      <c r="A88" s="362"/>
      <c r="B88" s="362"/>
      <c r="C88" s="362"/>
      <c r="D88" s="362"/>
      <c r="E88" s="362"/>
    </row>
    <row r="89" spans="1:5" ht="42" customHeight="1">
      <c r="A89" s="902" t="s">
        <v>586</v>
      </c>
      <c r="B89" s="902"/>
      <c r="C89" s="902"/>
      <c r="D89" s="902"/>
      <c r="E89" s="902"/>
    </row>
    <row r="90" spans="1:5" ht="10.5" customHeight="1">
      <c r="D90" s="54"/>
    </row>
    <row r="91" spans="1:5" ht="24.95" customHeight="1">
      <c r="A91" s="35" t="s">
        <v>7</v>
      </c>
      <c r="B91" s="57" t="str">
        <f>'Attach 3(JV)'!B24</f>
        <v>--</v>
      </c>
      <c r="D91" s="54" t="s">
        <v>5</v>
      </c>
      <c r="E91" s="184" t="str">
        <f>'Attach 3(JV)'!E24</f>
        <v/>
      </c>
    </row>
    <row r="92" spans="1:5" ht="34.5" customHeight="1">
      <c r="A92" s="35" t="s">
        <v>8</v>
      </c>
      <c r="B92" s="184" t="str">
        <f>'Attach 3(JV)'!B25</f>
        <v/>
      </c>
      <c r="D92" s="54" t="s">
        <v>6</v>
      </c>
      <c r="E92" s="184" t="str">
        <f>'Attach 3(JV)'!E25</f>
        <v/>
      </c>
    </row>
    <row r="93" spans="1:5" ht="24.95" customHeight="1">
      <c r="D93" s="54"/>
      <c r="E93" s="37"/>
    </row>
    <row r="94" spans="1:5" ht="48" customHeight="1">
      <c r="A94" s="37"/>
    </row>
    <row r="95" spans="1:5" ht="96" customHeight="1"/>
    <row r="96" spans="1:5" ht="20.100000000000001" customHeight="1">
      <c r="A96" s="37"/>
    </row>
    <row r="97" spans="1:1" ht="46.5" customHeight="1"/>
    <row r="98" spans="1:1" ht="20.100000000000001" customHeight="1">
      <c r="A98" s="37"/>
    </row>
    <row r="99" spans="1:1" ht="20.100000000000001" customHeight="1"/>
    <row r="100" spans="1:1" ht="20.100000000000001" customHeight="1">
      <c r="A100" s="37"/>
    </row>
    <row r="101" spans="1:1" ht="20.100000000000001" customHeight="1"/>
    <row r="102" spans="1:1" ht="20.100000000000001" customHeight="1"/>
    <row r="103" spans="1:1" ht="20.100000000000001" customHeight="1"/>
    <row r="104" spans="1:1" ht="20.100000000000001" customHeight="1"/>
    <row r="120" ht="62.25" customHeight="1"/>
    <row r="122" ht="57" customHeight="1"/>
    <row r="124" ht="40.5" customHeight="1"/>
  </sheetData>
  <sheetProtection algorithmName="SHA-512" hashValue="iKv6yXOovdhIAAU5QhSw6d8CTCq+34vAh5LdCgUHVFmCd78gRFLXBGt1LN94FOgW/xkfn9MM06j9YJa9IuyaBw==" saltValue="VzpcesKxRTTQOu6Z535IuA==" spinCount="100000" sheet="1" formatColumns="0" formatRows="0" selectLockedCells="1"/>
  <customSheetViews>
    <customSheetView guid="{6B7F77A9-4430-40F3-B9B2-DA771FBECFA7}" showPageBreaks="1" showGridLines="0" fitToPage="1" printArea="1" hiddenRows="1" hiddenColumns="1" view="pageBreakPreview" topLeftCell="A5">
      <selection activeCell="E20" sqref="E20"/>
      <rowBreaks count="1" manualBreakCount="1">
        <brk id="33"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FB41F969-87BE-4AD1-A99C-A5F9EA1C8FCB}" showPageBreaks="1" showGridLines="0" fitToPage="1" printArea="1" hiddenRows="1" hiddenColumns="1" view="pageBreakPreview" topLeftCell="A28">
      <selection activeCell="E28" sqref="E28"/>
      <rowBreaks count="1" manualBreakCount="1">
        <brk id="33" max="4" man="1"/>
      </rowBreaks>
      <pageMargins left="0.75" right="0.63" top="0.57999999999999996" bottom="0.6" header="0.34" footer="0.35"/>
      <pageSetup scale="89" fitToHeight="0" orientation="portrait" r:id="rId2"/>
      <headerFooter alignWithMargins="0">
        <oddFooter>&amp;R&amp;"Book Antiqua,Bold"&amp;8 Page &amp;P of &amp;N</oddFooter>
      </headerFooter>
    </customSheetView>
    <customSheetView guid="{47D52ECC-373D-4A7A-838F-7112A4A0A94F}"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BA86FE7A-199D-4ABD-A444-AE6BFDF4BCC9}" showPageBreaks="1" showGridLines="0" fitToPage="1" printArea="1" hiddenRows="1" hiddenColumns="1" view="pageBreakPreview" topLeftCell="A40">
      <selection activeCell="E53" sqref="E53"/>
      <rowBreaks count="2" manualBreakCount="2">
        <brk id="33" max="4" man="1"/>
        <brk id="59" max="4" man="1"/>
      </rowBreaks>
      <pageMargins left="0.75" right="0.63" top="0.57999999999999996" bottom="0.6" header="0.34" footer="0.35"/>
      <pageSetup scale="89" fitToHeight="0" orientation="portrait" r:id="rId4"/>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4"/>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6"/>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7"/>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8"/>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9"/>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23"/>
      <headerFooter alignWithMargins="0">
        <oddFooter>&amp;R&amp;"Book Antiqua,Bold"&amp;8 Page &amp;P of &amp;N</oddFooter>
      </headerFooter>
    </customSheetView>
    <customSheetView guid="{347D9A5E-5167-4CD7-A121-BEAF211F64E4}" showPageBreaks="1" showGridLines="0" fitToPage="1" printArea="1" hiddenRows="1" hiddenColumns="1" view="pageBreakPreview">
      <selection activeCell="E20" sqref="E20"/>
      <rowBreaks count="2" manualBreakCount="2">
        <brk id="33" max="4" man="1"/>
        <brk id="59" max="4" man="1"/>
      </rowBreaks>
      <pageMargins left="0.75" right="0.63" top="0.57999999999999996" bottom="0.6" header="0.34" footer="0.35"/>
      <pageSetup scale="88" fitToHeight="0" orientation="portrait" r:id="rId24"/>
      <headerFooter alignWithMargins="0">
        <oddFooter>&amp;R&amp;"Book Antiqua,Bold"&amp;8 Page &amp;P of &amp;N</oddFooter>
      </headerFooter>
    </customSheetView>
    <customSheetView guid="{72B383D4-8341-48BE-BBCC-63C6785ABF81}" showPageBreaks="1" showGridLines="0" fitToPage="1" printArea="1" hiddenRows="1" hiddenColumns="1" view="pageBreakPreview" topLeftCell="A38">
      <selection activeCell="B53" sqref="B53:D53"/>
      <rowBreaks count="1" manualBreakCount="1">
        <brk id="33" max="4" man="1"/>
      </rowBreaks>
      <pageMargins left="0.75" right="0.63" top="0.57999999999999996" bottom="0.6" header="0.34" footer="0.35"/>
      <pageSetup scale="88" fitToHeight="0" orientation="portrait" r:id="rId25"/>
      <headerFooter alignWithMargins="0">
        <oddFooter>&amp;R&amp;"Book Antiqua,Bold"&amp;8 Page &amp;P of &amp;N</oddFooter>
      </headerFooter>
    </customSheetView>
    <customSheetView guid="{FA2C7011-FA7A-401B-B8DD-29ECBD541846}" showPageBreaks="1" showGridLines="0" fitToPage="1" printArea="1" hiddenRows="1" hiddenColumns="1" view="pageBreakPreview" topLeftCell="A28">
      <selection activeCell="E28" sqref="E28"/>
      <rowBreaks count="1" manualBreakCount="1">
        <brk id="33" max="4" man="1"/>
      </rowBreaks>
      <pageMargins left="0.75" right="0.63" top="0.57999999999999996" bottom="0.6" header="0.34" footer="0.35"/>
      <pageSetup scale="88" fitToHeight="0" orientation="portrait" r:id="rId26"/>
      <headerFooter alignWithMargins="0">
        <oddFooter>&amp;R&amp;"Book Antiqua,Bold"&amp;8 Page &amp;P of &amp;N</oddFooter>
      </headerFooter>
    </customSheetView>
    <customSheetView guid="{7706378E-40E2-4583-90AF-E6E1DCB3696C}" showPageBreaks="1" showGridLines="0" fitToPage="1" printArea="1" hiddenRows="1" hiddenColumns="1" view="pageBreakPreview" topLeftCell="A5">
      <selection activeCell="E20" sqref="E20"/>
      <rowBreaks count="1" manualBreakCount="1">
        <brk id="33" max="4" man="1"/>
      </rowBreaks>
      <pageMargins left="0.75" right="0.63" top="0.57999999999999996" bottom="0.6" header="0.34" footer="0.35"/>
      <pageSetup scale="88" fitToHeight="0" orientation="portrait" r:id="rId27"/>
      <headerFooter alignWithMargins="0">
        <oddFooter>&amp;R&amp;"Book Antiqua,Bold"&amp;8 Page &amp;P of &amp;N</oddFooter>
      </headerFooter>
    </customSheetView>
  </customSheetViews>
  <mergeCells count="75">
    <mergeCell ref="A79:E79"/>
    <mergeCell ref="A81:E81"/>
    <mergeCell ref="A83:E83"/>
    <mergeCell ref="A85:E85"/>
    <mergeCell ref="A87:E87"/>
    <mergeCell ref="A89:E89"/>
    <mergeCell ref="B17:E17"/>
    <mergeCell ref="A22:E22"/>
    <mergeCell ref="B24:E24"/>
    <mergeCell ref="A3:E3"/>
    <mergeCell ref="A5:E5"/>
    <mergeCell ref="A8:D8"/>
    <mergeCell ref="B10:D10"/>
    <mergeCell ref="B11:D11"/>
    <mergeCell ref="B18:E18"/>
    <mergeCell ref="B14:D14"/>
    <mergeCell ref="B12:D12"/>
    <mergeCell ref="A9:B9"/>
    <mergeCell ref="B13:D13"/>
    <mergeCell ref="B33:D33"/>
    <mergeCell ref="B34:D34"/>
    <mergeCell ref="B30:D30"/>
    <mergeCell ref="B25:E25"/>
    <mergeCell ref="B26:D26"/>
    <mergeCell ref="B31:D31"/>
    <mergeCell ref="B32:D32"/>
    <mergeCell ref="B27:D27"/>
    <mergeCell ref="B28:D28"/>
    <mergeCell ref="B29:D29"/>
    <mergeCell ref="B76:D76"/>
    <mergeCell ref="B65:D65"/>
    <mergeCell ref="B74:D74"/>
    <mergeCell ref="B51:D51"/>
    <mergeCell ref="B57:D57"/>
    <mergeCell ref="B63:D63"/>
    <mergeCell ref="B64:D64"/>
    <mergeCell ref="B58:D58"/>
    <mergeCell ref="B60:D60"/>
    <mergeCell ref="B42:D42"/>
    <mergeCell ref="B35:D35"/>
    <mergeCell ref="B36:D36"/>
    <mergeCell ref="A77:E77"/>
    <mergeCell ref="B66:D66"/>
    <mergeCell ref="B67:D67"/>
    <mergeCell ref="B68:D68"/>
    <mergeCell ref="B69:D69"/>
    <mergeCell ref="B75:D75"/>
    <mergeCell ref="B70:D70"/>
    <mergeCell ref="B48:D48"/>
    <mergeCell ref="B56:D56"/>
    <mergeCell ref="B71:D71"/>
    <mergeCell ref="B72:D72"/>
    <mergeCell ref="B73:D73"/>
    <mergeCell ref="B62:D62"/>
    <mergeCell ref="A1:D1"/>
    <mergeCell ref="B61:D61"/>
    <mergeCell ref="B49:D49"/>
    <mergeCell ref="B50:D50"/>
    <mergeCell ref="B52:D52"/>
    <mergeCell ref="B53:D53"/>
    <mergeCell ref="B54:D54"/>
    <mergeCell ref="B55:D55"/>
    <mergeCell ref="B43:D43"/>
    <mergeCell ref="B44:D44"/>
    <mergeCell ref="B45:D45"/>
    <mergeCell ref="B59:D59"/>
    <mergeCell ref="B46:D46"/>
    <mergeCell ref="B47:D47"/>
    <mergeCell ref="B41:D41"/>
    <mergeCell ref="A37:A38"/>
    <mergeCell ref="B37:D37"/>
    <mergeCell ref="E37:E38"/>
    <mergeCell ref="B38:D38"/>
    <mergeCell ref="B39:D39"/>
    <mergeCell ref="B40:D40"/>
  </mergeCells>
  <dataValidations count="3">
    <dataValidation type="list" allowBlank="1" showInputMessage="1" showErrorMessage="1" sqref="E20:E21" xr:uid="{00000000-0002-0000-1500-000000000000}">
      <formula1>"Yes, No"</formula1>
    </dataValidation>
    <dataValidation type="list" allowBlank="1" showInputMessage="1" showErrorMessage="1" sqref="E73" xr:uid="{00000000-0002-0000-1500-000001000000}">
      <formula1>$Z$72:$Z$73</formula1>
    </dataValidation>
    <dataValidation type="list" allowBlank="1" showInputMessage="1" showErrorMessage="1" sqref="E41 E39" xr:uid="{00000000-0002-0000-1500-000002000000}">
      <formula1>$J$35:$J$36</formula1>
    </dataValidation>
  </dataValidations>
  <pageMargins left="0.75" right="0.63" top="0.57999999999999996" bottom="0.6" header="0.34" footer="0.35"/>
  <pageSetup scale="88" fitToHeight="0" orientation="portrait" r:id="rId28"/>
  <headerFooter alignWithMargins="0">
    <oddFooter>&amp;R&amp;"Book Antiqua,Bold"&amp;8 Page &amp;P of &amp;N</oddFooter>
  </headerFooter>
  <rowBreaks count="1" manualBreakCount="1">
    <brk id="33" max="4" man="1"/>
  </rowBreaks>
  <drawing r:id="rId29"/>
  <legacyDrawing r:id="rId30"/>
  <mc:AlternateContent xmlns:mc="http://schemas.openxmlformats.org/markup-compatibility/2006">
    <mc:Choice Requires="x14">
      <controls>
        <mc:AlternateContent xmlns:mc="http://schemas.openxmlformats.org/markup-compatibility/2006">
          <mc:Choice Requires="x14">
            <control shapeId="24577" r:id="rId31" name="Option Button 1">
              <controlPr defaultSize="0" autoFill="0" autoLine="0" autoPict="0">
                <anchor moveWithCells="1">
                  <from>
                    <xdr:col>1</xdr:col>
                    <xdr:colOff>1123950</xdr:colOff>
                    <xdr:row>73</xdr:row>
                    <xdr:rowOff>19050</xdr:rowOff>
                  </from>
                  <to>
                    <xdr:col>1</xdr:col>
                    <xdr:colOff>2124075</xdr:colOff>
                    <xdr:row>73</xdr:row>
                    <xdr:rowOff>228600</xdr:rowOff>
                  </to>
                </anchor>
              </controlPr>
            </control>
          </mc:Choice>
        </mc:AlternateContent>
        <mc:AlternateContent xmlns:mc="http://schemas.openxmlformats.org/markup-compatibility/2006">
          <mc:Choice Requires="x14">
            <control shapeId="24578" r:id="rId32" name="Option Button 2">
              <controlPr defaultSize="0" autoFill="0" autoLine="0" autoPict="0">
                <anchor moveWithCells="1">
                  <from>
                    <xdr:col>2</xdr:col>
                    <xdr:colOff>685800</xdr:colOff>
                    <xdr:row>73</xdr:row>
                    <xdr:rowOff>19050</xdr:rowOff>
                  </from>
                  <to>
                    <xdr:col>3</xdr:col>
                    <xdr:colOff>923925</xdr:colOff>
                    <xdr:row>73</xdr:row>
                    <xdr:rowOff>228600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0"/>
  </sheetPr>
  <dimension ref="A1:BB90"/>
  <sheetViews>
    <sheetView showGridLines="0" showZeros="0" view="pageBreakPreview" zoomScaleSheetLayoutView="100" workbookViewId="0">
      <selection activeCell="H21" sqref="H21:L21"/>
    </sheetView>
  </sheetViews>
  <sheetFormatPr defaultColWidth="9.140625" defaultRowHeight="16.5"/>
  <cols>
    <col min="1" max="1" width="12.140625" style="28" customWidth="1"/>
    <col min="2" max="2" width="18.140625" style="28" customWidth="1"/>
    <col min="3" max="5" width="7.42578125" style="28" customWidth="1"/>
    <col min="6" max="8" width="7.42578125" style="23" customWidth="1"/>
    <col min="9" max="12" width="7.42578125" style="24" customWidth="1"/>
    <col min="13" max="54" width="9.140625" style="60"/>
    <col min="55" max="16384" width="9.140625" style="24"/>
  </cols>
  <sheetData>
    <row r="1" spans="1:26" ht="28.5" customHeight="1">
      <c r="A1" s="723" t="str">
        <f>'Attach 3(JV)'!A1</f>
        <v>Specification No. :NESH/CSM/4905-01</v>
      </c>
      <c r="B1" s="723"/>
      <c r="C1" s="723"/>
      <c r="D1" s="723"/>
      <c r="E1" s="723"/>
      <c r="F1" s="723"/>
      <c r="G1" s="723"/>
      <c r="H1" s="905" t="str">
        <f>"Attachment-16 " &amp; 'Attach 3(JV)'!AT1</f>
        <v xml:space="preserve">Attachment-16 </v>
      </c>
      <c r="I1" s="905"/>
      <c r="J1" s="905"/>
      <c r="K1" s="905"/>
      <c r="L1" s="905"/>
    </row>
    <row r="2" spans="1:26" ht="11.25" customHeight="1">
      <c r="Z2" s="112">
        <f>'Attach 3(JV)'!Z2</f>
        <v>0</v>
      </c>
    </row>
    <row r="3" spans="1:26" ht="120" customHeight="1">
      <c r="A3" s="951" t="str">
        <f>'Attach 3(JV)'!A3</f>
        <v>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B3" s="952"/>
      <c r="C3" s="952"/>
      <c r="D3" s="952"/>
      <c r="E3" s="952"/>
      <c r="F3" s="952"/>
      <c r="G3" s="952"/>
      <c r="H3" s="952"/>
      <c r="I3" s="952"/>
      <c r="J3" s="952"/>
      <c r="K3" s="952"/>
      <c r="L3" s="952"/>
    </row>
    <row r="4" spans="1:26" ht="15.95" customHeight="1">
      <c r="A4" s="27"/>
      <c r="H4" s="29"/>
      <c r="I4" s="11"/>
    </row>
    <row r="5" spans="1:26" ht="20.100000000000001" customHeight="1">
      <c r="A5" s="669" t="s">
        <v>9</v>
      </c>
      <c r="B5" s="669"/>
      <c r="C5" s="669"/>
      <c r="D5" s="669"/>
      <c r="E5" s="669"/>
      <c r="F5" s="669"/>
      <c r="G5" s="669"/>
      <c r="H5" s="669"/>
      <c r="I5" s="669"/>
      <c r="J5" s="669"/>
      <c r="K5" s="669"/>
      <c r="L5" s="669"/>
    </row>
    <row r="6" spans="1:26" ht="15.95" customHeight="1">
      <c r="A6" s="31"/>
      <c r="H6" s="29"/>
      <c r="I6" s="11"/>
    </row>
    <row r="7" spans="1:26" ht="20.100000000000001" customHeight="1">
      <c r="A7" s="32" t="str">
        <f>'Attach 3(JV)'!A7</f>
        <v>Bidder’s Name and Address (Sole Bidder) :</v>
      </c>
      <c r="G7" s="15" t="str">
        <f>'Attach 3(JV)'!E7</f>
        <v>To:</v>
      </c>
      <c r="I7" s="11"/>
    </row>
    <row r="8" spans="1:26" ht="36" customHeight="1">
      <c r="A8" s="717" t="str">
        <f>'Attach 3(JV)'!A8</f>
        <v/>
      </c>
      <c r="B8" s="717"/>
      <c r="C8" s="717"/>
      <c r="D8" s="717"/>
      <c r="E8" s="717"/>
      <c r="F8" s="717"/>
      <c r="G8" s="12" t="str">
        <f>'Attach 3(JV)'!E8</f>
        <v>Contracts &amp; Materials dept.</v>
      </c>
      <c r="I8" s="11"/>
    </row>
    <row r="9" spans="1:26" ht="20.100000000000001" customHeight="1">
      <c r="A9" s="13" t="s">
        <v>345</v>
      </c>
      <c r="B9" s="720" t="str">
        <f>'Attach 3(JV)'!B9</f>
        <v/>
      </c>
      <c r="C9" s="720"/>
      <c r="D9" s="720"/>
      <c r="E9" s="720"/>
      <c r="F9" s="720"/>
      <c r="G9" s="12" t="str">
        <f>'Attach 3(JV)'!E9</f>
        <v>Power Grid Corporation of India Ltd.,</v>
      </c>
      <c r="I9" s="11"/>
    </row>
    <row r="10" spans="1:26" ht="20.100000000000001" customHeight="1">
      <c r="A10" s="13" t="s">
        <v>346</v>
      </c>
      <c r="B10" s="720" t="str">
        <f>'Attach 3(JV)'!B10</f>
        <v/>
      </c>
      <c r="C10" s="720"/>
      <c r="D10" s="720"/>
      <c r="E10" s="720"/>
      <c r="F10" s="720"/>
      <c r="G10" s="12" t="str">
        <f>'Attach 3(JV)'!E10</f>
        <v>North Eastern Region,</v>
      </c>
      <c r="I10" s="11"/>
    </row>
    <row r="11" spans="1:26" ht="20.100000000000001" customHeight="1">
      <c r="B11" s="720" t="str">
        <f>'Attach 3(JV)'!B11</f>
        <v/>
      </c>
      <c r="C11" s="720"/>
      <c r="D11" s="720"/>
      <c r="E11" s="720"/>
      <c r="F11" s="720"/>
      <c r="G11" s="12" t="str">
        <f>'Attach 3(JV)'!E11</f>
        <v>Dongtieh, Lower Nongrah,</v>
      </c>
    </row>
    <row r="12" spans="1:26" ht="20.100000000000001" customHeight="1">
      <c r="A12" s="31"/>
      <c r="B12" s="720" t="str">
        <f>'Attach 3(JV)'!B12</f>
        <v/>
      </c>
      <c r="C12" s="720"/>
      <c r="D12" s="720"/>
      <c r="E12" s="720"/>
      <c r="F12" s="720"/>
      <c r="G12" s="12" t="str">
        <f>'Attach 3(JV)'!E12</f>
        <v xml:space="preserve">Lapalang, Shillong – 793 006 (Meghalaya)     </v>
      </c>
    </row>
    <row r="13" spans="1:26" ht="15.95" customHeight="1">
      <c r="A13" s="31"/>
      <c r="B13" s="99"/>
      <c r="C13" s="99"/>
      <c r="D13" s="99"/>
      <c r="E13" s="99"/>
      <c r="F13" s="99"/>
    </row>
    <row r="14" spans="1:26" ht="20.100000000000001" customHeight="1">
      <c r="A14" s="28" t="s">
        <v>340</v>
      </c>
    </row>
    <row r="15" spans="1:26" ht="20.100000000000001" customHeight="1">
      <c r="A15" s="31"/>
    </row>
    <row r="16" spans="1:26" ht="57.75" customHeight="1">
      <c r="A16" s="625" t="s">
        <v>12</v>
      </c>
      <c r="B16" s="625"/>
      <c r="C16" s="625"/>
      <c r="D16" s="625"/>
      <c r="E16" s="625"/>
      <c r="F16" s="625"/>
      <c r="G16" s="625"/>
      <c r="H16" s="625"/>
      <c r="I16" s="625"/>
      <c r="J16" s="625"/>
      <c r="K16" s="625"/>
      <c r="L16" s="625"/>
    </row>
    <row r="17" spans="1:12" ht="20.100000000000001" customHeight="1">
      <c r="A17" s="64">
        <v>1</v>
      </c>
      <c r="B17" s="65" t="s">
        <v>13</v>
      </c>
    </row>
    <row r="18" spans="1:12" ht="82.5" customHeight="1">
      <c r="A18" s="48"/>
      <c r="B18" s="1013" t="s">
        <v>14</v>
      </c>
      <c r="C18" s="1013"/>
      <c r="D18" s="1013"/>
      <c r="E18" s="1013"/>
      <c r="F18" s="1013"/>
      <c r="G18" s="1013"/>
      <c r="H18" s="1013"/>
      <c r="I18" s="1013"/>
      <c r="J18" s="1013"/>
      <c r="K18" s="1013"/>
      <c r="L18" s="1013"/>
    </row>
    <row r="19" spans="1:12" ht="60.75" customHeight="1">
      <c r="A19" s="49">
        <v>1.1000000000000001</v>
      </c>
      <c r="B19" s="1031" t="s">
        <v>15</v>
      </c>
      <c r="C19" s="1031"/>
      <c r="D19" s="1031"/>
      <c r="E19" s="1031"/>
      <c r="F19" s="1031"/>
      <c r="G19" s="1031"/>
      <c r="H19" s="1031"/>
      <c r="I19" s="1031"/>
      <c r="J19" s="1031"/>
      <c r="K19" s="1031"/>
      <c r="L19" s="1031"/>
    </row>
    <row r="20" spans="1:12" ht="33" customHeight="1">
      <c r="A20" s="48"/>
      <c r="B20" s="1025" t="str">
        <f>IF('Names of Bidder'!I6="Sole Bidder","Name of the Bidder (Sole Bidder)", "Name of Bidder (Lead Partner)")</f>
        <v>Name of the Bidder (Sole Bidder)</v>
      </c>
      <c r="C20" s="1025"/>
      <c r="D20" s="1025"/>
      <c r="E20" s="1025"/>
      <c r="F20" s="1025"/>
      <c r="G20" s="1025"/>
      <c r="H20" s="1032" t="str">
        <f>B9</f>
        <v/>
      </c>
      <c r="I20" s="1032"/>
      <c r="J20" s="1032"/>
      <c r="K20" s="1032"/>
      <c r="L20" s="1032"/>
    </row>
    <row r="21" spans="1:12" ht="33" customHeight="1">
      <c r="A21" s="34"/>
      <c r="B21" s="1025" t="s">
        <v>16</v>
      </c>
      <c r="C21" s="1025"/>
      <c r="D21" s="1025"/>
      <c r="E21" s="1025"/>
      <c r="F21" s="1025"/>
      <c r="G21" s="1025"/>
      <c r="H21" s="1017" t="s">
        <v>57</v>
      </c>
      <c r="I21" s="1017"/>
      <c r="J21" s="1017"/>
      <c r="K21" s="1017"/>
      <c r="L21" s="1017"/>
    </row>
    <row r="22" spans="1:12" ht="33" customHeight="1">
      <c r="A22" s="34"/>
      <c r="B22" s="1025" t="s">
        <v>17</v>
      </c>
      <c r="C22" s="1025"/>
      <c r="D22" s="1025"/>
      <c r="E22" s="1025"/>
      <c r="F22" s="1025"/>
      <c r="G22" s="1025"/>
      <c r="H22" s="1017"/>
      <c r="I22" s="1017"/>
      <c r="J22" s="1017"/>
      <c r="K22" s="1017"/>
      <c r="L22" s="1017"/>
    </row>
    <row r="23" spans="1:12" ht="33" customHeight="1">
      <c r="A23" s="34"/>
      <c r="B23" s="1025" t="s">
        <v>18</v>
      </c>
      <c r="C23" s="1025"/>
      <c r="D23" s="1025"/>
      <c r="E23" s="1025"/>
      <c r="F23" s="1025"/>
      <c r="G23" s="1025"/>
      <c r="H23" s="1017"/>
      <c r="I23" s="1017"/>
      <c r="J23" s="1017"/>
      <c r="K23" s="1017"/>
      <c r="L23" s="1017"/>
    </row>
    <row r="24" spans="1:12" ht="33" customHeight="1">
      <c r="A24" s="34"/>
      <c r="B24" s="1025" t="s">
        <v>19</v>
      </c>
      <c r="C24" s="1025"/>
      <c r="D24" s="1025"/>
      <c r="E24" s="1025"/>
      <c r="F24" s="1025"/>
      <c r="G24" s="1025"/>
      <c r="H24" s="1017"/>
      <c r="I24" s="1017"/>
      <c r="J24" s="1017"/>
      <c r="K24" s="1017"/>
      <c r="L24" s="1017"/>
    </row>
    <row r="25" spans="1:12" ht="6" customHeight="1">
      <c r="A25" s="34"/>
      <c r="B25" s="137"/>
      <c r="C25" s="137"/>
      <c r="D25" s="137"/>
      <c r="E25" s="137"/>
      <c r="F25" s="137"/>
      <c r="G25" s="137"/>
      <c r="H25" s="138"/>
      <c r="I25" s="138"/>
      <c r="J25" s="138"/>
      <c r="K25" s="138"/>
      <c r="L25" s="138"/>
    </row>
    <row r="26" spans="1:12" ht="18.95" customHeight="1">
      <c r="A26" s="49">
        <v>1.2</v>
      </c>
      <c r="B26" s="1030" t="s">
        <v>172</v>
      </c>
      <c r="C26" s="1030"/>
      <c r="D26" s="1030"/>
      <c r="E26" s="1030"/>
      <c r="F26" s="1030"/>
      <c r="G26" s="1030"/>
      <c r="H26" s="1030"/>
      <c r="I26" s="1030"/>
      <c r="J26" s="1030"/>
      <c r="K26" s="1030"/>
      <c r="L26" s="1030"/>
    </row>
    <row r="27" spans="1:12" ht="18.95" customHeight="1">
      <c r="A27" s="52" t="s">
        <v>20</v>
      </c>
      <c r="B27" s="28" t="s">
        <v>21</v>
      </c>
      <c r="D27" s="66"/>
      <c r="E27" s="66"/>
    </row>
    <row r="28" spans="1:12" ht="18.95" customHeight="1">
      <c r="A28" s="34"/>
      <c r="B28" s="996" t="s">
        <v>22</v>
      </c>
      <c r="C28" s="996"/>
      <c r="D28" s="978"/>
      <c r="E28" s="978"/>
      <c r="F28" s="978"/>
      <c r="G28" s="978"/>
      <c r="H28" s="978"/>
      <c r="I28" s="978"/>
      <c r="J28" s="978"/>
      <c r="K28" s="978"/>
      <c r="L28" s="978"/>
    </row>
    <row r="29" spans="1:12" ht="18.95" customHeight="1">
      <c r="A29" s="34"/>
      <c r="B29" s="1028" t="s">
        <v>23</v>
      </c>
      <c r="C29" s="1029"/>
      <c r="D29" s="1024"/>
      <c r="E29" s="1024"/>
      <c r="F29" s="1024"/>
      <c r="G29" s="1024"/>
      <c r="H29" s="1024"/>
      <c r="I29" s="1024"/>
      <c r="J29" s="1024"/>
      <c r="K29" s="1024"/>
      <c r="L29" s="1024"/>
    </row>
    <row r="30" spans="1:12" ht="18.95" customHeight="1">
      <c r="A30" s="34"/>
      <c r="B30" s="69"/>
      <c r="C30" s="50"/>
      <c r="D30" s="1026"/>
      <c r="E30" s="1026"/>
      <c r="F30" s="1026"/>
      <c r="G30" s="1026"/>
      <c r="H30" s="1026"/>
      <c r="I30" s="1026"/>
      <c r="J30" s="1026"/>
      <c r="K30" s="1026"/>
      <c r="L30" s="1026"/>
    </row>
    <row r="31" spans="1:12" ht="18.95" customHeight="1">
      <c r="A31" s="34"/>
      <c r="B31" s="69"/>
      <c r="C31" s="50"/>
      <c r="D31" s="1026"/>
      <c r="E31" s="1026"/>
      <c r="F31" s="1026"/>
      <c r="G31" s="1026"/>
      <c r="H31" s="1026"/>
      <c r="I31" s="1026"/>
      <c r="J31" s="1026"/>
      <c r="K31" s="1026"/>
      <c r="L31" s="1026"/>
    </row>
    <row r="32" spans="1:12" ht="18.95" customHeight="1">
      <c r="A32" s="34"/>
      <c r="B32" s="70"/>
      <c r="C32" s="51"/>
      <c r="D32" s="1027"/>
      <c r="E32" s="1027"/>
      <c r="F32" s="1027"/>
      <c r="G32" s="1027"/>
      <c r="H32" s="1027"/>
      <c r="I32" s="1027"/>
      <c r="J32" s="1027"/>
      <c r="K32" s="1027"/>
      <c r="L32" s="1027"/>
    </row>
    <row r="33" spans="1:54" ht="18.95" customHeight="1">
      <c r="A33" s="34"/>
      <c r="B33" s="996" t="s">
        <v>24</v>
      </c>
      <c r="C33" s="996"/>
      <c r="D33" s="978"/>
      <c r="E33" s="978"/>
      <c r="F33" s="978"/>
      <c r="G33" s="978"/>
      <c r="H33" s="978"/>
      <c r="I33" s="978"/>
      <c r="J33" s="978"/>
      <c r="K33" s="978"/>
      <c r="L33" s="978"/>
    </row>
    <row r="34" spans="1:54" ht="18.95" customHeight="1">
      <c r="A34" s="34"/>
      <c r="B34" s="996" t="s">
        <v>25</v>
      </c>
      <c r="C34" s="996"/>
      <c r="D34" s="978"/>
      <c r="E34" s="978"/>
      <c r="F34" s="978"/>
      <c r="G34" s="978"/>
      <c r="H34" s="978"/>
      <c r="I34" s="978"/>
      <c r="J34" s="978"/>
      <c r="K34" s="978"/>
      <c r="L34" s="978"/>
    </row>
    <row r="35" spans="1:54" ht="18.95" customHeight="1">
      <c r="A35" s="34"/>
      <c r="B35" s="996" t="s">
        <v>26</v>
      </c>
      <c r="C35" s="996"/>
      <c r="D35" s="978"/>
      <c r="E35" s="978"/>
      <c r="F35" s="978"/>
      <c r="G35" s="978"/>
      <c r="H35" s="978"/>
      <c r="I35" s="978"/>
      <c r="J35" s="978"/>
      <c r="K35" s="978"/>
      <c r="L35" s="978"/>
    </row>
    <row r="36" spans="1:54" ht="18.95" customHeight="1">
      <c r="A36" s="34"/>
      <c r="B36" s="996" t="s">
        <v>27</v>
      </c>
      <c r="C36" s="996"/>
      <c r="D36" s="978"/>
      <c r="E36" s="978"/>
      <c r="F36" s="978"/>
      <c r="G36" s="978"/>
      <c r="H36" s="978"/>
      <c r="I36" s="978"/>
      <c r="J36" s="978"/>
      <c r="K36" s="978"/>
      <c r="L36" s="978"/>
    </row>
    <row r="37" spans="1:54" ht="8.1" customHeight="1">
      <c r="A37" s="34"/>
      <c r="B37" s="71"/>
      <c r="C37" s="71"/>
      <c r="D37" s="72"/>
      <c r="E37" s="72"/>
      <c r="F37" s="72"/>
      <c r="G37" s="72"/>
      <c r="H37" s="72"/>
      <c r="I37" s="72"/>
      <c r="J37" s="72"/>
      <c r="K37" s="72"/>
      <c r="L37" s="72"/>
    </row>
    <row r="38" spans="1:54" ht="61.5" customHeight="1">
      <c r="A38" s="53" t="s">
        <v>29</v>
      </c>
      <c r="B38" s="1013" t="s">
        <v>28</v>
      </c>
      <c r="C38" s="1013"/>
      <c r="D38" s="1013"/>
      <c r="E38" s="1013"/>
      <c r="F38" s="1013"/>
      <c r="G38" s="1013"/>
      <c r="H38" s="1013"/>
      <c r="I38" s="1013"/>
      <c r="J38" s="1013"/>
      <c r="K38" s="1013"/>
      <c r="L38" s="1013"/>
    </row>
    <row r="39" spans="1:54" ht="33.75" customHeight="1">
      <c r="A39" s="34"/>
      <c r="B39" s="68" t="s">
        <v>343</v>
      </c>
      <c r="C39" s="1022" t="s">
        <v>30</v>
      </c>
      <c r="D39" s="1022"/>
      <c r="E39" s="1022"/>
      <c r="F39" s="1022"/>
      <c r="G39" s="1022" t="s">
        <v>31</v>
      </c>
      <c r="H39" s="1022"/>
      <c r="I39" s="1022" t="s">
        <v>32</v>
      </c>
      <c r="J39" s="1022"/>
      <c r="K39" s="1022"/>
      <c r="L39" s="1022"/>
    </row>
    <row r="40" spans="1:54" ht="38.1" customHeight="1">
      <c r="B40" s="78"/>
      <c r="C40" s="978"/>
      <c r="D40" s="978"/>
      <c r="E40" s="978"/>
      <c r="F40" s="978"/>
      <c r="G40" s="1011"/>
      <c r="H40" s="1011"/>
      <c r="I40" s="978"/>
      <c r="J40" s="978"/>
      <c r="K40" s="978"/>
      <c r="L40" s="978"/>
    </row>
    <row r="41" spans="1:54" ht="38.1" customHeight="1">
      <c r="A41" s="34"/>
      <c r="B41" s="78"/>
      <c r="C41" s="978"/>
      <c r="D41" s="978"/>
      <c r="E41" s="978"/>
      <c r="F41" s="978"/>
      <c r="G41" s="1011"/>
      <c r="H41" s="1011"/>
      <c r="I41" s="978"/>
      <c r="J41" s="978"/>
      <c r="K41" s="978"/>
      <c r="L41" s="978"/>
    </row>
    <row r="42" spans="1:54" ht="20.100000000000001" customHeight="1">
      <c r="A42" s="64">
        <v>2</v>
      </c>
      <c r="B42" s="73" t="s">
        <v>33</v>
      </c>
    </row>
    <row r="43" spans="1:54" ht="78.75" customHeight="1">
      <c r="B43" s="1013" t="s">
        <v>34</v>
      </c>
      <c r="C43" s="1013"/>
      <c r="D43" s="1013"/>
      <c r="E43" s="1013"/>
      <c r="F43" s="1013"/>
      <c r="G43" s="1013"/>
      <c r="H43" s="1013"/>
      <c r="I43" s="1013"/>
      <c r="J43" s="1013"/>
      <c r="K43" s="1013"/>
      <c r="L43" s="1013"/>
    </row>
    <row r="44" spans="1:54" s="23" customFormat="1" ht="34.5" customHeight="1">
      <c r="A44" s="49">
        <v>2.1</v>
      </c>
      <c r="B44" s="1013" t="s">
        <v>35</v>
      </c>
      <c r="C44" s="1013"/>
      <c r="D44" s="1013"/>
      <c r="E44" s="1013"/>
      <c r="F44" s="1013"/>
      <c r="G44" s="1013"/>
      <c r="H44" s="1013"/>
      <c r="I44" s="1013"/>
      <c r="J44" s="1013"/>
      <c r="K44" s="1013"/>
      <c r="L44" s="1013"/>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row>
    <row r="45" spans="1:54" ht="51" customHeight="1">
      <c r="A45" s="34"/>
      <c r="B45" s="68" t="s">
        <v>36</v>
      </c>
      <c r="C45" s="1022" t="s">
        <v>37</v>
      </c>
      <c r="D45" s="1022"/>
      <c r="E45" s="1022"/>
      <c r="F45" s="1022"/>
      <c r="G45" s="1022" t="s">
        <v>38</v>
      </c>
      <c r="H45" s="1022"/>
      <c r="I45" s="1022" t="s">
        <v>116</v>
      </c>
      <c r="J45" s="1022"/>
      <c r="K45" s="1022" t="s">
        <v>117</v>
      </c>
      <c r="L45" s="1022"/>
    </row>
    <row r="46" spans="1:54" ht="27.95" customHeight="1">
      <c r="A46" s="34"/>
      <c r="B46" s="78">
        <v>1</v>
      </c>
      <c r="C46" s="978"/>
      <c r="D46" s="978"/>
      <c r="E46" s="978"/>
      <c r="F46" s="978"/>
      <c r="G46" s="1011"/>
      <c r="H46" s="1011"/>
      <c r="I46" s="1011"/>
      <c r="J46" s="1011"/>
      <c r="K46" s="1021"/>
      <c r="L46" s="1021"/>
    </row>
    <row r="47" spans="1:54" ht="27.95" customHeight="1">
      <c r="A47" s="34"/>
      <c r="B47" s="78">
        <v>2</v>
      </c>
      <c r="C47" s="978"/>
      <c r="D47" s="978"/>
      <c r="E47" s="978"/>
      <c r="F47" s="978"/>
      <c r="G47" s="1011"/>
      <c r="H47" s="1011"/>
      <c r="I47" s="1011"/>
      <c r="J47" s="1011"/>
      <c r="K47" s="1021"/>
      <c r="L47" s="1021"/>
    </row>
    <row r="48" spans="1:54" ht="27.95" customHeight="1">
      <c r="A48" s="34"/>
      <c r="B48" s="78">
        <v>3</v>
      </c>
      <c r="C48" s="978"/>
      <c r="D48" s="978"/>
      <c r="E48" s="978"/>
      <c r="F48" s="978"/>
      <c r="G48" s="1011"/>
      <c r="H48" s="1011"/>
      <c r="I48" s="1011"/>
      <c r="J48" s="1011"/>
      <c r="K48" s="1021"/>
      <c r="L48" s="1021"/>
    </row>
    <row r="49" spans="1:54" ht="27.95" customHeight="1">
      <c r="A49" s="34"/>
      <c r="B49" s="78">
        <v>4</v>
      </c>
      <c r="C49" s="978"/>
      <c r="D49" s="978"/>
      <c r="E49" s="978"/>
      <c r="F49" s="978"/>
      <c r="G49" s="1011"/>
      <c r="H49" s="1011"/>
      <c r="I49" s="1011"/>
      <c r="J49" s="1011"/>
      <c r="K49" s="1021"/>
      <c r="L49" s="1021"/>
    </row>
    <row r="50" spans="1:54" ht="27.95" customHeight="1">
      <c r="A50" s="34"/>
      <c r="B50" s="78">
        <v>5</v>
      </c>
      <c r="C50" s="978"/>
      <c r="D50" s="978"/>
      <c r="E50" s="978"/>
      <c r="F50" s="978"/>
      <c r="G50" s="1011"/>
      <c r="H50" s="1011"/>
      <c r="I50" s="1011"/>
      <c r="J50" s="1011"/>
      <c r="K50" s="1021"/>
      <c r="L50" s="1021"/>
    </row>
    <row r="51" spans="1:54" ht="21" customHeight="1">
      <c r="A51" s="64">
        <v>3</v>
      </c>
      <c r="B51" s="73" t="s">
        <v>572</v>
      </c>
      <c r="D51" s="72"/>
      <c r="E51" s="72"/>
      <c r="F51" s="72"/>
    </row>
    <row r="52" spans="1:54" ht="55.5" customHeight="1">
      <c r="A52" s="64"/>
      <c r="B52" s="1019" t="s">
        <v>573</v>
      </c>
      <c r="C52" s="1019"/>
      <c r="D52" s="1019"/>
      <c r="E52" s="1019"/>
      <c r="F52" s="1019"/>
      <c r="G52" s="1019"/>
      <c r="H52" s="1019"/>
      <c r="I52" s="1019"/>
      <c r="J52" s="1019"/>
      <c r="K52" s="1019"/>
      <c r="L52" s="1019"/>
    </row>
    <row r="53" spans="1:54" ht="10.5" customHeight="1">
      <c r="A53" s="64"/>
      <c r="B53" s="73"/>
      <c r="D53" s="72"/>
      <c r="E53" s="72"/>
      <c r="F53" s="72"/>
    </row>
    <row r="54" spans="1:54" ht="21.75" customHeight="1">
      <c r="A54" s="74">
        <v>3.1</v>
      </c>
      <c r="B54" s="1020" t="s">
        <v>574</v>
      </c>
      <c r="C54" s="1020"/>
      <c r="D54" s="1020"/>
      <c r="E54" s="1020"/>
      <c r="F54" s="1020"/>
      <c r="G54" s="1020"/>
      <c r="H54" s="1020"/>
      <c r="I54" s="1020"/>
      <c r="J54" s="1020"/>
      <c r="K54" s="1020"/>
      <c r="L54" s="1020"/>
    </row>
    <row r="55" spans="1:54" ht="9" customHeight="1">
      <c r="A55" s="34"/>
      <c r="B55" s="1013"/>
      <c r="C55" s="1013"/>
      <c r="D55" s="1013"/>
      <c r="E55" s="1013"/>
      <c r="F55" s="1013"/>
      <c r="G55" s="1013"/>
      <c r="H55" s="1013"/>
      <c r="I55" s="1013"/>
      <c r="J55" s="1013"/>
      <c r="K55" s="1013"/>
      <c r="L55" s="1013"/>
    </row>
    <row r="56" spans="1:54" s="23" customFormat="1" ht="40.5" customHeight="1">
      <c r="A56" s="34"/>
      <c r="B56" s="948" t="s">
        <v>36</v>
      </c>
      <c r="C56" s="948"/>
      <c r="D56" s="948"/>
      <c r="E56" s="916" t="s">
        <v>575</v>
      </c>
      <c r="F56" s="1012"/>
      <c r="G56" s="1012"/>
      <c r="H56" s="917"/>
      <c r="I56" s="948" t="s">
        <v>576</v>
      </c>
      <c r="J56" s="948"/>
      <c r="K56" s="948"/>
      <c r="L56" s="948"/>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row>
    <row r="57" spans="1:54" ht="20.100000000000001" customHeight="1">
      <c r="A57" s="34"/>
      <c r="B57" s="978"/>
      <c r="C57" s="978"/>
      <c r="D57" s="978"/>
      <c r="E57" s="1011"/>
      <c r="F57" s="1011"/>
      <c r="G57" s="1011"/>
      <c r="H57" s="1011"/>
      <c r="I57" s="1011"/>
      <c r="J57" s="1011"/>
      <c r="K57" s="1011"/>
      <c r="L57" s="1011"/>
    </row>
    <row r="58" spans="1:54" ht="20.100000000000001" customHeight="1">
      <c r="A58" s="34"/>
      <c r="B58" s="978"/>
      <c r="C58" s="978"/>
      <c r="D58" s="978"/>
      <c r="E58" s="1011"/>
      <c r="F58" s="1011"/>
      <c r="G58" s="1011"/>
      <c r="H58" s="1011"/>
      <c r="I58" s="1011"/>
      <c r="J58" s="1011"/>
      <c r="K58" s="1011"/>
      <c r="L58" s="1011"/>
    </row>
    <row r="59" spans="1:54" ht="20.100000000000001" customHeight="1">
      <c r="A59" s="34"/>
      <c r="B59" s="978"/>
      <c r="C59" s="978"/>
      <c r="D59" s="978"/>
      <c r="E59" s="1011"/>
      <c r="F59" s="1011"/>
      <c r="G59" s="1011"/>
      <c r="H59" s="1011"/>
      <c r="I59" s="1011"/>
      <c r="J59" s="1011"/>
      <c r="K59" s="1011"/>
      <c r="L59" s="1011"/>
    </row>
    <row r="60" spans="1:54" ht="20.100000000000001" customHeight="1">
      <c r="A60" s="34"/>
      <c r="B60" s="978"/>
      <c r="C60" s="978"/>
      <c r="D60" s="978"/>
      <c r="E60" s="1011"/>
      <c r="F60" s="1011"/>
      <c r="G60" s="1011"/>
      <c r="H60" s="1011"/>
      <c r="I60" s="1011"/>
      <c r="J60" s="1011"/>
      <c r="K60" s="1011"/>
      <c r="L60" s="1011"/>
    </row>
    <row r="61" spans="1:54" ht="20.100000000000001" customHeight="1">
      <c r="A61" s="34"/>
      <c r="B61" s="978"/>
      <c r="C61" s="978"/>
      <c r="D61" s="978"/>
      <c r="E61" s="1011"/>
      <c r="F61" s="1011"/>
      <c r="G61" s="1011"/>
      <c r="H61" s="1011"/>
      <c r="I61" s="1011"/>
      <c r="J61" s="1011"/>
      <c r="K61" s="1011"/>
      <c r="L61" s="1011"/>
    </row>
    <row r="62" spans="1:54" ht="20.100000000000001" customHeight="1">
      <c r="A62" s="34"/>
      <c r="B62" s="978"/>
      <c r="C62" s="978"/>
      <c r="D62" s="978"/>
      <c r="E62" s="1011"/>
      <c r="F62" s="1011"/>
      <c r="G62" s="1011"/>
      <c r="H62" s="1011"/>
      <c r="I62" s="1011"/>
      <c r="J62" s="1011"/>
      <c r="K62" s="1011"/>
      <c r="L62" s="1011"/>
    </row>
    <row r="63" spans="1:54" ht="20.100000000000001" customHeight="1">
      <c r="A63" s="34"/>
      <c r="B63" s="34"/>
      <c r="C63" s="34"/>
      <c r="D63" s="34"/>
      <c r="E63" s="34"/>
      <c r="F63" s="34"/>
      <c r="G63" s="34"/>
      <c r="H63" s="34"/>
      <c r="I63" s="34"/>
      <c r="J63" s="34"/>
      <c r="K63" s="34"/>
      <c r="L63" s="34"/>
    </row>
    <row r="64" spans="1:54" ht="21" customHeight="1">
      <c r="A64" s="64">
        <v>4</v>
      </c>
      <c r="B64" s="73" t="s">
        <v>39</v>
      </c>
      <c r="D64" s="72"/>
      <c r="E64" s="72"/>
      <c r="F64" s="72"/>
    </row>
    <row r="65" spans="1:54" ht="18" customHeight="1">
      <c r="A65" s="74">
        <v>4.0999999999999996</v>
      </c>
      <c r="B65" s="1023" t="s">
        <v>40</v>
      </c>
      <c r="C65" s="1023"/>
      <c r="D65" s="1023"/>
      <c r="E65" s="1023"/>
      <c r="F65" s="1023"/>
      <c r="G65" s="1023"/>
      <c r="H65" s="1023"/>
      <c r="I65" s="1023"/>
      <c r="J65" s="1023"/>
      <c r="K65" s="1023"/>
      <c r="L65" s="1023"/>
    </row>
    <row r="66" spans="1:54" ht="67.5" customHeight="1">
      <c r="A66" s="34"/>
      <c r="B66" s="1013" t="s">
        <v>41</v>
      </c>
      <c r="C66" s="1013"/>
      <c r="D66" s="1013"/>
      <c r="E66" s="1013"/>
      <c r="F66" s="1013"/>
      <c r="G66" s="1013"/>
      <c r="H66" s="1013"/>
      <c r="I66" s="1013"/>
      <c r="J66" s="1013"/>
      <c r="K66" s="1013"/>
      <c r="L66" s="1013"/>
    </row>
    <row r="67" spans="1:54" s="23" customFormat="1" ht="35.25" customHeight="1">
      <c r="A67" s="34"/>
      <c r="B67" s="948" t="s">
        <v>42</v>
      </c>
      <c r="C67" s="948"/>
      <c r="D67" s="948"/>
      <c r="E67" s="916" t="s">
        <v>43</v>
      </c>
      <c r="F67" s="1012"/>
      <c r="G67" s="1012"/>
      <c r="H67" s="917"/>
      <c r="I67" s="948" t="s">
        <v>44</v>
      </c>
      <c r="J67" s="948"/>
      <c r="K67" s="948"/>
      <c r="L67" s="948"/>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row>
    <row r="68" spans="1:54" ht="20.100000000000001" customHeight="1">
      <c r="A68" s="34"/>
      <c r="B68" s="978"/>
      <c r="C68" s="978"/>
      <c r="D68" s="978"/>
      <c r="E68" s="1011"/>
      <c r="F68" s="1011"/>
      <c r="G68" s="1011"/>
      <c r="H68" s="1011"/>
      <c r="I68" s="1011"/>
      <c r="J68" s="1011"/>
      <c r="K68" s="1011"/>
      <c r="L68" s="1011"/>
    </row>
    <row r="69" spans="1:54" ht="20.100000000000001" customHeight="1">
      <c r="A69" s="34"/>
      <c r="B69" s="978"/>
      <c r="C69" s="978"/>
      <c r="D69" s="978"/>
      <c r="E69" s="1011"/>
      <c r="F69" s="1011"/>
      <c r="G69" s="1011"/>
      <c r="H69" s="1011"/>
      <c r="I69" s="1011"/>
      <c r="J69" s="1011"/>
      <c r="K69" s="1011"/>
      <c r="L69" s="1011"/>
    </row>
    <row r="70" spans="1:54" ht="20.100000000000001" customHeight="1">
      <c r="A70" s="34"/>
      <c r="B70" s="978"/>
      <c r="C70" s="978"/>
      <c r="D70" s="978"/>
      <c r="E70" s="1011"/>
      <c r="F70" s="1011"/>
      <c r="G70" s="1011"/>
      <c r="H70" s="1011"/>
      <c r="I70" s="1011"/>
      <c r="J70" s="1011"/>
      <c r="K70" s="1011"/>
      <c r="L70" s="1011"/>
    </row>
    <row r="71" spans="1:54" ht="20.100000000000001" customHeight="1">
      <c r="A71" s="34"/>
      <c r="B71" s="978"/>
      <c r="C71" s="978"/>
      <c r="D71" s="978"/>
      <c r="E71" s="1011"/>
      <c r="F71" s="1011"/>
      <c r="G71" s="1011"/>
      <c r="H71" s="1011"/>
      <c r="I71" s="1011"/>
      <c r="J71" s="1011"/>
      <c r="K71" s="1011"/>
      <c r="L71" s="1011"/>
    </row>
    <row r="72" spans="1:54" ht="20.100000000000001" customHeight="1">
      <c r="A72" s="34"/>
      <c r="B72" s="978"/>
      <c r="C72" s="978"/>
      <c r="D72" s="978"/>
      <c r="E72" s="1011"/>
      <c r="F72" s="1011"/>
      <c r="G72" s="1011"/>
      <c r="H72" s="1011"/>
      <c r="I72" s="1011"/>
      <c r="J72" s="1011"/>
      <c r="K72" s="1011"/>
      <c r="L72" s="1011"/>
    </row>
    <row r="73" spans="1:54" ht="20.100000000000001" customHeight="1">
      <c r="A73" s="34"/>
      <c r="B73" s="978"/>
      <c r="C73" s="978"/>
      <c r="D73" s="978"/>
      <c r="E73" s="1011"/>
      <c r="F73" s="1011"/>
      <c r="G73" s="1011"/>
      <c r="H73" s="1011"/>
      <c r="I73" s="1011"/>
      <c r="J73" s="1011"/>
      <c r="K73" s="1011"/>
      <c r="L73" s="1011"/>
    </row>
    <row r="74" spans="1:54" s="23" customFormat="1" ht="20.100000000000001" customHeight="1">
      <c r="A74" s="31">
        <v>4.2</v>
      </c>
      <c r="B74" s="31" t="s">
        <v>45</v>
      </c>
      <c r="C74" s="75"/>
      <c r="D74" s="75"/>
      <c r="E74" s="75"/>
      <c r="F74" s="75"/>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row>
    <row r="75" spans="1:54" s="23" customFormat="1" ht="20.100000000000001" customHeight="1">
      <c r="A75" s="31"/>
      <c r="B75" s="31"/>
      <c r="C75" s="75"/>
      <c r="D75" s="75"/>
      <c r="E75" s="75"/>
      <c r="F75" s="75"/>
      <c r="K75" s="79" t="s">
        <v>120</v>
      </c>
      <c r="L75" s="80"/>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row>
    <row r="76" spans="1:54" s="23" customFormat="1" ht="20.100000000000001" customHeight="1">
      <c r="A76" s="31"/>
      <c r="B76" s="43" t="s">
        <v>118</v>
      </c>
      <c r="C76" s="948" t="s">
        <v>119</v>
      </c>
      <c r="D76" s="948"/>
      <c r="E76" s="948"/>
      <c r="F76" s="948"/>
      <c r="G76" s="948"/>
      <c r="H76" s="916" t="s">
        <v>46</v>
      </c>
      <c r="I76" s="1012"/>
      <c r="J76" s="1012"/>
      <c r="K76" s="1012"/>
      <c r="L76" s="917"/>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row>
    <row r="77" spans="1:54" s="132" customFormat="1" ht="33" customHeight="1">
      <c r="A77" s="37"/>
      <c r="B77" s="67"/>
      <c r="C77" s="63" t="s">
        <v>445</v>
      </c>
      <c r="D77" s="63" t="s">
        <v>442</v>
      </c>
      <c r="E77" s="63" t="s">
        <v>441</v>
      </c>
      <c r="F77" s="63" t="s">
        <v>439</v>
      </c>
      <c r="G77" s="63" t="s">
        <v>0</v>
      </c>
      <c r="H77" s="63" t="s">
        <v>446</v>
      </c>
      <c r="I77" s="63" t="s">
        <v>471</v>
      </c>
      <c r="J77" s="63" t="s">
        <v>557</v>
      </c>
      <c r="K77" s="63" t="s">
        <v>602</v>
      </c>
      <c r="L77" s="63" t="s">
        <v>603</v>
      </c>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row>
    <row r="78" spans="1:54" s="23" customFormat="1" ht="33" customHeight="1">
      <c r="A78" s="31"/>
      <c r="B78" s="67" t="s">
        <v>121</v>
      </c>
      <c r="C78" s="133"/>
      <c r="D78" s="133"/>
      <c r="E78" s="133"/>
      <c r="F78" s="133"/>
      <c r="G78" s="133"/>
      <c r="H78" s="133"/>
      <c r="I78" s="133"/>
      <c r="J78" s="133"/>
      <c r="K78" s="133"/>
      <c r="L78" s="133"/>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row>
    <row r="79" spans="1:54" s="23" customFormat="1" ht="33" customHeight="1">
      <c r="A79" s="31"/>
      <c r="B79" s="67" t="s">
        <v>122</v>
      </c>
      <c r="C79" s="133"/>
      <c r="D79" s="133"/>
      <c r="E79" s="133"/>
      <c r="F79" s="133"/>
      <c r="G79" s="133"/>
      <c r="H79" s="133"/>
      <c r="I79" s="133"/>
      <c r="J79" s="133"/>
      <c r="K79" s="133"/>
      <c r="L79" s="133"/>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row>
    <row r="80" spans="1:54" s="23" customFormat="1" ht="33" customHeight="1">
      <c r="A80" s="31"/>
      <c r="B80" s="67" t="s">
        <v>123</v>
      </c>
      <c r="C80" s="133"/>
      <c r="D80" s="133"/>
      <c r="E80" s="133"/>
      <c r="F80" s="133"/>
      <c r="G80" s="133"/>
      <c r="H80" s="133"/>
      <c r="I80" s="133"/>
      <c r="J80" s="133"/>
      <c r="K80" s="133"/>
      <c r="L80" s="133"/>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row>
    <row r="81" spans="1:54" s="23" customFormat="1" ht="33" customHeight="1">
      <c r="A81" s="31"/>
      <c r="B81" s="67" t="s">
        <v>124</v>
      </c>
      <c r="C81" s="133"/>
      <c r="D81" s="133"/>
      <c r="E81" s="133"/>
      <c r="F81" s="133"/>
      <c r="G81" s="133"/>
      <c r="H81" s="133"/>
      <c r="I81" s="133"/>
      <c r="J81" s="133"/>
      <c r="K81" s="133"/>
      <c r="L81" s="133"/>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row>
    <row r="82" spans="1:54" s="23" customFormat="1" ht="33" customHeight="1">
      <c r="A82" s="31"/>
      <c r="B82" s="67" t="s">
        <v>125</v>
      </c>
      <c r="C82" s="133"/>
      <c r="D82" s="133"/>
      <c r="E82" s="133"/>
      <c r="F82" s="133"/>
      <c r="G82" s="133"/>
      <c r="H82" s="133"/>
      <c r="I82" s="133"/>
      <c r="J82" s="133"/>
      <c r="K82" s="133"/>
      <c r="L82" s="133"/>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row>
    <row r="83" spans="1:54" s="23" customFormat="1" ht="33" customHeight="1">
      <c r="A83" s="31"/>
      <c r="B83" s="67" t="s">
        <v>126</v>
      </c>
      <c r="C83" s="133"/>
      <c r="D83" s="133"/>
      <c r="E83" s="133"/>
      <c r="F83" s="133"/>
      <c r="G83" s="133"/>
      <c r="H83" s="133"/>
      <c r="I83" s="133"/>
      <c r="J83" s="133"/>
      <c r="K83" s="133"/>
      <c r="L83" s="133"/>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row>
    <row r="84" spans="1:54" ht="20.100000000000001" customHeight="1">
      <c r="A84" s="76"/>
      <c r="B84" s="76"/>
      <c r="C84" s="77"/>
      <c r="D84" s="77"/>
      <c r="E84" s="77"/>
      <c r="F84" s="77"/>
    </row>
    <row r="85" spans="1:54" ht="45.75" customHeight="1">
      <c r="A85" s="244">
        <v>5</v>
      </c>
      <c r="B85" s="1016" t="s">
        <v>444</v>
      </c>
      <c r="C85" s="1016"/>
      <c r="D85" s="1016"/>
      <c r="E85" s="1016"/>
      <c r="F85" s="1016"/>
      <c r="G85" s="1016"/>
      <c r="H85" s="1017" t="s">
        <v>57</v>
      </c>
      <c r="I85" s="1017"/>
      <c r="J85" s="1017"/>
      <c r="K85" s="1017"/>
      <c r="L85" s="1017"/>
    </row>
    <row r="86" spans="1:54">
      <c r="A86" s="48"/>
      <c r="B86" s="1013"/>
      <c r="C86" s="1013"/>
      <c r="D86" s="1013"/>
      <c r="E86" s="1013"/>
      <c r="F86" s="1013"/>
      <c r="G86" s="1013"/>
      <c r="H86" s="1013"/>
      <c r="I86" s="1013"/>
      <c r="J86" s="1013"/>
      <c r="K86" s="1013"/>
      <c r="L86" s="1013"/>
    </row>
    <row r="87" spans="1:54" ht="20.100000000000001" customHeight="1">
      <c r="A87" s="76"/>
      <c r="B87" s="76"/>
      <c r="C87" s="77"/>
      <c r="D87" s="77"/>
      <c r="E87" s="77"/>
      <c r="F87" s="77"/>
    </row>
    <row r="88" spans="1:54" ht="24" customHeight="1">
      <c r="A88" s="76"/>
      <c r="B88" s="76"/>
      <c r="C88" s="77"/>
      <c r="D88" s="77"/>
      <c r="E88" s="77"/>
      <c r="F88" s="24"/>
      <c r="G88" s="54"/>
    </row>
    <row r="89" spans="1:54" ht="24" customHeight="1">
      <c r="A89" s="35" t="s">
        <v>7</v>
      </c>
      <c r="B89" s="1018" t="str">
        <f>'Attach 3(JV)'!B24</f>
        <v>--</v>
      </c>
      <c r="C89" s="1018"/>
      <c r="D89" s="1018"/>
      <c r="E89" s="24"/>
      <c r="G89" s="54" t="s">
        <v>5</v>
      </c>
      <c r="H89" s="1014" t="str">
        <f>'Attach 3(JV)'!E24</f>
        <v/>
      </c>
      <c r="I89" s="1015"/>
      <c r="J89" s="1015"/>
      <c r="K89" s="1015"/>
      <c r="L89" s="1015"/>
    </row>
    <row r="90" spans="1:54" ht="24" customHeight="1">
      <c r="A90" s="35" t="s">
        <v>8</v>
      </c>
      <c r="B90" s="902" t="str">
        <f>'Attach 3(JV)'!B25</f>
        <v/>
      </c>
      <c r="C90" s="902"/>
      <c r="D90" s="902"/>
      <c r="E90" s="24"/>
      <c r="G90" s="54" t="s">
        <v>6</v>
      </c>
      <c r="H90" s="1014" t="str">
        <f>'Attach 3(JV)'!E25</f>
        <v/>
      </c>
      <c r="I90" s="1015"/>
      <c r="J90" s="1015"/>
      <c r="K90" s="1015"/>
      <c r="L90" s="1015"/>
    </row>
  </sheetData>
  <sheetProtection algorithmName="SHA-512" hashValue="dr9mq2wRDuSgH3h51ifr182JDwNaVhnBfliIIB3n1q+z0WCyNp01qDoTlVBzpUFS8egaqNEt5fD6LEkk6GiuWA==" saltValue="fgBH6O5BL7ozmWI1dWhDCQ==" spinCount="100000" sheet="1" formatColumns="0" formatRows="0" selectLockedCells="1"/>
  <customSheetViews>
    <customSheetView guid="{6B7F77A9-4430-40F3-B9B2-DA771FBECFA7}" showPageBreaks="1" showGridLines="0" zeroValues="0" printArea="1" view="pageBreakPreview" topLeftCell="A10">
      <selection activeCell="F79" sqref="F79"/>
      <rowBreaks count="2" manualBreakCount="2">
        <brk id="23" max="11" man="1"/>
        <brk id="49"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FB41F969-87BE-4AD1-A99C-A5F9EA1C8FCB}" showPageBreaks="1" showGridLines="0" zeroValues="0" printArea="1" view="pageBreakPreview" topLeftCell="A79">
      <selection activeCell="F79" sqref="F79"/>
      <rowBreaks count="2" manualBreakCount="2">
        <brk id="23" max="11" man="1"/>
        <brk id="49"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47D52ECC-373D-4A7A-838F-7112A4A0A94F}" showPageBreaks="1" showGridLines="0" zeroValues="0" printArea="1" view="pageBreakPreview" topLeftCell="A67">
      <selection activeCell="H85" sqref="H85:L85"/>
      <rowBreaks count="2" manualBreakCount="2">
        <brk id="23" max="11" man="1"/>
        <brk id="49"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BA86FE7A-199D-4ABD-A444-AE6BFDF4BCC9}" scale="190" showPageBreaks="1" showGridLines="0" zeroValues="0" printArea="1" view="pageBreakPreview" topLeftCell="A22">
      <selection activeCell="D34" sqref="D34:L34"/>
      <rowBreaks count="2" manualBreakCount="2">
        <brk id="23" max="11" man="1"/>
        <brk id="49"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E51D3662-FFCE-4FD6-A590-7DDC9E38C41F}" showPageBreaks="1" showGridLines="0" zeroValues="0" printArea="1" view="pageBreakPreview">
      <selection activeCell="H21" sqref="H21:L21"/>
      <rowBreaks count="3" manualBreakCount="3">
        <brk id="23" max="11" man="1"/>
        <brk id="25" max="11" man="1"/>
        <brk id="50" max="16383" man="1"/>
      </rowBreaks>
      <pageMargins left="0.63" right="0.42" top="0.57999999999999996" bottom="0.6" header="0.34" footer="0.35"/>
      <pageSetup scale="98" orientation="portrait" r:id="rId5"/>
      <headerFooter alignWithMargins="0">
        <oddFooter>&amp;R&amp;"Book Antiqua,Bold"&amp;8 Page &amp;P of &amp;N</oddFooter>
      </headerFooter>
    </customSheetView>
    <customSheetView guid="{CB7992C9-ABA5-4C7D-8C49-1E1D8E8875C7}" showPageBreaks="1" showGridLines="0" zeroValues="0" printArea="1" view="pageBreakPreview" topLeftCell="A12">
      <selection activeCell="H21" sqref="H21:L21"/>
      <rowBreaks count="2" manualBreakCount="2">
        <brk id="25" max="11" man="1"/>
        <brk id="50" max="16383" man="1"/>
      </rowBreaks>
      <pageMargins left="0.63" right="0.42" top="0.57999999999999996" bottom="0.6" header="0.34" footer="0.35"/>
      <pageSetup scale="98" orientation="portrait" r:id="rId6"/>
      <headerFooter alignWithMargins="0">
        <oddFooter>&amp;R&amp;"Book Antiqua,Bold"&amp;8 Page &amp;P of &amp;N</oddFooter>
      </headerFooter>
    </customSheetView>
    <customSheetView guid="{97C0FC0E-800C-45C9-895E-E91A3F1ADBA4}"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7"/>
      <headerFooter alignWithMargins="0">
        <oddFooter>&amp;R&amp;"Book Antiqua,Bold"&amp;8 Page &amp;P of &amp;N</oddFooter>
      </headerFooter>
    </customSheetView>
    <customSheetView guid="{15A19D23-A9FD-4FC1-B7B0-F2D16BDFC729}"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8"/>
      <headerFooter alignWithMargins="0">
        <oddFooter>&amp;R&amp;"Book Antiqua,Bold"&amp;8 Page &amp;P of &amp;N</oddFooter>
      </headerFooter>
    </customSheetView>
    <customSheetView guid="{C5EDD9E3-0801-4479-8600-A80B0FCFDF0B}" showPageBreaks="1" showGridLines="0" zeroValues="0" printArea="1" view="pageBreakPreview" topLeftCell="A76">
      <selection activeCell="B17" sqref="B17"/>
      <rowBreaks count="2" manualBreakCount="2">
        <brk id="25" max="11" man="1"/>
        <brk id="50"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5"/>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20"/>
      <headerFooter alignWithMargins="0">
        <oddFooter>&amp;R&amp;"Book Antiqua,Bold"&amp;8 Page &amp;P of &amp;N</oddFooter>
      </headerFooter>
    </customSheetView>
    <customSheetView guid="{477F7E43-D393-45BA-B99B-D838E4629B5D}"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1"/>
      <headerFooter alignWithMargins="0">
        <oddFooter>&amp;R&amp;"Book Antiqua,Bold"&amp;8 Page &amp;P of &amp;N</oddFooter>
      </headerFooter>
    </customSheetView>
    <customSheetView guid="{8E3ED18F-7B8F-4A1C-969D-A70DC3B696C3}"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2"/>
      <headerFooter alignWithMargins="0">
        <oddFooter>&amp;R&amp;"Book Antiqua,Bold"&amp;8 Page &amp;P of &amp;N</oddFooter>
      </headerFooter>
    </customSheetView>
    <customSheetView guid="{38BECF6E-1A53-4F98-87B9-44F2C5F77E08}" showPageBreaks="1" showGridLines="0" zeroValues="0" printArea="1" view="pageBreakPreview" topLeftCell="A19">
      <selection activeCell="D28" sqref="D28:L28"/>
      <rowBreaks count="2" manualBreakCount="2">
        <brk id="25" max="11" man="1"/>
        <brk id="50" max="16383" man="1"/>
      </rowBreaks>
      <pageMargins left="0.63" right="0.42" top="0.57999999999999996" bottom="0.6" header="0.34" footer="0.35"/>
      <pageSetup scale="98" orientation="portrait" r:id="rId23"/>
      <headerFooter alignWithMargins="0">
        <oddFooter>&amp;R&amp;"Book Antiqua,Bold"&amp;8 Page &amp;P of &amp;N</oddFooter>
      </headerFooter>
    </customSheetView>
    <customSheetView guid="{340562B9-6CEE-4962-8D7D-CA1C6778F52C}"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82E8A0F5-0020-4355-95CF-28601763A783}" showPageBreaks="1" showGridLines="0" zeroValues="0" printArea="1" view="pageBreakPreview" topLeftCell="A58">
      <selection activeCell="C66" sqref="C66"/>
      <rowBreaks count="3" manualBreakCount="3">
        <brk id="23" max="11" man="1"/>
        <brk id="25" max="11" man="1"/>
        <brk id="50"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05855B4F-D61E-4C97-B759-B2F96767F6F8}" showPageBreaks="1" showGridLines="0" zeroValues="0" printArea="1" view="pageBreakPreview">
      <selection activeCell="H21" sqref="H21:L21"/>
      <rowBreaks count="3" manualBreakCount="3">
        <brk id="21" max="11" man="1"/>
        <brk id="23" max="11" man="1"/>
        <brk id="49" max="11" man="1"/>
      </rowBreaks>
      <pageMargins left="0.63" right="0.42" top="0.57999999999999996" bottom="0.6" header="0.34" footer="0.35"/>
      <pageSetup scale="95" orientation="portrait" r:id="rId26"/>
      <headerFooter alignWithMargins="0">
        <oddFooter>&amp;R&amp;"Book Antiqua,Bold"&amp;8 Page &amp;P of &amp;N</oddFooter>
      </headerFooter>
    </customSheetView>
    <customSheetView guid="{347D9A5E-5167-4CD7-A121-BEAF211F64E4}" showPageBreaks="1" showGridLines="0" zeroValues="0" printArea="1" view="pageBreakPreview" topLeftCell="A67">
      <selection activeCell="H85" sqref="H85:L85"/>
      <rowBreaks count="3" manualBreakCount="3">
        <brk id="23" max="11" man="1"/>
        <brk id="49" max="11" man="1"/>
        <brk id="79" max="11" man="1"/>
      </rowBreaks>
      <pageMargins left="0.63" right="0.42" top="0.57999999999999996" bottom="0.6" header="0.34" footer="0.35"/>
      <pageSetup scale="95" orientation="portrait" r:id="rId27"/>
      <headerFooter alignWithMargins="0">
        <oddFooter>&amp;R&amp;"Book Antiqua,Bold"&amp;8 Page &amp;P of &amp;N</oddFooter>
      </headerFooter>
    </customSheetView>
    <customSheetView guid="{72B383D4-8341-48BE-BBCC-63C6785ABF81}" showPageBreaks="1" showGridLines="0" zeroValues="0" printArea="1" view="pageBreakPreview" topLeftCell="A61">
      <selection activeCell="F79" sqref="F79"/>
      <rowBreaks count="2" manualBreakCount="2">
        <brk id="23" max="11" man="1"/>
        <brk id="49" max="11" man="1"/>
      </rowBreaks>
      <pageMargins left="0.63" right="0.42" top="0.57999999999999996" bottom="0.6" header="0.34" footer="0.35"/>
      <pageSetup scale="95" orientation="portrait" r:id="rId28"/>
      <headerFooter alignWithMargins="0">
        <oddFooter>&amp;R&amp;"Book Antiqua,Bold"&amp;8 Page &amp;P of &amp;N</oddFooter>
      </headerFooter>
    </customSheetView>
    <customSheetView guid="{FA2C7011-FA7A-401B-B8DD-29ECBD541846}" showPageBreaks="1" showGridLines="0" zeroValues="0" printArea="1" view="pageBreakPreview" topLeftCell="A79">
      <selection activeCell="F79" sqref="F79"/>
      <rowBreaks count="2" manualBreakCount="2">
        <brk id="23" max="11" man="1"/>
        <brk id="49" max="11" man="1"/>
      </rowBreaks>
      <pageMargins left="0.63" right="0.42" top="0.57999999999999996" bottom="0.6" header="0.34" footer="0.35"/>
      <pageSetup scale="95" orientation="portrait" r:id="rId29"/>
      <headerFooter alignWithMargins="0">
        <oddFooter>&amp;R&amp;"Book Antiqua,Bold"&amp;8 Page &amp;P of &amp;N</oddFooter>
      </headerFooter>
    </customSheetView>
    <customSheetView guid="{7706378E-40E2-4583-90AF-E6E1DCB3696C}" showPageBreaks="1" showGridLines="0" zeroValues="0" printArea="1" view="pageBreakPreview" topLeftCell="A10">
      <selection activeCell="F79" sqref="F79"/>
      <rowBreaks count="2" manualBreakCount="2">
        <brk id="23" max="11" man="1"/>
        <brk id="49" max="11" man="1"/>
      </rowBreaks>
      <pageMargins left="0.63" right="0.42" top="0.57999999999999996" bottom="0.6" header="0.34" footer="0.35"/>
      <pageSetup scale="95" orientation="portrait" r:id="rId30"/>
      <headerFooter alignWithMargins="0">
        <oddFooter>&amp;R&amp;"Book Antiqua,Bold"&amp;8 Page &amp;P of &amp;N</oddFooter>
      </headerFooter>
    </customSheetView>
  </customSheetViews>
  <mergeCells count="130">
    <mergeCell ref="B26:L26"/>
    <mergeCell ref="B19:L19"/>
    <mergeCell ref="A5:L5"/>
    <mergeCell ref="H20:L20"/>
    <mergeCell ref="H21:L21"/>
    <mergeCell ref="H22:L22"/>
    <mergeCell ref="H23:L23"/>
    <mergeCell ref="B20:G20"/>
    <mergeCell ref="B18:L18"/>
    <mergeCell ref="A3:L3"/>
    <mergeCell ref="B9:F9"/>
    <mergeCell ref="A16:L16"/>
    <mergeCell ref="B10:F10"/>
    <mergeCell ref="B11:F11"/>
    <mergeCell ref="B12:F12"/>
    <mergeCell ref="A8:F8"/>
    <mergeCell ref="I39:L39"/>
    <mergeCell ref="C39:F39"/>
    <mergeCell ref="B21:G21"/>
    <mergeCell ref="B22:G22"/>
    <mergeCell ref="B23:G23"/>
    <mergeCell ref="B24:G24"/>
    <mergeCell ref="H24:L24"/>
    <mergeCell ref="D30:L30"/>
    <mergeCell ref="D31:L31"/>
    <mergeCell ref="B28:C28"/>
    <mergeCell ref="D28:L28"/>
    <mergeCell ref="D32:L32"/>
    <mergeCell ref="D33:L33"/>
    <mergeCell ref="D34:L34"/>
    <mergeCell ref="B33:C33"/>
    <mergeCell ref="B34:C34"/>
    <mergeCell ref="B29:C29"/>
    <mergeCell ref="G40:H40"/>
    <mergeCell ref="I40:L40"/>
    <mergeCell ref="C41:F41"/>
    <mergeCell ref="G41:H41"/>
    <mergeCell ref="I41:L41"/>
    <mergeCell ref="B38:L38"/>
    <mergeCell ref="B35:C35"/>
    <mergeCell ref="D29:L29"/>
    <mergeCell ref="B36:C36"/>
    <mergeCell ref="D35:L35"/>
    <mergeCell ref="D36:L36"/>
    <mergeCell ref="G45:H45"/>
    <mergeCell ref="C45:F45"/>
    <mergeCell ref="I45:J45"/>
    <mergeCell ref="K45:L45"/>
    <mergeCell ref="B44:L44"/>
    <mergeCell ref="B43:L43"/>
    <mergeCell ref="G39:H39"/>
    <mergeCell ref="K48:L48"/>
    <mergeCell ref="I71:L71"/>
    <mergeCell ref="B68:D68"/>
    <mergeCell ref="E68:H68"/>
    <mergeCell ref="I47:J47"/>
    <mergeCell ref="G50:H50"/>
    <mergeCell ref="B65:L65"/>
    <mergeCell ref="C49:F49"/>
    <mergeCell ref="G49:H49"/>
    <mergeCell ref="K49:L49"/>
    <mergeCell ref="C46:F46"/>
    <mergeCell ref="G46:H46"/>
    <mergeCell ref="I46:J46"/>
    <mergeCell ref="K46:L46"/>
    <mergeCell ref="K47:L47"/>
    <mergeCell ref="G47:H47"/>
    <mergeCell ref="C40:F40"/>
    <mergeCell ref="E73:H73"/>
    <mergeCell ref="I69:L69"/>
    <mergeCell ref="I67:L67"/>
    <mergeCell ref="B70:D70"/>
    <mergeCell ref="C50:F50"/>
    <mergeCell ref="I50:J50"/>
    <mergeCell ref="B66:L66"/>
    <mergeCell ref="K50:L50"/>
    <mergeCell ref="B55:L55"/>
    <mergeCell ref="B60:D60"/>
    <mergeCell ref="E60:H60"/>
    <mergeCell ref="I60:L60"/>
    <mergeCell ref="B61:D61"/>
    <mergeCell ref="E61:H61"/>
    <mergeCell ref="B90:D90"/>
    <mergeCell ref="I73:L73"/>
    <mergeCell ref="H76:L76"/>
    <mergeCell ref="I48:J48"/>
    <mergeCell ref="C48:F48"/>
    <mergeCell ref="G48:H48"/>
    <mergeCell ref="E67:H67"/>
    <mergeCell ref="B72:D72"/>
    <mergeCell ref="B86:L86"/>
    <mergeCell ref="B73:D73"/>
    <mergeCell ref="H89:L89"/>
    <mergeCell ref="H90:L90"/>
    <mergeCell ref="B69:D69"/>
    <mergeCell ref="E69:H69"/>
    <mergeCell ref="B71:D71"/>
    <mergeCell ref="B67:D67"/>
    <mergeCell ref="I72:L72"/>
    <mergeCell ref="B85:G85"/>
    <mergeCell ref="H85:L85"/>
    <mergeCell ref="B89:D89"/>
    <mergeCell ref="E62:H62"/>
    <mergeCell ref="I62:L62"/>
    <mergeCell ref="B52:L52"/>
    <mergeCell ref="B54:L54"/>
    <mergeCell ref="H1:L1"/>
    <mergeCell ref="A1:G1"/>
    <mergeCell ref="E72:H72"/>
    <mergeCell ref="E70:H70"/>
    <mergeCell ref="C76:G76"/>
    <mergeCell ref="I70:L70"/>
    <mergeCell ref="C47:F47"/>
    <mergeCell ref="I49:J49"/>
    <mergeCell ref="E71:H71"/>
    <mergeCell ref="I68:L68"/>
    <mergeCell ref="B56:D56"/>
    <mergeCell ref="E56:H56"/>
    <mergeCell ref="I56:L56"/>
    <mergeCell ref="B57:D57"/>
    <mergeCell ref="E57:H57"/>
    <mergeCell ref="I57:L57"/>
    <mergeCell ref="I61:L61"/>
    <mergeCell ref="B58:D58"/>
    <mergeCell ref="E58:H58"/>
    <mergeCell ref="I58:L58"/>
    <mergeCell ref="B59:D59"/>
    <mergeCell ref="E59:H59"/>
    <mergeCell ref="I59:L59"/>
    <mergeCell ref="B62:D62"/>
  </mergeCells>
  <phoneticPr fontId="7" type="noConversion"/>
  <dataValidations count="1">
    <dataValidation type="list" allowBlank="1" showInputMessage="1" showErrorMessage="1" error="Enter Yes or No from drop down menu." sqref="H23:L24" xr:uid="{00000000-0002-0000-1600-000000000000}">
      <formula1>"Yes, No"</formula1>
    </dataValidation>
  </dataValidations>
  <pageMargins left="0.63" right="0.42" top="0.57999999999999996" bottom="0.6" header="0.34" footer="0.35"/>
  <pageSetup scale="95" orientation="portrait" r:id="rId31"/>
  <headerFooter alignWithMargins="0">
    <oddFooter>&amp;R&amp;"Book Antiqua,Bold"&amp;8 Page &amp;P of &amp;N</oddFooter>
  </headerFooter>
  <rowBreaks count="2" manualBreakCount="2">
    <brk id="23" max="11" man="1"/>
    <brk id="49" max="11" man="1"/>
  </rowBreaks>
  <drawing r:id="rId3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pageSetUpPr fitToPage="1"/>
  </sheetPr>
  <dimension ref="A1:Z209"/>
  <sheetViews>
    <sheetView view="pageBreakPreview" zoomScale="90" zoomScaleSheetLayoutView="90" workbookViewId="0">
      <selection activeCell="A19" sqref="A19"/>
    </sheetView>
  </sheetViews>
  <sheetFormatPr defaultColWidth="9.140625" defaultRowHeight="16.5"/>
  <cols>
    <col min="1" max="1" width="16.28515625" style="211" customWidth="1"/>
    <col min="2" max="2" width="31.28515625" style="211" customWidth="1"/>
    <col min="3" max="3" width="34.85546875" style="211" customWidth="1"/>
    <col min="4" max="4" width="18.85546875" style="211" customWidth="1"/>
    <col min="5" max="5" width="21.28515625" style="211" customWidth="1"/>
    <col min="6" max="8" width="9.140625" style="209"/>
    <col min="9" max="16384" width="9.140625" style="210"/>
  </cols>
  <sheetData>
    <row r="1" spans="1:26" ht="15">
      <c r="A1" s="1035" t="str">
        <f>'Attach 3(JV)'!A1</f>
        <v>Specification No. :NESH/CSM/4905-01</v>
      </c>
      <c r="B1" s="1035"/>
      <c r="C1" s="1035"/>
      <c r="D1" s="1034" t="str">
        <f>"Attachment-17 "&amp;'Attach 3(JV)'!AT1</f>
        <v xml:space="preserve">Attachment-17 </v>
      </c>
      <c r="E1" s="1034"/>
    </row>
    <row r="2" spans="1:26" ht="10.5" customHeight="1">
      <c r="Z2" s="212">
        <f>'[6]Attach 3(JV)'!Z2</f>
        <v>0</v>
      </c>
    </row>
    <row r="3" spans="1:26" ht="118.5" customHeight="1">
      <c r="A3" s="951" t="str">
        <f>'Attach 3(JV)'!A3</f>
        <v>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B3" s="952"/>
      <c r="C3" s="952"/>
      <c r="D3" s="952"/>
      <c r="E3" s="952"/>
      <c r="F3" s="213"/>
      <c r="G3" s="214"/>
      <c r="H3" s="213"/>
    </row>
    <row r="4" spans="1:26" ht="6.75" customHeight="1">
      <c r="A4" s="215"/>
      <c r="H4" s="29"/>
      <c r="I4" s="11"/>
    </row>
    <row r="5" spans="1:26" ht="19.5" customHeight="1">
      <c r="A5" s="1036" t="s">
        <v>426</v>
      </c>
      <c r="B5" s="1036"/>
      <c r="C5" s="1036"/>
      <c r="D5" s="1036"/>
      <c r="E5" s="1036"/>
      <c r="F5" s="216"/>
      <c r="H5" s="29"/>
      <c r="I5" s="11"/>
    </row>
    <row r="6" spans="1:26" ht="7.5" customHeight="1">
      <c r="A6" s="217"/>
      <c r="H6" s="29"/>
      <c r="I6" s="11"/>
    </row>
    <row r="7" spans="1:26" ht="19.5" customHeight="1">
      <c r="A7" s="218" t="str">
        <f>'Attach 3(JV)'!A7</f>
        <v>Bidder’s Name and Address (Sole Bidder) :</v>
      </c>
      <c r="B7" s="217"/>
      <c r="C7" s="217"/>
      <c r="D7" s="15" t="str">
        <f>'[6]Attach 3(JV)'!E7</f>
        <v>To:</v>
      </c>
      <c r="H7" s="29"/>
      <c r="I7" s="11"/>
    </row>
    <row r="8" spans="1:26" ht="26.25" customHeight="1">
      <c r="A8" s="1037" t="str">
        <f>'Attach 3(JV)'!A8</f>
        <v/>
      </c>
      <c r="B8" s="1037"/>
      <c r="C8" s="1037"/>
      <c r="D8" s="12" t="str">
        <f>+'Attach 3(JV)'!E8</f>
        <v>Contracts &amp; Materials dept.</v>
      </c>
      <c r="H8" s="29"/>
      <c r="I8" s="11"/>
    </row>
    <row r="9" spans="1:26" ht="19.5" customHeight="1">
      <c r="A9" s="13" t="s">
        <v>345</v>
      </c>
      <c r="B9" s="720" t="str">
        <f>'Attach 3(JV)'!B9</f>
        <v/>
      </c>
      <c r="C9" s="720"/>
      <c r="D9" s="12" t="str">
        <f>+'Attach 3(JV)'!E9</f>
        <v>Power Grid Corporation of India Ltd.,</v>
      </c>
      <c r="H9" s="29"/>
      <c r="I9" s="11"/>
    </row>
    <row r="10" spans="1:26" ht="19.5" customHeight="1">
      <c r="A10" s="13" t="s">
        <v>346</v>
      </c>
      <c r="B10" s="720" t="str">
        <f>'Attach 3(JV)'!B10</f>
        <v/>
      </c>
      <c r="C10" s="720"/>
      <c r="D10" s="12" t="str">
        <f>+'Attach 3(JV)'!E10</f>
        <v>North Eastern Region,</v>
      </c>
      <c r="H10" s="29"/>
      <c r="I10" s="11"/>
    </row>
    <row r="11" spans="1:26" ht="19.5" customHeight="1">
      <c r="B11" s="720" t="str">
        <f>'Attach 3(JV)'!B11</f>
        <v/>
      </c>
      <c r="C11" s="720"/>
      <c r="D11" s="12" t="str">
        <f>+'Attach 3(JV)'!E11</f>
        <v>Dongtieh, Lower Nongrah,</v>
      </c>
    </row>
    <row r="12" spans="1:26" ht="14.25" customHeight="1">
      <c r="A12" s="217"/>
      <c r="B12" s="720" t="str">
        <f>'Attach 3(JV)'!B12</f>
        <v/>
      </c>
      <c r="C12" s="720"/>
      <c r="D12" s="12" t="str">
        <f>+'Attach 3(JV)'!E12</f>
        <v xml:space="preserve">Lapalang, Shillong – 793 006 (Meghalaya)     </v>
      </c>
    </row>
    <row r="13" spans="1:26" ht="19.5" customHeight="1">
      <c r="A13" s="211" t="s">
        <v>340</v>
      </c>
    </row>
    <row r="14" spans="1:26" ht="9.9499999999999993" customHeight="1">
      <c r="A14" s="217"/>
    </row>
    <row r="15" spans="1:26" ht="90" customHeight="1">
      <c r="A15" s="219">
        <v>1</v>
      </c>
      <c r="B15" s="1039" t="s">
        <v>427</v>
      </c>
      <c r="C15" s="1039"/>
      <c r="D15" s="1039"/>
      <c r="E15" s="1039"/>
      <c r="F15" s="220"/>
      <c r="G15" s="220"/>
      <c r="H15" s="220"/>
    </row>
    <row r="16" spans="1:26" ht="51.75" customHeight="1">
      <c r="A16" s="219">
        <v>2</v>
      </c>
      <c r="B16" s="1039" t="s">
        <v>428</v>
      </c>
      <c r="C16" s="1039"/>
      <c r="D16" s="1039"/>
      <c r="E16" s="1039"/>
      <c r="F16" s="220"/>
      <c r="G16" s="220"/>
      <c r="H16" s="220"/>
    </row>
    <row r="17" spans="1:8" ht="9" customHeight="1">
      <c r="A17" s="217"/>
      <c r="B17" s="217"/>
      <c r="C17" s="217"/>
      <c r="D17" s="217"/>
      <c r="E17" s="217"/>
      <c r="F17" s="220"/>
      <c r="G17" s="220"/>
      <c r="H17" s="220"/>
    </row>
    <row r="18" spans="1:8" s="209" customFormat="1" ht="97.5" customHeight="1">
      <c r="A18" s="221" t="s">
        <v>429</v>
      </c>
      <c r="B18" s="222" t="s">
        <v>343</v>
      </c>
      <c r="C18" s="222" t="s">
        <v>430</v>
      </c>
      <c r="D18" s="221" t="s">
        <v>431</v>
      </c>
      <c r="E18" s="221" t="s">
        <v>432</v>
      </c>
      <c r="G18" s="220"/>
      <c r="H18" s="220"/>
    </row>
    <row r="19" spans="1:8">
      <c r="A19" s="223"/>
      <c r="B19" s="224"/>
      <c r="C19" s="224"/>
      <c r="D19" s="225"/>
      <c r="E19" s="225"/>
      <c r="F19" s="220"/>
      <c r="G19" s="220"/>
      <c r="H19" s="220"/>
    </row>
    <row r="20" spans="1:8">
      <c r="A20" s="223"/>
      <c r="B20" s="224"/>
      <c r="C20" s="224"/>
      <c r="D20" s="225"/>
      <c r="E20" s="225"/>
      <c r="F20" s="220"/>
      <c r="G20" s="220"/>
      <c r="H20" s="220"/>
    </row>
    <row r="21" spans="1:8">
      <c r="A21" s="223"/>
      <c r="B21" s="224"/>
      <c r="C21" s="224"/>
      <c r="D21" s="225"/>
      <c r="E21" s="225"/>
      <c r="F21" s="220"/>
      <c r="G21" s="220"/>
      <c r="H21" s="220"/>
    </row>
    <row r="22" spans="1:8">
      <c r="A22" s="223"/>
      <c r="B22" s="224"/>
      <c r="C22" s="224"/>
      <c r="D22" s="225"/>
      <c r="E22" s="225"/>
      <c r="F22" s="220"/>
      <c r="G22" s="220"/>
      <c r="H22" s="220"/>
    </row>
    <row r="23" spans="1:8">
      <c r="A23" s="223"/>
      <c r="B23" s="224"/>
      <c r="C23" s="224"/>
      <c r="D23" s="225"/>
      <c r="E23" s="225"/>
      <c r="F23" s="220"/>
      <c r="G23" s="220"/>
      <c r="H23" s="220"/>
    </row>
    <row r="24" spans="1:8">
      <c r="A24" s="223"/>
      <c r="B24" s="224"/>
      <c r="C24" s="224"/>
      <c r="D24" s="225"/>
      <c r="E24" s="225"/>
      <c r="F24" s="220"/>
      <c r="G24" s="220"/>
      <c r="H24" s="220"/>
    </row>
    <row r="25" spans="1:8" ht="6" customHeight="1">
      <c r="A25" s="226"/>
      <c r="B25" s="227"/>
      <c r="C25" s="227"/>
      <c r="D25" s="228"/>
      <c r="E25" s="228"/>
      <c r="F25" s="220"/>
      <c r="G25" s="220"/>
      <c r="H25" s="220"/>
    </row>
    <row r="26" spans="1:8" ht="0.6" hidden="1" customHeight="1">
      <c r="A26" s="229"/>
      <c r="B26" s="230"/>
      <c r="C26" s="230"/>
      <c r="D26" s="231"/>
      <c r="E26" s="231"/>
      <c r="F26" s="220"/>
      <c r="G26" s="220"/>
      <c r="H26" s="220"/>
    </row>
    <row r="27" spans="1:8" ht="30" customHeight="1">
      <c r="A27" s="1040" t="s">
        <v>433</v>
      </c>
      <c r="B27" s="1040"/>
      <c r="C27" s="1040"/>
      <c r="D27" s="1040"/>
      <c r="E27" s="1040"/>
      <c r="F27" s="220"/>
      <c r="G27" s="220"/>
      <c r="H27" s="220"/>
    </row>
    <row r="28" spans="1:8">
      <c r="C28" s="232"/>
    </row>
    <row r="29" spans="1:8">
      <c r="A29" s="233" t="s">
        <v>7</v>
      </c>
      <c r="B29" s="234" t="str">
        <f>'Attach 3(JV)'!B24</f>
        <v>--</v>
      </c>
      <c r="C29" s="232" t="s">
        <v>5</v>
      </c>
      <c r="D29" s="235" t="str">
        <f>'Attach 3(JV)'!E24</f>
        <v/>
      </c>
    </row>
    <row r="30" spans="1:8">
      <c r="A30" s="233" t="s">
        <v>8</v>
      </c>
      <c r="B30" s="235" t="str">
        <f>'Attach 3(JV)'!B25</f>
        <v/>
      </c>
      <c r="C30" s="232" t="s">
        <v>6</v>
      </c>
      <c r="D30" s="235" t="str">
        <f>'Attach 3(JV)'!E25</f>
        <v/>
      </c>
    </row>
    <row r="31" spans="1:8">
      <c r="B31" s="236"/>
      <c r="C31" s="232"/>
      <c r="D31" s="232"/>
      <c r="E31" s="236"/>
    </row>
    <row r="32" spans="1:8" hidden="1">
      <c r="A32" s="206" t="str">
        <f>A1</f>
        <v>Specification No. :NESH/CSM/4905-01</v>
      </c>
      <c r="B32" s="207"/>
      <c r="C32" s="207"/>
      <c r="D32" s="207"/>
      <c r="E32" s="208" t="str">
        <f>D1</f>
        <v xml:space="preserve">Attachment-17 </v>
      </c>
    </row>
    <row r="33" spans="1:8" hidden="1"/>
    <row r="34" spans="1:8" ht="15" hidden="1">
      <c r="A34" s="1041" t="str">
        <f>A3</f>
        <v>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B34" s="1041"/>
      <c r="C34" s="1041"/>
      <c r="D34" s="1041"/>
      <c r="E34" s="1041"/>
    </row>
    <row r="35" spans="1:8" hidden="1">
      <c r="A35" s="215"/>
    </row>
    <row r="36" spans="1:8" ht="15" hidden="1">
      <c r="A36" s="1043" t="s">
        <v>372</v>
      </c>
      <c r="B36" s="1043"/>
      <c r="C36" s="1043"/>
      <c r="D36" s="1043"/>
      <c r="E36" s="1043"/>
      <c r="F36" s="210"/>
      <c r="G36" s="210"/>
      <c r="H36" s="210"/>
    </row>
    <row r="37" spans="1:8" hidden="1">
      <c r="A37" s="217"/>
      <c r="F37" s="210"/>
      <c r="G37" s="210"/>
      <c r="H37" s="210"/>
    </row>
    <row r="38" spans="1:8" hidden="1">
      <c r="A38" s="218" t="str">
        <f>'[6]Attach 3(JV)'!A15</f>
        <v>Name(s) and Addresse(s) of other partner(s)</v>
      </c>
      <c r="B38" s="217"/>
      <c r="C38" s="217"/>
      <c r="D38" s="15" t="str">
        <f>D7</f>
        <v>To:</v>
      </c>
      <c r="F38" s="210"/>
      <c r="G38" s="210"/>
      <c r="H38" s="210"/>
    </row>
    <row r="39" spans="1:8" hidden="1">
      <c r="A39" s="218" t="str">
        <f>'[6]Attach 3(JV)'!B16</f>
        <v/>
      </c>
      <c r="B39" s="217"/>
      <c r="C39" s="217"/>
      <c r="D39" s="12" t="str">
        <f>D8</f>
        <v>Contracts &amp; Materials dept.</v>
      </c>
      <c r="F39" s="210"/>
      <c r="G39" s="210"/>
      <c r="H39" s="210"/>
    </row>
    <row r="40" spans="1:8" hidden="1">
      <c r="A40" s="13" t="s">
        <v>345</v>
      </c>
      <c r="B40" s="720" t="str">
        <f>'[6]Attach 3(JV)'!B17:D17</f>
        <v xml:space="preserve">…… ……. …….. …… ……. …….. </v>
      </c>
      <c r="C40" s="720"/>
      <c r="D40" s="12" t="str">
        <f>D9</f>
        <v>Power Grid Corporation of India Ltd.,</v>
      </c>
      <c r="F40" s="210"/>
      <c r="G40" s="210"/>
      <c r="H40" s="210"/>
    </row>
    <row r="41" spans="1:8" hidden="1">
      <c r="A41" s="13" t="s">
        <v>346</v>
      </c>
      <c r="B41" s="720" t="str">
        <f>'[6]Attach 3(JV)'!B18:D18</f>
        <v xml:space="preserve">…… ……. …….. …… ……. …….. </v>
      </c>
      <c r="C41" s="720"/>
      <c r="D41" s="12" t="str">
        <f>D10</f>
        <v>North Eastern Region,</v>
      </c>
      <c r="F41" s="210"/>
      <c r="G41" s="210"/>
      <c r="H41" s="210"/>
    </row>
    <row r="42" spans="1:8" hidden="1">
      <c r="B42" s="720" t="str">
        <f>'[6]Attach 3(JV)'!B19:D19</f>
        <v xml:space="preserve">…… ……. …….. …… ……. …….. </v>
      </c>
      <c r="C42" s="720"/>
      <c r="D42" s="12" t="str">
        <f>D11</f>
        <v>Dongtieh, Lower Nongrah,</v>
      </c>
      <c r="F42" s="210"/>
      <c r="G42" s="210"/>
      <c r="H42" s="210"/>
    </row>
    <row r="43" spans="1:8" hidden="1">
      <c r="A43" s="217"/>
      <c r="B43" s="720" t="str">
        <f>'[6]Attach 3(JV)'!B20:D20</f>
        <v xml:space="preserve">…… ……. …….. …… ……. …….. </v>
      </c>
      <c r="C43" s="720"/>
      <c r="D43" s="12"/>
      <c r="F43" s="210"/>
      <c r="G43" s="210"/>
      <c r="H43" s="210"/>
    </row>
    <row r="44" spans="1:8" hidden="1">
      <c r="A44" s="211" t="s">
        <v>340</v>
      </c>
      <c r="F44" s="210"/>
      <c r="G44" s="210"/>
      <c r="H44" s="210"/>
    </row>
    <row r="45" spans="1:8" hidden="1">
      <c r="A45" s="217"/>
      <c r="F45" s="210"/>
      <c r="G45" s="210"/>
      <c r="H45" s="210"/>
    </row>
    <row r="46" spans="1:8" hidden="1">
      <c r="A46" s="1042" t="s">
        <v>373</v>
      </c>
      <c r="B46" s="1042"/>
      <c r="C46" s="1042"/>
      <c r="D46" s="1042"/>
      <c r="E46" s="1042"/>
      <c r="F46" s="210"/>
      <c r="G46" s="210"/>
      <c r="H46" s="210"/>
    </row>
    <row r="47" spans="1:8" hidden="1">
      <c r="A47" s="217"/>
      <c r="B47" s="217"/>
      <c r="C47" s="217"/>
      <c r="D47" s="217"/>
      <c r="E47" s="217"/>
      <c r="F47" s="210"/>
      <c r="G47" s="210"/>
      <c r="H47" s="210"/>
    </row>
    <row r="48" spans="1:8" ht="66" hidden="1">
      <c r="A48" s="221" t="s">
        <v>343</v>
      </c>
      <c r="B48" s="1038" t="s">
        <v>113</v>
      </c>
      <c r="C48" s="1038"/>
      <c r="D48" s="221" t="s">
        <v>114</v>
      </c>
      <c r="E48" s="221" t="s">
        <v>115</v>
      </c>
      <c r="F48" s="210"/>
      <c r="G48" s="210"/>
      <c r="H48" s="210"/>
    </row>
    <row r="49" spans="1:8" hidden="1">
      <c r="A49" s="237">
        <v>1</v>
      </c>
      <c r="B49" s="1033"/>
      <c r="C49" s="1033"/>
      <c r="D49" s="238"/>
      <c r="E49" s="238"/>
      <c r="F49" s="210"/>
      <c r="G49" s="210"/>
      <c r="H49" s="210"/>
    </row>
    <row r="50" spans="1:8" hidden="1">
      <c r="A50" s="237">
        <v>2</v>
      </c>
      <c r="B50" s="1033"/>
      <c r="C50" s="1033"/>
      <c r="D50" s="238"/>
      <c r="E50" s="238"/>
      <c r="F50" s="210"/>
      <c r="G50" s="210"/>
      <c r="H50" s="210"/>
    </row>
    <row r="51" spans="1:8" hidden="1">
      <c r="A51" s="237">
        <v>3</v>
      </c>
      <c r="B51" s="1033"/>
      <c r="C51" s="1033"/>
      <c r="D51" s="238"/>
      <c r="E51" s="238"/>
      <c r="F51" s="210"/>
      <c r="G51" s="210"/>
      <c r="H51" s="210"/>
    </row>
    <row r="52" spans="1:8" hidden="1">
      <c r="A52" s="237">
        <v>4</v>
      </c>
      <c r="B52" s="1033"/>
      <c r="C52" s="1033"/>
      <c r="D52" s="238"/>
      <c r="E52" s="238"/>
      <c r="F52" s="210"/>
      <c r="G52" s="210"/>
      <c r="H52" s="210"/>
    </row>
    <row r="53" spans="1:8" hidden="1">
      <c r="A53" s="237">
        <v>5</v>
      </c>
      <c r="B53" s="1033"/>
      <c r="C53" s="1033"/>
      <c r="D53" s="238"/>
      <c r="E53" s="238"/>
      <c r="F53" s="210"/>
      <c r="G53" s="210"/>
      <c r="H53" s="210"/>
    </row>
    <row r="54" spans="1:8" hidden="1">
      <c r="A54" s="237">
        <v>6</v>
      </c>
      <c r="B54" s="1033"/>
      <c r="C54" s="1033"/>
      <c r="D54" s="238"/>
      <c r="E54" s="238"/>
      <c r="F54" s="210"/>
      <c r="G54" s="210"/>
      <c r="H54" s="210"/>
    </row>
    <row r="55" spans="1:8" hidden="1">
      <c r="A55" s="217"/>
      <c r="B55" s="217"/>
      <c r="C55" s="217"/>
      <c r="D55" s="217"/>
      <c r="E55" s="217"/>
      <c r="F55" s="210"/>
      <c r="G55" s="210"/>
      <c r="H55" s="210"/>
    </row>
    <row r="56" spans="1:8" ht="15" hidden="1">
      <c r="A56" s="239"/>
      <c r="B56" s="239"/>
      <c r="C56" s="239"/>
      <c r="D56" s="239"/>
      <c r="E56" s="239"/>
      <c r="F56" s="210"/>
      <c r="G56" s="210"/>
      <c r="H56" s="210"/>
    </row>
    <row r="57" spans="1:8" ht="15" hidden="1">
      <c r="A57" s="239" t="s">
        <v>7</v>
      </c>
      <c r="B57" s="234" t="str">
        <f>B29</f>
        <v>--</v>
      </c>
      <c r="C57" s="239" t="s">
        <v>5</v>
      </c>
      <c r="D57" s="239" t="str">
        <f>D29</f>
        <v/>
      </c>
      <c r="E57" s="239"/>
      <c r="F57" s="210"/>
      <c r="G57" s="210"/>
      <c r="H57" s="210"/>
    </row>
    <row r="58" spans="1:8" ht="15" hidden="1">
      <c r="A58" s="239" t="s">
        <v>8</v>
      </c>
      <c r="B58" s="239" t="str">
        <f>B30</f>
        <v/>
      </c>
      <c r="C58" s="239" t="s">
        <v>6</v>
      </c>
      <c r="D58" s="239" t="str">
        <f>D30</f>
        <v/>
      </c>
      <c r="E58" s="239"/>
      <c r="F58" s="210"/>
      <c r="G58" s="210"/>
      <c r="H58" s="210"/>
    </row>
    <row r="59" spans="1:8" ht="15" hidden="1">
      <c r="A59" s="239"/>
      <c r="B59" s="239"/>
      <c r="C59" s="239"/>
      <c r="D59" s="239"/>
      <c r="E59" s="239"/>
      <c r="F59" s="210"/>
      <c r="G59" s="210"/>
      <c r="H59" s="210"/>
    </row>
    <row r="60" spans="1:8" hidden="1">
      <c r="A60" s="206" t="str">
        <f>A32</f>
        <v>Specification No. :NESH/CSM/4905-01</v>
      </c>
      <c r="B60" s="207"/>
      <c r="C60" s="207"/>
      <c r="D60" s="207"/>
      <c r="E60" s="208" t="str">
        <f>E32</f>
        <v xml:space="preserve">Attachment-17 </v>
      </c>
      <c r="F60" s="210"/>
      <c r="G60" s="210"/>
      <c r="H60" s="210"/>
    </row>
    <row r="61" spans="1:8" hidden="1">
      <c r="F61" s="210"/>
      <c r="G61" s="210"/>
      <c r="H61" s="210"/>
    </row>
    <row r="62" spans="1:8" ht="15" hidden="1">
      <c r="A62" s="1041" t="str">
        <f>A34</f>
        <v>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B62" s="1041"/>
      <c r="C62" s="1041"/>
      <c r="D62" s="1041"/>
      <c r="E62" s="1041"/>
      <c r="F62" s="210"/>
      <c r="G62" s="210"/>
      <c r="H62" s="210"/>
    </row>
    <row r="63" spans="1:8" hidden="1">
      <c r="A63" s="215"/>
      <c r="F63" s="210"/>
      <c r="G63" s="210"/>
      <c r="H63" s="210"/>
    </row>
    <row r="64" spans="1:8" ht="15" hidden="1">
      <c r="A64" s="1043" t="s">
        <v>372</v>
      </c>
      <c r="B64" s="1043"/>
      <c r="C64" s="1043"/>
      <c r="D64" s="1043"/>
      <c r="E64" s="1043"/>
      <c r="F64" s="210"/>
      <c r="G64" s="210"/>
      <c r="H64" s="210"/>
    </row>
    <row r="65" spans="1:8" hidden="1">
      <c r="A65" s="217"/>
      <c r="F65" s="210"/>
      <c r="G65" s="210"/>
      <c r="H65" s="210"/>
    </row>
    <row r="66" spans="1:8" hidden="1">
      <c r="A66" s="218" t="str">
        <f>'[6]Attach 3(JV)'!A15</f>
        <v>Name(s) and Addresse(s) of other partner(s)</v>
      </c>
      <c r="B66" s="217"/>
      <c r="C66" s="217"/>
      <c r="D66" s="15" t="str">
        <f>D7</f>
        <v>To:</v>
      </c>
      <c r="F66" s="210"/>
      <c r="G66" s="210"/>
      <c r="H66" s="210"/>
    </row>
    <row r="67" spans="1:8" hidden="1">
      <c r="A67" s="218" t="str">
        <f>'[6]Attach 3(JV)'!E16</f>
        <v/>
      </c>
      <c r="B67" s="217"/>
      <c r="C67" s="217"/>
      <c r="D67" s="12" t="str">
        <f>D8</f>
        <v>Contracts &amp; Materials dept.</v>
      </c>
      <c r="F67" s="210"/>
      <c r="G67" s="210"/>
      <c r="H67" s="210"/>
    </row>
    <row r="68" spans="1:8" hidden="1">
      <c r="A68" s="13" t="s">
        <v>345</v>
      </c>
      <c r="B68" s="720" t="str">
        <f>'[6]Attach 3(JV)'!E17</f>
        <v/>
      </c>
      <c r="C68" s="720"/>
      <c r="D68" s="12" t="str">
        <f>D9</f>
        <v>Power Grid Corporation of India Ltd.,</v>
      </c>
      <c r="F68" s="210"/>
      <c r="G68" s="210"/>
      <c r="H68" s="210"/>
    </row>
    <row r="69" spans="1:8" hidden="1">
      <c r="A69" s="13" t="s">
        <v>346</v>
      </c>
      <c r="B69" s="720" t="str">
        <f>'[6]Attach 3(JV)'!E18</f>
        <v/>
      </c>
      <c r="C69" s="720"/>
      <c r="D69" s="12" t="str">
        <f>D10</f>
        <v>North Eastern Region,</v>
      </c>
      <c r="F69" s="210"/>
      <c r="G69" s="210"/>
      <c r="H69" s="210"/>
    </row>
    <row r="70" spans="1:8" hidden="1">
      <c r="B70" s="720" t="str">
        <f>'[6]Attach 3(JV)'!E19</f>
        <v/>
      </c>
      <c r="C70" s="720"/>
      <c r="D70" s="12" t="str">
        <f>D11</f>
        <v>Dongtieh, Lower Nongrah,</v>
      </c>
      <c r="F70" s="210"/>
      <c r="G70" s="210"/>
      <c r="H70" s="210"/>
    </row>
    <row r="71" spans="1:8" hidden="1">
      <c r="A71" s="217"/>
      <c r="B71" s="720" t="str">
        <f>'[6]Attach 3(JV)'!E20</f>
        <v/>
      </c>
      <c r="C71" s="720"/>
      <c r="D71" s="12"/>
      <c r="F71" s="210"/>
      <c r="G71" s="210"/>
      <c r="H71" s="210"/>
    </row>
    <row r="72" spans="1:8" hidden="1">
      <c r="A72" s="211" t="s">
        <v>340</v>
      </c>
      <c r="F72" s="210"/>
      <c r="G72" s="210"/>
      <c r="H72" s="210"/>
    </row>
    <row r="73" spans="1:8" hidden="1">
      <c r="A73" s="217"/>
      <c r="F73" s="210"/>
      <c r="G73" s="210"/>
      <c r="H73" s="210"/>
    </row>
    <row r="74" spans="1:8" hidden="1">
      <c r="A74" s="1042" t="s">
        <v>373</v>
      </c>
      <c r="B74" s="1042"/>
      <c r="C74" s="1042"/>
      <c r="D74" s="1042"/>
      <c r="E74" s="1042"/>
      <c r="F74" s="210"/>
      <c r="G74" s="210"/>
      <c r="H74" s="210"/>
    </row>
    <row r="75" spans="1:8" hidden="1">
      <c r="A75" s="217"/>
      <c r="B75" s="217"/>
      <c r="C75" s="217"/>
      <c r="D75" s="217"/>
      <c r="E75" s="217"/>
      <c r="F75" s="210"/>
      <c r="G75" s="210"/>
      <c r="H75" s="210"/>
    </row>
    <row r="76" spans="1:8" ht="66" hidden="1">
      <c r="A76" s="221" t="s">
        <v>343</v>
      </c>
      <c r="B76" s="1038" t="s">
        <v>113</v>
      </c>
      <c r="C76" s="1038"/>
      <c r="D76" s="221" t="s">
        <v>114</v>
      </c>
      <c r="E76" s="221" t="s">
        <v>115</v>
      </c>
      <c r="F76" s="210"/>
      <c r="G76" s="210"/>
      <c r="H76" s="210"/>
    </row>
    <row r="77" spans="1:8" hidden="1">
      <c r="A77" s="237">
        <v>1</v>
      </c>
      <c r="B77" s="1033"/>
      <c r="C77" s="1033"/>
      <c r="D77" s="238"/>
      <c r="E77" s="238"/>
      <c r="F77" s="210"/>
      <c r="G77" s="210"/>
      <c r="H77" s="210"/>
    </row>
    <row r="78" spans="1:8" hidden="1">
      <c r="A78" s="237">
        <v>2</v>
      </c>
      <c r="B78" s="1033"/>
      <c r="C78" s="1033"/>
      <c r="D78" s="238"/>
      <c r="E78" s="238"/>
      <c r="F78" s="210"/>
      <c r="G78" s="210"/>
      <c r="H78" s="210"/>
    </row>
    <row r="79" spans="1:8" hidden="1">
      <c r="A79" s="237">
        <v>3</v>
      </c>
      <c r="B79" s="1033"/>
      <c r="C79" s="1033"/>
      <c r="D79" s="238"/>
      <c r="E79" s="238"/>
      <c r="F79" s="210"/>
      <c r="G79" s="210"/>
      <c r="H79" s="210"/>
    </row>
    <row r="80" spans="1:8" hidden="1">
      <c r="A80" s="237">
        <v>4</v>
      </c>
      <c r="B80" s="1033"/>
      <c r="C80" s="1033"/>
      <c r="D80" s="238"/>
      <c r="E80" s="238"/>
      <c r="F80" s="210"/>
      <c r="G80" s="210"/>
      <c r="H80" s="210"/>
    </row>
    <row r="81" spans="1:8" hidden="1">
      <c r="A81" s="237">
        <v>5</v>
      </c>
      <c r="B81" s="1033"/>
      <c r="C81" s="1033"/>
      <c r="D81" s="238"/>
      <c r="E81" s="238"/>
      <c r="F81" s="210"/>
      <c r="G81" s="210"/>
      <c r="H81" s="210"/>
    </row>
    <row r="82" spans="1:8" hidden="1">
      <c r="A82" s="237">
        <v>6</v>
      </c>
      <c r="B82" s="1033"/>
      <c r="C82" s="1033"/>
      <c r="D82" s="238"/>
      <c r="E82" s="238"/>
      <c r="F82" s="210"/>
      <c r="G82" s="210"/>
      <c r="H82" s="210"/>
    </row>
    <row r="83" spans="1:8" hidden="1">
      <c r="A83" s="217"/>
      <c r="B83" s="217"/>
      <c r="C83" s="217"/>
      <c r="D83" s="217"/>
      <c r="E83" s="217"/>
      <c r="F83" s="210"/>
      <c r="G83" s="210"/>
      <c r="H83" s="210"/>
    </row>
    <row r="84" spans="1:8" ht="15" hidden="1">
      <c r="A84" s="239"/>
      <c r="B84" s="239"/>
      <c r="C84" s="239"/>
      <c r="D84" s="239"/>
      <c r="E84" s="239"/>
      <c r="F84" s="210"/>
      <c r="G84" s="210"/>
      <c r="H84" s="210"/>
    </row>
    <row r="85" spans="1:8" ht="15" hidden="1">
      <c r="A85" s="239" t="s">
        <v>7</v>
      </c>
      <c r="B85" s="234" t="str">
        <f>B57</f>
        <v>--</v>
      </c>
      <c r="C85" s="239" t="s">
        <v>5</v>
      </c>
      <c r="D85" s="239" t="str">
        <f>D57</f>
        <v/>
      </c>
      <c r="E85" s="239"/>
      <c r="F85" s="210"/>
      <c r="G85" s="210"/>
      <c r="H85" s="210"/>
    </row>
    <row r="86" spans="1:8" ht="15" hidden="1">
      <c r="A86" s="239" t="s">
        <v>8</v>
      </c>
      <c r="B86" s="239" t="str">
        <f>B58</f>
        <v/>
      </c>
      <c r="C86" s="239" t="s">
        <v>6</v>
      </c>
      <c r="D86" s="239" t="str">
        <f>D58</f>
        <v/>
      </c>
      <c r="E86" s="239"/>
      <c r="F86" s="210"/>
      <c r="G86" s="210"/>
      <c r="H86" s="210"/>
    </row>
    <row r="87" spans="1:8" ht="15" hidden="1">
      <c r="A87" s="239"/>
      <c r="B87" s="239"/>
      <c r="C87" s="239"/>
      <c r="D87" s="239"/>
      <c r="E87" s="239"/>
      <c r="F87" s="210"/>
      <c r="G87" s="210"/>
      <c r="H87" s="210"/>
    </row>
    <row r="88" spans="1:8" hidden="1">
      <c r="A88" s="240"/>
      <c r="B88" s="240"/>
      <c r="C88" s="240"/>
      <c r="D88" s="240"/>
      <c r="E88" s="240"/>
      <c r="F88" s="210"/>
      <c r="G88" s="210"/>
      <c r="H88" s="210"/>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algorithmName="SHA-512" hashValue="ywfoWN4916Au5pyqhjXWTHJZzuowfctc+Ur77PWuY73c0wGi4YsUtEBcosb+Xrn+3si69VDMQAg4ZOlLrHcrqA==" saltValue="+g0v0J99PddCx/quV+OtRA==" spinCount="100000" sheet="1" formatColumns="0" formatRows="0" selectLockedCells="1"/>
  <customSheetViews>
    <customSheetView guid="{6B7F77A9-4430-40F3-B9B2-DA771FBECFA7}" scale="90" showPageBreaks="1" fitToPage="1" printArea="1" hiddenRows="1" view="pageBreakPreview" topLeftCell="A19">
      <selection activeCell="A19" sqref="A19"/>
      <pageMargins left="0.7" right="0.7" top="0.44" bottom="0.2" header="0.25" footer="0.2"/>
      <pageSetup scale="82" fitToHeight="0" orientation="portrait" r:id="rId1"/>
    </customSheetView>
    <customSheetView guid="{FB41F969-87BE-4AD1-A99C-A5F9EA1C8FCB}" scale="90" showPageBreaks="1" fitToPage="1" printArea="1" hiddenRows="1" view="pageBreakPreview" topLeftCell="A10">
      <selection activeCell="A19" sqref="A19"/>
      <pageMargins left="0.7" right="0.7" top="0.44" bottom="0.2" header="0.25" footer="0.2"/>
      <pageSetup scale="82" fitToHeight="0" orientation="portrait" r:id="rId2"/>
    </customSheetView>
    <customSheetView guid="{47D52ECC-373D-4A7A-838F-7112A4A0A94F}" showPageBreaks="1" fitToPage="1" printArea="1" hiddenRows="1" view="pageBreakPreview">
      <selection activeCell="A19" sqref="A19"/>
      <pageMargins left="0.7" right="0.7" top="0.44" bottom="0.2" header="0.25" footer="0.2"/>
      <pageSetup scale="82" fitToHeight="0" orientation="portrait" r:id="rId3"/>
    </customSheetView>
    <customSheetView guid="{BA86FE7A-199D-4ABD-A444-AE6BFDF4BCC9}" showPageBreaks="1" fitToPage="1" printArea="1" hiddenRows="1" view="pageBreakPreview" topLeftCell="A4">
      <selection activeCell="E23" sqref="E23"/>
      <pageMargins left="0.7" right="0.7" top="0.44" bottom="0.2" header="0.25" footer="0.2"/>
      <pageSetup scale="82" fitToHeight="0" orientation="portrait" r:id="rId4"/>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5"/>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6"/>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7"/>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8"/>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9"/>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0"/>
    </customSheetView>
    <customSheetView guid="{F9FE2C60-2849-4C32-B532-2B1A89FFA9CD}" fitToPage="1" hiddenRows="1" topLeftCell="A19">
      <selection activeCell="A19" sqref="A19"/>
      <pageMargins left="0.7" right="0.7" top="0.44" bottom="0.2" header="0.25" footer="0.2"/>
      <pageSetup paperSize="9" fitToHeight="0" orientation="portrait" r:id="rId11"/>
    </customSheetView>
    <customSheetView guid="{7A9EA6D6-4DDF-43D9-92E6-C6AFAD14E266}" fitToPage="1" hiddenRows="1" topLeftCell="A11">
      <selection activeCell="A19" sqref="A19"/>
      <pageMargins left="0.7" right="0.7" top="0.44" bottom="0.2" header="0.25" footer="0.2"/>
      <pageSetup paperSize="9" fitToHeight="0" orientation="portrait" r:id="rId12"/>
    </customSheetView>
    <customSheetView guid="{DC28ED1E-3E35-4094-9C2B-5C0A1C1D459C}" showPageBreaks="1" fitToPage="1" printArea="1" hiddenRows="1">
      <selection activeCell="A19" sqref="A19"/>
      <pageMargins left="0.7" right="0.7" top="0.44" bottom="0.2" header="0.25" footer="0.2"/>
      <pageSetup paperSize="9" fitToHeight="0" orientation="portrait" r:id="rId13"/>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4"/>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5"/>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6"/>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17"/>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18"/>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19"/>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20"/>
    </customSheetView>
    <customSheetView guid="{347D9A5E-5167-4CD7-A121-BEAF211F64E4}" showPageBreaks="1" fitToPage="1" printArea="1" hiddenRows="1" view="pageBreakPreview">
      <selection activeCell="A19" sqref="A19"/>
      <pageMargins left="0.7" right="0.7" top="0.44" bottom="0.2" header="0.25" footer="0.2"/>
      <pageSetup scale="82" fitToHeight="0" orientation="portrait" r:id="rId21"/>
    </customSheetView>
    <customSheetView guid="{72B383D4-8341-48BE-BBCC-63C6785ABF81}" showPageBreaks="1" fitToPage="1" printArea="1" hiddenRows="1" view="pageBreakPreview" topLeftCell="A4">
      <selection activeCell="A19" sqref="A19"/>
      <pageMargins left="0.7" right="0.7" top="0.44" bottom="0.2" header="0.25" footer="0.2"/>
      <pageSetup scale="82" fitToHeight="0" orientation="portrait" r:id="rId22"/>
    </customSheetView>
    <customSheetView guid="{FA2C7011-FA7A-401B-B8DD-29ECBD541846}" scale="90" showPageBreaks="1" fitToPage="1" printArea="1" hiddenRows="1" view="pageBreakPreview" topLeftCell="A10">
      <selection activeCell="A19" sqref="A19"/>
      <pageMargins left="0.7" right="0.7" top="0.44" bottom="0.2" header="0.25" footer="0.2"/>
      <pageSetup scale="82" fitToHeight="0" orientation="portrait" r:id="rId23"/>
    </customSheetView>
    <customSheetView guid="{7706378E-40E2-4583-90AF-E6E1DCB3696C}" scale="90" showPageBreaks="1" fitToPage="1" printArea="1" hiddenRows="1" view="pageBreakPreview" topLeftCell="A19">
      <selection activeCell="A19" sqref="A19"/>
      <pageMargins left="0.7" right="0.7" top="0.44" bottom="0.2" header="0.25" footer="0.2"/>
      <pageSetup scale="82" fitToHeight="0" orientation="portrait" r:id="rId24"/>
    </customSheetView>
  </customSheetViews>
  <mergeCells count="40">
    <mergeCell ref="B71:C71"/>
    <mergeCell ref="B81:C81"/>
    <mergeCell ref="B82:C82"/>
    <mergeCell ref="A74:E74"/>
    <mergeCell ref="B76:C76"/>
    <mergeCell ref="B77:C77"/>
    <mergeCell ref="B78:C78"/>
    <mergeCell ref="B79:C79"/>
    <mergeCell ref="B80:C80"/>
    <mergeCell ref="B51:C51"/>
    <mergeCell ref="B52:C52"/>
    <mergeCell ref="B53:C53"/>
    <mergeCell ref="B69:C69"/>
    <mergeCell ref="B70:C70"/>
    <mergeCell ref="B54:C54"/>
    <mergeCell ref="A62:E62"/>
    <mergeCell ref="A64:E64"/>
    <mergeCell ref="B68:C68"/>
    <mergeCell ref="B16:E16"/>
    <mergeCell ref="A27:E27"/>
    <mergeCell ref="A34:E34"/>
    <mergeCell ref="A46:E46"/>
    <mergeCell ref="A36:E36"/>
    <mergeCell ref="B40:C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s>
  <conditionalFormatting sqref="A60:E83">
    <cfRule type="expression" dxfId="1" priority="1" stopIfTrue="1">
      <formula>$Z$2&lt;2</formula>
    </cfRule>
  </conditionalFormatting>
  <conditionalFormatting sqref="B32:B56 A32:A59 C32:E59 B58:B59 B84 A84:A88 C84:E88 B86:B88">
    <cfRule type="expression" dxfId="0" priority="2" stopIfTrue="1">
      <formula>$Z$2&lt;1</formula>
    </cfRule>
  </conditionalFormatting>
  <pageMargins left="0.7" right="0.7" top="0.44" bottom="0.2" header="0.25" footer="0.2"/>
  <pageSetup scale="82" fitToHeight="0" orientation="portrait" r:id="rId25"/>
  <drawing r:id="rId2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FF0000"/>
    <pageSetUpPr fitToPage="1"/>
  </sheetPr>
  <dimension ref="A1:I34"/>
  <sheetViews>
    <sheetView showGridLines="0" view="pageBreakPreview" zoomScaleSheetLayoutView="100" workbookViewId="0">
      <selection activeCell="B12" sqref="B12:D12"/>
    </sheetView>
  </sheetViews>
  <sheetFormatPr defaultColWidth="9.140625" defaultRowHeight="16.5"/>
  <cols>
    <col min="1" max="1" width="12.140625" style="28" customWidth="1"/>
    <col min="2" max="2" width="20.5703125" style="28" customWidth="1"/>
    <col min="3" max="3" width="15.28515625" style="28" customWidth="1"/>
    <col min="4" max="4" width="15.42578125" style="28" customWidth="1"/>
    <col min="5" max="5" width="39.28515625" style="28" customWidth="1"/>
    <col min="6" max="8" width="9.140625" style="23"/>
    <col min="9" max="16384" width="9.140625" style="24"/>
  </cols>
  <sheetData>
    <row r="1" spans="1:9" ht="15">
      <c r="A1" s="723" t="str">
        <f>'Attach 3(JV)'!A1</f>
        <v>Specification No. :NESH/CSM/4905-01</v>
      </c>
      <c r="B1" s="723"/>
      <c r="C1" s="723"/>
      <c r="D1" s="723"/>
      <c r="E1" s="242" t="str">
        <f>"Attachment-18 " &amp; 'Attach 3(JV)'!AT1</f>
        <v xml:space="preserve">Attachment-18 </v>
      </c>
    </row>
    <row r="3" spans="1:9" ht="92.25" customHeight="1">
      <c r="A3" s="951" t="str">
        <f>'Attach 3(JV)'!A3</f>
        <v>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B3" s="952"/>
      <c r="C3" s="952"/>
      <c r="D3" s="952"/>
      <c r="E3" s="952"/>
      <c r="F3" s="25"/>
      <c r="G3" s="26"/>
      <c r="H3" s="25"/>
    </row>
    <row r="4" spans="1:9" ht="20.100000000000001" customHeight="1">
      <c r="A4" s="27"/>
      <c r="H4" s="29"/>
      <c r="I4" s="11"/>
    </row>
    <row r="5" spans="1:9" ht="20.100000000000001" customHeight="1">
      <c r="A5" s="669" t="s">
        <v>443</v>
      </c>
      <c r="B5" s="669"/>
      <c r="C5" s="669"/>
      <c r="D5" s="669"/>
      <c r="E5" s="669"/>
      <c r="F5" s="30"/>
      <c r="H5" s="29"/>
      <c r="I5" s="11"/>
    </row>
    <row r="6" spans="1:9" ht="20.100000000000001" customHeight="1">
      <c r="A6" s="31"/>
      <c r="H6" s="29"/>
      <c r="I6" s="11"/>
    </row>
    <row r="7" spans="1:9" ht="20.100000000000001" customHeight="1">
      <c r="A7" s="32" t="str">
        <f>'Attach 3(JV)'!A7</f>
        <v>Bidder’s Name and Address (Sole Bidder) :</v>
      </c>
      <c r="E7" s="15" t="str">
        <f>'Attach 3(JV)'!E7</f>
        <v>To:</v>
      </c>
      <c r="H7" s="29"/>
      <c r="I7" s="11"/>
    </row>
    <row r="8" spans="1:9" ht="36" customHeight="1">
      <c r="A8" s="717" t="str">
        <f>'Attach 3(JV)'!A8</f>
        <v/>
      </c>
      <c r="B8" s="717"/>
      <c r="C8" s="717"/>
      <c r="D8" s="717"/>
      <c r="E8" s="12" t="str">
        <f>'Attach 3(JV)'!E8</f>
        <v>Contracts &amp; Materials dept.</v>
      </c>
      <c r="H8" s="29"/>
      <c r="I8" s="11"/>
    </row>
    <row r="9" spans="1:9" ht="20.100000000000001" customHeight="1">
      <c r="A9" s="13" t="s">
        <v>345</v>
      </c>
      <c r="B9" s="720" t="str">
        <f>'Attach 3(JV)'!B9</f>
        <v/>
      </c>
      <c r="C9" s="720"/>
      <c r="D9" s="720"/>
      <c r="E9" s="12" t="str">
        <f>'Attach 3(JV)'!E9</f>
        <v>Power Grid Corporation of India Ltd.,</v>
      </c>
      <c r="H9" s="29"/>
      <c r="I9" s="11"/>
    </row>
    <row r="10" spans="1:9" ht="20.100000000000001" customHeight="1">
      <c r="A10" s="13" t="s">
        <v>346</v>
      </c>
      <c r="B10" s="720" t="str">
        <f>'Attach 3(JV)'!B10</f>
        <v/>
      </c>
      <c r="C10" s="720"/>
      <c r="D10" s="720"/>
      <c r="E10" s="12" t="str">
        <f>'Attach 3(JV)'!E10</f>
        <v>North Eastern Region,</v>
      </c>
      <c r="H10" s="29"/>
      <c r="I10" s="11"/>
    </row>
    <row r="11" spans="1:9" ht="20.100000000000001" customHeight="1">
      <c r="B11" s="720" t="str">
        <f>'Attach 3(JV)'!B11</f>
        <v/>
      </c>
      <c r="C11" s="720"/>
      <c r="D11" s="720"/>
      <c r="E11" s="12" t="str">
        <f>'Attach 3(JV)'!E11</f>
        <v>Dongtieh, Lower Nongrah,</v>
      </c>
    </row>
    <row r="12" spans="1:9" ht="20.100000000000001" customHeight="1">
      <c r="A12" s="31"/>
      <c r="B12" s="720" t="str">
        <f>'Attach 3(JV)'!B12</f>
        <v/>
      </c>
      <c r="C12" s="720"/>
      <c r="D12" s="720"/>
      <c r="E12" s="12" t="str">
        <f>'Attach 3(JV)'!E12</f>
        <v xml:space="preserve">Lapalang, Shillong – 793 006 (Meghalaya)     </v>
      </c>
    </row>
    <row r="13" spans="1:9" ht="20.100000000000001" customHeight="1">
      <c r="A13" s="31"/>
      <c r="B13" s="99"/>
      <c r="C13" s="99"/>
      <c r="D13" s="99"/>
      <c r="E13" s="24"/>
    </row>
    <row r="14" spans="1:9" ht="20.100000000000001" customHeight="1">
      <c r="A14" s="28" t="s">
        <v>340</v>
      </c>
    </row>
    <row r="15" spans="1:9" ht="20.100000000000001" customHeight="1">
      <c r="A15" s="31"/>
    </row>
    <row r="16" spans="1:9" ht="20.100000000000001" customHeight="1">
      <c r="A16" s="673" t="s">
        <v>483</v>
      </c>
      <c r="B16" s="673"/>
      <c r="C16" s="673"/>
      <c r="D16" s="673"/>
      <c r="E16" s="673"/>
    </row>
    <row r="17" spans="1:5" ht="20.100000000000001" customHeight="1">
      <c r="A17" s="31"/>
    </row>
    <row r="18" spans="1:5" ht="20.100000000000001" customHeight="1">
      <c r="A18" s="31"/>
    </row>
    <row r="19" spans="1:5">
      <c r="A19" s="35" t="s">
        <v>7</v>
      </c>
      <c r="B19" s="57" t="str">
        <f>'Attach 3(JV)'!B24</f>
        <v>--</v>
      </c>
      <c r="C19" s="39"/>
      <c r="D19" s="36" t="s">
        <v>5</v>
      </c>
      <c r="E19" s="184" t="str">
        <f>'Attach 3(JV)'!E24</f>
        <v/>
      </c>
    </row>
    <row r="20" spans="1:5">
      <c r="A20" s="35" t="s">
        <v>8</v>
      </c>
      <c r="B20" s="184" t="str">
        <f>'Attach 3(JV)'!B25</f>
        <v/>
      </c>
      <c r="C20" s="39"/>
      <c r="D20" s="36" t="s">
        <v>6</v>
      </c>
      <c r="E20" s="184" t="str">
        <f>'Attach 3(JV)'!E25</f>
        <v/>
      </c>
    </row>
    <row r="21" spans="1:5" ht="33" customHeight="1">
      <c r="D21" s="36"/>
    </row>
    <row r="22" spans="1:5" ht="20.100000000000001" customHeight="1"/>
    <row r="23" spans="1:5" ht="20.100000000000001" customHeight="1">
      <c r="A23" s="37"/>
    </row>
    <row r="24" spans="1:5" ht="20.100000000000001" customHeight="1"/>
    <row r="25" spans="1:5" ht="20.100000000000001" customHeight="1"/>
    <row r="26" spans="1:5" ht="20.100000000000001" customHeight="1">
      <c r="A26" s="37"/>
    </row>
    <row r="27" spans="1:5" ht="20.100000000000001" customHeight="1"/>
    <row r="28" spans="1:5" ht="20.100000000000001" customHeight="1">
      <c r="A28" s="37"/>
    </row>
    <row r="29" spans="1:5" ht="20.100000000000001" customHeight="1"/>
    <row r="30" spans="1:5" ht="20.100000000000001" customHeight="1">
      <c r="A30" s="37"/>
    </row>
    <row r="31" spans="1:5" ht="20.100000000000001" customHeight="1"/>
    <row r="32" spans="1:5" ht="20.100000000000001" customHeight="1"/>
    <row r="33" ht="20.100000000000001" customHeight="1"/>
    <row r="34" ht="20.100000000000001" customHeight="1"/>
  </sheetData>
  <sheetProtection formatColumns="0" formatRows="0" selectLockedCells="1"/>
  <customSheetViews>
    <customSheetView guid="{6B7F77A9-4430-40F3-B9B2-DA771FBECFA7}" showPageBreaks="1" showGridLines="0" fitToPage="1" printArea="1" view="pageBreakPreview">
      <selection activeCell="D17" sqref="D17"/>
      <pageMargins left="0.75" right="0.63" top="0.57999999999999996" bottom="0.6" header="0.34" footer="0.35"/>
      <pageSetup scale="98"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selection activeCell="D17" sqref="D17"/>
      <pageMargins left="0.75" right="0.63" top="0.57999999999999996" bottom="0.6" header="0.34" footer="0.35"/>
      <pageSetup scale="98"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topLeftCell="A8">
      <selection activeCell="A3" sqref="A3:E3"/>
      <pageMargins left="0.75" right="0.63" top="0.57999999999999996" bottom="0.6" header="0.34" footer="0.35"/>
      <pageSetup scale="98" orientation="portrait" r:id="rId3"/>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A3" sqref="A3:E3"/>
      <pageMargins left="0.75" right="0.63" top="0.57999999999999996" bottom="0.6" header="0.34" footer="0.35"/>
      <pageSetup scale="98"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7"/>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8"/>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9"/>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1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11"/>
      <headerFooter alignWithMargins="0">
        <oddFooter>&amp;R&amp;"Book Antiqua,Bold"&amp;8 Page &amp;P of &amp;N</oddFooter>
      </headerFooter>
    </customSheetView>
    <customSheetView guid="{347D9A5E-5167-4CD7-A121-BEAF211F64E4}" showPageBreaks="1" showGridLines="0" fitToPage="1" printArea="1" view="pageBreakPreview" topLeftCell="A8">
      <selection activeCell="A3" sqref="A3:E3"/>
      <pageMargins left="0.75" right="0.63" top="0.57999999999999996" bottom="0.6" header="0.34" footer="0.35"/>
      <pageSetup scale="98" orientation="portrait" r:id="rId12"/>
      <headerFooter alignWithMargins="0">
        <oddFooter>&amp;R&amp;"Book Antiqua,Bold"&amp;8 Page &amp;P of &amp;N</oddFooter>
      </headerFooter>
    </customSheetView>
    <customSheetView guid="{72B383D4-8341-48BE-BBCC-63C6785ABF81}" showPageBreaks="1" showGridLines="0" fitToPage="1" printArea="1" view="pageBreakPreview">
      <selection activeCell="D17" sqref="D17"/>
      <pageMargins left="0.75" right="0.63" top="0.57999999999999996" bottom="0.6" header="0.34" footer="0.35"/>
      <pageSetup scale="98" orientation="portrait" r:id="rId13"/>
      <headerFooter alignWithMargins="0">
        <oddFooter>&amp;R&amp;"Book Antiqua,Bold"&amp;8 Page &amp;P of &amp;N</oddFooter>
      </headerFooter>
    </customSheetView>
    <customSheetView guid="{FA2C7011-FA7A-401B-B8DD-29ECBD541846}" showPageBreaks="1" showGridLines="0" fitToPage="1" printArea="1" view="pageBreakPreview">
      <selection activeCell="D17" sqref="D17"/>
      <pageMargins left="0.75" right="0.63" top="0.57999999999999996" bottom="0.6" header="0.34" footer="0.35"/>
      <pageSetup scale="98" orientation="portrait" r:id="rId14"/>
      <headerFooter alignWithMargins="0">
        <oddFooter>&amp;R&amp;"Book Antiqua,Bold"&amp;8 Page &amp;P of &amp;N</oddFooter>
      </headerFooter>
    </customSheetView>
    <customSheetView guid="{7706378E-40E2-4583-90AF-E6E1DCB3696C}" showPageBreaks="1" showGridLines="0" fitToPage="1" printArea="1" view="pageBreakPreview">
      <selection activeCell="D17" sqref="D17"/>
      <pageMargins left="0.75" right="0.63" top="0.57999999999999996" bottom="0.6" header="0.34" footer="0.35"/>
      <pageSetup scale="98" orientation="portrait" r:id="rId15"/>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98" orientation="portrait" r:id="rId16"/>
  <headerFooter alignWithMargins="0">
    <oddFooter>&amp;R&amp;"Book Antiqua,Bold"&amp;8 Page &amp;P of &amp;N</oddFooter>
  </headerFooter>
  <drawing r:id="rId1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6"/>
  <dimension ref="A1:P184"/>
  <sheetViews>
    <sheetView view="pageBreakPreview" zoomScaleNormal="100" zoomScaleSheetLayoutView="100" workbookViewId="0">
      <selection activeCell="B12" sqref="B12:D12"/>
    </sheetView>
  </sheetViews>
  <sheetFormatPr defaultColWidth="9.140625" defaultRowHeight="13.5"/>
  <cols>
    <col min="1" max="1" width="10" style="298" customWidth="1"/>
    <col min="2" max="2" width="10.7109375" style="298" customWidth="1"/>
    <col min="3" max="3" width="10.85546875" style="298" customWidth="1"/>
    <col min="4" max="8" width="10.7109375" style="298" customWidth="1"/>
    <col min="9" max="9" width="23" style="298" customWidth="1"/>
    <col min="10" max="10" width="9.140625" style="298" hidden="1" customWidth="1"/>
    <col min="11" max="16" width="10.28515625" style="298" hidden="1" customWidth="1"/>
    <col min="17" max="41" width="0" style="298" hidden="1" customWidth="1"/>
    <col min="42" max="16384" width="9.140625" style="298"/>
  </cols>
  <sheetData>
    <row r="1" spans="1:9" ht="27" customHeight="1">
      <c r="A1" s="1063" t="s">
        <v>479</v>
      </c>
      <c r="B1" s="1064"/>
      <c r="C1" s="1064"/>
      <c r="D1" s="1064"/>
      <c r="E1" s="1064"/>
      <c r="F1" s="1064"/>
      <c r="G1" s="1064"/>
      <c r="H1" s="1064"/>
      <c r="I1" s="1065"/>
    </row>
    <row r="2" spans="1:9" ht="31.5" customHeight="1">
      <c r="A2" s="299" t="s">
        <v>419</v>
      </c>
      <c r="B2" s="1066" t="s">
        <v>480</v>
      </c>
      <c r="C2" s="1066"/>
      <c r="D2" s="1066"/>
      <c r="E2" s="1066"/>
      <c r="F2" s="1066"/>
      <c r="G2" s="1066"/>
      <c r="H2" s="1066"/>
      <c r="I2" s="1067"/>
    </row>
    <row r="3" spans="1:9" ht="36" customHeight="1">
      <c r="A3" s="299" t="s">
        <v>420</v>
      </c>
      <c r="B3" s="1066" t="s">
        <v>538</v>
      </c>
      <c r="C3" s="1066"/>
      <c r="D3" s="1066"/>
      <c r="E3" s="1066"/>
      <c r="F3" s="1066"/>
      <c r="G3" s="1066"/>
      <c r="H3" s="1066"/>
      <c r="I3" s="1067"/>
    </row>
    <row r="4" spans="1:9" ht="36" customHeight="1">
      <c r="A4" s="299" t="s">
        <v>421</v>
      </c>
      <c r="B4" s="1066" t="s">
        <v>481</v>
      </c>
      <c r="C4" s="1066"/>
      <c r="D4" s="1066"/>
      <c r="E4" s="1066"/>
      <c r="F4" s="1066"/>
      <c r="G4" s="1066"/>
      <c r="H4" s="1066"/>
      <c r="I4" s="1067"/>
    </row>
    <row r="5" spans="1:9" ht="36" customHeight="1">
      <c r="A5" s="299" t="s">
        <v>422</v>
      </c>
      <c r="B5" s="1066" t="s">
        <v>423</v>
      </c>
      <c r="C5" s="1066"/>
      <c r="D5" s="1066"/>
      <c r="E5" s="1066"/>
      <c r="F5" s="1066"/>
      <c r="G5" s="1066"/>
      <c r="H5" s="1066"/>
      <c r="I5" s="1067"/>
    </row>
    <row r="6" spans="1:9" ht="19.5" customHeight="1">
      <c r="A6" s="300" t="s">
        <v>424</v>
      </c>
      <c r="B6" s="1055" t="s">
        <v>482</v>
      </c>
      <c r="C6" s="1055"/>
      <c r="D6" s="1055"/>
      <c r="E6" s="1055"/>
      <c r="F6" s="1055"/>
      <c r="G6" s="1055"/>
      <c r="H6" s="1055"/>
      <c r="I6" s="1056"/>
    </row>
    <row r="7" spans="1:9" ht="15.75">
      <c r="A7" s="254"/>
      <c r="C7" s="254"/>
      <c r="D7" s="254"/>
      <c r="E7" s="254"/>
      <c r="F7" s="254"/>
      <c r="G7" s="254"/>
      <c r="H7" s="254"/>
      <c r="I7" s="254"/>
    </row>
    <row r="27" spans="1:11" ht="15">
      <c r="K27" s="301">
        <v>0</v>
      </c>
    </row>
    <row r="28" spans="1:11">
      <c r="A28" s="302"/>
      <c r="B28" s="302"/>
      <c r="C28" s="302"/>
      <c r="D28" s="302"/>
      <c r="E28" s="302"/>
      <c r="F28" s="302"/>
      <c r="G28" s="302"/>
      <c r="H28" s="302"/>
      <c r="I28" s="302"/>
      <c r="J28" s="302"/>
      <c r="K28" s="303">
        <v>0</v>
      </c>
    </row>
    <row r="29" spans="1:11">
      <c r="A29" s="302"/>
      <c r="B29" s="302"/>
      <c r="C29" s="302"/>
      <c r="D29" s="302"/>
      <c r="E29" s="302"/>
      <c r="F29" s="302"/>
      <c r="G29" s="302"/>
      <c r="H29" s="302"/>
      <c r="I29" s="302"/>
      <c r="J29" s="302"/>
      <c r="K29" s="303">
        <v>0</v>
      </c>
    </row>
    <row r="30" spans="1:11">
      <c r="A30" s="302"/>
      <c r="B30" s="302"/>
      <c r="C30" s="302"/>
      <c r="D30" s="302"/>
      <c r="E30" s="302"/>
      <c r="F30" s="302"/>
      <c r="G30" s="302"/>
      <c r="H30" s="302"/>
      <c r="I30" s="302"/>
      <c r="J30" s="302"/>
      <c r="K30" s="303">
        <v>0</v>
      </c>
    </row>
    <row r="31" spans="1:11">
      <c r="A31" s="302"/>
      <c r="B31" s="302"/>
      <c r="C31" s="302"/>
      <c r="D31" s="302"/>
      <c r="E31" s="302"/>
      <c r="F31" s="302"/>
      <c r="G31" s="302"/>
      <c r="H31" s="302"/>
      <c r="I31" s="302"/>
      <c r="J31" s="302"/>
    </row>
    <row r="32" spans="1:11" ht="18.75">
      <c r="A32" s="1057" t="s">
        <v>484</v>
      </c>
      <c r="B32" s="1057"/>
      <c r="C32" s="1057"/>
      <c r="D32" s="1057"/>
      <c r="E32" s="1057"/>
      <c r="F32" s="1057"/>
      <c r="G32" s="1057"/>
      <c r="H32" s="1057"/>
      <c r="I32" s="1057"/>
      <c r="J32" s="302"/>
    </row>
    <row r="33" spans="1:16" ht="18.75">
      <c r="A33" s="304"/>
      <c r="B33" s="304"/>
      <c r="C33" s="304"/>
      <c r="D33" s="304"/>
      <c r="E33" s="304"/>
      <c r="F33" s="304"/>
      <c r="G33" s="304"/>
      <c r="H33" s="304"/>
      <c r="I33" s="304"/>
      <c r="J33" s="302"/>
    </row>
    <row r="34" spans="1:16" ht="15.75">
      <c r="A34" s="1058" t="s">
        <v>382</v>
      </c>
      <c r="B34" s="1058"/>
      <c r="C34" s="1058"/>
      <c r="D34" s="1058"/>
      <c r="E34" s="1058"/>
      <c r="F34" s="1058"/>
      <c r="G34" s="1058"/>
      <c r="H34" s="1058"/>
      <c r="I34" s="1058"/>
      <c r="J34" s="302"/>
      <c r="K34" s="301" t="e">
        <v>#REF!</v>
      </c>
      <c r="O34" s="303" t="e">
        <v>#REF!</v>
      </c>
    </row>
    <row r="35" spans="1:16" ht="16.5">
      <c r="A35" s="1061" t="s">
        <v>383</v>
      </c>
      <c r="B35" s="1061"/>
      <c r="C35" s="1061"/>
      <c r="D35" s="1061"/>
      <c r="E35" s="1061"/>
      <c r="F35" s="1061"/>
      <c r="G35" s="1061"/>
      <c r="H35" s="1061"/>
      <c r="I35" s="1061"/>
      <c r="J35" s="302"/>
      <c r="K35" s="303" t="e">
        <v>#REF!</v>
      </c>
      <c r="O35" s="303" t="e">
        <v>#REF!</v>
      </c>
    </row>
    <row r="36" spans="1:16" ht="36" customHeight="1">
      <c r="A36" s="1062" t="s">
        <v>472</v>
      </c>
      <c r="B36" s="1062"/>
      <c r="C36" s="1062"/>
      <c r="D36" s="1062"/>
      <c r="E36" s="1062"/>
      <c r="F36" s="1062"/>
      <c r="G36" s="1062"/>
      <c r="H36" s="1062"/>
      <c r="I36" s="1062"/>
      <c r="J36" s="302"/>
      <c r="K36" s="303" t="e">
        <v>#REF!</v>
      </c>
      <c r="O36" s="303" t="e">
        <v>#REF!</v>
      </c>
    </row>
    <row r="37" spans="1:16" ht="16.5">
      <c r="A37" s="1061" t="s">
        <v>473</v>
      </c>
      <c r="B37" s="1061"/>
      <c r="C37" s="1061"/>
      <c r="D37" s="1061"/>
      <c r="E37" s="1061"/>
      <c r="F37" s="1061"/>
      <c r="G37" s="1061"/>
      <c r="H37" s="1061"/>
      <c r="I37" s="1061"/>
      <c r="J37" s="302"/>
      <c r="K37" s="303" t="e">
        <v>#REF!</v>
      </c>
      <c r="O37" s="303" t="e">
        <v>#REF!</v>
      </c>
    </row>
    <row r="38" spans="1:16" ht="15.75">
      <c r="A38" s="1058" t="s">
        <v>384</v>
      </c>
      <c r="B38" s="1058"/>
      <c r="C38" s="1058"/>
      <c r="D38" s="1058"/>
      <c r="E38" s="1058"/>
      <c r="F38" s="1058"/>
      <c r="G38" s="1058"/>
      <c r="H38" s="1058"/>
      <c r="I38" s="1058"/>
      <c r="J38" s="302"/>
    </row>
    <row r="39" spans="1:16" ht="18.75" customHeight="1">
      <c r="A39" s="1061">
        <f>'Names of Bidder'!D10</f>
        <v>0</v>
      </c>
      <c r="B39" s="1061"/>
      <c r="C39" s="1061"/>
      <c r="D39" s="1061"/>
      <c r="E39" s="1061"/>
      <c r="F39" s="1061"/>
      <c r="G39" s="1061"/>
      <c r="H39" s="1061"/>
      <c r="I39" s="1061"/>
      <c r="J39" s="302"/>
      <c r="K39" s="305">
        <v>1</v>
      </c>
      <c r="M39" s="303" t="s">
        <v>474</v>
      </c>
      <c r="P39" s="303" t="s">
        <v>475</v>
      </c>
    </row>
    <row r="40" spans="1:16" ht="17.25" customHeight="1">
      <c r="A40" s="1062" t="str">
        <f xml:space="preserve"> "having its Registered Office at " &amp;'Names of Bidder'!D11 &amp; ","&amp;'Names of Bidder'!D12&amp;","&amp;'Names of Bidder'!D13</f>
        <v>having its Registered Office at ,,</v>
      </c>
      <c r="B40" s="1062"/>
      <c r="C40" s="1062"/>
      <c r="D40" s="1062"/>
      <c r="E40" s="1062"/>
      <c r="F40" s="1062"/>
      <c r="G40" s="1062"/>
      <c r="H40" s="1062"/>
      <c r="I40" s="1062"/>
      <c r="J40" s="302"/>
      <c r="K40" s="305">
        <v>1</v>
      </c>
      <c r="M40" s="303" t="s">
        <v>476</v>
      </c>
    </row>
    <row r="41" spans="1:16" ht="15.75">
      <c r="A41" s="1058" t="s">
        <v>384</v>
      </c>
      <c r="B41" s="1058"/>
      <c r="C41" s="1058"/>
      <c r="D41" s="1058"/>
      <c r="E41" s="1058"/>
      <c r="F41" s="1058"/>
      <c r="G41" s="1058"/>
      <c r="H41" s="1058"/>
      <c r="I41" s="1058"/>
      <c r="J41" s="302"/>
    </row>
    <row r="42" spans="1:16" ht="15.75">
      <c r="A42" s="1058" t="str">
        <f>IF('Names of Bidder'!D6= "Sole Bidder", "", IF('Names of Bidder'!D7=1,'Names of Bidder'!D15,IF('Names of Bidder'!D7=2,'Names of Bidder'!D15&amp;" &amp; "&amp;'Names of Bidder'!D20,"")))</f>
        <v/>
      </c>
      <c r="B42" s="1058"/>
      <c r="C42" s="1058"/>
      <c r="D42" s="1058"/>
      <c r="E42" s="1058"/>
      <c r="F42" s="1058"/>
      <c r="G42" s="1058"/>
      <c r="H42" s="1058"/>
      <c r="I42" s="1058"/>
      <c r="J42" s="302"/>
    </row>
    <row r="43" spans="1:16" ht="18" customHeight="1">
      <c r="A43" s="1062" t="str">
        <f>IF('Names of Bidder'!D6= "Sole Bidder", "", "having its Registered Office at "&amp;IF('Names of Bidder'!D7=1,'Names of Bidder'!D16&amp;" "&amp;'Names of Bidder'!D17&amp;" "&amp;'Names of Bidder'!D18,IF('Names of Bidder'!D7=2,'Names of Bidder'!D16&amp;" &amp; "&amp;'Names of Bidder'!D17&amp;" "&amp;'Names of Bidder'!D18&amp;" and " &amp; 'Names of Bidder'!D21&amp;" &amp; "&amp;'Names of Bidder'!D22&amp;" "&amp;'Names of Bidder'!D23 &amp;IF('Names of Bidder'!D7="2 or More"," respectively",""))))</f>
        <v/>
      </c>
      <c r="B43" s="1062"/>
      <c r="C43" s="1062"/>
      <c r="D43" s="1062"/>
      <c r="E43" s="1062"/>
      <c r="F43" s="1062"/>
      <c r="G43" s="1062"/>
      <c r="H43" s="1062"/>
      <c r="I43" s="1062"/>
      <c r="J43" s="302"/>
    </row>
    <row r="44" spans="1:16" ht="15.75">
      <c r="A44" s="1058" t="s">
        <v>385</v>
      </c>
      <c r="B44" s="1058"/>
      <c r="C44" s="1058"/>
      <c r="D44" s="1058"/>
      <c r="E44" s="1058"/>
      <c r="F44" s="1058"/>
      <c r="G44" s="1058"/>
      <c r="H44" s="1058"/>
      <c r="I44" s="1058"/>
      <c r="J44" s="302"/>
    </row>
    <row r="45" spans="1:16" ht="15.75">
      <c r="A45" s="379"/>
      <c r="B45" s="379"/>
      <c r="C45" s="379"/>
      <c r="D45" s="379"/>
      <c r="E45" s="379"/>
      <c r="F45" s="379"/>
      <c r="G45" s="379"/>
      <c r="H45" s="379"/>
      <c r="I45" s="379"/>
      <c r="J45" s="302"/>
    </row>
    <row r="46" spans="1:16" ht="16.5">
      <c r="A46" s="1061" t="s">
        <v>386</v>
      </c>
      <c r="B46" s="1061"/>
      <c r="C46" s="1061"/>
      <c r="D46" s="1061"/>
      <c r="E46" s="1061"/>
      <c r="F46" s="1061"/>
      <c r="G46" s="1061"/>
      <c r="H46" s="1061"/>
      <c r="I46" s="1061"/>
      <c r="J46" s="302"/>
    </row>
    <row r="47" spans="1:16" ht="30.75" customHeight="1">
      <c r="A47" s="1061" t="s">
        <v>387</v>
      </c>
      <c r="B47" s="1061"/>
      <c r="C47" s="1061"/>
      <c r="D47" s="1061"/>
      <c r="E47" s="1061"/>
      <c r="F47" s="1061"/>
      <c r="G47" s="1061"/>
      <c r="H47" s="1061"/>
      <c r="I47" s="1061"/>
      <c r="J47" s="302"/>
    </row>
    <row r="48" spans="1:16" ht="120.75" customHeight="1">
      <c r="A48" s="1044" t="str">
        <f>"POWERGRID intends to award, under laid-down organisational procedures, contract(s) for "&amp;Basic!B1&amp;" Specification Number:"&amp;Basic!B2</f>
        <v>POWERGRID intends to award, under laid-down organisational procedures, contract(s) for 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 Specification Number:NESH/CSM/4905-01</v>
      </c>
      <c r="B48" s="1044"/>
      <c r="C48" s="1044"/>
      <c r="D48" s="1044"/>
      <c r="E48" s="1044"/>
      <c r="F48" s="1044"/>
      <c r="G48" s="1044"/>
      <c r="H48" s="1044"/>
      <c r="I48" s="1044"/>
      <c r="J48" s="302"/>
    </row>
    <row r="49" spans="1:10" ht="21" customHeight="1">
      <c r="A49" s="1059" t="s">
        <v>388</v>
      </c>
      <c r="B49" s="1059"/>
      <c r="C49" s="1059"/>
      <c r="D49" s="1059"/>
      <c r="E49" s="1060" t="s">
        <v>388</v>
      </c>
      <c r="F49" s="1060"/>
      <c r="G49" s="1060"/>
      <c r="H49" s="1060"/>
      <c r="I49" s="1060"/>
      <c r="J49" s="302"/>
    </row>
    <row r="50" spans="1:10" ht="33" customHeight="1">
      <c r="A50" s="1052" t="s">
        <v>389</v>
      </c>
      <c r="B50" s="1052"/>
      <c r="C50" s="1052"/>
      <c r="D50" s="1052"/>
      <c r="E50" s="1053" t="s">
        <v>595</v>
      </c>
      <c r="F50" s="1053"/>
      <c r="G50" s="1053"/>
      <c r="H50" s="1053"/>
      <c r="I50" s="1053"/>
      <c r="J50" s="302"/>
    </row>
    <row r="51" spans="1:10" ht="22.5" customHeight="1">
      <c r="A51" s="307" t="s">
        <v>443</v>
      </c>
      <c r="B51" s="308"/>
      <c r="C51" s="308"/>
      <c r="D51" s="308"/>
      <c r="E51" s="309"/>
      <c r="F51" s="308"/>
      <c r="G51" s="308"/>
      <c r="H51" s="308"/>
      <c r="I51" s="310" t="s">
        <v>539</v>
      </c>
      <c r="J51" s="302"/>
    </row>
    <row r="52" spans="1:10" ht="40.5" customHeight="1">
      <c r="A52" s="1047" t="s">
        <v>485</v>
      </c>
      <c r="B52" s="1047"/>
      <c r="C52" s="1047"/>
      <c r="D52" s="1047"/>
      <c r="E52" s="1047"/>
      <c r="F52" s="1047"/>
      <c r="G52" s="1047"/>
      <c r="H52" s="1047"/>
      <c r="I52" s="1047"/>
    </row>
    <row r="53" spans="1:10" ht="40.5" customHeight="1">
      <c r="A53" s="1047" t="s">
        <v>486</v>
      </c>
      <c r="B53" s="1047"/>
      <c r="C53" s="1047"/>
      <c r="D53" s="1047"/>
      <c r="E53" s="1047"/>
      <c r="F53" s="1047"/>
      <c r="G53" s="1047"/>
      <c r="H53" s="1047"/>
      <c r="I53" s="1047"/>
    </row>
    <row r="54" spans="1:10" ht="13.5" customHeight="1">
      <c r="A54" s="312"/>
      <c r="B54" s="254"/>
      <c r="C54" s="254"/>
      <c r="D54" s="254"/>
      <c r="E54" s="254"/>
      <c r="F54" s="254"/>
      <c r="G54" s="254"/>
      <c r="H54" s="254"/>
      <c r="I54" s="254"/>
    </row>
    <row r="55" spans="1:10" ht="15.75">
      <c r="A55" s="1054" t="s">
        <v>477</v>
      </c>
      <c r="B55" s="1054"/>
      <c r="C55" s="1054"/>
      <c r="D55" s="1054"/>
      <c r="E55" s="1054"/>
      <c r="F55" s="1054"/>
      <c r="G55" s="1054"/>
      <c r="H55" s="1054"/>
      <c r="I55" s="1054"/>
    </row>
    <row r="56" spans="1:10" ht="15.75">
      <c r="A56" s="312"/>
      <c r="B56" s="312"/>
      <c r="C56" s="312"/>
      <c r="D56" s="312"/>
      <c r="E56" s="312"/>
      <c r="F56" s="312"/>
      <c r="G56" s="312"/>
      <c r="H56" s="312"/>
      <c r="I56" s="312"/>
    </row>
    <row r="57" spans="1:10" ht="16.5">
      <c r="A57" s="1051" t="s">
        <v>391</v>
      </c>
      <c r="B57" s="1051"/>
      <c r="C57" s="1051"/>
      <c r="D57" s="1051"/>
      <c r="E57" s="1051"/>
      <c r="F57" s="1051"/>
      <c r="G57" s="1051"/>
      <c r="H57" s="1051"/>
      <c r="I57" s="1051"/>
    </row>
    <row r="58" spans="1:10" ht="16.5">
      <c r="A58" s="313"/>
      <c r="B58" s="313"/>
      <c r="C58" s="313"/>
      <c r="D58" s="313"/>
      <c r="E58" s="313"/>
      <c r="F58" s="313"/>
      <c r="G58" s="313"/>
      <c r="H58" s="313"/>
      <c r="I58" s="313"/>
    </row>
    <row r="59" spans="1:10" ht="37.5" customHeight="1">
      <c r="A59" s="1044" t="s">
        <v>487</v>
      </c>
      <c r="B59" s="1044"/>
      <c r="C59" s="1044"/>
      <c r="D59" s="1044"/>
      <c r="E59" s="1044"/>
      <c r="F59" s="1044"/>
      <c r="G59" s="1044"/>
      <c r="H59" s="1044"/>
      <c r="I59" s="1044"/>
    </row>
    <row r="60" spans="1:10" ht="61.5" customHeight="1">
      <c r="A60" s="320" t="s">
        <v>419</v>
      </c>
      <c r="B60" s="1044" t="s">
        <v>488</v>
      </c>
      <c r="C60" s="1044"/>
      <c r="D60" s="1044"/>
      <c r="E60" s="1044"/>
      <c r="F60" s="1044"/>
      <c r="G60" s="1044"/>
      <c r="H60" s="1044"/>
      <c r="I60" s="1044"/>
    </row>
    <row r="61" spans="1:10" ht="53.25" customHeight="1">
      <c r="A61" s="320" t="s">
        <v>420</v>
      </c>
      <c r="B61" s="1044" t="s">
        <v>491</v>
      </c>
      <c r="C61" s="1044"/>
      <c r="D61" s="1044"/>
      <c r="E61" s="1044"/>
      <c r="F61" s="1044"/>
      <c r="G61" s="1044"/>
      <c r="H61" s="1044"/>
      <c r="I61" s="1044"/>
    </row>
    <row r="62" spans="1:10" ht="63" customHeight="1">
      <c r="A62" s="320" t="s">
        <v>421</v>
      </c>
      <c r="B62" s="1044" t="s">
        <v>492</v>
      </c>
      <c r="C62" s="1044"/>
      <c r="D62" s="1044"/>
      <c r="E62" s="1044"/>
      <c r="F62" s="1044"/>
      <c r="G62" s="1044"/>
      <c r="H62" s="1044"/>
      <c r="I62" s="1044"/>
    </row>
    <row r="63" spans="1:10" ht="62.25" customHeight="1">
      <c r="A63" s="320" t="s">
        <v>422</v>
      </c>
      <c r="B63" s="1044" t="s">
        <v>493</v>
      </c>
      <c r="C63" s="1044"/>
      <c r="D63" s="1044"/>
      <c r="E63" s="1044"/>
      <c r="F63" s="1044"/>
      <c r="G63" s="1044"/>
      <c r="H63" s="1044"/>
      <c r="I63" s="1044"/>
    </row>
    <row r="64" spans="1:10" ht="64.5" customHeight="1">
      <c r="A64" s="320" t="s">
        <v>424</v>
      </c>
      <c r="B64" s="1044" t="s">
        <v>494</v>
      </c>
      <c r="C64" s="1044"/>
      <c r="D64" s="1044"/>
      <c r="E64" s="1044"/>
      <c r="F64" s="1044"/>
      <c r="G64" s="1044"/>
      <c r="H64" s="1044"/>
      <c r="I64" s="1044"/>
    </row>
    <row r="65" spans="1:10" ht="62.25" customHeight="1">
      <c r="A65" s="320" t="s">
        <v>489</v>
      </c>
      <c r="B65" s="1044" t="s">
        <v>495</v>
      </c>
      <c r="C65" s="1044"/>
      <c r="D65" s="1044"/>
      <c r="E65" s="1044"/>
      <c r="F65" s="1044"/>
      <c r="G65" s="1044"/>
      <c r="H65" s="1044"/>
      <c r="I65" s="1044"/>
    </row>
    <row r="66" spans="1:10" ht="60.75" customHeight="1">
      <c r="A66" s="320" t="s">
        <v>490</v>
      </c>
      <c r="B66" s="1044" t="s">
        <v>496</v>
      </c>
      <c r="C66" s="1044"/>
      <c r="D66" s="1044"/>
      <c r="E66" s="1044"/>
      <c r="F66" s="1044"/>
      <c r="G66" s="1044"/>
      <c r="H66" s="1044"/>
      <c r="I66" s="1044"/>
    </row>
    <row r="67" spans="1:10" ht="72" customHeight="1">
      <c r="A67" s="320" t="s">
        <v>497</v>
      </c>
      <c r="B67" s="1044" t="s">
        <v>499</v>
      </c>
      <c r="C67" s="1044"/>
      <c r="D67" s="1044"/>
      <c r="E67" s="1044"/>
      <c r="F67" s="1044"/>
      <c r="G67" s="1044"/>
      <c r="H67" s="1044"/>
      <c r="I67" s="1044"/>
    </row>
    <row r="68" spans="1:10" ht="60" customHeight="1">
      <c r="A68" s="320" t="s">
        <v>498</v>
      </c>
      <c r="B68" s="1044" t="s">
        <v>500</v>
      </c>
      <c r="C68" s="1044"/>
      <c r="D68" s="1044"/>
      <c r="E68" s="1044"/>
      <c r="F68" s="1044"/>
      <c r="G68" s="1044"/>
      <c r="H68" s="1044"/>
      <c r="I68" s="1044"/>
    </row>
    <row r="69" spans="1:10" ht="21" customHeight="1">
      <c r="A69" s="1044" t="s">
        <v>388</v>
      </c>
      <c r="B69" s="1044"/>
      <c r="C69" s="1044"/>
      <c r="D69" s="1044"/>
      <c r="E69" s="1050" t="s">
        <v>388</v>
      </c>
      <c r="F69" s="1050"/>
      <c r="G69" s="1050"/>
      <c r="H69" s="1050"/>
      <c r="I69" s="1050"/>
      <c r="J69" s="302"/>
    </row>
    <row r="70" spans="1:10" ht="33" customHeight="1">
      <c r="A70" s="936" t="s">
        <v>389</v>
      </c>
      <c r="B70" s="936"/>
      <c r="C70" s="936"/>
      <c r="D70" s="936"/>
      <c r="E70" s="1046" t="s">
        <v>595</v>
      </c>
      <c r="F70" s="1046"/>
      <c r="G70" s="1046"/>
      <c r="H70" s="1046"/>
      <c r="I70" s="1046"/>
      <c r="J70" s="302"/>
    </row>
    <row r="71" spans="1:10" ht="20.25" customHeight="1">
      <c r="A71" s="307" t="s">
        <v>443</v>
      </c>
      <c r="B71" s="308"/>
      <c r="C71" s="308"/>
      <c r="D71" s="308"/>
      <c r="E71" s="308"/>
      <c r="F71" s="308"/>
      <c r="G71" s="308"/>
      <c r="H71" s="308"/>
      <c r="I71" s="310" t="s">
        <v>540</v>
      </c>
      <c r="J71" s="302"/>
    </row>
    <row r="72" spans="1:10" ht="24" customHeight="1">
      <c r="A72" s="1049"/>
      <c r="B72" s="1049"/>
      <c r="C72" s="1049"/>
      <c r="D72" s="1049"/>
      <c r="E72" s="1049"/>
      <c r="F72" s="1049"/>
      <c r="G72" s="1049"/>
      <c r="H72" s="1049"/>
      <c r="I72" s="1049"/>
      <c r="J72" s="302"/>
    </row>
    <row r="73" spans="1:10" ht="84" customHeight="1">
      <c r="A73" s="320" t="s">
        <v>501</v>
      </c>
      <c r="B73" s="1044" t="s">
        <v>502</v>
      </c>
      <c r="C73" s="1044"/>
      <c r="D73" s="1044"/>
      <c r="E73" s="1044"/>
      <c r="F73" s="1044"/>
      <c r="G73" s="1044"/>
      <c r="H73" s="1044"/>
      <c r="I73" s="1044"/>
    </row>
    <row r="74" spans="1:10" ht="30" customHeight="1">
      <c r="A74" s="322" t="s">
        <v>503</v>
      </c>
      <c r="B74" s="321"/>
      <c r="C74" s="321"/>
      <c r="D74" s="321"/>
      <c r="E74" s="321"/>
      <c r="F74" s="321"/>
      <c r="G74" s="321"/>
      <c r="H74" s="321"/>
      <c r="I74" s="321"/>
    </row>
    <row r="75" spans="1:10" ht="42" customHeight="1">
      <c r="A75" s="1045" t="s">
        <v>504</v>
      </c>
      <c r="B75" s="1045"/>
      <c r="C75" s="1045"/>
      <c r="D75" s="1045"/>
      <c r="E75" s="1045"/>
      <c r="F75" s="1045"/>
      <c r="G75" s="1045"/>
      <c r="H75" s="1045"/>
      <c r="I75" s="1045"/>
    </row>
    <row r="76" spans="1:10" ht="80.25" customHeight="1">
      <c r="A76" s="320" t="s">
        <v>419</v>
      </c>
      <c r="B76" s="1044" t="s">
        <v>589</v>
      </c>
      <c r="C76" s="1044"/>
      <c r="D76" s="1044"/>
      <c r="E76" s="1044"/>
      <c r="F76" s="1044"/>
      <c r="G76" s="1044"/>
      <c r="H76" s="1044"/>
      <c r="I76" s="1044"/>
    </row>
    <row r="77" spans="1:10" ht="72" customHeight="1">
      <c r="A77" s="320" t="s">
        <v>420</v>
      </c>
      <c r="B77" s="1044" t="s">
        <v>505</v>
      </c>
      <c r="C77" s="1044"/>
      <c r="D77" s="1044"/>
      <c r="E77" s="1044"/>
      <c r="F77" s="1044"/>
      <c r="G77" s="1044"/>
      <c r="H77" s="1044"/>
      <c r="I77" s="1044"/>
    </row>
    <row r="78" spans="1:10" ht="55.5" customHeight="1">
      <c r="A78" s="320" t="s">
        <v>421</v>
      </c>
      <c r="B78" s="1044" t="s">
        <v>506</v>
      </c>
      <c r="C78" s="1044"/>
      <c r="D78" s="1044"/>
      <c r="E78" s="1044"/>
      <c r="F78" s="1044"/>
      <c r="G78" s="1044"/>
      <c r="H78" s="1044"/>
      <c r="I78" s="1044"/>
    </row>
    <row r="79" spans="1:10" ht="69.75" customHeight="1">
      <c r="A79" s="320" t="s">
        <v>422</v>
      </c>
      <c r="B79" s="1044" t="s">
        <v>507</v>
      </c>
      <c r="C79" s="1044"/>
      <c r="D79" s="1044"/>
      <c r="E79" s="1044"/>
      <c r="F79" s="1044"/>
      <c r="G79" s="1044"/>
      <c r="H79" s="1044"/>
      <c r="I79" s="1044"/>
    </row>
    <row r="80" spans="1:10" ht="56.25" customHeight="1">
      <c r="A80" s="320" t="s">
        <v>424</v>
      </c>
      <c r="B80" s="1044" t="s">
        <v>590</v>
      </c>
      <c r="C80" s="1044"/>
      <c r="D80" s="1044"/>
      <c r="E80" s="1044"/>
      <c r="F80" s="1044"/>
      <c r="G80" s="1044"/>
      <c r="H80" s="1044"/>
      <c r="I80" s="1044"/>
    </row>
    <row r="81" spans="1:10" ht="70.5" customHeight="1">
      <c r="A81" s="320" t="s">
        <v>489</v>
      </c>
      <c r="B81" s="1044" t="s">
        <v>508</v>
      </c>
      <c r="C81" s="1044"/>
      <c r="D81" s="1044"/>
      <c r="E81" s="1044"/>
      <c r="F81" s="1044"/>
      <c r="G81" s="1044"/>
      <c r="H81" s="1044"/>
      <c r="I81" s="1044"/>
    </row>
    <row r="82" spans="1:10" ht="86.25" customHeight="1">
      <c r="A82" s="320" t="s">
        <v>490</v>
      </c>
      <c r="B82" s="1044" t="s">
        <v>509</v>
      </c>
      <c r="C82" s="1044"/>
      <c r="D82" s="1044"/>
      <c r="E82" s="1044"/>
      <c r="F82" s="1044"/>
      <c r="G82" s="1044"/>
      <c r="H82" s="1044"/>
      <c r="I82" s="1044"/>
    </row>
    <row r="83" spans="1:10" ht="72" customHeight="1">
      <c r="A83" s="320" t="s">
        <v>497</v>
      </c>
      <c r="B83" s="1044" t="s">
        <v>510</v>
      </c>
      <c r="C83" s="1044"/>
      <c r="D83" s="1044"/>
      <c r="E83" s="1044"/>
      <c r="F83" s="1044"/>
      <c r="G83" s="1044"/>
      <c r="H83" s="1044"/>
      <c r="I83" s="1044"/>
    </row>
    <row r="84" spans="1:10" ht="21" customHeight="1">
      <c r="A84" s="1044" t="s">
        <v>388</v>
      </c>
      <c r="B84" s="1044"/>
      <c r="C84" s="1044"/>
      <c r="D84" s="1044"/>
      <c r="E84" s="1050" t="s">
        <v>388</v>
      </c>
      <c r="F84" s="1050"/>
      <c r="G84" s="1050"/>
      <c r="H84" s="1050"/>
      <c r="I84" s="1050"/>
      <c r="J84" s="302"/>
    </row>
    <row r="85" spans="1:10" ht="33" customHeight="1">
      <c r="A85" s="936" t="s">
        <v>389</v>
      </c>
      <c r="B85" s="936"/>
      <c r="C85" s="936"/>
      <c r="D85" s="936"/>
      <c r="E85" s="1046" t="s">
        <v>595</v>
      </c>
      <c r="F85" s="1046"/>
      <c r="G85" s="1046"/>
      <c r="H85" s="1046"/>
      <c r="I85" s="1046"/>
      <c r="J85" s="302"/>
    </row>
    <row r="86" spans="1:10" ht="20.25" customHeight="1">
      <c r="A86" s="307" t="s">
        <v>443</v>
      </c>
      <c r="B86" s="308"/>
      <c r="C86" s="308"/>
      <c r="D86" s="308"/>
      <c r="E86" s="308"/>
      <c r="F86" s="308"/>
      <c r="G86" s="308"/>
      <c r="H86" s="308"/>
      <c r="I86" s="310" t="s">
        <v>541</v>
      </c>
      <c r="J86" s="302"/>
    </row>
    <row r="87" spans="1:10" ht="7.5" customHeight="1">
      <c r="A87" s="1051"/>
      <c r="B87" s="1051"/>
      <c r="C87" s="1051"/>
      <c r="D87" s="1051"/>
      <c r="E87" s="1051"/>
      <c r="F87" s="1051"/>
      <c r="G87" s="1051"/>
      <c r="H87" s="1051"/>
      <c r="I87" s="1051"/>
    </row>
    <row r="88" spans="1:10" ht="89.25" customHeight="1">
      <c r="A88" s="320" t="s">
        <v>498</v>
      </c>
      <c r="B88" s="1044" t="s">
        <v>511</v>
      </c>
      <c r="C88" s="1044"/>
      <c r="D88" s="1044"/>
      <c r="E88" s="1044"/>
      <c r="F88" s="1044"/>
      <c r="G88" s="1044"/>
      <c r="H88" s="1044"/>
      <c r="I88" s="1044"/>
    </row>
    <row r="89" spans="1:10" ht="75" customHeight="1">
      <c r="A89" s="320" t="s">
        <v>501</v>
      </c>
      <c r="B89" s="1044" t="s">
        <v>591</v>
      </c>
      <c r="C89" s="1044"/>
      <c r="D89" s="1044"/>
      <c r="E89" s="1044"/>
      <c r="F89" s="1044"/>
      <c r="G89" s="1044"/>
      <c r="H89" s="1044"/>
      <c r="I89" s="1044"/>
    </row>
    <row r="90" spans="1:10" ht="64.5" customHeight="1">
      <c r="A90" s="320" t="s">
        <v>512</v>
      </c>
      <c r="B90" s="1044" t="s">
        <v>592</v>
      </c>
      <c r="C90" s="1044"/>
      <c r="D90" s="1044"/>
      <c r="E90" s="1044"/>
      <c r="F90" s="1044"/>
      <c r="G90" s="1044"/>
      <c r="H90" s="1044"/>
      <c r="I90" s="1044"/>
    </row>
    <row r="91" spans="1:10" ht="95.25" customHeight="1">
      <c r="A91" s="320" t="s">
        <v>513</v>
      </c>
      <c r="B91" s="1044" t="s">
        <v>520</v>
      </c>
      <c r="C91" s="1044"/>
      <c r="D91" s="1044"/>
      <c r="E91" s="1044"/>
      <c r="F91" s="1044"/>
      <c r="G91" s="1044"/>
      <c r="H91" s="1044"/>
      <c r="I91" s="1044"/>
    </row>
    <row r="92" spans="1:10" ht="73.5" customHeight="1">
      <c r="A92" s="320" t="s">
        <v>514</v>
      </c>
      <c r="B92" s="1044" t="s">
        <v>521</v>
      </c>
      <c r="C92" s="1044"/>
      <c r="D92" s="1044"/>
      <c r="E92" s="1044"/>
      <c r="F92" s="1044"/>
      <c r="G92" s="1044"/>
      <c r="H92" s="1044"/>
      <c r="I92" s="1044"/>
    </row>
    <row r="93" spans="1:10" ht="58.5" customHeight="1">
      <c r="A93" s="320" t="s">
        <v>515</v>
      </c>
      <c r="B93" s="1044" t="s">
        <v>593</v>
      </c>
      <c r="C93" s="1044"/>
      <c r="D93" s="1044"/>
      <c r="E93" s="1044"/>
      <c r="F93" s="1044"/>
      <c r="G93" s="1044"/>
      <c r="H93" s="1044"/>
      <c r="I93" s="1044"/>
    </row>
    <row r="94" spans="1:10" ht="111.75" customHeight="1">
      <c r="A94" s="320" t="s">
        <v>516</v>
      </c>
      <c r="B94" s="1044" t="s">
        <v>594</v>
      </c>
      <c r="C94" s="1044"/>
      <c r="D94" s="1044"/>
      <c r="E94" s="1044"/>
      <c r="F94" s="1044"/>
      <c r="G94" s="1044"/>
      <c r="H94" s="1044"/>
      <c r="I94" s="1044"/>
    </row>
    <row r="95" spans="1:10" ht="84.75" customHeight="1">
      <c r="A95" s="320" t="s">
        <v>517</v>
      </c>
      <c r="B95" s="1044" t="s">
        <v>522</v>
      </c>
      <c r="C95" s="1044"/>
      <c r="D95" s="1044"/>
      <c r="E95" s="1044"/>
      <c r="F95" s="1044"/>
      <c r="G95" s="1044"/>
      <c r="H95" s="1044"/>
      <c r="I95" s="1044"/>
    </row>
    <row r="96" spans="1:10" ht="84.75" customHeight="1">
      <c r="A96" s="320" t="s">
        <v>518</v>
      </c>
      <c r="B96" s="1044" t="s">
        <v>523</v>
      </c>
      <c r="C96" s="1044"/>
      <c r="D96" s="1044"/>
      <c r="E96" s="1044"/>
      <c r="F96" s="1044"/>
      <c r="G96" s="1044"/>
      <c r="H96" s="1044"/>
      <c r="I96" s="1044"/>
    </row>
    <row r="97" spans="1:10" ht="21" customHeight="1">
      <c r="A97" s="1044" t="s">
        <v>388</v>
      </c>
      <c r="B97" s="1044"/>
      <c r="C97" s="1044"/>
      <c r="D97" s="1044"/>
      <c r="E97" s="1050" t="s">
        <v>388</v>
      </c>
      <c r="F97" s="1050"/>
      <c r="G97" s="1050"/>
      <c r="H97" s="1050"/>
      <c r="I97" s="1050"/>
      <c r="J97" s="302"/>
    </row>
    <row r="98" spans="1:10" ht="33" customHeight="1">
      <c r="A98" s="936" t="s">
        <v>389</v>
      </c>
      <c r="B98" s="936"/>
      <c r="C98" s="936"/>
      <c r="D98" s="936"/>
      <c r="E98" s="1046" t="s">
        <v>595</v>
      </c>
      <c r="F98" s="1046"/>
      <c r="G98" s="1046"/>
      <c r="H98" s="1046"/>
      <c r="I98" s="1046"/>
      <c r="J98" s="302"/>
    </row>
    <row r="99" spans="1:10" ht="19.5" customHeight="1">
      <c r="A99" s="307" t="s">
        <v>443</v>
      </c>
      <c r="B99" s="308"/>
      <c r="C99" s="308"/>
      <c r="D99" s="308"/>
      <c r="E99" s="308"/>
      <c r="F99" s="308"/>
      <c r="G99" s="308"/>
      <c r="H99" s="308"/>
      <c r="I99" s="310" t="s">
        <v>542</v>
      </c>
    </row>
    <row r="100" spans="1:10" ht="10.5" customHeight="1">
      <c r="A100" s="314"/>
      <c r="B100" s="311"/>
      <c r="C100" s="311"/>
      <c r="D100" s="311"/>
      <c r="E100" s="311"/>
      <c r="F100" s="311"/>
      <c r="G100" s="311"/>
      <c r="H100" s="311"/>
      <c r="I100" s="311"/>
    </row>
    <row r="101" spans="1:10" ht="79.5" customHeight="1">
      <c r="A101" s="320" t="s">
        <v>519</v>
      </c>
      <c r="B101" s="1044" t="s">
        <v>524</v>
      </c>
      <c r="C101" s="1044"/>
      <c r="D101" s="1044"/>
      <c r="E101" s="1044"/>
      <c r="F101" s="1044"/>
      <c r="G101" s="1044"/>
      <c r="H101" s="1044"/>
      <c r="I101" s="1044"/>
    </row>
    <row r="102" spans="1:10" ht="72" customHeight="1">
      <c r="A102" s="320" t="s">
        <v>525</v>
      </c>
      <c r="B102" s="1044" t="s">
        <v>526</v>
      </c>
      <c r="C102" s="1044"/>
      <c r="D102" s="1044"/>
      <c r="E102" s="1044"/>
      <c r="F102" s="1044"/>
      <c r="G102" s="1044"/>
      <c r="H102" s="1044"/>
      <c r="I102" s="1044"/>
    </row>
    <row r="103" spans="1:10" ht="72.75" customHeight="1">
      <c r="A103" s="320" t="s">
        <v>527</v>
      </c>
      <c r="B103" s="1044" t="s">
        <v>588</v>
      </c>
      <c r="C103" s="1044"/>
      <c r="D103" s="1044"/>
      <c r="E103" s="1044"/>
      <c r="F103" s="1044"/>
      <c r="G103" s="1044"/>
      <c r="H103" s="1044"/>
      <c r="I103" s="1044"/>
    </row>
    <row r="104" spans="1:10" ht="30" customHeight="1">
      <c r="A104" s="322" t="s">
        <v>528</v>
      </c>
      <c r="B104" s="321"/>
      <c r="C104" s="321"/>
      <c r="D104" s="321"/>
      <c r="E104" s="321"/>
      <c r="F104" s="321"/>
      <c r="G104" s="321"/>
      <c r="H104" s="321"/>
      <c r="I104" s="321"/>
    </row>
    <row r="105" spans="1:10" ht="32.25" customHeight="1">
      <c r="A105" s="320" t="s">
        <v>419</v>
      </c>
      <c r="B105" s="1044" t="s">
        <v>400</v>
      </c>
      <c r="C105" s="1044"/>
      <c r="D105" s="1044"/>
      <c r="E105" s="1044"/>
      <c r="F105" s="1044"/>
      <c r="G105" s="1044"/>
      <c r="H105" s="1044"/>
      <c r="I105" s="1044"/>
    </row>
    <row r="106" spans="1:10" ht="44.25" customHeight="1">
      <c r="A106" s="320" t="s">
        <v>420</v>
      </c>
      <c r="B106" s="1044" t="s">
        <v>529</v>
      </c>
      <c r="C106" s="1044"/>
      <c r="D106" s="1044"/>
      <c r="E106" s="1044"/>
      <c r="F106" s="1044"/>
      <c r="G106" s="1044"/>
      <c r="H106" s="1044"/>
      <c r="I106" s="1044"/>
    </row>
    <row r="107" spans="1:10" ht="12" customHeight="1">
      <c r="A107" s="320"/>
      <c r="B107" s="319"/>
      <c r="C107" s="319"/>
      <c r="D107" s="319"/>
      <c r="E107" s="319"/>
      <c r="F107" s="319"/>
      <c r="G107" s="319"/>
      <c r="H107" s="319"/>
      <c r="I107" s="319"/>
    </row>
    <row r="108" spans="1:10" ht="30" customHeight="1">
      <c r="A108" s="322" t="s">
        <v>530</v>
      </c>
      <c r="B108" s="321"/>
      <c r="C108" s="321"/>
      <c r="D108" s="321"/>
      <c r="E108" s="321"/>
      <c r="F108" s="321"/>
      <c r="G108" s="321"/>
      <c r="H108" s="321"/>
      <c r="I108" s="321"/>
    </row>
    <row r="109" spans="1:10" ht="40.5" customHeight="1">
      <c r="A109" s="1045" t="s">
        <v>531</v>
      </c>
      <c r="B109" s="1045"/>
      <c r="C109" s="1045"/>
      <c r="D109" s="1045"/>
      <c r="E109" s="1045"/>
      <c r="F109" s="1045"/>
      <c r="G109" s="1045"/>
      <c r="H109" s="1045"/>
      <c r="I109" s="1045"/>
    </row>
    <row r="110" spans="1:10" ht="30" customHeight="1">
      <c r="A110" s="322" t="s">
        <v>532</v>
      </c>
      <c r="B110" s="321"/>
      <c r="C110" s="321"/>
      <c r="D110" s="321"/>
      <c r="E110" s="321"/>
      <c r="F110" s="321"/>
      <c r="G110" s="321"/>
      <c r="H110" s="321"/>
      <c r="I110" s="321"/>
    </row>
    <row r="111" spans="1:10" ht="62.25" customHeight="1">
      <c r="A111" s="320" t="s">
        <v>419</v>
      </c>
      <c r="B111" s="1044" t="s">
        <v>533</v>
      </c>
      <c r="C111" s="1044"/>
      <c r="D111" s="1044"/>
      <c r="E111" s="1044"/>
      <c r="F111" s="1044"/>
      <c r="G111" s="1044"/>
      <c r="H111" s="1044"/>
      <c r="I111" s="1044"/>
    </row>
    <row r="112" spans="1:10" ht="45" customHeight="1">
      <c r="A112" s="320" t="s">
        <v>420</v>
      </c>
      <c r="B112" s="1044" t="s">
        <v>534</v>
      </c>
      <c r="C112" s="1044"/>
      <c r="D112" s="1044"/>
      <c r="E112" s="1044"/>
      <c r="F112" s="1044"/>
      <c r="G112" s="1044"/>
      <c r="H112" s="1044"/>
      <c r="I112" s="1044"/>
    </row>
    <row r="113" spans="1:10" ht="55.5" customHeight="1">
      <c r="A113" s="320" t="s">
        <v>421</v>
      </c>
      <c r="B113" s="1044" t="s">
        <v>535</v>
      </c>
      <c r="C113" s="1044"/>
      <c r="D113" s="1044"/>
      <c r="E113" s="1044"/>
      <c r="F113" s="1044"/>
      <c r="G113" s="1044"/>
      <c r="H113" s="1044"/>
      <c r="I113" s="1044"/>
    </row>
    <row r="114" spans="1:10" ht="58.5" customHeight="1">
      <c r="A114" s="320" t="s">
        <v>422</v>
      </c>
      <c r="B114" s="1044" t="s">
        <v>536</v>
      </c>
      <c r="C114" s="1044"/>
      <c r="D114" s="1044"/>
      <c r="E114" s="1044"/>
      <c r="F114" s="1044"/>
      <c r="G114" s="1044"/>
      <c r="H114" s="1044"/>
      <c r="I114" s="1044"/>
    </row>
    <row r="115" spans="1:10" ht="54" customHeight="1">
      <c r="A115" s="320" t="s">
        <v>424</v>
      </c>
      <c r="B115" s="1044" t="s">
        <v>537</v>
      </c>
      <c r="C115" s="1044"/>
      <c r="D115" s="1044"/>
      <c r="E115" s="1044"/>
      <c r="F115" s="1044"/>
      <c r="G115" s="1044"/>
      <c r="H115" s="1044"/>
      <c r="I115" s="1044"/>
    </row>
    <row r="116" spans="1:10" ht="17.45" customHeight="1">
      <c r="A116" s="314"/>
      <c r="B116" s="311"/>
      <c r="C116" s="311"/>
      <c r="D116" s="311"/>
      <c r="E116" s="311"/>
      <c r="F116" s="311"/>
      <c r="G116" s="311"/>
      <c r="H116" s="311"/>
      <c r="I116" s="311"/>
    </row>
    <row r="117" spans="1:10" ht="21" customHeight="1">
      <c r="A117" s="1044" t="s">
        <v>388</v>
      </c>
      <c r="B117" s="1044"/>
      <c r="C117" s="1044"/>
      <c r="D117" s="1044"/>
      <c r="E117" s="1050" t="s">
        <v>388</v>
      </c>
      <c r="F117" s="1050"/>
      <c r="G117" s="1050"/>
      <c r="H117" s="1050"/>
      <c r="I117" s="1050"/>
      <c r="J117" s="302"/>
    </row>
    <row r="118" spans="1:10" ht="33" customHeight="1">
      <c r="A118" s="936" t="s">
        <v>389</v>
      </c>
      <c r="B118" s="936"/>
      <c r="C118" s="936"/>
      <c r="D118" s="936"/>
      <c r="E118" s="1046" t="s">
        <v>595</v>
      </c>
      <c r="F118" s="1046"/>
      <c r="G118" s="1046"/>
      <c r="H118" s="1046"/>
      <c r="I118" s="1046"/>
      <c r="J118" s="302"/>
    </row>
    <row r="119" spans="1:10" ht="22.5" customHeight="1">
      <c r="A119" s="307" t="s">
        <v>443</v>
      </c>
      <c r="B119" s="308"/>
      <c r="C119" s="308"/>
      <c r="D119" s="308"/>
      <c r="E119" s="308"/>
      <c r="F119" s="308"/>
      <c r="G119" s="308"/>
      <c r="H119" s="308"/>
      <c r="I119" s="310" t="s">
        <v>543</v>
      </c>
      <c r="J119" s="302"/>
    </row>
    <row r="120" spans="1:10" ht="30.75" customHeight="1">
      <c r="A120" s="314"/>
      <c r="B120" s="1047"/>
      <c r="C120" s="1047"/>
      <c r="D120" s="1047"/>
      <c r="E120" s="1047"/>
      <c r="F120" s="1047"/>
      <c r="G120" s="1047"/>
      <c r="H120" s="1047"/>
      <c r="I120" s="1047"/>
    </row>
    <row r="121" spans="1:10" ht="21.95" customHeight="1">
      <c r="A121" s="254"/>
      <c r="B121" s="306"/>
      <c r="C121" s="254"/>
      <c r="D121" s="254"/>
      <c r="E121" s="254"/>
      <c r="F121" s="306"/>
      <c r="G121" s="254"/>
      <c r="H121" s="254"/>
      <c r="I121" s="254"/>
    </row>
    <row r="122" spans="1:10" ht="21.95" customHeight="1">
      <c r="A122" s="254"/>
      <c r="B122" s="969" t="s">
        <v>403</v>
      </c>
      <c r="C122" s="969"/>
      <c r="D122" s="276"/>
      <c r="E122" s="276"/>
      <c r="F122" s="969" t="s">
        <v>403</v>
      </c>
      <c r="G122" s="969"/>
      <c r="H122" s="276"/>
      <c r="I122" s="276"/>
    </row>
    <row r="123" spans="1:10" ht="35.25" customHeight="1">
      <c r="A123" s="254"/>
      <c r="B123" s="1048" t="s">
        <v>389</v>
      </c>
      <c r="C123" s="1048"/>
      <c r="D123" s="1048"/>
      <c r="E123" s="1048"/>
      <c r="F123" s="1048" t="s">
        <v>595</v>
      </c>
      <c r="G123" s="1048"/>
      <c r="H123" s="1048"/>
      <c r="I123" s="1048"/>
    </row>
    <row r="124" spans="1:10" ht="21.95" customHeight="1">
      <c r="A124" s="254"/>
      <c r="B124" s="315"/>
      <c r="C124" s="312"/>
      <c r="D124" s="312"/>
      <c r="E124" s="312"/>
      <c r="F124" s="316"/>
      <c r="G124" s="316"/>
      <c r="H124" s="316"/>
      <c r="I124" s="316"/>
    </row>
    <row r="125" spans="1:10" ht="21.95" customHeight="1">
      <c r="A125" s="254"/>
      <c r="B125" s="1044" t="s">
        <v>404</v>
      </c>
      <c r="C125" s="1044"/>
      <c r="D125" s="1044"/>
      <c r="E125" s="1044"/>
      <c r="F125" s="1044" t="s">
        <v>404</v>
      </c>
      <c r="G125" s="1044"/>
      <c r="H125" s="1044"/>
      <c r="I125" s="1044"/>
    </row>
    <row r="126" spans="1:10" ht="21.95" customHeight="1">
      <c r="A126" s="254"/>
      <c r="B126" s="306"/>
      <c r="C126" s="312"/>
      <c r="D126" s="312"/>
      <c r="E126" s="312"/>
      <c r="F126" s="306"/>
      <c r="G126" s="312"/>
      <c r="H126" s="312"/>
      <c r="I126" s="312"/>
    </row>
    <row r="127" spans="1:10" ht="21.95" customHeight="1">
      <c r="A127" s="254"/>
      <c r="B127" s="306"/>
      <c r="C127" s="312"/>
      <c r="D127" s="312"/>
      <c r="E127" s="312"/>
      <c r="F127" s="306"/>
      <c r="G127" s="312"/>
      <c r="H127" s="312"/>
      <c r="I127" s="312"/>
    </row>
    <row r="128" spans="1:10" ht="21.95" customHeight="1">
      <c r="A128" s="254"/>
      <c r="B128" s="308" t="s">
        <v>405</v>
      </c>
      <c r="C128" s="317"/>
      <c r="D128" s="308"/>
      <c r="E128" s="308"/>
      <c r="F128" s="1049" t="s">
        <v>405</v>
      </c>
      <c r="G128" s="1049"/>
      <c r="H128" s="1049"/>
      <c r="I128" s="1049"/>
    </row>
    <row r="129" spans="1:9" ht="21.95" customHeight="1">
      <c r="A129" s="254"/>
      <c r="B129" s="308" t="s">
        <v>6</v>
      </c>
      <c r="C129" s="317"/>
      <c r="D129" s="308"/>
      <c r="E129" s="308"/>
      <c r="F129" s="308" t="s">
        <v>478</v>
      </c>
      <c r="G129" s="276"/>
      <c r="H129" s="276"/>
      <c r="I129" s="276"/>
    </row>
    <row r="130" spans="1:9" ht="21.95" customHeight="1">
      <c r="A130" s="254"/>
      <c r="B130" s="276"/>
      <c r="C130" s="312"/>
      <c r="D130" s="312"/>
      <c r="E130" s="312"/>
      <c r="F130" s="276"/>
      <c r="G130" s="312"/>
      <c r="H130" s="312"/>
      <c r="I130" s="312"/>
    </row>
    <row r="131" spans="1:9" ht="21.95" customHeight="1">
      <c r="A131" s="254"/>
      <c r="B131" s="1044" t="s">
        <v>406</v>
      </c>
      <c r="C131" s="1044"/>
      <c r="D131" s="1044"/>
      <c r="E131" s="1044"/>
      <c r="F131" s="1044" t="s">
        <v>406</v>
      </c>
      <c r="G131" s="1044"/>
      <c r="H131" s="1044"/>
      <c r="I131" s="1044"/>
    </row>
    <row r="132" spans="1:9" ht="21.95" customHeight="1">
      <c r="A132" s="254"/>
      <c r="B132" s="308" t="s">
        <v>405</v>
      </c>
      <c r="C132" s="308"/>
      <c r="D132" s="308"/>
      <c r="E132" s="308"/>
      <c r="F132" s="308" t="s">
        <v>405</v>
      </c>
      <c r="G132" s="276"/>
      <c r="H132" s="276"/>
      <c r="I132" s="276"/>
    </row>
    <row r="133" spans="1:9" ht="21.95" customHeight="1">
      <c r="A133" s="254"/>
      <c r="B133" s="308" t="s">
        <v>6</v>
      </c>
      <c r="C133" s="308"/>
      <c r="D133" s="308"/>
      <c r="E133" s="308"/>
      <c r="F133" s="308" t="s">
        <v>6</v>
      </c>
      <c r="G133" s="254"/>
      <c r="H133" s="254"/>
      <c r="I133" s="254"/>
    </row>
    <row r="134" spans="1:9" ht="21.95" customHeight="1">
      <c r="A134" s="254"/>
      <c r="B134" s="254"/>
      <c r="C134" s="254"/>
      <c r="D134" s="254"/>
      <c r="E134" s="254"/>
      <c r="F134" s="254"/>
      <c r="G134" s="254"/>
      <c r="H134" s="254"/>
      <c r="I134" s="254"/>
    </row>
    <row r="135" spans="1:9" ht="21.95" customHeight="1">
      <c r="A135" s="254"/>
      <c r="B135" s="1044" t="s">
        <v>545</v>
      </c>
      <c r="C135" s="1044"/>
      <c r="D135" s="1044"/>
      <c r="E135" s="1044"/>
      <c r="F135" s="1044" t="s">
        <v>545</v>
      </c>
      <c r="G135" s="1044"/>
      <c r="H135" s="1044"/>
      <c r="I135" s="1044"/>
    </row>
    <row r="136" spans="1:9" ht="21.95" customHeight="1">
      <c r="A136" s="254"/>
      <c r="B136" s="308" t="s">
        <v>405</v>
      </c>
      <c r="C136" s="308"/>
      <c r="D136" s="308"/>
      <c r="E136" s="308"/>
      <c r="F136" s="308" t="s">
        <v>405</v>
      </c>
      <c r="G136" s="276"/>
      <c r="H136" s="276"/>
      <c r="I136" s="276"/>
    </row>
    <row r="137" spans="1:9" ht="21.95" customHeight="1">
      <c r="A137" s="254"/>
      <c r="B137" s="308" t="s">
        <v>6</v>
      </c>
      <c r="C137" s="308"/>
      <c r="D137" s="308"/>
      <c r="E137" s="308"/>
      <c r="F137" s="308" t="s">
        <v>6</v>
      </c>
      <c r="G137" s="254"/>
      <c r="H137" s="254"/>
      <c r="I137" s="254"/>
    </row>
    <row r="138" spans="1:9" ht="21.95" customHeight="1">
      <c r="A138" s="254"/>
      <c r="B138" s="308"/>
      <c r="C138" s="308"/>
      <c r="D138" s="308"/>
      <c r="E138" s="308"/>
      <c r="F138" s="308"/>
      <c r="G138" s="254"/>
      <c r="H138" s="254"/>
      <c r="I138" s="254"/>
    </row>
    <row r="139" spans="1:9" ht="21.95" customHeight="1">
      <c r="A139" s="254"/>
      <c r="B139" s="308"/>
      <c r="C139" s="308"/>
      <c r="D139" s="308"/>
      <c r="E139" s="308"/>
      <c r="F139" s="308"/>
      <c r="G139" s="254"/>
      <c r="H139" s="254"/>
      <c r="I139" s="254"/>
    </row>
    <row r="140" spans="1:9" ht="21.95" customHeight="1">
      <c r="A140" s="254"/>
      <c r="B140" s="308"/>
      <c r="C140" s="308"/>
      <c r="D140" s="308"/>
      <c r="E140" s="308"/>
      <c r="F140" s="308"/>
      <c r="G140" s="254"/>
      <c r="H140" s="254"/>
      <c r="I140" s="254"/>
    </row>
    <row r="141" spans="1:9" ht="21.95" customHeight="1">
      <c r="A141" s="254"/>
      <c r="B141" s="308"/>
      <c r="C141" s="308"/>
      <c r="D141" s="308"/>
      <c r="E141" s="308"/>
      <c r="F141" s="308"/>
      <c r="G141" s="254"/>
      <c r="H141" s="254"/>
      <c r="I141" s="254"/>
    </row>
    <row r="142" spans="1:9" ht="21.95" customHeight="1">
      <c r="A142" s="254"/>
      <c r="B142" s="308"/>
      <c r="C142" s="308"/>
      <c r="D142" s="308"/>
      <c r="E142" s="308"/>
      <c r="F142" s="308"/>
      <c r="G142" s="254"/>
      <c r="H142" s="254"/>
      <c r="I142" s="254"/>
    </row>
    <row r="143" spans="1:9" ht="21.95" customHeight="1">
      <c r="A143" s="254"/>
      <c r="B143" s="308"/>
      <c r="C143" s="308"/>
      <c r="D143" s="308"/>
      <c r="E143" s="308"/>
      <c r="F143" s="308"/>
      <c r="G143" s="254"/>
      <c r="H143" s="254"/>
      <c r="I143" s="254"/>
    </row>
    <row r="144" spans="1:9" ht="21.95" customHeight="1">
      <c r="A144" s="254"/>
      <c r="B144" s="308"/>
      <c r="C144" s="308"/>
      <c r="D144" s="308"/>
      <c r="E144" s="308"/>
      <c r="F144" s="308"/>
      <c r="G144" s="254"/>
      <c r="H144" s="254"/>
      <c r="I144" s="254"/>
    </row>
    <row r="145" spans="1:9" ht="21.95" customHeight="1">
      <c r="A145" s="254"/>
      <c r="B145" s="308"/>
      <c r="C145" s="308"/>
      <c r="D145" s="308"/>
      <c r="E145" s="308"/>
      <c r="F145" s="308"/>
      <c r="G145" s="254"/>
      <c r="H145" s="254"/>
      <c r="I145" s="254"/>
    </row>
    <row r="146" spans="1:9" ht="21.95" customHeight="1">
      <c r="A146" s="254"/>
      <c r="B146" s="308"/>
      <c r="C146" s="308"/>
      <c r="D146" s="308"/>
      <c r="E146" s="308"/>
      <c r="F146" s="308"/>
      <c r="G146" s="254"/>
      <c r="H146" s="254"/>
      <c r="I146" s="254"/>
    </row>
    <row r="147" spans="1:9" ht="21.95" customHeight="1">
      <c r="A147" s="254"/>
      <c r="B147" s="308"/>
      <c r="C147" s="308"/>
      <c r="D147" s="308"/>
      <c r="E147" s="308"/>
      <c r="F147" s="308"/>
      <c r="G147" s="254"/>
      <c r="H147" s="254"/>
      <c r="I147" s="254"/>
    </row>
    <row r="148" spans="1:9" ht="21.6" customHeight="1">
      <c r="A148" s="254"/>
      <c r="B148" s="308"/>
      <c r="C148" s="308"/>
      <c r="D148" s="308"/>
      <c r="E148" s="308"/>
      <c r="F148" s="308"/>
      <c r="G148" s="254"/>
      <c r="H148" s="254"/>
      <c r="I148" s="254"/>
    </row>
    <row r="149" spans="1:9" ht="21.6" hidden="1" customHeight="1">
      <c r="A149" s="254"/>
      <c r="B149" s="308"/>
      <c r="C149" s="308"/>
      <c r="D149" s="308"/>
      <c r="E149" s="308"/>
      <c r="F149" s="308"/>
      <c r="G149" s="254"/>
      <c r="H149" s="254"/>
      <c r="I149" s="254"/>
    </row>
    <row r="150" spans="1:9" ht="21.6" hidden="1" customHeight="1">
      <c r="A150" s="254"/>
      <c r="B150" s="308"/>
      <c r="C150" s="308"/>
      <c r="D150" s="308"/>
      <c r="E150" s="308"/>
      <c r="F150" s="308"/>
      <c r="G150" s="254"/>
      <c r="H150" s="254"/>
      <c r="I150" s="254"/>
    </row>
    <row r="151" spans="1:9" ht="18.600000000000001" hidden="1" customHeight="1">
      <c r="A151" s="254"/>
      <c r="B151" s="308"/>
      <c r="C151" s="308"/>
      <c r="D151" s="308"/>
      <c r="E151" s="308"/>
      <c r="F151" s="308"/>
      <c r="G151" s="254"/>
      <c r="H151" s="254"/>
      <c r="I151" s="254"/>
    </row>
    <row r="152" spans="1:9" ht="21.6" hidden="1" customHeight="1">
      <c r="A152" s="254"/>
      <c r="B152" s="308"/>
      <c r="C152" s="308"/>
      <c r="D152" s="308"/>
      <c r="E152" s="308"/>
      <c r="F152" s="308"/>
      <c r="G152" s="254"/>
      <c r="H152" s="254"/>
      <c r="I152" s="254"/>
    </row>
    <row r="153" spans="1:9" ht="21.6" hidden="1" customHeight="1">
      <c r="A153" s="254"/>
      <c r="B153" s="308"/>
      <c r="C153" s="308"/>
      <c r="D153" s="308"/>
      <c r="E153" s="308"/>
      <c r="F153" s="308"/>
      <c r="G153" s="254"/>
      <c r="H153" s="254"/>
      <c r="I153" s="254"/>
    </row>
    <row r="154" spans="1:9" ht="21.95" customHeight="1">
      <c r="A154" s="254"/>
      <c r="B154" s="308"/>
      <c r="C154" s="308"/>
      <c r="D154" s="308"/>
      <c r="E154" s="308"/>
      <c r="F154" s="308"/>
      <c r="G154" s="254"/>
      <c r="H154" s="254"/>
      <c r="I154" s="254"/>
    </row>
    <row r="155" spans="1:9" ht="21.95" customHeight="1">
      <c r="A155" s="254"/>
      <c r="B155" s="308"/>
      <c r="C155" s="308"/>
      <c r="D155" s="308"/>
      <c r="E155" s="308"/>
      <c r="F155" s="308"/>
      <c r="G155" s="254"/>
      <c r="H155" s="254"/>
      <c r="I155" s="254"/>
    </row>
    <row r="156" spans="1:9" ht="21.95" customHeight="1">
      <c r="A156" s="318"/>
      <c r="B156" s="251"/>
      <c r="C156" s="251"/>
      <c r="D156" s="251"/>
      <c r="E156" s="251"/>
      <c r="F156" s="251"/>
      <c r="G156" s="318"/>
      <c r="H156" s="318"/>
      <c r="I156" s="318"/>
    </row>
    <row r="157" spans="1:9" ht="21.95" customHeight="1">
      <c r="A157" s="307" t="s">
        <v>443</v>
      </c>
      <c r="B157" s="308"/>
      <c r="C157" s="308"/>
      <c r="D157" s="308"/>
      <c r="E157" s="308"/>
      <c r="F157" s="308"/>
      <c r="G157" s="308"/>
      <c r="H157" s="308"/>
      <c r="I157" s="310" t="s">
        <v>544</v>
      </c>
    </row>
    <row r="158" spans="1:9" ht="21.95" customHeight="1">
      <c r="A158" s="254"/>
      <c r="B158" s="308"/>
      <c r="C158" s="308"/>
      <c r="D158" s="308"/>
      <c r="E158" s="308"/>
      <c r="F158" s="308"/>
      <c r="G158" s="254"/>
      <c r="H158" s="254"/>
      <c r="I158" s="254"/>
    </row>
    <row r="159" spans="1:9" ht="21.95" customHeight="1">
      <c r="A159" s="254"/>
      <c r="B159" s="308"/>
      <c r="C159" s="308"/>
      <c r="D159" s="308"/>
      <c r="E159" s="308"/>
      <c r="F159" s="308"/>
      <c r="G159" s="254"/>
      <c r="H159" s="254"/>
      <c r="I159" s="254"/>
    </row>
    <row r="160" spans="1:9" ht="21.95" customHeight="1">
      <c r="A160" s="254"/>
      <c r="B160" s="308"/>
      <c r="C160" s="308"/>
      <c r="D160" s="308"/>
      <c r="E160" s="308"/>
      <c r="F160" s="308"/>
      <c r="G160" s="254"/>
      <c r="H160" s="254"/>
      <c r="I160" s="254"/>
    </row>
    <row r="161" spans="1:10" ht="21.95" customHeight="1">
      <c r="A161" s="254"/>
      <c r="B161" s="308"/>
      <c r="C161" s="308"/>
      <c r="D161" s="308"/>
      <c r="E161" s="308"/>
      <c r="F161" s="308"/>
      <c r="G161" s="254"/>
      <c r="H161" s="254"/>
      <c r="I161" s="254"/>
    </row>
    <row r="162" spans="1:10" ht="21.95" customHeight="1">
      <c r="A162" s="254"/>
      <c r="B162" s="308"/>
      <c r="C162" s="308"/>
      <c r="D162" s="308"/>
      <c r="E162" s="308"/>
      <c r="F162" s="308"/>
      <c r="G162" s="254"/>
      <c r="H162" s="254"/>
      <c r="I162" s="254"/>
    </row>
    <row r="163" spans="1:10" ht="21.95" customHeight="1">
      <c r="A163" s="254"/>
      <c r="B163" s="308"/>
      <c r="C163" s="308"/>
      <c r="D163" s="308"/>
      <c r="E163" s="308"/>
      <c r="F163" s="308"/>
      <c r="G163" s="254"/>
      <c r="H163" s="254"/>
      <c r="I163" s="254"/>
    </row>
    <row r="164" spans="1:10" ht="21.95" customHeight="1">
      <c r="A164" s="254"/>
      <c r="B164" s="308"/>
      <c r="C164" s="308"/>
      <c r="D164" s="308"/>
      <c r="E164" s="308"/>
      <c r="F164" s="308"/>
      <c r="G164" s="254"/>
      <c r="H164" s="254"/>
      <c r="I164" s="254"/>
    </row>
    <row r="165" spans="1:10" ht="21.95" customHeight="1">
      <c r="A165" s="254"/>
      <c r="B165" s="308"/>
      <c r="C165" s="308"/>
      <c r="D165" s="308"/>
      <c r="E165" s="308"/>
      <c r="F165" s="308"/>
      <c r="G165" s="254"/>
      <c r="H165" s="254"/>
      <c r="I165" s="254"/>
    </row>
    <row r="166" spans="1:10" ht="21.95" customHeight="1">
      <c r="A166" s="254"/>
      <c r="B166" s="308"/>
      <c r="C166" s="308"/>
      <c r="D166" s="308"/>
      <c r="E166" s="308"/>
      <c r="F166" s="308"/>
      <c r="G166" s="254"/>
      <c r="H166" s="254"/>
      <c r="I166" s="254"/>
    </row>
    <row r="167" spans="1:10" ht="21.95" customHeight="1">
      <c r="A167" s="254"/>
      <c r="B167" s="308"/>
      <c r="C167" s="308"/>
      <c r="D167" s="308"/>
      <c r="E167" s="308"/>
      <c r="F167" s="308"/>
      <c r="G167" s="254"/>
      <c r="H167" s="254"/>
      <c r="I167" s="254"/>
    </row>
    <row r="168" spans="1:10" ht="21.95" customHeight="1">
      <c r="A168" s="254"/>
      <c r="B168" s="308"/>
      <c r="C168" s="308"/>
      <c r="D168" s="308"/>
      <c r="E168" s="308"/>
      <c r="F168" s="308"/>
      <c r="G168" s="254"/>
      <c r="H168" s="254"/>
      <c r="I168" s="254"/>
    </row>
    <row r="169" spans="1:10" ht="21.95" customHeight="1">
      <c r="A169" s="254"/>
      <c r="B169" s="308"/>
      <c r="C169" s="308"/>
      <c r="D169" s="308"/>
      <c r="E169" s="308"/>
      <c r="F169" s="308"/>
      <c r="G169" s="254"/>
      <c r="H169" s="254"/>
      <c r="I169" s="254"/>
    </row>
    <row r="170" spans="1:10" ht="15.75">
      <c r="A170" s="254"/>
      <c r="B170" s="254"/>
      <c r="C170" s="254"/>
      <c r="D170" s="254"/>
      <c r="E170" s="254"/>
      <c r="F170" s="254"/>
      <c r="G170" s="254"/>
      <c r="H170" s="254"/>
      <c r="I170" s="254"/>
    </row>
    <row r="171" spans="1:10">
      <c r="J171" s="302"/>
    </row>
    <row r="172" spans="1:10" ht="15.75">
      <c r="A172" s="254"/>
      <c r="B172" s="254"/>
      <c r="C172" s="254"/>
      <c r="D172" s="254"/>
      <c r="E172" s="254"/>
      <c r="F172" s="254"/>
      <c r="G172" s="254"/>
      <c r="H172" s="254"/>
      <c r="I172" s="254"/>
    </row>
    <row r="173" spans="1:10" ht="15.75">
      <c r="A173" s="254"/>
      <c r="B173" s="254"/>
      <c r="C173" s="254"/>
      <c r="D173" s="254"/>
      <c r="E173" s="254"/>
      <c r="F173" s="254"/>
      <c r="G173" s="254"/>
      <c r="H173" s="254"/>
      <c r="I173" s="254"/>
    </row>
    <row r="174" spans="1:10" ht="15.75">
      <c r="A174" s="254"/>
      <c r="B174" s="254"/>
      <c r="C174" s="254"/>
      <c r="D174" s="254"/>
      <c r="E174" s="254"/>
      <c r="F174" s="254"/>
      <c r="G174" s="254"/>
      <c r="H174" s="254"/>
      <c r="I174" s="254"/>
    </row>
    <row r="175" spans="1:10" ht="15.75">
      <c r="A175" s="254"/>
      <c r="B175" s="254"/>
      <c r="C175" s="254"/>
      <c r="D175" s="254"/>
      <c r="E175" s="254"/>
      <c r="F175" s="254"/>
      <c r="G175" s="254"/>
      <c r="H175" s="254"/>
      <c r="I175" s="254"/>
    </row>
    <row r="176" spans="1:10" ht="15.75">
      <c r="A176" s="254"/>
      <c r="B176" s="254"/>
      <c r="C176" s="254"/>
      <c r="D176" s="254"/>
      <c r="E176" s="254"/>
      <c r="F176" s="254"/>
      <c r="G176" s="254"/>
      <c r="H176" s="254"/>
      <c r="I176" s="254"/>
    </row>
    <row r="177" spans="1:9" ht="15.75">
      <c r="A177" s="254"/>
      <c r="B177" s="254"/>
      <c r="C177" s="254"/>
      <c r="D177" s="254"/>
      <c r="E177" s="254"/>
      <c r="F177" s="254"/>
      <c r="G177" s="254"/>
      <c r="H177" s="254"/>
      <c r="I177" s="254"/>
    </row>
    <row r="178" spans="1:9" ht="15.75">
      <c r="A178" s="254"/>
      <c r="B178" s="254"/>
      <c r="C178" s="254"/>
      <c r="D178" s="254"/>
      <c r="E178" s="254"/>
      <c r="F178" s="254"/>
      <c r="G178" s="254"/>
      <c r="H178" s="254"/>
      <c r="I178" s="254"/>
    </row>
    <row r="179" spans="1:9" ht="15.75">
      <c r="A179" s="254"/>
      <c r="B179" s="254"/>
      <c r="C179" s="254"/>
      <c r="D179" s="254"/>
      <c r="E179" s="254"/>
      <c r="F179" s="254"/>
      <c r="G179" s="254"/>
      <c r="H179" s="254"/>
      <c r="I179" s="254"/>
    </row>
    <row r="180" spans="1:9" ht="15.75">
      <c r="A180" s="254"/>
      <c r="B180" s="254"/>
      <c r="C180" s="254"/>
      <c r="D180" s="254"/>
      <c r="E180" s="254"/>
      <c r="F180" s="254"/>
      <c r="G180" s="254"/>
      <c r="H180" s="254"/>
      <c r="I180" s="254"/>
    </row>
    <row r="181" spans="1:9" ht="15.75">
      <c r="A181" s="254"/>
      <c r="B181" s="254"/>
      <c r="C181" s="254"/>
      <c r="D181" s="254"/>
      <c r="E181" s="254"/>
      <c r="F181" s="254"/>
      <c r="G181" s="254"/>
      <c r="H181" s="254"/>
      <c r="I181" s="254"/>
    </row>
    <row r="182" spans="1:9" ht="15.75">
      <c r="A182" s="254"/>
      <c r="B182" s="254"/>
      <c r="C182" s="254"/>
      <c r="D182" s="254"/>
      <c r="E182" s="254"/>
      <c r="F182" s="254"/>
      <c r="G182" s="254"/>
      <c r="H182" s="254"/>
      <c r="I182" s="254"/>
    </row>
    <row r="183" spans="1:9" ht="15.75">
      <c r="A183" s="254"/>
      <c r="B183" s="254"/>
      <c r="C183" s="254"/>
      <c r="D183" s="254"/>
      <c r="E183" s="254"/>
      <c r="F183" s="254"/>
      <c r="G183" s="254"/>
      <c r="H183" s="254"/>
      <c r="I183" s="254"/>
    </row>
    <row r="184" spans="1:9" ht="15.75">
      <c r="A184" s="254"/>
      <c r="B184" s="254"/>
      <c r="C184" s="254"/>
      <c r="D184" s="254"/>
      <c r="E184" s="254"/>
      <c r="F184" s="254"/>
      <c r="G184" s="254"/>
      <c r="H184" s="254"/>
      <c r="I184" s="254"/>
    </row>
  </sheetData>
  <sheetProtection formatColumns="0" formatRows="0" selectLockedCells="1"/>
  <customSheetViews>
    <customSheetView guid="{6B7F77A9-4430-40F3-B9B2-DA771FBECFA7}" showPageBreaks="1" printArea="1" hiddenRows="1" hiddenColumns="1" view="pageBreakPreview" topLeftCell="A22">
      <selection activeCell="J13" sqref="J1:AO1048576"/>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FB41F969-87BE-4AD1-A99C-A5F9EA1C8FCB}" showPageBreaks="1" printArea="1" hiddenRows="1" hiddenColumns="1" view="pageBreakPreview">
      <selection activeCell="J13" sqref="J1:AO1048576"/>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47D52ECC-373D-4A7A-838F-7112A4A0A94F}" showPageBreaks="1" printArea="1" hiddenRows="1" hiddenColumns="1" view="pageBreakPreview" topLeftCell="A97">
      <selection activeCell="X103" sqref="X103"/>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BA86FE7A-199D-4ABD-A444-AE6BFDF4BCC9}"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05855B4F-D61E-4C97-B759-B2F96767F6F8}" scale="145" showPageBreaks="1" printArea="1" hiddenRows="1" hiddenColumns="1" view="pageBreakPreview" topLeftCell="A43">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347D9A5E-5167-4CD7-A121-BEAF211F64E4}" showPageBreaks="1" printArea="1" hiddenRows="1" hiddenColumns="1" view="pageBreakPreview" topLeftCell="A97">
      <selection activeCell="X103" sqref="X103"/>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 guid="{72B383D4-8341-48BE-BBCC-63C6785ABF81}" showPageBreaks="1" printArea="1" hiddenRows="1" hiddenColumns="1" view="pageBreakPreview" topLeftCell="A13">
      <selection activeCell="J13" sqref="J1:AO1048576"/>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7"/>
      <headerFooter alignWithMargins="0"/>
    </customSheetView>
    <customSheetView guid="{FA2C7011-FA7A-401B-B8DD-29ECBD541846}" showPageBreaks="1" printArea="1" hiddenRows="1" hiddenColumns="1" view="pageBreakPreview">
      <selection activeCell="J13" sqref="J1:AO1048576"/>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8"/>
      <headerFooter alignWithMargins="0"/>
    </customSheetView>
    <customSheetView guid="{7706378E-40E2-4583-90AF-E6E1DCB3696C}" showPageBreaks="1" printArea="1" hiddenRows="1" hiddenColumns="1" view="pageBreakPreview" topLeftCell="A22">
      <selection activeCell="J13" sqref="J1:AO1048576"/>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9"/>
      <headerFooter alignWithMargins="0"/>
    </customSheetView>
  </customSheetViews>
  <mergeCells count="99">
    <mergeCell ref="A37:I37"/>
    <mergeCell ref="A42:I42"/>
    <mergeCell ref="A38:I38"/>
    <mergeCell ref="A1:I1"/>
    <mergeCell ref="B2:I2"/>
    <mergeCell ref="B3:I3"/>
    <mergeCell ref="B4:I4"/>
    <mergeCell ref="B5:I5"/>
    <mergeCell ref="B66:I66"/>
    <mergeCell ref="B6:I6"/>
    <mergeCell ref="A32:I32"/>
    <mergeCell ref="A34:I34"/>
    <mergeCell ref="A49:D49"/>
    <mergeCell ref="E49:I49"/>
    <mergeCell ref="A39:I39"/>
    <mergeCell ref="A40:I40"/>
    <mergeCell ref="A41:I41"/>
    <mergeCell ref="A44:I44"/>
    <mergeCell ref="A43:I43"/>
    <mergeCell ref="A46:I46"/>
    <mergeCell ref="A47:I47"/>
    <mergeCell ref="A48:I48"/>
    <mergeCell ref="A35:I35"/>
    <mergeCell ref="A36:I36"/>
    <mergeCell ref="B83:I83"/>
    <mergeCell ref="A50:D50"/>
    <mergeCell ref="E50:I50"/>
    <mergeCell ref="A69:D69"/>
    <mergeCell ref="E69:I69"/>
    <mergeCell ref="A52:I52"/>
    <mergeCell ref="A53:I53"/>
    <mergeCell ref="A55:I55"/>
    <mergeCell ref="A57:I57"/>
    <mergeCell ref="A59:I59"/>
    <mergeCell ref="B60:I60"/>
    <mergeCell ref="B64:I64"/>
    <mergeCell ref="B65:I65"/>
    <mergeCell ref="B61:I61"/>
    <mergeCell ref="B62:I62"/>
    <mergeCell ref="B63:I63"/>
    <mergeCell ref="B90:I90"/>
    <mergeCell ref="B92:I92"/>
    <mergeCell ref="B89:I89"/>
    <mergeCell ref="B91:I91"/>
    <mergeCell ref="A70:D70"/>
    <mergeCell ref="E70:I70"/>
    <mergeCell ref="A72:I72"/>
    <mergeCell ref="B73:I73"/>
    <mergeCell ref="B76:I76"/>
    <mergeCell ref="B77:I77"/>
    <mergeCell ref="B78:I78"/>
    <mergeCell ref="B79:I79"/>
    <mergeCell ref="B80:I80"/>
    <mergeCell ref="A75:I75"/>
    <mergeCell ref="B81:I81"/>
    <mergeCell ref="B82:I82"/>
    <mergeCell ref="A84:D84"/>
    <mergeCell ref="E84:I84"/>
    <mergeCell ref="B88:I88"/>
    <mergeCell ref="A85:D85"/>
    <mergeCell ref="E85:I85"/>
    <mergeCell ref="A87:I87"/>
    <mergeCell ref="A97:D97"/>
    <mergeCell ref="E97:I97"/>
    <mergeCell ref="A98:D98"/>
    <mergeCell ref="E98:I98"/>
    <mergeCell ref="B93:I93"/>
    <mergeCell ref="F122:G122"/>
    <mergeCell ref="F128:I128"/>
    <mergeCell ref="B131:E131"/>
    <mergeCell ref="F131:I131"/>
    <mergeCell ref="B94:I94"/>
    <mergeCell ref="B95:I95"/>
    <mergeCell ref="B96:I96"/>
    <mergeCell ref="B101:I101"/>
    <mergeCell ref="A117:D117"/>
    <mergeCell ref="E117:I117"/>
    <mergeCell ref="B115:I115"/>
    <mergeCell ref="B111:I111"/>
    <mergeCell ref="B114:I114"/>
    <mergeCell ref="B112:I112"/>
    <mergeCell ref="B113:I113"/>
    <mergeCell ref="B106:I106"/>
    <mergeCell ref="B67:I67"/>
    <mergeCell ref="B68:I68"/>
    <mergeCell ref="B135:E135"/>
    <mergeCell ref="F135:I135"/>
    <mergeCell ref="B102:I102"/>
    <mergeCell ref="B103:I103"/>
    <mergeCell ref="B105:I105"/>
    <mergeCell ref="A109:I109"/>
    <mergeCell ref="B122:C122"/>
    <mergeCell ref="B125:E125"/>
    <mergeCell ref="A118:D118"/>
    <mergeCell ref="E118:I118"/>
    <mergeCell ref="B120:I120"/>
    <mergeCell ref="B123:E123"/>
    <mergeCell ref="F123:I123"/>
    <mergeCell ref="F125:I125"/>
  </mergeCells>
  <printOptions horizontalCentered="1"/>
  <pageMargins left="0.59" right="0.42" top="0.52" bottom="0.32" header="0.27" footer="0.21"/>
  <pageSetup paperSize="9" scale="91" orientation="portrait" r:id="rId10"/>
  <headerFooter alignWithMargins="0"/>
  <rowBreaks count="5" manualBreakCount="5">
    <brk id="51" max="8" man="1"/>
    <brk id="71" max="8" man="1"/>
    <brk id="86" max="8" man="1"/>
    <brk id="99" max="8" man="1"/>
    <brk id="119" max="8" man="1"/>
  </rowBreaks>
  <ignoredErrors>
    <ignoredError sqref="A60:A68 A73 A76:A83 A88:A96 A105:A106 A102:A103 A101 A113:A115" numberStoredAsText="1"/>
  </ignoredErrors>
  <drawing r:id="rId1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indexed="11"/>
    <pageSetUpPr fitToPage="1"/>
  </sheetPr>
  <dimension ref="A1:I45"/>
  <sheetViews>
    <sheetView showGridLines="0" showZeros="0" view="pageBreakPreview" topLeftCell="A3" zoomScaleSheetLayoutView="100" workbookViewId="0">
      <selection activeCell="B12" sqref="B12:D12"/>
    </sheetView>
  </sheetViews>
  <sheetFormatPr defaultColWidth="9.140625" defaultRowHeight="16.5"/>
  <cols>
    <col min="1" max="1" width="12.140625" style="28" customWidth="1"/>
    <col min="2" max="2" width="36.85546875" style="28" customWidth="1"/>
    <col min="3" max="3" width="11.42578125" style="28" customWidth="1"/>
    <col min="4" max="4" width="27.140625" style="28" customWidth="1"/>
    <col min="5" max="5" width="39.28515625" style="28" customWidth="1"/>
    <col min="6" max="8" width="9.140625" style="23"/>
    <col min="9" max="16384" width="9.140625" style="24"/>
  </cols>
  <sheetData>
    <row r="1" spans="1:9" ht="31.5" customHeight="1">
      <c r="A1" s="1069" t="str">
        <f>'Attach 3(JV)'!A1</f>
        <v>Specification No. :NESH/CSM/4905-01</v>
      </c>
      <c r="B1" s="1069"/>
      <c r="C1" s="1069"/>
      <c r="D1" s="1069"/>
      <c r="E1" s="242" t="str">
        <f>"Attachment-19 " &amp; 'Attach 3(JV)'!AT1</f>
        <v xml:space="preserve">Attachment-19 </v>
      </c>
    </row>
    <row r="2" spans="1:9" ht="7.5" customHeight="1"/>
    <row r="3" spans="1:9" ht="142.5" customHeight="1">
      <c r="A3" s="1070" t="str">
        <f>'Attach 3(JV)'!A3</f>
        <v>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B3" s="1071"/>
      <c r="C3" s="1071"/>
      <c r="D3" s="1071"/>
      <c r="E3" s="1071"/>
      <c r="F3" s="25"/>
      <c r="G3" s="26"/>
      <c r="H3" s="25"/>
    </row>
    <row r="4" spans="1:9" ht="20.100000000000001" customHeight="1">
      <c r="A4" s="27"/>
      <c r="H4" s="29"/>
      <c r="I4" s="11"/>
    </row>
    <row r="5" spans="1:9" ht="20.100000000000001" customHeight="1">
      <c r="A5" s="669" t="s">
        <v>3</v>
      </c>
      <c r="B5" s="669"/>
      <c r="C5" s="669"/>
      <c r="D5" s="669"/>
      <c r="E5" s="669"/>
      <c r="F5" s="30"/>
      <c r="H5" s="29"/>
      <c r="I5" s="11"/>
    </row>
    <row r="6" spans="1:9" ht="20.100000000000001" customHeight="1">
      <c r="A6" s="31"/>
      <c r="H6" s="29"/>
      <c r="I6" s="11"/>
    </row>
    <row r="7" spans="1:9" ht="20.100000000000001" customHeight="1">
      <c r="A7" s="32" t="str">
        <f>'Attach 3(JV)'!A7</f>
        <v>Bidder’s Name and Address (Sole Bidder) :</v>
      </c>
      <c r="E7" s="15" t="str">
        <f>'Attach 3(JV)'!E7</f>
        <v>To:</v>
      </c>
      <c r="H7" s="29"/>
      <c r="I7" s="11"/>
    </row>
    <row r="8" spans="1:9" ht="35.25" customHeight="1">
      <c r="A8" s="1014" t="str">
        <f>'Attach 3(JV)'!A8</f>
        <v/>
      </c>
      <c r="B8" s="1014"/>
      <c r="C8" s="1014"/>
      <c r="D8" s="1014"/>
      <c r="E8" s="103" t="str">
        <f>'Attach 3(JV)'!E8</f>
        <v>Contracts &amp; Materials dept.</v>
      </c>
      <c r="H8" s="29"/>
      <c r="I8" s="11"/>
    </row>
    <row r="9" spans="1:9" ht="20.100000000000001" customHeight="1">
      <c r="A9" s="13" t="s">
        <v>345</v>
      </c>
      <c r="B9" s="982" t="str">
        <f>'Attach 3(JV)'!B9</f>
        <v/>
      </c>
      <c r="C9" s="982"/>
      <c r="D9" s="982"/>
      <c r="E9" s="103" t="str">
        <f>'Attach 3(JV)'!E9</f>
        <v>Power Grid Corporation of India Ltd.,</v>
      </c>
      <c r="H9" s="29"/>
      <c r="I9" s="11"/>
    </row>
    <row r="10" spans="1:9" ht="20.100000000000001" customHeight="1">
      <c r="A10" s="13" t="s">
        <v>346</v>
      </c>
      <c r="B10" s="982" t="str">
        <f>'Attach 3(JV)'!B10</f>
        <v/>
      </c>
      <c r="C10" s="982"/>
      <c r="D10" s="982"/>
      <c r="E10" s="103" t="str">
        <f>'Attach 3(JV)'!E10</f>
        <v>North Eastern Region,</v>
      </c>
      <c r="H10" s="29"/>
      <c r="I10" s="11"/>
    </row>
    <row r="11" spans="1:9" ht="20.100000000000001" customHeight="1">
      <c r="B11" s="982" t="str">
        <f>'Attach 3(JV)'!B11</f>
        <v/>
      </c>
      <c r="C11" s="982"/>
      <c r="D11" s="982"/>
      <c r="E11" s="103" t="str">
        <f>'Attach 3(JV)'!E11</f>
        <v>Dongtieh, Lower Nongrah,</v>
      </c>
    </row>
    <row r="12" spans="1:9" ht="18" customHeight="1">
      <c r="A12" s="31"/>
      <c r="B12" s="982" t="str">
        <f>'Attach 3(JV)'!B12</f>
        <v/>
      </c>
      <c r="C12" s="982"/>
      <c r="D12" s="982"/>
      <c r="E12" s="103" t="str">
        <f>'Attach 3(JV)'!E12</f>
        <v xml:space="preserve">Lapalang, Shillong – 793 006 (Meghalaya)     </v>
      </c>
    </row>
    <row r="13" spans="1:9" ht="19.5" hidden="1" customHeight="1">
      <c r="A13" s="31"/>
      <c r="B13" s="99"/>
      <c r="C13" s="99"/>
      <c r="D13" s="99"/>
      <c r="E13" s="15"/>
    </row>
    <row r="14" spans="1:9" ht="20.100000000000001" customHeight="1">
      <c r="A14" s="31"/>
      <c r="B14" s="99"/>
      <c r="C14" s="99"/>
      <c r="D14" s="99"/>
      <c r="G14" s="12"/>
    </row>
    <row r="15" spans="1:9" ht="20.100000000000001" customHeight="1">
      <c r="A15" s="28" t="s">
        <v>340</v>
      </c>
    </row>
    <row r="16" spans="1:9" ht="6" customHeight="1">
      <c r="A16" s="31"/>
    </row>
    <row r="17" spans="1:8" ht="78.75" customHeight="1">
      <c r="A17" s="626" t="s">
        <v>4</v>
      </c>
      <c r="B17" s="626"/>
      <c r="C17" s="626"/>
      <c r="D17" s="626"/>
      <c r="E17" s="626"/>
    </row>
    <row r="18" spans="1:8" ht="56.25" customHeight="1">
      <c r="A18" s="1068" t="s">
        <v>435</v>
      </c>
      <c r="B18" s="1068"/>
      <c r="C18" s="1068"/>
      <c r="D18" s="1068"/>
      <c r="E18" s="1068"/>
    </row>
    <row r="19" spans="1:8" ht="184.5" customHeight="1">
      <c r="A19" s="1068" t="s">
        <v>434</v>
      </c>
      <c r="B19" s="1068"/>
      <c r="C19" s="1068"/>
      <c r="D19" s="1068"/>
      <c r="E19" s="1068"/>
    </row>
    <row r="20" spans="1:8" ht="8.25" hidden="1" customHeight="1">
      <c r="A20" s="31"/>
    </row>
    <row r="21" spans="1:8" ht="20.100000000000001" hidden="1" customHeight="1">
      <c r="A21" s="31"/>
    </row>
    <row r="22" spans="1:8" ht="20.100000000000001" hidden="1" customHeight="1">
      <c r="A22" s="31"/>
    </row>
    <row r="23" spans="1:8" ht="57.75" hidden="1" customHeight="1">
      <c r="A23" s="626"/>
      <c r="B23" s="626"/>
      <c r="C23" s="626"/>
      <c r="D23" s="626"/>
      <c r="E23" s="626"/>
      <c r="F23" s="33"/>
      <c r="G23" s="33"/>
      <c r="H23" s="33"/>
    </row>
    <row r="24" spans="1:8" ht="20.100000000000001" hidden="1" customHeight="1">
      <c r="A24" s="31"/>
    </row>
    <row r="25" spans="1:8" ht="20.100000000000001" hidden="1" customHeight="1">
      <c r="A25" s="34"/>
    </row>
    <row r="26" spans="1:8" ht="20.100000000000001" hidden="1" customHeight="1"/>
    <row r="27" spans="1:8" ht="20.100000000000001" hidden="1" customHeight="1">
      <c r="A27" s="34"/>
    </row>
    <row r="28" spans="1:8" ht="20.100000000000001" hidden="1" customHeight="1"/>
    <row r="29" spans="1:8" ht="12" customHeight="1">
      <c r="D29" s="36"/>
    </row>
    <row r="30" spans="1:8" ht="33" customHeight="1">
      <c r="A30" s="35" t="s">
        <v>7</v>
      </c>
      <c r="B30" s="57" t="str">
        <f>'Attach 3(JV)'!B24</f>
        <v>--</v>
      </c>
      <c r="C30" s="39"/>
      <c r="D30" s="36" t="s">
        <v>5</v>
      </c>
      <c r="E30" s="184" t="str">
        <f>'Attach 3(JV)'!E24</f>
        <v/>
      </c>
    </row>
    <row r="31" spans="1:8" ht="33" customHeight="1">
      <c r="A31" s="35" t="s">
        <v>8</v>
      </c>
      <c r="B31" s="184" t="str">
        <f>'Attach 3(JV)'!B25</f>
        <v/>
      </c>
      <c r="C31" s="39"/>
      <c r="D31" s="36" t="s">
        <v>6</v>
      </c>
      <c r="E31" s="184" t="str">
        <f>'Attach 3(JV)'!E25</f>
        <v/>
      </c>
    </row>
    <row r="32" spans="1:8" ht="33" customHeight="1">
      <c r="B32" s="39"/>
      <c r="C32" s="39"/>
      <c r="D32" s="36"/>
      <c r="E32" s="39"/>
    </row>
    <row r="33" spans="1:1" ht="20.100000000000001" customHeight="1"/>
    <row r="34" spans="1:1" ht="20.100000000000001" customHeight="1">
      <c r="A34" s="37"/>
    </row>
    <row r="35" spans="1:1" ht="20.100000000000001" customHeight="1"/>
    <row r="36" spans="1:1" ht="20.100000000000001" customHeight="1"/>
    <row r="37" spans="1:1" ht="20.100000000000001" customHeight="1">
      <c r="A37" s="37"/>
    </row>
    <row r="38" spans="1:1" ht="20.100000000000001" customHeight="1"/>
    <row r="39" spans="1:1" ht="20.100000000000001" customHeight="1">
      <c r="A39" s="37"/>
    </row>
    <row r="40" spans="1:1" ht="20.100000000000001" customHeight="1"/>
    <row r="41" spans="1:1" ht="20.100000000000001" customHeight="1">
      <c r="A41" s="37"/>
    </row>
    <row r="42" spans="1:1" ht="20.100000000000001" customHeight="1"/>
    <row r="43" spans="1:1" ht="20.100000000000001" customHeight="1"/>
    <row r="44" spans="1:1" ht="20.100000000000001" customHeight="1"/>
    <row r="45" spans="1:1" ht="20.100000000000001" customHeight="1"/>
  </sheetData>
  <sheetProtection algorithmName="SHA-512" hashValue="TE1ur1K/YOfDQQenyFcoFS7Nx4FwmULKJ6RM1Q3p2O3gcXx9SdY8Yym7tMo8vH01J52bhjYVMRZ+br3F5yH9ZA==" saltValue="iV75TCp9QynQtCW1NpPueA==" spinCount="100000" sheet="1" formatColumns="0" formatRows="0" selectLockedCells="1"/>
  <customSheetViews>
    <customSheetView guid="{6B7F77A9-4430-40F3-B9B2-DA771FBECFA7}" showPageBreaks="1" showGridLines="0" zeroValues="0" fitToPage="1" printArea="1" hiddenRows="1" view="pageBreakPreview" topLeftCell="A2">
      <selection activeCell="E1" sqref="E1"/>
      <pageMargins left="0.75" right="0.63" top="0.57999999999999996" bottom="0.6" header="0.34" footer="0.35"/>
      <pageSetup scale="80" orientation="portrait" r:id="rId1"/>
      <headerFooter alignWithMargins="0">
        <oddFooter>&amp;R&amp;"Book Antiqua,Bold"&amp;8 Page &amp;P of &amp;N</oddFooter>
      </headerFooter>
    </customSheetView>
    <customSheetView guid="{FB41F969-87BE-4AD1-A99C-A5F9EA1C8FCB}" showPageBreaks="1" showGridLines="0" zeroValues="0" fitToPage="1" printArea="1" hiddenRows="1" view="pageBreakPreview">
      <selection activeCell="E1" sqref="E1"/>
      <pageMargins left="0.75" right="0.63" top="0.57999999999999996" bottom="0.6" header="0.34" footer="0.35"/>
      <pageSetup scale="79" orientation="portrait" r:id="rId2"/>
      <headerFooter alignWithMargins="0">
        <oddFooter>&amp;R&amp;"Book Antiqua,Bold"&amp;8 Page &amp;P of &amp;N</oddFooter>
      </headerFooter>
    </customSheetView>
    <customSheetView guid="{47D52ECC-373D-4A7A-838F-7112A4A0A94F}" showPageBreaks="1" showGridLines="0" zeroValues="0" fitToPage="1" printArea="1" hiddenRows="1" view="pageBreakPreview">
      <selection activeCell="A3" sqref="A3:E3"/>
      <pageMargins left="0.75" right="0.63" top="0.57999999999999996" bottom="0.6" header="0.34" footer="0.35"/>
      <pageSetup scale="80" orientation="portrait" r:id="rId3"/>
      <headerFooter alignWithMargins="0">
        <oddFooter>&amp;R&amp;"Book Antiqua,Bold"&amp;8 Page &amp;P of &amp;N</oddFooter>
      </headerFooter>
    </customSheetView>
    <customSheetView guid="{BA86FE7A-199D-4ABD-A444-AE6BFDF4BCC9}" showPageBreaks="1" showGridLines="0" zeroValues="0" fitToPage="1" printArea="1" hiddenRows="1" view="pageBreakPreview" topLeftCell="A14">
      <selection activeCell="A3" sqref="A3:E3"/>
      <pageMargins left="0.75" right="0.63" top="0.57999999999999996" bottom="0.6" header="0.34" footer="0.35"/>
      <pageSetup scale="79" orientation="portrait" r:id="rId4"/>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5"/>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6"/>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7"/>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8"/>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9"/>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20"/>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21"/>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22"/>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23"/>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24"/>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25"/>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26"/>
      <headerFooter alignWithMargins="0">
        <oddFooter>&amp;R&amp;"Book Antiqua,Bold"&amp;8 Page &amp;P of &amp;N</oddFooter>
      </headerFooter>
    </customSheetView>
    <customSheetView guid="{347D9A5E-5167-4CD7-A121-BEAF211F64E4}" showPageBreaks="1" showGridLines="0" zeroValues="0" fitToPage="1" printArea="1" hiddenRows="1" view="pageBreakPreview">
      <selection activeCell="A3" sqref="A3:E3"/>
      <pageMargins left="0.75" right="0.63" top="0.57999999999999996" bottom="0.6" header="0.34" footer="0.35"/>
      <pageSetup scale="80" orientation="portrait" r:id="rId27"/>
      <headerFooter alignWithMargins="0">
        <oddFooter>&amp;R&amp;"Book Antiqua,Bold"&amp;8 Page &amp;P of &amp;N</oddFooter>
      </headerFooter>
    </customSheetView>
    <customSheetView guid="{72B383D4-8341-48BE-BBCC-63C6785ABF81}" showPageBreaks="1" showGridLines="0" zeroValues="0" fitToPage="1" printArea="1" hiddenRows="1" view="pageBreakPreview">
      <selection activeCell="E1" sqref="E1"/>
      <pageMargins left="0.75" right="0.63" top="0.57999999999999996" bottom="0.6" header="0.34" footer="0.35"/>
      <pageSetup scale="80" orientation="portrait" r:id="rId28"/>
      <headerFooter alignWithMargins="0">
        <oddFooter>&amp;R&amp;"Book Antiqua,Bold"&amp;8 Page &amp;P of &amp;N</oddFooter>
      </headerFooter>
    </customSheetView>
    <customSheetView guid="{FA2C7011-FA7A-401B-B8DD-29ECBD541846}" showPageBreaks="1" showGridLines="0" zeroValues="0" fitToPage="1" printArea="1" hiddenRows="1" view="pageBreakPreview">
      <selection activeCell="E1" sqref="E1"/>
      <pageMargins left="0.75" right="0.63" top="0.57999999999999996" bottom="0.6" header="0.34" footer="0.35"/>
      <pageSetup scale="79" orientation="portrait" r:id="rId29"/>
      <headerFooter alignWithMargins="0">
        <oddFooter>&amp;R&amp;"Book Antiqua,Bold"&amp;8 Page &amp;P of &amp;N</oddFooter>
      </headerFooter>
    </customSheetView>
    <customSheetView guid="{7706378E-40E2-4583-90AF-E6E1DCB3696C}" showPageBreaks="1" showGridLines="0" zeroValues="0" fitToPage="1" printArea="1" hiddenRows="1" view="pageBreakPreview" topLeftCell="A2">
      <selection activeCell="E1" sqref="E1"/>
      <pageMargins left="0.75" right="0.63" top="0.57999999999999996" bottom="0.6" header="0.34" footer="0.35"/>
      <pageSetup scale="80" orientation="portrait" r:id="rId30"/>
      <headerFooter alignWithMargins="0">
        <oddFooter>&amp;R&amp;"Book Antiqua,Bold"&amp;8 Page &amp;P of &amp;N</oddFooter>
      </headerFooter>
    </customSheetView>
  </customSheetViews>
  <mergeCells count="12">
    <mergeCell ref="A23:E23"/>
    <mergeCell ref="B9:D9"/>
    <mergeCell ref="B10:D10"/>
    <mergeCell ref="B11:D11"/>
    <mergeCell ref="B12:D12"/>
    <mergeCell ref="A8:D8"/>
    <mergeCell ref="A17:E17"/>
    <mergeCell ref="A18:E18"/>
    <mergeCell ref="A19:E19"/>
    <mergeCell ref="A1:D1"/>
    <mergeCell ref="A3:E3"/>
    <mergeCell ref="A5:E5"/>
  </mergeCells>
  <phoneticPr fontId="7" type="noConversion"/>
  <pageMargins left="0.75" right="0.63" top="0.57999999999999996" bottom="0.6" header="0.34" footer="0.35"/>
  <pageSetup scale="80" orientation="portrait" r:id="rId31"/>
  <headerFooter alignWithMargins="0">
    <oddFooter>&amp;R&amp;"Book Antiqua,Bold"&amp;8 Page &amp;P of &amp;N</oddFooter>
  </headerFooter>
  <drawing r:id="rId3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indexed="8"/>
  </sheetPr>
  <dimension ref="A1:D112"/>
  <sheetViews>
    <sheetView workbookViewId="0">
      <selection activeCell="A4" sqref="A4"/>
    </sheetView>
  </sheetViews>
  <sheetFormatPr defaultColWidth="9.140625" defaultRowHeight="12.75"/>
  <cols>
    <col min="1" max="1" width="13.28515625" style="135" customWidth="1"/>
    <col min="2" max="2" width="11.85546875" style="135" customWidth="1"/>
    <col min="3" max="16384" width="9.140625" style="135"/>
  </cols>
  <sheetData>
    <row r="1" spans="1:4" s="134" customFormat="1" ht="30" customHeight="1">
      <c r="A1" s="1072">
        <f>'Bid Form 1st Envelope '!I21</f>
        <v>0</v>
      </c>
      <c r="B1" s="1072"/>
    </row>
    <row r="2" spans="1:4" s="134" customFormat="1" ht="30" customHeight="1"/>
    <row r="3" spans="1:4">
      <c r="A3" s="134"/>
    </row>
    <row r="4" spans="1:4">
      <c r="A4" s="167" t="str">
        <f>IF(OR((A1&gt;9999999999),(A1&lt;0)),"Invalid Entry - More than 1000 crore OR -ve value",IF(A1=0, "Rs. Zero Only ",+CONCATENATE("Rs. ", B11,D11,B10,D10,B9,D9,B8,D8,B7,D7,B6," Only")))</f>
        <v xml:space="preserve">Rs. Zero Only </v>
      </c>
    </row>
    <row r="5" spans="1:4">
      <c r="A5" s="134"/>
    </row>
    <row r="6" spans="1:4">
      <c r="A6" s="168">
        <f>-INT(A1/100)*100+ROUND(A1,0)</f>
        <v>0</v>
      </c>
      <c r="B6" s="135" t="str">
        <f t="shared" ref="B6:B11" si="0">IF(A6=0,"",LOOKUP(A6,$A$13:$A$112,$B$13:$B$112))</f>
        <v/>
      </c>
      <c r="D6" s="167"/>
    </row>
    <row r="7" spans="1:4">
      <c r="A7" s="168">
        <f>-INT(A1/1000)*10+INT(A1/100)</f>
        <v>0</v>
      </c>
      <c r="B7" s="135" t="str">
        <f t="shared" si="0"/>
        <v/>
      </c>
      <c r="D7" s="167" t="str">
        <f>+IF(B7="",""," Hundred ")</f>
        <v/>
      </c>
    </row>
    <row r="8" spans="1:4">
      <c r="A8" s="168">
        <f>-INT(A1/100000)*100+INT(A1/1000)</f>
        <v>0</v>
      </c>
      <c r="B8" s="135" t="str">
        <f t="shared" si="0"/>
        <v/>
      </c>
      <c r="D8" s="167" t="str">
        <f>IF((B8=""),IF(C8="",""," Thousand ")," Thousand ")</f>
        <v/>
      </c>
    </row>
    <row r="9" spans="1:4">
      <c r="A9" s="168">
        <f>-INT(A1/10000000)*100+INT(A1/100000)</f>
        <v>0</v>
      </c>
      <c r="B9" s="135" t="str">
        <f t="shared" si="0"/>
        <v/>
      </c>
      <c r="D9" s="167" t="str">
        <f>IF((B9=""),IF(C9="",""," Lac ")," Lac ")</f>
        <v/>
      </c>
    </row>
    <row r="10" spans="1:4">
      <c r="A10" s="168">
        <f>-INT(A1/1000000000)*100+INT(A1/10000000)</f>
        <v>0</v>
      </c>
      <c r="B10" s="169" t="str">
        <f t="shared" si="0"/>
        <v/>
      </c>
      <c r="D10" s="167" t="str">
        <f>IF((B10=""),IF(C10="",""," Crore ")," Crore ")</f>
        <v/>
      </c>
    </row>
    <row r="11" spans="1:4">
      <c r="A11" s="170">
        <f>-INT(A1/10000000000)*1000+INT(A1/1000000000)</f>
        <v>0</v>
      </c>
      <c r="B11" s="169" t="str">
        <f t="shared" si="0"/>
        <v/>
      </c>
      <c r="D11" s="167" t="str">
        <f>IF((B11=""),IF(C11="",""," Hundred ")," Hundred ")</f>
        <v/>
      </c>
    </row>
    <row r="13" spans="1:4">
      <c r="A13" s="171">
        <v>1</v>
      </c>
      <c r="B13" s="172" t="s">
        <v>183</v>
      </c>
    </row>
    <row r="14" spans="1:4">
      <c r="A14" s="171">
        <v>2</v>
      </c>
      <c r="B14" s="172" t="s">
        <v>184</v>
      </c>
    </row>
    <row r="15" spans="1:4">
      <c r="A15" s="171">
        <v>3</v>
      </c>
      <c r="B15" s="172" t="s">
        <v>185</v>
      </c>
    </row>
    <row r="16" spans="1:4">
      <c r="A16" s="171">
        <v>4</v>
      </c>
      <c r="B16" s="172" t="s">
        <v>186</v>
      </c>
    </row>
    <row r="17" spans="1:2">
      <c r="A17" s="171">
        <v>5</v>
      </c>
      <c r="B17" s="172" t="s">
        <v>187</v>
      </c>
    </row>
    <row r="18" spans="1:2">
      <c r="A18" s="171">
        <v>6</v>
      </c>
      <c r="B18" s="172" t="s">
        <v>188</v>
      </c>
    </row>
    <row r="19" spans="1:2">
      <c r="A19" s="171">
        <v>7</v>
      </c>
      <c r="B19" s="172" t="s">
        <v>189</v>
      </c>
    </row>
    <row r="20" spans="1:2">
      <c r="A20" s="171">
        <v>8</v>
      </c>
      <c r="B20" s="172" t="s">
        <v>190</v>
      </c>
    </row>
    <row r="21" spans="1:2">
      <c r="A21" s="171">
        <v>9</v>
      </c>
      <c r="B21" s="172" t="s">
        <v>191</v>
      </c>
    </row>
    <row r="22" spans="1:2">
      <c r="A22" s="171">
        <v>10</v>
      </c>
      <c r="B22" s="172" t="s">
        <v>192</v>
      </c>
    </row>
    <row r="23" spans="1:2">
      <c r="A23" s="171">
        <v>11</v>
      </c>
      <c r="B23" s="172" t="s">
        <v>193</v>
      </c>
    </row>
    <row r="24" spans="1:2">
      <c r="A24" s="171">
        <v>12</v>
      </c>
      <c r="B24" s="172" t="s">
        <v>194</v>
      </c>
    </row>
    <row r="25" spans="1:2">
      <c r="A25" s="171">
        <v>13</v>
      </c>
      <c r="B25" s="172" t="s">
        <v>195</v>
      </c>
    </row>
    <row r="26" spans="1:2">
      <c r="A26" s="171">
        <v>14</v>
      </c>
      <c r="B26" s="172" t="s">
        <v>196</v>
      </c>
    </row>
    <row r="27" spans="1:2">
      <c r="A27" s="171">
        <v>15</v>
      </c>
      <c r="B27" s="172" t="s">
        <v>197</v>
      </c>
    </row>
    <row r="28" spans="1:2">
      <c r="A28" s="171">
        <v>16</v>
      </c>
      <c r="B28" s="172" t="s">
        <v>198</v>
      </c>
    </row>
    <row r="29" spans="1:2">
      <c r="A29" s="171">
        <v>17</v>
      </c>
      <c r="B29" s="172" t="s">
        <v>199</v>
      </c>
    </row>
    <row r="30" spans="1:2">
      <c r="A30" s="171">
        <v>18</v>
      </c>
      <c r="B30" s="172" t="s">
        <v>200</v>
      </c>
    </row>
    <row r="31" spans="1:2">
      <c r="A31" s="171">
        <v>19</v>
      </c>
      <c r="B31" s="172" t="s">
        <v>201</v>
      </c>
    </row>
    <row r="32" spans="1:2">
      <c r="A32" s="171">
        <v>20</v>
      </c>
      <c r="B32" s="172" t="s">
        <v>202</v>
      </c>
    </row>
    <row r="33" spans="1:2">
      <c r="A33" s="171">
        <v>21</v>
      </c>
      <c r="B33" s="172" t="s">
        <v>203</v>
      </c>
    </row>
    <row r="34" spans="1:2">
      <c r="A34" s="171">
        <v>22</v>
      </c>
      <c r="B34" s="172" t="s">
        <v>204</v>
      </c>
    </row>
    <row r="35" spans="1:2">
      <c r="A35" s="171">
        <v>23</v>
      </c>
      <c r="B35" s="172" t="s">
        <v>205</v>
      </c>
    </row>
    <row r="36" spans="1:2">
      <c r="A36" s="171">
        <v>24</v>
      </c>
      <c r="B36" s="172" t="s">
        <v>206</v>
      </c>
    </row>
    <row r="37" spans="1:2">
      <c r="A37" s="171">
        <v>25</v>
      </c>
      <c r="B37" s="172" t="s">
        <v>207</v>
      </c>
    </row>
    <row r="38" spans="1:2">
      <c r="A38" s="171">
        <v>26</v>
      </c>
      <c r="B38" s="172" t="s">
        <v>208</v>
      </c>
    </row>
    <row r="39" spans="1:2">
      <c r="A39" s="171">
        <v>27</v>
      </c>
      <c r="B39" s="172" t="s">
        <v>209</v>
      </c>
    </row>
    <row r="40" spans="1:2">
      <c r="A40" s="171">
        <v>28</v>
      </c>
      <c r="B40" s="172" t="s">
        <v>210</v>
      </c>
    </row>
    <row r="41" spans="1:2">
      <c r="A41" s="171">
        <v>29</v>
      </c>
      <c r="B41" s="172" t="s">
        <v>211</v>
      </c>
    </row>
    <row r="42" spans="1:2">
      <c r="A42" s="171">
        <v>30</v>
      </c>
      <c r="B42" s="172" t="s">
        <v>212</v>
      </c>
    </row>
    <row r="43" spans="1:2">
      <c r="A43" s="171">
        <v>31</v>
      </c>
      <c r="B43" s="172" t="s">
        <v>213</v>
      </c>
    </row>
    <row r="44" spans="1:2">
      <c r="A44" s="171">
        <v>32</v>
      </c>
      <c r="B44" s="172" t="s">
        <v>214</v>
      </c>
    </row>
    <row r="45" spans="1:2">
      <c r="A45" s="171">
        <v>33</v>
      </c>
      <c r="B45" s="172" t="s">
        <v>215</v>
      </c>
    </row>
    <row r="46" spans="1:2">
      <c r="A46" s="171">
        <v>34</v>
      </c>
      <c r="B46" s="172" t="s">
        <v>216</v>
      </c>
    </row>
    <row r="47" spans="1:2">
      <c r="A47" s="171">
        <v>35</v>
      </c>
      <c r="B47" s="172" t="s">
        <v>11</v>
      </c>
    </row>
    <row r="48" spans="1:2">
      <c r="A48" s="171">
        <v>36</v>
      </c>
      <c r="B48" s="172" t="s">
        <v>217</v>
      </c>
    </row>
    <row r="49" spans="1:2">
      <c r="A49" s="171">
        <v>37</v>
      </c>
      <c r="B49" s="172" t="s">
        <v>218</v>
      </c>
    </row>
    <row r="50" spans="1:2">
      <c r="A50" s="171">
        <v>38</v>
      </c>
      <c r="B50" s="172" t="s">
        <v>219</v>
      </c>
    </row>
    <row r="51" spans="1:2">
      <c r="A51" s="171">
        <v>39</v>
      </c>
      <c r="B51" s="172" t="s">
        <v>220</v>
      </c>
    </row>
    <row r="52" spans="1:2">
      <c r="A52" s="171">
        <v>40</v>
      </c>
      <c r="B52" s="172" t="s">
        <v>221</v>
      </c>
    </row>
    <row r="53" spans="1:2">
      <c r="A53" s="171">
        <v>41</v>
      </c>
      <c r="B53" s="172" t="s">
        <v>222</v>
      </c>
    </row>
    <row r="54" spans="1:2">
      <c r="A54" s="171">
        <v>42</v>
      </c>
      <c r="B54" s="172" t="s">
        <v>223</v>
      </c>
    </row>
    <row r="55" spans="1:2">
      <c r="A55" s="171">
        <v>43</v>
      </c>
      <c r="B55" s="172" t="s">
        <v>224</v>
      </c>
    </row>
    <row r="56" spans="1:2">
      <c r="A56" s="171">
        <v>44</v>
      </c>
      <c r="B56" s="172" t="s">
        <v>225</v>
      </c>
    </row>
    <row r="57" spans="1:2">
      <c r="A57" s="171">
        <v>45</v>
      </c>
      <c r="B57" s="172" t="s">
        <v>226</v>
      </c>
    </row>
    <row r="58" spans="1:2">
      <c r="A58" s="171">
        <v>46</v>
      </c>
      <c r="B58" s="172" t="s">
        <v>227</v>
      </c>
    </row>
    <row r="59" spans="1:2">
      <c r="A59" s="171">
        <v>47</v>
      </c>
      <c r="B59" s="172" t="s">
        <v>228</v>
      </c>
    </row>
    <row r="60" spans="1:2">
      <c r="A60" s="171">
        <v>48</v>
      </c>
      <c r="B60" s="172" t="s">
        <v>229</v>
      </c>
    </row>
    <row r="61" spans="1:2">
      <c r="A61" s="171">
        <v>49</v>
      </c>
      <c r="B61" s="172" t="s">
        <v>230</v>
      </c>
    </row>
    <row r="62" spans="1:2">
      <c r="A62" s="171">
        <v>50</v>
      </c>
      <c r="B62" s="172" t="s">
        <v>231</v>
      </c>
    </row>
    <row r="63" spans="1:2">
      <c r="A63" s="171">
        <v>51</v>
      </c>
      <c r="B63" s="172" t="s">
        <v>232</v>
      </c>
    </row>
    <row r="64" spans="1:2">
      <c r="A64" s="171">
        <v>52</v>
      </c>
      <c r="B64" s="172" t="s">
        <v>233</v>
      </c>
    </row>
    <row r="65" spans="1:2">
      <c r="A65" s="171">
        <v>53</v>
      </c>
      <c r="B65" s="172" t="s">
        <v>234</v>
      </c>
    </row>
    <row r="66" spans="1:2">
      <c r="A66" s="171">
        <v>54</v>
      </c>
      <c r="B66" s="172" t="s">
        <v>235</v>
      </c>
    </row>
    <row r="67" spans="1:2">
      <c r="A67" s="171">
        <v>55</v>
      </c>
      <c r="B67" s="172" t="s">
        <v>236</v>
      </c>
    </row>
    <row r="68" spans="1:2">
      <c r="A68" s="171">
        <v>56</v>
      </c>
      <c r="B68" s="172" t="s">
        <v>237</v>
      </c>
    </row>
    <row r="69" spans="1:2">
      <c r="A69" s="171">
        <v>57</v>
      </c>
      <c r="B69" s="172" t="s">
        <v>238</v>
      </c>
    </row>
    <row r="70" spans="1:2">
      <c r="A70" s="171">
        <v>58</v>
      </c>
      <c r="B70" s="172" t="s">
        <v>239</v>
      </c>
    </row>
    <row r="71" spans="1:2">
      <c r="A71" s="171">
        <v>59</v>
      </c>
      <c r="B71" s="172" t="s">
        <v>240</v>
      </c>
    </row>
    <row r="72" spans="1:2">
      <c r="A72" s="171">
        <v>60</v>
      </c>
      <c r="B72" s="172" t="s">
        <v>241</v>
      </c>
    </row>
    <row r="73" spans="1:2">
      <c r="A73" s="171">
        <v>61</v>
      </c>
      <c r="B73" s="172" t="s">
        <v>242</v>
      </c>
    </row>
    <row r="74" spans="1:2">
      <c r="A74" s="171">
        <v>62</v>
      </c>
      <c r="B74" s="172" t="s">
        <v>243</v>
      </c>
    </row>
    <row r="75" spans="1:2">
      <c r="A75" s="171">
        <v>63</v>
      </c>
      <c r="B75" s="172" t="s">
        <v>244</v>
      </c>
    </row>
    <row r="76" spans="1:2">
      <c r="A76" s="171">
        <v>64</v>
      </c>
      <c r="B76" s="172" t="s">
        <v>245</v>
      </c>
    </row>
    <row r="77" spans="1:2">
      <c r="A77" s="171">
        <v>65</v>
      </c>
      <c r="B77" s="172" t="s">
        <v>246</v>
      </c>
    </row>
    <row r="78" spans="1:2">
      <c r="A78" s="171">
        <v>66</v>
      </c>
      <c r="B78" s="172" t="s">
        <v>247</v>
      </c>
    </row>
    <row r="79" spans="1:2">
      <c r="A79" s="171">
        <v>67</v>
      </c>
      <c r="B79" s="172" t="s">
        <v>248</v>
      </c>
    </row>
    <row r="80" spans="1:2">
      <c r="A80" s="171">
        <v>68</v>
      </c>
      <c r="B80" s="172" t="s">
        <v>249</v>
      </c>
    </row>
    <row r="81" spans="1:2">
      <c r="A81" s="171">
        <v>69</v>
      </c>
      <c r="B81" s="172" t="s">
        <v>250</v>
      </c>
    </row>
    <row r="82" spans="1:2">
      <c r="A82" s="171">
        <v>70</v>
      </c>
      <c r="B82" s="172" t="s">
        <v>251</v>
      </c>
    </row>
    <row r="83" spans="1:2">
      <c r="A83" s="171">
        <v>71</v>
      </c>
      <c r="B83" s="172" t="s">
        <v>252</v>
      </c>
    </row>
    <row r="84" spans="1:2">
      <c r="A84" s="171">
        <v>72</v>
      </c>
      <c r="B84" s="172" t="s">
        <v>253</v>
      </c>
    </row>
    <row r="85" spans="1:2">
      <c r="A85" s="171">
        <v>73</v>
      </c>
      <c r="B85" s="172" t="s">
        <v>254</v>
      </c>
    </row>
    <row r="86" spans="1:2">
      <c r="A86" s="171">
        <v>74</v>
      </c>
      <c r="B86" s="172" t="s">
        <v>255</v>
      </c>
    </row>
    <row r="87" spans="1:2">
      <c r="A87" s="171">
        <v>75</v>
      </c>
      <c r="B87" s="172" t="s">
        <v>256</v>
      </c>
    </row>
    <row r="88" spans="1:2">
      <c r="A88" s="171">
        <v>76</v>
      </c>
      <c r="B88" s="172" t="s">
        <v>257</v>
      </c>
    </row>
    <row r="89" spans="1:2">
      <c r="A89" s="171">
        <v>77</v>
      </c>
      <c r="B89" s="172" t="s">
        <v>258</v>
      </c>
    </row>
    <row r="90" spans="1:2">
      <c r="A90" s="171">
        <v>78</v>
      </c>
      <c r="B90" s="172" t="s">
        <v>259</v>
      </c>
    </row>
    <row r="91" spans="1:2">
      <c r="A91" s="171">
        <v>79</v>
      </c>
      <c r="B91" s="172" t="s">
        <v>260</v>
      </c>
    </row>
    <row r="92" spans="1:2">
      <c r="A92" s="171">
        <v>80</v>
      </c>
      <c r="B92" s="172" t="s">
        <v>261</v>
      </c>
    </row>
    <row r="93" spans="1:2">
      <c r="A93" s="171">
        <v>81</v>
      </c>
      <c r="B93" s="172" t="s">
        <v>262</v>
      </c>
    </row>
    <row r="94" spans="1:2">
      <c r="A94" s="171">
        <v>82</v>
      </c>
      <c r="B94" s="172" t="s">
        <v>263</v>
      </c>
    </row>
    <row r="95" spans="1:2">
      <c r="A95" s="171">
        <v>83</v>
      </c>
      <c r="B95" s="172" t="s">
        <v>264</v>
      </c>
    </row>
    <row r="96" spans="1:2">
      <c r="A96" s="171">
        <v>84</v>
      </c>
      <c r="B96" s="172" t="s">
        <v>265</v>
      </c>
    </row>
    <row r="97" spans="1:2">
      <c r="A97" s="171">
        <v>85</v>
      </c>
      <c r="B97" s="172" t="s">
        <v>266</v>
      </c>
    </row>
    <row r="98" spans="1:2">
      <c r="A98" s="171">
        <v>86</v>
      </c>
      <c r="B98" s="172" t="s">
        <v>267</v>
      </c>
    </row>
    <row r="99" spans="1:2">
      <c r="A99" s="171">
        <v>87</v>
      </c>
      <c r="B99" s="172" t="s">
        <v>268</v>
      </c>
    </row>
    <row r="100" spans="1:2">
      <c r="A100" s="171">
        <v>88</v>
      </c>
      <c r="B100" s="172" t="s">
        <v>269</v>
      </c>
    </row>
    <row r="101" spans="1:2">
      <c r="A101" s="171">
        <v>89</v>
      </c>
      <c r="B101" s="172" t="s">
        <v>270</v>
      </c>
    </row>
    <row r="102" spans="1:2">
      <c r="A102" s="171">
        <v>90</v>
      </c>
      <c r="B102" s="172" t="s">
        <v>271</v>
      </c>
    </row>
    <row r="103" spans="1:2">
      <c r="A103" s="171">
        <v>91</v>
      </c>
      <c r="B103" s="172" t="s">
        <v>272</v>
      </c>
    </row>
    <row r="104" spans="1:2">
      <c r="A104" s="171">
        <v>92</v>
      </c>
      <c r="B104" s="172" t="s">
        <v>273</v>
      </c>
    </row>
    <row r="105" spans="1:2">
      <c r="A105" s="171">
        <v>93</v>
      </c>
      <c r="B105" s="172" t="s">
        <v>274</v>
      </c>
    </row>
    <row r="106" spans="1:2">
      <c r="A106" s="171">
        <v>94</v>
      </c>
      <c r="B106" s="172" t="s">
        <v>275</v>
      </c>
    </row>
    <row r="107" spans="1:2">
      <c r="A107" s="171">
        <v>95</v>
      </c>
      <c r="B107" s="172" t="s">
        <v>276</v>
      </c>
    </row>
    <row r="108" spans="1:2">
      <c r="A108" s="171">
        <v>96</v>
      </c>
      <c r="B108" s="172" t="s">
        <v>277</v>
      </c>
    </row>
    <row r="109" spans="1:2">
      <c r="A109" s="171">
        <v>97</v>
      </c>
      <c r="B109" s="172" t="s">
        <v>278</v>
      </c>
    </row>
    <row r="110" spans="1:2">
      <c r="A110" s="171">
        <v>98</v>
      </c>
      <c r="B110" s="172" t="s">
        <v>279</v>
      </c>
    </row>
    <row r="111" spans="1:2">
      <c r="A111" s="171">
        <v>99</v>
      </c>
      <c r="B111" s="172" t="s">
        <v>280</v>
      </c>
    </row>
    <row r="112" spans="1:2">
      <c r="A112" s="171">
        <v>100</v>
      </c>
      <c r="B112" s="172" t="s">
        <v>281</v>
      </c>
    </row>
  </sheetData>
  <sheetProtection password="8F0B" sheet="1" objects="1" scenarios="1" selectLockedCells="1" selectUnlockedCells="1"/>
  <customSheetViews>
    <customSheetView guid="{6B7F77A9-4430-40F3-B9B2-DA771FBECFA7}" state="hidden">
      <selection activeCell="A4" sqref="A4"/>
      <pageMargins left="0.75" right="0.75" top="1" bottom="1" header="0.5" footer="0.5"/>
      <pageSetup orientation="portrait" r:id="rId1"/>
      <headerFooter alignWithMargins="0"/>
    </customSheetView>
    <customSheetView guid="{FB41F969-87BE-4AD1-A99C-A5F9EA1C8FCB}" state="hidden">
      <selection activeCell="A4" sqref="A4"/>
      <pageMargins left="0.75" right="0.75" top="1" bottom="1" header="0.5" footer="0.5"/>
      <pageSetup orientation="portrait" r:id="rId2"/>
      <headerFooter alignWithMargins="0"/>
    </customSheetView>
    <customSheetView guid="{47D52ECC-373D-4A7A-838F-7112A4A0A94F}" state="hidden">
      <selection activeCell="A4" sqref="A4"/>
      <pageMargins left="0.75" right="0.75" top="1" bottom="1" header="0.5" footer="0.5"/>
      <pageSetup orientation="portrait" r:id="rId3"/>
      <headerFooter alignWithMargins="0"/>
    </customSheetView>
    <customSheetView guid="{BA86FE7A-199D-4ABD-A444-AE6BFDF4BCC9}" state="hidden">
      <selection activeCell="A4" sqref="A4"/>
      <pageMargins left="0.75" right="0.75" top="1" bottom="1" header="0.5" footer="0.5"/>
      <pageSetup orientation="portrait" r:id="rId4"/>
      <headerFooter alignWithMargins="0"/>
    </customSheetView>
    <customSheetView guid="{E51D3662-FFCE-4FD6-A590-7DDC9E38C41F}" state="hidden">
      <selection activeCell="A4" sqref="A4"/>
      <pageMargins left="0.75" right="0.75" top="1" bottom="1" header="0.5" footer="0.5"/>
      <pageSetup orientation="portrait" r:id="rId5"/>
      <headerFooter alignWithMargins="0"/>
    </customSheetView>
    <customSheetView guid="{CB7992C9-ABA5-4C7D-8C49-1E1D8E8875C7}" state="hidden">
      <selection activeCell="A4" sqref="A4"/>
      <pageMargins left="0.75" right="0.75" top="1" bottom="1" header="0.5" footer="0.5"/>
      <pageSetup orientation="portrait" r:id="rId6"/>
      <headerFooter alignWithMargins="0"/>
    </customSheetView>
    <customSheetView guid="{97C0FC0E-800C-45C9-895E-E91A3F1ADBA4}" state="hidden">
      <selection activeCell="A4" sqref="A4"/>
      <pageMargins left="0.75" right="0.75" top="1" bottom="1" header="0.5" footer="0.5"/>
      <pageSetup orientation="portrait" r:id="rId7"/>
      <headerFooter alignWithMargins="0"/>
    </customSheetView>
    <customSheetView guid="{15A19D23-A9FD-4FC1-B7B0-F2D16BDFC729}" state="hidden">
      <selection activeCell="A4" sqref="A4"/>
      <pageMargins left="0.75" right="0.75" top="1" bottom="1" header="0.5" footer="0.5"/>
      <pageSetup orientation="portrait" r:id="rId8"/>
      <headerFooter alignWithMargins="0"/>
    </customSheetView>
    <customSheetView guid="{C5EDD9E3-0801-4479-8600-A80B0FCFDF0B}" state="hidden">
      <selection activeCell="A4" sqref="A4"/>
      <pageMargins left="0.75" right="0.75" top="1" bottom="1" header="0.5" footer="0.5"/>
      <pageSetup orientation="portrait" r:id="rId9"/>
      <headerFooter alignWithMargins="0"/>
    </customSheetView>
    <customSheetView guid="{FE4EC9C4-31B9-4D40-8323-5B16C3BC840F}" state="hidden">
      <selection activeCell="A4" sqref="A4"/>
      <pageMargins left="0.75" right="0.75" top="1" bottom="1" header="0.5" footer="0.5"/>
      <pageSetup orientation="portrait" r:id="rId10"/>
      <headerFooter alignWithMargins="0"/>
    </customSheetView>
    <customSheetView guid="{F9FE2C60-2849-4C32-B532-2B1A89FFA9CD}" state="hidden">
      <selection activeCell="A4" sqref="A4"/>
      <pageMargins left="0.75" right="0.75" top="1" bottom="1" header="0.5" footer="0.5"/>
      <pageSetup orientation="portrait" r:id="rId11"/>
      <headerFooter alignWithMargins="0"/>
    </customSheetView>
    <customSheetView guid="{494F6778-23FE-4AAC-B37D-6C7543FC13B9}" state="hidden">
      <selection activeCell="A4" sqref="A4"/>
      <pageMargins left="0.75" right="0.75" top="1" bottom="1" header="0.5" footer="0.5"/>
      <pageSetup orientation="portrait" r:id="rId12"/>
      <headerFooter alignWithMargins="0"/>
    </customSheetView>
    <customSheetView guid="{43BCBF1E-CDCF-4541-8D79-87EDCECBC1FD}" state="hidden">
      <selection activeCell="A4" sqref="A4"/>
      <pageMargins left="0.75" right="0.75" top="1" bottom="1" header="0.5" footer="0.5"/>
      <pageSetup orientation="portrait" r:id="rId13"/>
      <headerFooter alignWithMargins="0"/>
    </customSheetView>
    <customSheetView guid="{7A9EA6D6-4DDF-43D9-92E6-C6AFAD14E266}" state="hidden">
      <selection activeCell="A4" sqref="A4"/>
      <pageMargins left="0.75" right="0.75" top="1" bottom="1" header="0.5" footer="0.5"/>
      <pageSetup orientation="portrait" r:id="rId14"/>
      <headerFooter alignWithMargins="0"/>
    </customSheetView>
    <customSheetView guid="{DC28ED1E-3E35-4094-9C2B-5C0A1C1D459C}" state="hidden">
      <selection activeCell="A4" sqref="A4"/>
      <pageMargins left="0.75" right="0.75" top="1" bottom="1" header="0.5" footer="0.5"/>
      <pageSetup orientation="portrait" r:id="rId15"/>
      <headerFooter alignWithMargins="0"/>
    </customSheetView>
    <customSheetView guid="{240327DD-375F-45D4-BA52-89AFD79FE6A1}" state="hidden">
      <selection activeCell="A4" sqref="A4"/>
      <pageMargins left="0.75" right="0.75" top="1" bottom="1" header="0.5" footer="0.5"/>
      <pageSetup orientation="portrait" r:id="rId16"/>
      <headerFooter alignWithMargins="0"/>
    </customSheetView>
    <customSheetView guid="{477F7E43-D393-45BA-B99B-D838E4629B5D}" state="hidden">
      <selection activeCell="A4" sqref="A4"/>
      <pageMargins left="0.75" right="0.75" top="1" bottom="1" header="0.5" footer="0.5"/>
      <pageSetup orientation="portrait" r:id="rId17"/>
      <headerFooter alignWithMargins="0"/>
    </customSheetView>
    <customSheetView guid="{8E3ED18F-7B8F-4A1C-969D-A70DC3B696C3}" state="hidden">
      <selection activeCell="A4" sqref="A4"/>
      <pageMargins left="0.75" right="0.75" top="1" bottom="1" header="0.5" footer="0.5"/>
      <pageSetup orientation="portrait" r:id="rId18"/>
      <headerFooter alignWithMargins="0"/>
    </customSheetView>
    <customSheetView guid="{38BECF6E-1A53-4F98-87B9-44F2C5F77E08}" state="hidden">
      <selection activeCell="A4" sqref="A4"/>
      <pageMargins left="0.75" right="0.75" top="1" bottom="1" header="0.5" footer="0.5"/>
      <pageSetup orientation="portrait" r:id="rId19"/>
      <headerFooter alignWithMargins="0"/>
    </customSheetView>
    <customSheetView guid="{340562B9-6CEE-4962-8D7D-CA1C6778F52C}" state="hidden">
      <selection activeCell="A4" sqref="A4"/>
      <pageMargins left="0.75" right="0.75" top="1" bottom="1" header="0.5" footer="0.5"/>
      <pageSetup orientation="portrait" r:id="rId20"/>
      <headerFooter alignWithMargins="0"/>
    </customSheetView>
    <customSheetView guid="{82E8A0F5-0020-4355-95CF-28601763A783}" state="hidden">
      <selection activeCell="A4" sqref="A4"/>
      <pageMargins left="0.75" right="0.75" top="1" bottom="1" header="0.5" footer="0.5"/>
      <pageSetup orientation="portrait" r:id="rId21"/>
      <headerFooter alignWithMargins="0"/>
    </customSheetView>
    <customSheetView guid="{05855B4F-D61E-4C97-B759-B2F96767F6F8}" state="hidden">
      <selection activeCell="A4" sqref="A4"/>
      <pageMargins left="0.75" right="0.75" top="1" bottom="1" header="0.5" footer="0.5"/>
      <pageSetup orientation="portrait" r:id="rId22"/>
      <headerFooter alignWithMargins="0"/>
    </customSheetView>
    <customSheetView guid="{347D9A5E-5167-4CD7-A121-BEAF211F64E4}" state="hidden">
      <selection activeCell="A4" sqref="A4"/>
      <pageMargins left="0.75" right="0.75" top="1" bottom="1" header="0.5" footer="0.5"/>
      <pageSetup orientation="portrait" r:id="rId23"/>
      <headerFooter alignWithMargins="0"/>
    </customSheetView>
    <customSheetView guid="{72B383D4-8341-48BE-BBCC-63C6785ABF81}" state="hidden">
      <selection activeCell="A4" sqref="A4"/>
      <pageMargins left="0.75" right="0.75" top="1" bottom="1" header="0.5" footer="0.5"/>
      <pageSetup orientation="portrait" r:id="rId24"/>
      <headerFooter alignWithMargins="0"/>
    </customSheetView>
    <customSheetView guid="{FA2C7011-FA7A-401B-B8DD-29ECBD541846}" state="hidden">
      <selection activeCell="A4" sqref="A4"/>
      <pageMargins left="0.75" right="0.75" top="1" bottom="1" header="0.5" footer="0.5"/>
      <pageSetup orientation="portrait" r:id="rId25"/>
      <headerFooter alignWithMargins="0"/>
    </customSheetView>
    <customSheetView guid="{7706378E-40E2-4583-90AF-E6E1DCB3696C}" state="hidden">
      <selection activeCell="A4" sqref="A4"/>
      <pageMargins left="0.75" right="0.75" top="1" bottom="1" header="0.5" footer="0.5"/>
      <pageSetup orientation="portrait" r:id="rId26"/>
      <headerFooter alignWithMargins="0"/>
    </customSheetView>
  </customSheetViews>
  <mergeCells count="1">
    <mergeCell ref="A1:B1"/>
  </mergeCells>
  <pageMargins left="0.75" right="0.75" top="1" bottom="1" header="0.5" footer="0.5"/>
  <pageSetup orientation="portrait" r:id="rId27"/>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dimension ref="A1"/>
  <sheetViews>
    <sheetView workbookViewId="0"/>
  </sheetViews>
  <sheetFormatPr defaultRowHeight="13.5"/>
  <sheetData/>
  <customSheetViews>
    <customSheetView guid="{6B7F77A9-4430-40F3-B9B2-DA771FBECFA7}" state="hidden">
      <pageMargins left="0.7" right="0.7" top="0.75" bottom="0.75" header="0.3" footer="0.3"/>
    </customSheetView>
    <customSheetView guid="{FB41F969-87BE-4AD1-A99C-A5F9EA1C8FCB}" state="hidden">
      <pageMargins left="0.7" right="0.7" top="0.75" bottom="0.75" header="0.3" footer="0.3"/>
    </customSheetView>
    <customSheetView guid="{47D52ECC-373D-4A7A-838F-7112A4A0A94F}" state="hidden">
      <pageMargins left="0.7" right="0.7" top="0.75" bottom="0.75" header="0.3" footer="0.3"/>
    </customSheetView>
    <customSheetView guid="{BA86FE7A-199D-4ABD-A444-AE6BFDF4BCC9}" state="hidden">
      <pageMargins left="0.7" right="0.7" top="0.75" bottom="0.75" header="0.3" footer="0.3"/>
    </customSheetView>
    <customSheetView guid="{E51D3662-FFCE-4FD6-A590-7DDC9E38C41F}" state="hidden">
      <pageMargins left="0.7" right="0.7" top="0.75" bottom="0.75" header="0.3" footer="0.3"/>
    </customSheetView>
    <customSheetView guid="{CB7992C9-ABA5-4C7D-8C49-1E1D8E8875C7}" state="hidden">
      <pageMargins left="0.7" right="0.7" top="0.75" bottom="0.75" header="0.3" footer="0.3"/>
    </customSheetView>
    <customSheetView guid="{97C0FC0E-800C-45C9-895E-E91A3F1ADBA4}" state="hidden">
      <pageMargins left="0.7" right="0.7" top="0.75" bottom="0.75" header="0.3" footer="0.3"/>
    </customSheetView>
    <customSheetView guid="{15A19D23-A9FD-4FC1-B7B0-F2D16BDFC729}" state="hidden">
      <pageMargins left="0.7" right="0.7" top="0.75" bottom="0.75" header="0.3" footer="0.3"/>
    </customSheetView>
    <customSheetView guid="{C5EDD9E3-0801-4479-8600-A80B0FCFDF0B}" state="hidden">
      <pageMargins left="0.7" right="0.7" top="0.75" bottom="0.75" header="0.3" footer="0.3"/>
    </customSheetView>
    <customSheetView guid="{477F7E43-D393-45BA-B99B-D838E4629B5D}" state="hidden">
      <pageMargins left="0.7" right="0.7" top="0.75" bottom="0.75" header="0.3" footer="0.3"/>
    </customSheetView>
    <customSheetView guid="{8E3ED18F-7B8F-4A1C-969D-A70DC3B696C3}" state="hidden">
      <pageMargins left="0.7" right="0.7" top="0.75" bottom="0.75" header="0.3" footer="0.3"/>
    </customSheetView>
    <customSheetView guid="{38BECF6E-1A53-4F98-87B9-44F2C5F77E08}" state="hidden">
      <pageMargins left="0.7" right="0.7" top="0.75" bottom="0.75" header="0.3" footer="0.3"/>
    </customSheetView>
    <customSheetView guid="{340562B9-6CEE-4962-8D7D-CA1C6778F52C}" state="hidden">
      <pageMargins left="0.7" right="0.7" top="0.75" bottom="0.75" header="0.3" footer="0.3"/>
    </customSheetView>
    <customSheetView guid="{82E8A0F5-0020-4355-95CF-28601763A783}" state="hidden">
      <pageMargins left="0.7" right="0.7" top="0.75" bottom="0.75" header="0.3" footer="0.3"/>
    </customSheetView>
    <customSheetView guid="{05855B4F-D61E-4C97-B759-B2F96767F6F8}" state="hidden">
      <pageMargins left="0.7" right="0.7" top="0.75" bottom="0.75" header="0.3" footer="0.3"/>
    </customSheetView>
    <customSheetView guid="{347D9A5E-5167-4CD7-A121-BEAF211F64E4}" state="hidden">
      <pageMargins left="0.7" right="0.7" top="0.75" bottom="0.75" header="0.3" footer="0.3"/>
    </customSheetView>
    <customSheetView guid="{72B383D4-8341-48BE-BBCC-63C6785ABF81}" state="hidden">
      <pageMargins left="0.7" right="0.7" top="0.75" bottom="0.75" header="0.3" footer="0.3"/>
    </customSheetView>
    <customSheetView guid="{FA2C7011-FA7A-401B-B8DD-29ECBD541846}" state="hidden">
      <pageMargins left="0.7" right="0.7" top="0.75" bottom="0.75" header="0.3" footer="0.3"/>
    </customSheetView>
    <customSheetView guid="{7706378E-40E2-4583-90AF-E6E1DCB3696C}"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47</vt:i4>
      </vt:variant>
    </vt:vector>
  </HeadingPairs>
  <TitlesOfParts>
    <vt:vector size="76" baseType="lpstr">
      <vt:lpstr>Basic</vt:lpstr>
      <vt:lpstr>Cover</vt:lpstr>
      <vt:lpstr>Names of Bidder</vt:lpstr>
      <vt:lpstr>Bid Form 1st Envelope </vt:lpstr>
      <vt:lpstr>Attach 1 </vt:lpstr>
      <vt:lpstr>Attach 3(JV)</vt:lpstr>
      <vt:lpstr>Attach (QR)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15</vt:lpstr>
      <vt:lpstr>Attach 16</vt:lpstr>
      <vt:lpstr>Attach 17</vt:lpstr>
      <vt:lpstr>Attach 18 Safety</vt:lpstr>
      <vt:lpstr>Attach 18 SP</vt:lpstr>
      <vt:lpstr>Attach 18</vt:lpstr>
      <vt:lpstr>N to W</vt:lpstr>
      <vt:lpstr>Sheet1</vt:lpstr>
      <vt:lpstr>'Attach-3 (QR)'!BL2A</vt:lpstr>
      <vt:lpstr>'Attach-3 (QR)'!BL2AA</vt:lpstr>
      <vt:lpstr>'Attach-3 (QR)'!BL2B</vt:lpstr>
      <vt:lpstr>'Attach-3 (QR)'!BL2C</vt:lpstr>
      <vt:lpstr>'Attach-3 (QR)'!BL3A</vt:lpstr>
      <vt:lpstr>'Attach-3 (QR)'!BL3B</vt:lpstr>
      <vt:lpstr>'Attach-3 (QR)'!BL3C</vt:lpstr>
      <vt:lpstr>'Attach-3 (QR)'!BL4A</vt:lpstr>
      <vt:lpstr>'Attach-3 (QR)'!BL4B</vt:lpstr>
      <vt:lpstr>'Attach-3 (QR)'!BL4C</vt:lpstr>
      <vt:lpstr>'Attach-3 (QR)'!BL5A</vt:lpstr>
      <vt:lpstr>'Attach-3 (QR)'!BL5B</vt:lpstr>
      <vt:lpstr>'Attach-3 (QR)'!BL5C</vt:lpstr>
      <vt:lpstr>'Attach-3 (QR)'!PATHAR1</vt:lpstr>
      <vt:lpstr>'Attach-3 (QR)'!PATHAR2</vt:lpstr>
      <vt:lpstr>'Attach-3 (QR)'!PATHAR3</vt:lpstr>
      <vt:lpstr>'Attach-3 (QR)'!PATHJVPR1</vt:lpstr>
      <vt:lpstr>'Attach-3 (QR)'!PATHJVPR2</vt:lpstr>
      <vt:lpstr>'Attach-3 (QR)'!PATHLP1</vt:lpstr>
      <vt:lpstr>'Attach-3 (QR)'!PATHPR1</vt:lpstr>
      <vt:lpstr>'Attach (QR)'!Print_Area</vt:lpstr>
      <vt:lpstr>'Attach 1 '!Print_Area</vt:lpstr>
      <vt:lpstr>'Attach 10'!Print_Area</vt:lpstr>
      <vt:lpstr>'Attach 11'!Print_Area</vt:lpstr>
      <vt:lpstr>'Attach 12'!Print_Area</vt:lpstr>
      <vt:lpstr>'Attach 13'!Print_Area</vt:lpstr>
      <vt:lpstr>'Attach 14'!Print_Area</vt:lpstr>
      <vt:lpstr>'Attach 15'!Print_Area</vt:lpstr>
      <vt:lpstr>'Attach 16'!Print_Area</vt:lpstr>
      <vt:lpstr>'Attach 17'!Print_Area</vt:lpstr>
      <vt:lpstr>'Attach 18'!Print_Area</vt:lpstr>
      <vt:lpstr>'Attach 18 Safety'!Print_Area</vt:lpstr>
      <vt:lpstr>'Attach 18 SP'!Print_Area</vt:lpstr>
      <vt:lpstr>'Attach 3(JV)'!Print_Area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Solanki Das {सोलंकी दास}</cp:lastModifiedBy>
  <cp:lastPrinted>2020-12-11T14:03:31Z</cp:lastPrinted>
  <dcterms:created xsi:type="dcterms:W3CDTF">2010-09-27T08:09:01Z</dcterms:created>
  <dcterms:modified xsi:type="dcterms:W3CDTF">2025-08-04T05:30:10Z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0f7a04-6a83-4344-ab32-77c336beebec_Enabled">
    <vt:lpwstr>true</vt:lpwstr>
  </property>
  <property fmtid="{D5CDD505-2E9C-101B-9397-08002B2CF9AE}" pid="3" name="MSIP_Label_530f7a04-6a83-4344-ab32-77c336beebec_SetDate">
    <vt:lpwstr>2025-06-18T05:20:58Z</vt:lpwstr>
  </property>
  <property fmtid="{D5CDD505-2E9C-101B-9397-08002B2CF9AE}" pid="4" name="MSIP_Label_530f7a04-6a83-4344-ab32-77c336beebec_Method">
    <vt:lpwstr>Privileged</vt:lpwstr>
  </property>
  <property fmtid="{D5CDD505-2E9C-101B-9397-08002B2CF9AE}" pid="5" name="MSIP_Label_530f7a04-6a83-4344-ab32-77c336beebec_Name">
    <vt:lpwstr>Public-IT</vt:lpwstr>
  </property>
  <property fmtid="{D5CDD505-2E9C-101B-9397-08002B2CF9AE}" pid="6" name="MSIP_Label_530f7a04-6a83-4344-ab32-77c336beebec_SiteId">
    <vt:lpwstr>7048075c-52c2-4a40-8e7c-5c5a5573c87f</vt:lpwstr>
  </property>
  <property fmtid="{D5CDD505-2E9C-101B-9397-08002B2CF9AE}" pid="7" name="MSIP_Label_530f7a04-6a83-4344-ab32-77c336beebec_ActionId">
    <vt:lpwstr>4e0aa096-6486-435a-96dc-2a340e3962ca</vt:lpwstr>
  </property>
  <property fmtid="{D5CDD505-2E9C-101B-9397-08002B2CF9AE}" pid="8" name="MSIP_Label_530f7a04-6a83-4344-ab32-77c336beebec_ContentBits">
    <vt:lpwstr>0</vt:lpwstr>
  </property>
  <property fmtid="{D5CDD505-2E9C-101B-9397-08002B2CF9AE}" pid="9" name="MSIP_Label_530f7a04-6a83-4344-ab32-77c336beebec_Tag">
    <vt:lpwstr>10, 0, 1, 1</vt:lpwstr>
  </property>
</Properties>
</file>