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codeName="ThisWorkbook" defaultThemeVersion="124226"/>
  <xr:revisionPtr revIDLastSave="4" documentId="13_ncr:1_{EA3E3E9C-C23D-465B-8D46-2597D4006D17}" xr6:coauthVersionLast="47" xr6:coauthVersionMax="47" xr10:uidLastSave="{F77151E1-8CA7-418F-9C72-253F9425CC0C}"/>
  <bookViews>
    <workbookView xWindow="-120" yWindow="-120" windowWidth="29040" windowHeight="15720" tabRatio="946" firstSheet="1" activeTab="1" xr2:uid="{00000000-000D-0000-FFFF-FFFF00000000}"/>
  </bookViews>
  <sheets>
    <sheet name="Sheet1" sheetId="1" state="hidden" r:id="rId1"/>
    <sheet name="Basic" sheetId="2" r:id="rId2"/>
    <sheet name="Details" sheetId="3" r:id="rId3"/>
    <sheet name="Schedule -I" sheetId="63" r:id="rId4"/>
    <sheet name="Summary" sheetId="5" r:id="rId5"/>
  </sheets>
  <externalReferences>
    <externalReference r:id="rId6"/>
  </externalReferences>
  <definedNames>
    <definedName name="_xlnm.Print_Area" localSheetId="3">'Schedule -I'!$A$1:$H$18</definedName>
    <definedName name="_xlnm.Print_Titles" localSheetId="3">'Schedule -I'!$3:$3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63" l="1"/>
  <c r="H19" i="63"/>
  <c r="G18" i="63"/>
  <c r="E18" i="63"/>
  <c r="G17" i="63"/>
  <c r="E17" i="63"/>
  <c r="G16" i="63"/>
  <c r="E16" i="63"/>
  <c r="G15" i="63"/>
  <c r="E15" i="63"/>
  <c r="G14" i="63"/>
  <c r="E14" i="63"/>
  <c r="G13" i="63"/>
  <c r="E13" i="63"/>
  <c r="G12" i="63"/>
  <c r="E12" i="63"/>
  <c r="G11" i="63"/>
  <c r="E11" i="63"/>
  <c r="G10" i="63"/>
  <c r="E10" i="63"/>
  <c r="G9" i="63"/>
  <c r="E9" i="63"/>
  <c r="G8" i="63"/>
  <c r="E8" i="63"/>
  <c r="G7" i="63"/>
  <c r="E7" i="63"/>
  <c r="G6" i="63"/>
  <c r="E6" i="63"/>
  <c r="G5" i="63"/>
  <c r="E5" i="63"/>
  <c r="G4" i="63"/>
  <c r="E4" i="63"/>
  <c r="H7" i="63" l="1"/>
  <c r="H6" i="63"/>
  <c r="H5" i="63"/>
  <c r="H4" i="63"/>
  <c r="H18" i="63"/>
  <c r="H17" i="63"/>
  <c r="H16" i="63"/>
  <c r="H15" i="63"/>
  <c r="H14" i="63"/>
  <c r="H13" i="63"/>
  <c r="H12" i="63"/>
  <c r="H11" i="63"/>
  <c r="H10" i="63"/>
  <c r="H9" i="63"/>
  <c r="H8" i="63"/>
  <c r="H14" i="5" l="1"/>
  <c r="H22" i="63" l="1"/>
  <c r="H15" i="5" s="1"/>
  <c r="H23" i="63" l="1"/>
  <c r="H16" i="5" l="1"/>
  <c r="A2" i="3"/>
  <c r="A2" i="2"/>
  <c r="C7" i="5" l="1"/>
  <c r="C6" i="5"/>
  <c r="C5" i="5"/>
  <c r="C4" i="5"/>
  <c r="G20" i="5" l="1"/>
  <c r="G19" i="5"/>
  <c r="B20" i="5"/>
  <c r="B19" i="5"/>
  <c r="A2" i="5" l="1"/>
  <c r="A1" i="5"/>
  <c r="A1" i="3"/>
  <c r="A1" i="2"/>
</calcChain>
</file>

<file path=xl/sharedStrings.xml><?xml version="1.0" encoding="utf-8"?>
<sst xmlns="http://schemas.openxmlformats.org/spreadsheetml/2006/main" count="95" uniqueCount="79">
  <si>
    <t>Name of the Package</t>
  </si>
  <si>
    <t>General Guidelines for filling up the Price Schedule and other attachments.</t>
  </si>
  <si>
    <t>All the cells in Summary will be auto filled, therefore no cell is required to be filled in that sheet.</t>
  </si>
  <si>
    <t>Instructions ,if any will be displayed automatically after selecting the cell.</t>
  </si>
  <si>
    <t>Click here to proceed.</t>
  </si>
  <si>
    <t>Fill only Green shaded cells in Details and Schedule-I.</t>
  </si>
  <si>
    <t>पावर ग्रिड कारपोरेशन ऑफ इण्डिया लिमिटेड</t>
  </si>
  <si>
    <t>(भारत सरकार का उद्यम)</t>
  </si>
  <si>
    <t>Power Grid Corporation of India Limited</t>
  </si>
  <si>
    <t>(A Government of India Enterprises)</t>
  </si>
  <si>
    <t>Enter the following details of the bidder</t>
  </si>
  <si>
    <t>Name of the bidder</t>
  </si>
  <si>
    <t>Address</t>
  </si>
  <si>
    <t>Contact No.</t>
  </si>
  <si>
    <t xml:space="preserve">E-mail </t>
  </si>
  <si>
    <t>Alternative E-mail</t>
  </si>
  <si>
    <t>Printed Name</t>
  </si>
  <si>
    <t xml:space="preserve">Designation </t>
  </si>
  <si>
    <t>Place</t>
  </si>
  <si>
    <t>Date</t>
  </si>
  <si>
    <t>To,</t>
  </si>
  <si>
    <t>Contracts and Materials Department</t>
  </si>
  <si>
    <t>POWER GRID CORPORATION OF INDIA LIMITED</t>
  </si>
  <si>
    <t>VIDYUT BOARD COLONY, SHASTRINAGAR, PATNA-23</t>
  </si>
  <si>
    <t>Designation</t>
  </si>
  <si>
    <t>We declare that following are our Total Bid Prices in Rupees for the expenditure incurred for the entire scope of work as specified in the specifications and documents. We have indicated Total Estimated  Cost as indicated in the "Bill of Quantity(BOQ) &amp; Prices" covering entire scope of works enclosed herewith as Schedule-I.</t>
  </si>
  <si>
    <t>I</t>
  </si>
  <si>
    <t>II</t>
  </si>
  <si>
    <t>Total GST on services/Installation as per Schedule-I</t>
  </si>
  <si>
    <t>III</t>
  </si>
  <si>
    <t>Toal BID Price including all taxes</t>
  </si>
  <si>
    <t>Sqm</t>
  </si>
  <si>
    <t>Quoted Price</t>
  </si>
  <si>
    <t>GST (in percentage )@</t>
  </si>
  <si>
    <t>Total amount including taxes</t>
  </si>
  <si>
    <t>Total for Installation/Services as per Schedule-I</t>
  </si>
  <si>
    <t>Above (+)and below (-)(in %): To be quoted by bidder</t>
  </si>
  <si>
    <t>Unit</t>
  </si>
  <si>
    <t>5.22.6</t>
  </si>
  <si>
    <t>5.9.1</t>
  </si>
  <si>
    <t>5.1.2</t>
  </si>
  <si>
    <t>4.1.8</t>
  </si>
  <si>
    <t>Kg</t>
  </si>
  <si>
    <t>Sl.No.</t>
  </si>
  <si>
    <t>DSR'23 Code</t>
  </si>
  <si>
    <t>Item</t>
  </si>
  <si>
    <t>Quantity</t>
  </si>
  <si>
    <t>DSR Rate Incl. GST</t>
  </si>
  <si>
    <t>2.25(a)</t>
  </si>
  <si>
    <t>Excavating, supplying, stacking and filling of local earth (including royalty) by mechanical transport upto a lead of 5km also including ramming and watering of the earth in layers not exceeding 20 cm in foundation trenches, plinth, sides of foundation etc. complete for all lift.</t>
  </si>
  <si>
    <t>Cum</t>
  </si>
  <si>
    <t>Providing and laying in position cement concrete of specified grade excluding the cost of centering and shuttering - All work up to plinth level :1:4:8 (1 Cement : 4 coarse sand (zone-III) derived from natural sources : 8 graded stone 
aggregate 40 mm nominal size derived from natural sources).</t>
  </si>
  <si>
    <t>Centering and shuttering including strutting, propping etc. and removal of form for Foundations, footings, bases of columns, etc. for mass concrete.</t>
  </si>
  <si>
    <t>Steel reinforcement for R.C.C. work including straightening, cutting, bending, placing in position and binding all complete upto plinth level.Thermo-Mechanically Treated bars of grade Fe-500D or more.</t>
  </si>
  <si>
    <t>Dry stone pitching 22.5 cm thick including supply of stones and preparing surface complete.</t>
  </si>
  <si>
    <t>13.33.1</t>
  </si>
  <si>
    <t>Pointing on stone work with cement mortar 1:3 (1 cement : 3 fine sand) :Flush/ Ruled pointing</t>
  </si>
  <si>
    <t>7.1.1</t>
  </si>
  <si>
    <t>4.1.3</t>
  </si>
  <si>
    <t>Providing and fixing pre-moulded joint filler in expansion joints of RCC roads / CC pavements after making the joints dust free with high pressure air jet cleaners, all complete as per direction of the Engineer-in-Charge. (Pre-moulded joint fillers shall be made of bitumen hot sealing compound impregnated fibre board having impregnation more than 35%, conforming to IS:1838 for fibre board and IS: 1834 for hot sealing bitumen compound grade A.)</t>
  </si>
  <si>
    <t>per cm depth per cm width per metre length</t>
  </si>
  <si>
    <t>16.46.1</t>
  </si>
  <si>
    <t>Providing and filling in position rubberized bitumen hot sealing compound for sealing of expansion joints in roads / pavements all complete as per direction of the Engineer-in-Charge.</t>
  </si>
  <si>
    <t xml:space="preserve">GRAND TOTAL (Excl. GST) </t>
  </si>
  <si>
    <t>Construction of 655mtr. Peripheral Road along the Boundary wall to enhance the security at 400/132 kV Lakhisarai substation</t>
  </si>
  <si>
    <t>RFX. No. 5002005476 NIT-493</t>
  </si>
  <si>
    <t>Amount (Rs)        excl. GST</t>
  </si>
  <si>
    <t>Dry brick on edge flooring in required pattern with bricks of class designation 7.5 on a bed of 12 mm mud mortar, including filling joints with local sand, with common burnt clay non modular bricks.</t>
  </si>
  <si>
    <t>Providing and laying in position specified grade of reinforced cement concrete, excluding the cost of centering, shuttering, finishing and reinforcement - All work up to plinth level :1:1.5:3 (1 cement : 1.5 coarse sand (zone-III) derived from natural sources : 3 graded stone aggregate 20 mm nominal size derived from natural sources).</t>
  </si>
  <si>
    <t>19.6.1</t>
  </si>
  <si>
    <t>Providing and laying non-pressure NP2 class (light duty) R.C.C. pipes with collars jointed with stiff mixture of cement mortar in the proportion of 1:2 (1 cement : 2 fine sand) including testing of joints etc. complete : 100 mm dia. R.C.C. pipe</t>
  </si>
  <si>
    <t>Metre</t>
  </si>
  <si>
    <t>Random rubble masonry with hard stone in foundation and plinth including levelling up with cement concrete 1:6:12 (1 cement : 6 coarse sand : 12 graded stone aggregate 20 mm nominal size) upto plinth level with :Cement mortar 1:6 (1 cement : 6 coarse sand)</t>
  </si>
  <si>
    <t>Providing and laying in position cement concrete of specified grade excluding the cost of centering and shuttering - All work up to plinth level :1:2:4 (1 cement : 2 coarse sand (zone-III) derived from natural sources : 4 graded stone aggregate 20 mm nominal size derived from natural sources).</t>
  </si>
  <si>
    <t>2.6.1</t>
  </si>
  <si>
    <t xml:space="preserve">Earth work in excavation by mechanical means (Hydraulic excavator)/manual means over areas (exceeding 30 cm in depth, 1.5 m in width as well as 10 sqm on plan) including getting out and disposal of excavated earth lead upto 50 m and for all lift, as directed by Engineer-in-charge. -All kinds of soil </t>
  </si>
  <si>
    <t>Filling available excavated earth (excluding rock) in trenches, plinth, sides, of the foundation etc. in layers not exceeding 20 cm in depth, consolidating each deposited layer by ramming and watering, lead upto 50 m and lift upto 1.5 m.</t>
  </si>
  <si>
    <t>Rate Excl. GST</t>
  </si>
  <si>
    <t>BOQ for peripheral road along the Boundary wall of Lakhisarai substation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</si>
</sst>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 #,##0_ ;_ &quot;₹&quot;\ * \-#,##0_ ;_ &quot;₹&quot;\ * &quot;-&quot;_ ;_ @_ "/>
    <numFmt numFmtId="43" formatCode="_ * #,##0.00_ ;_ * \-#,##0.00_ ;_ * &quot;-&quot;??_ ;_ @_ "/>
    <numFmt numFmtId="164" formatCode="_(* #,##0.00_);_(* \(#,##0.00\);_(* &quot;-&quot;??_);_(@_)"/>
    <numFmt numFmtId="165" formatCode="[$-409]d\-mmm\-yyyy;@"/>
    <numFmt numFmtId="166" formatCode="_(&quot;$&quot;* #,##0.00_);_(&quot;$&quot;* \(#,##0.00\);_(&quot;$&quot;* &quot;-&quot;??_);_(@_)"/>
    <numFmt numFmtId="167" formatCode="_ &quot;₹&quot;\ * #,##0.00_ ;_ &quot;₹&quot;\ * \-#,##0.00_ ;_ &quot;₹&quot;\ * &quot;-&quot;_ ;_ @_ "/>
  </numFmts>
  <fonts count="25" x14ac:knownFonts="1">
    <font>
      <sz val="11"/>
      <color theme="1"/>
      <name val="Calibri"/>
      <family val="2"/>
      <scheme val="minor"/>
    </font>
    <font>
      <u/>
      <sz val="11"/>
      <color theme="10"/>
      <name val="Calibri"/>
      <family val="2"/>
    </font>
    <font>
      <sz val="10"/>
      <name val="Arial"/>
      <family val="2"/>
    </font>
    <font>
      <b/>
      <sz val="16"/>
      <color indexed="12"/>
      <name val="Book Antiqua"/>
      <family val="1"/>
    </font>
    <font>
      <sz val="11"/>
      <color indexed="12"/>
      <name val="Book Antiqua"/>
      <family val="1"/>
    </font>
    <font>
      <sz val="11"/>
      <color theme="1"/>
      <name val="Times New Roman"/>
      <family val="1"/>
    </font>
    <font>
      <sz val="11"/>
      <name val="Times New Roman"/>
      <family val="1"/>
    </font>
    <font>
      <sz val="11"/>
      <color rgb="FF339933"/>
      <name val="Times New Roman"/>
      <family val="1"/>
    </font>
    <font>
      <b/>
      <sz val="11"/>
      <color theme="1"/>
      <name val="Times New Roman"/>
      <family val="1"/>
    </font>
    <font>
      <sz val="11"/>
      <name val="Calibri"/>
      <family val="2"/>
      <scheme val="minor"/>
    </font>
    <font>
      <sz val="10"/>
      <name val="Arial"/>
      <family val="2"/>
    </font>
    <font>
      <u/>
      <sz val="10"/>
      <color theme="10"/>
      <name val="Arial"/>
      <family val="2"/>
    </font>
    <font>
      <b/>
      <sz val="11"/>
      <name val="Calibri"/>
      <family val="2"/>
      <scheme val="minor"/>
    </font>
    <font>
      <b/>
      <u/>
      <sz val="12"/>
      <color rgb="FF0070C0"/>
      <name val="Times New Roman"/>
      <family val="1"/>
    </font>
    <font>
      <sz val="11"/>
      <color theme="1"/>
      <name val="Calibri"/>
      <family val="2"/>
      <scheme val="minor"/>
    </font>
    <font>
      <sz val="11"/>
      <color theme="1"/>
      <name val="Calibri"/>
      <family val="2"/>
      <scheme val="minor"/>
    </font>
    <font>
      <sz val="10"/>
      <name val="Arial"/>
      <family val="2"/>
    </font>
    <font>
      <u/>
      <sz val="10"/>
      <color indexed="12"/>
      <name val="Arial"/>
      <family val="2"/>
    </font>
    <font>
      <sz val="10"/>
      <name val="Arial"/>
    </font>
    <font>
      <sz val="11"/>
      <color theme="1"/>
      <name val="Book Antiqua"/>
      <family val="1"/>
    </font>
    <font>
      <b/>
      <sz val="11"/>
      <color theme="1"/>
      <name val="Book Antiqua"/>
      <family val="1"/>
    </font>
    <font>
      <b/>
      <sz val="11"/>
      <color theme="1"/>
      <name val="Palatino Linotype"/>
      <family val="1"/>
    </font>
    <font>
      <sz val="11"/>
      <color theme="1"/>
      <name val="Palatino Linotype"/>
      <family val="1"/>
    </font>
    <font>
      <sz val="10"/>
      <color theme="1"/>
      <name val="Palatino Linotype"/>
      <family val="1"/>
    </font>
    <font>
      <b/>
      <sz val="18"/>
      <color theme="1"/>
      <name val="Palatino Linotype"/>
      <family val="1"/>
    </font>
  </fonts>
  <fills count="8">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rgb="FFFFFF00"/>
        <bgColor indexed="64"/>
      </patternFill>
    </fill>
    <fill>
      <patternFill patternType="solid">
        <fgColor theme="6" tint="-0.249977111117893"/>
        <bgColor indexed="64"/>
      </patternFill>
    </fill>
    <fill>
      <patternFill patternType="solid">
        <fgColor theme="0"/>
        <bgColor indexed="64"/>
      </patternFill>
    </fill>
  </fills>
  <borders count="15">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8">
    <xf numFmtId="0" fontId="0" fillId="0" borderId="0"/>
    <xf numFmtId="0" fontId="1" fillId="0" borderId="0" applyNumberFormat="0" applyFill="0" applyBorder="0" applyAlignment="0" applyProtection="0">
      <alignment vertical="top"/>
      <protection locked="0"/>
    </xf>
    <xf numFmtId="0" fontId="2" fillId="0" borderId="0"/>
    <xf numFmtId="0" fontId="10" fillId="0" borderId="0"/>
    <xf numFmtId="43" fontId="2" fillId="0" borderId="0" applyFont="0" applyFill="0" applyBorder="0" applyAlignment="0" applyProtection="0"/>
    <xf numFmtId="0" fontId="11" fillId="0" borderId="0" applyNumberFormat="0" applyFill="0" applyBorder="0" applyAlignment="0" applyProtection="0"/>
    <xf numFmtId="0" fontId="2" fillId="0" borderId="0"/>
    <xf numFmtId="166" fontId="14" fillId="0" borderId="0" applyFont="0" applyFill="0" applyBorder="0" applyAlignment="0" applyProtection="0"/>
    <xf numFmtId="0" fontId="15" fillId="0" borderId="0"/>
    <xf numFmtId="0" fontId="16" fillId="0" borderId="0"/>
    <xf numFmtId="0" fontId="17" fillId="0" borderId="0" applyNumberFormat="0" applyFill="0" applyBorder="0" applyAlignment="0" applyProtection="0">
      <alignment vertical="top"/>
      <protection locked="0"/>
    </xf>
    <xf numFmtId="0" fontId="2" fillId="0" borderId="0"/>
    <xf numFmtId="164" fontId="2" fillId="0" borderId="0" applyFont="0" applyFill="0" applyBorder="0" applyAlignment="0" applyProtection="0"/>
    <xf numFmtId="43" fontId="14" fillId="0" borderId="0" applyFont="0" applyFill="0" applyBorder="0" applyAlignment="0" applyProtection="0"/>
    <xf numFmtId="0" fontId="18" fillId="0" borderId="0"/>
    <xf numFmtId="164" fontId="18" fillId="0" borderId="0" applyFont="0" applyFill="0" applyBorder="0" applyAlignment="0" applyProtection="0"/>
    <xf numFmtId="9" fontId="14" fillId="0" borderId="0" applyFont="0" applyFill="0" applyBorder="0" applyAlignment="0" applyProtection="0"/>
    <xf numFmtId="43" fontId="14" fillId="0" borderId="0" applyFont="0" applyFill="0" applyBorder="0" applyAlignment="0" applyProtection="0"/>
  </cellStyleXfs>
  <cellXfs count="99">
    <xf numFmtId="0" fontId="0" fillId="0" borderId="0" xfId="0"/>
    <xf numFmtId="0" fontId="0" fillId="5" borderId="0" xfId="0" applyFill="1"/>
    <xf numFmtId="0" fontId="0" fillId="0" borderId="0" xfId="0" applyProtection="1">
      <protection hidden="1"/>
    </xf>
    <xf numFmtId="2" fontId="8" fillId="0" borderId="10" xfId="0" applyNumberFormat="1" applyFont="1" applyBorder="1" applyAlignment="1" applyProtection="1">
      <alignment horizontal="center"/>
      <protection hidden="1"/>
    </xf>
    <xf numFmtId="0" fontId="5" fillId="5" borderId="0" xfId="0" applyFont="1" applyFill="1" applyProtection="1">
      <protection hidden="1"/>
    </xf>
    <xf numFmtId="0" fontId="5"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5" fillId="0" borderId="0" xfId="0" applyFont="1" applyAlignment="1" applyProtection="1">
      <alignment horizontal="right"/>
      <protection hidden="1"/>
    </xf>
    <xf numFmtId="0" fontId="9" fillId="0" borderId="0" xfId="0" applyFont="1"/>
    <xf numFmtId="0" fontId="9" fillId="6" borderId="10" xfId="0" applyFont="1" applyFill="1" applyBorder="1" applyProtection="1">
      <protection locked="0" hidden="1"/>
    </xf>
    <xf numFmtId="0" fontId="0" fillId="5" borderId="2" xfId="0" applyFill="1" applyBorder="1" applyProtection="1">
      <protection hidden="1"/>
    </xf>
    <xf numFmtId="0" fontId="0" fillId="5" borderId="3" xfId="0" applyFill="1" applyBorder="1" applyProtection="1">
      <protection hidden="1"/>
    </xf>
    <xf numFmtId="0" fontId="0" fillId="0" borderId="3" xfId="0" applyBorder="1" applyProtection="1">
      <protection hidden="1"/>
    </xf>
    <xf numFmtId="0" fontId="0" fillId="0" borderId="4" xfId="0" applyBorder="1" applyProtection="1">
      <protection hidden="1"/>
    </xf>
    <xf numFmtId="0" fontId="0" fillId="0" borderId="5" xfId="0" applyBorder="1" applyProtection="1">
      <protection hidden="1"/>
    </xf>
    <xf numFmtId="0" fontId="0" fillId="0" borderId="6" xfId="0" applyBorder="1" applyProtection="1">
      <protection hidden="1"/>
    </xf>
    <xf numFmtId="0" fontId="0" fillId="0" borderId="5" xfId="0" applyBorder="1" applyAlignment="1" applyProtection="1">
      <alignment horizontal="center" vertical="center"/>
      <protection hidden="1"/>
    </xf>
    <xf numFmtId="0" fontId="0" fillId="0" borderId="7" xfId="0" applyBorder="1" applyProtection="1">
      <protection hidden="1"/>
    </xf>
    <xf numFmtId="0" fontId="0" fillId="0" borderId="8" xfId="0" applyBorder="1" applyProtection="1">
      <protection hidden="1"/>
    </xf>
    <xf numFmtId="0" fontId="0" fillId="0" borderId="9" xfId="0" applyBorder="1" applyProtection="1">
      <protection hidden="1"/>
    </xf>
    <xf numFmtId="10" fontId="12" fillId="6" borderId="10" xfId="3" applyNumberFormat="1" applyFont="1" applyFill="1" applyBorder="1" applyAlignment="1" applyProtection="1">
      <alignment horizontal="center" vertical="center"/>
      <protection locked="0"/>
    </xf>
    <xf numFmtId="0" fontId="19" fillId="0" borderId="10" xfId="0" applyFont="1" applyBorder="1" applyAlignment="1">
      <alignment horizontal="center"/>
    </xf>
    <xf numFmtId="10" fontId="12" fillId="6" borderId="10" xfId="3" applyNumberFormat="1" applyFont="1" applyFill="1" applyBorder="1" applyAlignment="1">
      <alignment horizontal="center" vertical="center"/>
    </xf>
    <xf numFmtId="0" fontId="22" fillId="7" borderId="0" xfId="0" applyFont="1" applyFill="1"/>
    <xf numFmtId="0" fontId="22" fillId="0" borderId="10" xfId="0" applyFont="1" applyBorder="1" applyAlignment="1">
      <alignment horizontal="center" vertical="center"/>
    </xf>
    <xf numFmtId="0" fontId="23" fillId="0" borderId="10" xfId="0" applyFont="1" applyBorder="1" applyAlignment="1">
      <alignment horizontal="center" vertical="center" wrapText="1"/>
    </xf>
    <xf numFmtId="42" fontId="21" fillId="7" borderId="10" xfId="0" applyNumberFormat="1" applyFont="1" applyFill="1" applyBorder="1" applyAlignment="1">
      <alignment horizontal="center"/>
    </xf>
    <xf numFmtId="0" fontId="22" fillId="7" borderId="10" xfId="0" applyFont="1" applyFill="1" applyBorder="1"/>
    <xf numFmtId="0" fontId="22" fillId="0" borderId="0" xfId="0" applyFont="1"/>
    <xf numFmtId="0" fontId="21" fillId="0" borderId="10" xfId="0" applyFont="1" applyBorder="1" applyAlignment="1">
      <alignment horizontal="center" vertical="center"/>
    </xf>
    <xf numFmtId="0" fontId="21" fillId="0" borderId="10"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0" xfId="0" applyFont="1" applyBorder="1" applyAlignment="1">
      <alignment horizontal="justify" vertical="top" wrapText="1"/>
    </xf>
    <xf numFmtId="2" fontId="22" fillId="0" borderId="10" xfId="0" applyNumberFormat="1" applyFont="1" applyBorder="1" applyAlignment="1">
      <alignment horizontal="center" vertical="center"/>
    </xf>
    <xf numFmtId="2" fontId="22" fillId="0" borderId="10" xfId="0" applyNumberFormat="1" applyFont="1" applyBorder="1" applyAlignment="1">
      <alignment horizontal="center" vertical="center" wrapText="1"/>
    </xf>
    <xf numFmtId="43" fontId="22" fillId="0" borderId="10" xfId="17" applyFont="1" applyFill="1" applyBorder="1" applyAlignment="1">
      <alignment horizontal="center" vertical="center" wrapText="1"/>
    </xf>
    <xf numFmtId="2" fontId="23" fillId="0" borderId="0" xfId="0" applyNumberFormat="1" applyFont="1"/>
    <xf numFmtId="0" fontId="22" fillId="0" borderId="10" xfId="0" applyFont="1" applyBorder="1" applyAlignment="1">
      <alignment horizontal="justify" vertical="center" wrapText="1"/>
    </xf>
    <xf numFmtId="10" fontId="22" fillId="0" borderId="0" xfId="16" applyNumberFormat="1" applyFont="1" applyFill="1"/>
    <xf numFmtId="0" fontId="22" fillId="0" borderId="11" xfId="0" applyFont="1" applyBorder="1" applyAlignment="1">
      <alignment horizontal="center" vertical="center"/>
    </xf>
    <xf numFmtId="0" fontId="22" fillId="0" borderId="0" xfId="0" applyFont="1" applyAlignment="1">
      <alignment horizontal="justify"/>
    </xf>
    <xf numFmtId="43" fontId="22" fillId="0" borderId="0" xfId="0" applyNumberFormat="1" applyFont="1"/>
    <xf numFmtId="167" fontId="20" fillId="7" borderId="10" xfId="0" applyNumberFormat="1" applyFont="1" applyFill="1" applyBorder="1" applyAlignment="1">
      <alignment horizontal="center" vertical="center"/>
    </xf>
    <xf numFmtId="167" fontId="19" fillId="7" borderId="10" xfId="0" applyNumberFormat="1" applyFont="1" applyFill="1" applyBorder="1" applyAlignment="1">
      <alignment horizontal="center" vertical="center"/>
    </xf>
    <xf numFmtId="0" fontId="4" fillId="0" borderId="5" xfId="2" applyFont="1" applyBorder="1" applyAlignment="1" applyProtection="1">
      <alignment horizontal="right" vertical="center"/>
      <protection hidden="1"/>
    </xf>
    <xf numFmtId="0" fontId="4" fillId="0" borderId="0" xfId="2" applyFont="1" applyAlignment="1" applyProtection="1">
      <alignment horizontal="right" vertical="center"/>
      <protection hidden="1"/>
    </xf>
    <xf numFmtId="0" fontId="1" fillId="5" borderId="5" xfId="1" applyFill="1" applyBorder="1" applyAlignment="1" applyProtection="1">
      <alignment horizontal="center"/>
      <protection hidden="1"/>
    </xf>
    <xf numFmtId="0" fontId="1" fillId="5" borderId="0" xfId="1" applyFill="1" applyBorder="1" applyAlignment="1" applyProtection="1">
      <alignment horizontal="center"/>
      <protection hidden="1"/>
    </xf>
    <xf numFmtId="0" fontId="1" fillId="5" borderId="6" xfId="1" applyFill="1" applyBorder="1" applyAlignment="1" applyProtection="1">
      <alignment horizontal="center"/>
      <protection hidden="1"/>
    </xf>
    <xf numFmtId="0" fontId="0" fillId="3" borderId="0" xfId="0" applyFill="1" applyAlignment="1" applyProtection="1">
      <alignment horizontal="center" vertical="center"/>
      <protection hidden="1"/>
    </xf>
    <xf numFmtId="0" fontId="0" fillId="3" borderId="6" xfId="0" applyFill="1" applyBorder="1" applyAlignment="1" applyProtection="1">
      <alignment horizontal="center" vertical="center"/>
      <protection hidden="1"/>
    </xf>
    <xf numFmtId="0" fontId="0" fillId="4" borderId="5" xfId="0" applyFill="1" applyBorder="1" applyAlignment="1" applyProtection="1">
      <alignment horizontal="center"/>
      <protection hidden="1"/>
    </xf>
    <xf numFmtId="0" fontId="0" fillId="4" borderId="0" xfId="0" applyFill="1" applyAlignment="1" applyProtection="1">
      <alignment horizontal="center"/>
      <protection hidden="1"/>
    </xf>
    <xf numFmtId="0" fontId="0" fillId="4" borderId="6" xfId="0" applyFill="1" applyBorder="1" applyAlignment="1" applyProtection="1">
      <alignment horizontal="center"/>
      <protection hidden="1"/>
    </xf>
    <xf numFmtId="0" fontId="0" fillId="3" borderId="5" xfId="0" applyFill="1" applyBorder="1" applyAlignment="1" applyProtection="1">
      <alignment horizontal="center" wrapText="1"/>
      <protection hidden="1"/>
    </xf>
    <xf numFmtId="0" fontId="0" fillId="3" borderId="0" xfId="0" applyFill="1" applyAlignment="1" applyProtection="1">
      <alignment horizontal="center" wrapText="1"/>
      <protection hidden="1"/>
    </xf>
    <xf numFmtId="0" fontId="0" fillId="3" borderId="6" xfId="0" applyFill="1" applyBorder="1" applyAlignment="1" applyProtection="1">
      <alignment horizontal="center" wrapText="1"/>
      <protection hidden="1"/>
    </xf>
    <xf numFmtId="0" fontId="3" fillId="0" borderId="5" xfId="2" applyFont="1" applyBorder="1" applyAlignment="1" applyProtection="1">
      <alignment horizontal="right" vertical="center"/>
      <protection hidden="1"/>
    </xf>
    <xf numFmtId="0" fontId="3" fillId="0" borderId="0" xfId="2" applyFont="1" applyAlignment="1" applyProtection="1">
      <alignment horizontal="right" vertical="center"/>
      <protection hidden="1"/>
    </xf>
    <xf numFmtId="0" fontId="13" fillId="0" borderId="0" xfId="0" applyFont="1" applyAlignment="1">
      <alignment horizontal="left" vertical="top" wrapText="1"/>
    </xf>
    <xf numFmtId="0" fontId="13" fillId="0" borderId="0" xfId="0" applyFont="1" applyAlignment="1">
      <alignment horizontal="left" vertical="top"/>
    </xf>
    <xf numFmtId="0" fontId="0" fillId="2" borderId="0" xfId="0" applyFill="1" applyAlignment="1">
      <alignment horizontal="center" wrapText="1"/>
    </xf>
    <xf numFmtId="0" fontId="0" fillId="4" borderId="0" xfId="0" applyFill="1" applyAlignment="1">
      <alignment horizontal="center"/>
    </xf>
    <xf numFmtId="0" fontId="0" fillId="0" borderId="10" xfId="0" applyBorder="1" applyAlignment="1">
      <alignment horizontal="center" vertical="center"/>
    </xf>
    <xf numFmtId="0" fontId="9" fillId="6" borderId="10" xfId="0" applyFont="1" applyFill="1" applyBorder="1" applyAlignment="1" applyProtection="1">
      <alignment horizontal="center" vertical="center"/>
      <protection locked="0"/>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9" fillId="6" borderId="10" xfId="0" applyFont="1" applyFill="1" applyBorder="1" applyAlignment="1" applyProtection="1">
      <alignment horizontal="center" vertical="center" wrapText="1"/>
      <protection locked="0"/>
    </xf>
    <xf numFmtId="0" fontId="9" fillId="6" borderId="10" xfId="0" applyFont="1" applyFill="1" applyBorder="1" applyAlignment="1" applyProtection="1">
      <alignment horizontal="center"/>
      <protection locked="0"/>
    </xf>
    <xf numFmtId="0" fontId="9" fillId="6" borderId="12" xfId="0" applyFont="1" applyFill="1" applyBorder="1" applyAlignment="1" applyProtection="1">
      <alignment horizontal="center"/>
      <protection locked="0"/>
    </xf>
    <xf numFmtId="0" fontId="0" fillId="0" borderId="10" xfId="0" applyBorder="1" applyAlignment="1">
      <alignment horizontal="center"/>
    </xf>
    <xf numFmtId="0" fontId="9" fillId="6" borderId="10" xfId="0" applyFont="1" applyFill="1" applyBorder="1" applyAlignment="1" applyProtection="1">
      <alignment horizontal="center"/>
      <protection locked="0" hidden="1"/>
    </xf>
    <xf numFmtId="165" fontId="9" fillId="6" borderId="10" xfId="0" applyNumberFormat="1" applyFont="1" applyFill="1" applyBorder="1" applyAlignment="1" applyProtection="1">
      <alignment horizontal="center"/>
      <protection locked="0" hidden="1"/>
    </xf>
    <xf numFmtId="0" fontId="19" fillId="7" borderId="10" xfId="0" applyFont="1" applyFill="1" applyBorder="1" applyAlignment="1">
      <alignment horizontal="center"/>
    </xf>
    <xf numFmtId="0" fontId="19" fillId="0" borderId="10" xfId="0" applyFont="1" applyBorder="1" applyAlignment="1">
      <alignment horizontal="center"/>
    </xf>
    <xf numFmtId="0" fontId="21" fillId="0" borderId="1" xfId="0" applyFont="1" applyBorder="1" applyAlignment="1">
      <alignment horizontal="right"/>
    </xf>
    <xf numFmtId="0" fontId="24" fillId="0" borderId="10" xfId="0" applyFont="1" applyBorder="1" applyAlignment="1">
      <alignment horizontal="center" vertical="center" wrapText="1"/>
    </xf>
    <xf numFmtId="0" fontId="21" fillId="7" borderId="11" xfId="0" applyFont="1" applyFill="1" applyBorder="1" applyAlignment="1">
      <alignment horizontal="center"/>
    </xf>
    <xf numFmtId="0" fontId="21" fillId="7" borderId="13" xfId="0" applyFont="1" applyFill="1" applyBorder="1" applyAlignment="1">
      <alignment horizontal="center"/>
    </xf>
    <xf numFmtId="0" fontId="21" fillId="7" borderId="14" xfId="0" applyFont="1" applyFill="1" applyBorder="1" applyAlignment="1">
      <alignment horizontal="center"/>
    </xf>
    <xf numFmtId="0" fontId="6" fillId="6" borderId="10" xfId="0" applyFont="1" applyFill="1" applyBorder="1" applyAlignment="1" applyProtection="1">
      <alignment horizontal="center"/>
      <protection hidden="1"/>
    </xf>
    <xf numFmtId="0" fontId="6" fillId="0" borderId="0" xfId="0" applyFont="1" applyAlignment="1" applyProtection="1">
      <alignment horizontal="center" wrapText="1"/>
      <protection hidden="1"/>
    </xf>
    <xf numFmtId="0" fontId="5" fillId="2" borderId="0" xfId="0" applyFont="1" applyFill="1" applyAlignment="1" applyProtection="1">
      <alignment horizontal="center" wrapText="1"/>
      <protection hidden="1"/>
    </xf>
    <xf numFmtId="0" fontId="8" fillId="0" borderId="2" xfId="0" applyFont="1" applyBorder="1" applyAlignment="1" applyProtection="1">
      <alignment horizontal="center" wrapText="1"/>
      <protection hidden="1"/>
    </xf>
    <xf numFmtId="0" fontId="8" fillId="0" borderId="3" xfId="0" applyFont="1" applyBorder="1" applyAlignment="1" applyProtection="1">
      <alignment horizontal="center" wrapText="1"/>
      <protection hidden="1"/>
    </xf>
    <xf numFmtId="0" fontId="8" fillId="0" borderId="4" xfId="0" applyFont="1" applyBorder="1" applyAlignment="1" applyProtection="1">
      <alignment horizontal="center" wrapText="1"/>
      <protection hidden="1"/>
    </xf>
    <xf numFmtId="0" fontId="8" fillId="0" borderId="5" xfId="0" applyFont="1" applyBorder="1" applyAlignment="1" applyProtection="1">
      <alignment horizontal="center" wrapText="1"/>
      <protection hidden="1"/>
    </xf>
    <xf numFmtId="0" fontId="8" fillId="0" borderId="0" xfId="0" applyFont="1" applyAlignment="1" applyProtection="1">
      <alignment horizontal="center" wrapText="1"/>
      <protection hidden="1"/>
    </xf>
    <xf numFmtId="0" fontId="8" fillId="0" borderId="6" xfId="0" applyFont="1" applyBorder="1" applyAlignment="1" applyProtection="1">
      <alignment horizontal="center" wrapText="1"/>
      <protection hidden="1"/>
    </xf>
    <xf numFmtId="0" fontId="8" fillId="0" borderId="7" xfId="0" applyFont="1" applyBorder="1" applyAlignment="1" applyProtection="1">
      <alignment horizontal="center" wrapText="1"/>
      <protection hidden="1"/>
    </xf>
    <xf numFmtId="0" fontId="8" fillId="0" borderId="8" xfId="0" applyFont="1" applyBorder="1" applyAlignment="1" applyProtection="1">
      <alignment horizontal="center" wrapText="1"/>
      <protection hidden="1"/>
    </xf>
    <xf numFmtId="0" fontId="8" fillId="0" borderId="9" xfId="0" applyFont="1" applyBorder="1" applyAlignment="1" applyProtection="1">
      <alignment horizontal="center" wrapText="1"/>
      <protection hidden="1"/>
    </xf>
    <xf numFmtId="0" fontId="8" fillId="0" borderId="10" xfId="0" applyFont="1" applyBorder="1" applyAlignment="1" applyProtection="1">
      <alignment horizontal="center"/>
      <protection hidden="1"/>
    </xf>
    <xf numFmtId="0" fontId="5" fillId="0" borderId="0" xfId="0" applyFont="1" applyAlignment="1" applyProtection="1">
      <alignment horizontal="left"/>
      <protection hidden="1"/>
    </xf>
    <xf numFmtId="0" fontId="6" fillId="0" borderId="0" xfId="0" applyFont="1" applyAlignment="1" applyProtection="1">
      <alignment horizontal="center"/>
      <protection hidden="1"/>
    </xf>
    <xf numFmtId="0" fontId="5" fillId="6" borderId="10" xfId="0" applyFont="1" applyFill="1" applyBorder="1" applyAlignment="1" applyProtection="1">
      <alignment horizontal="center"/>
      <protection hidden="1"/>
    </xf>
    <xf numFmtId="0" fontId="5" fillId="0" borderId="0" xfId="0" applyFont="1" applyAlignment="1" applyProtection="1">
      <alignment horizontal="center"/>
      <protection hidden="1"/>
    </xf>
    <xf numFmtId="0" fontId="5" fillId="0" borderId="1" xfId="0" applyFont="1" applyBorder="1" applyAlignment="1" applyProtection="1">
      <alignment horizontal="center"/>
      <protection hidden="1"/>
    </xf>
  </cellXfs>
  <cellStyles count="18">
    <cellStyle name="Comma" xfId="17" builtinId="3"/>
    <cellStyle name="Comma 2" xfId="4" xr:uid="{00000000-0005-0000-0000-000000000000}"/>
    <cellStyle name="Comma 3" xfId="12" xr:uid="{8F6770F3-BEC8-4C90-A881-AA296348DEEC}"/>
    <cellStyle name="Comma 4" xfId="13" xr:uid="{06B59838-4F5E-4A80-9243-2CE53C588FDA}"/>
    <cellStyle name="Comma 5" xfId="15" xr:uid="{D74C2053-E7F9-42F2-B80B-94E1C099D04C}"/>
    <cellStyle name="Currency 2" xfId="7" xr:uid="{DA1F35AA-CAC0-43AA-AD4C-21A3A7692C38}"/>
    <cellStyle name="Hyperlink" xfId="1" builtinId="8"/>
    <cellStyle name="Hyperlink 2" xfId="5" xr:uid="{00000000-0005-0000-0000-000002000000}"/>
    <cellStyle name="Hyperlink 3" xfId="10" xr:uid="{595BD9C8-FA1E-43BF-AA02-13EA1A7E0CF7}"/>
    <cellStyle name="Normal" xfId="0" builtinId="0"/>
    <cellStyle name="Normal 12" xfId="11" xr:uid="{06AB1079-8D28-4D80-93BF-C055B3F6B330}"/>
    <cellStyle name="Normal 2" xfId="3" xr:uid="{00000000-0005-0000-0000-000004000000}"/>
    <cellStyle name="Normal 2 2" xfId="6" xr:uid="{09D1F1FE-C169-4CAA-89B5-F42FD4BDF913}"/>
    <cellStyle name="Normal 3" xfId="9" xr:uid="{CFE0EE4D-F08A-4B80-9FE5-AAD62C5DA6A2}"/>
    <cellStyle name="Normal 4" xfId="8" xr:uid="{3353E05B-A15A-4685-81C1-042ED145DCBC}"/>
    <cellStyle name="Normal 5" xfId="14" xr:uid="{D103BA01-4EA3-41E5-9103-9C50C3738E4F}"/>
    <cellStyle name="Normal_Price_Schedules for Insulator Package Rev-01" xfId="2" xr:uid="{00000000-0005-0000-0000-000007000000}"/>
    <cellStyle name="Percent" xfId="16" builtinId="5"/>
  </cellStyles>
  <dxfs count="0"/>
  <tableStyles count="0" defaultTableStyle="TableStyleMedium9" defaultPivotStyle="PivotStyleLight16"/>
  <colors>
    <mruColors>
      <color rgb="FF339933"/>
      <color rgb="FF00CC00"/>
      <color rgb="FF0099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9525</xdr:colOff>
      <xdr:row>13</xdr:row>
      <xdr:rowOff>57150</xdr:rowOff>
    </xdr:from>
    <xdr:to>
      <xdr:col>11</xdr:col>
      <xdr:colOff>576986</xdr:colOff>
      <xdr:row>16</xdr:row>
      <xdr:rowOff>191177</xdr:rowOff>
    </xdr:to>
    <xdr:pic>
      <xdr:nvPicPr>
        <xdr:cNvPr id="2" name="Picture 1" descr="Logo PNG.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4886325" y="3810000"/>
          <a:ext cx="2691536" cy="85792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Users/kumar.gaurav/Downloads/Construction%20of%20Concrete%20peripheral%20road%20LAKHISARAI%202026/Revised%20BOQ.xlsx" TargetMode="External"/><Relationship Id="rId2" Type="http://schemas.openxmlformats.org/officeDocument/2006/relationships/externalLinkPath" Target="file:///C:\Users\kumar.gaurav\Downloads\Construction%20of%20Concrete%20peripheral%20road%20LAKHISARAI%202026\Revised%20BOQ.xlsx" TargetMode="External"/><Relationship Id="rId1" Type="http://schemas.openxmlformats.org/officeDocument/2006/relationships/externalLinkPath" Target="/Users/kumar.gaurav/Downloads/Construction%20of%20Concrete%20peripheral%20road%20LAKHISARAI%202026/Revised%20BOQ.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vised BOQ"/>
      <sheetName val="Revised MS "/>
      <sheetName val="BOQ1"/>
      <sheetName val=" MS"/>
      <sheetName val="Revised Drawing"/>
      <sheetName val="Measurement sheet"/>
      <sheetName val="BOQ"/>
      <sheetName val="Contour sheet"/>
      <sheetName val="Soil qty "/>
      <sheetName val="Road section"/>
      <sheetName val="BBS"/>
    </sheetNames>
    <sheetDataSet>
      <sheetData sheetId="0"/>
      <sheetData sheetId="1">
        <row r="7">
          <cell r="H7">
            <v>4810.15625</v>
          </cell>
        </row>
        <row r="9">
          <cell r="H9">
            <v>1637.5</v>
          </cell>
        </row>
        <row r="11">
          <cell r="H11">
            <v>163.75</v>
          </cell>
        </row>
        <row r="16">
          <cell r="H16">
            <v>207.96250000000001</v>
          </cell>
        </row>
        <row r="19">
          <cell r="H19">
            <v>281.64999999999998</v>
          </cell>
        </row>
        <row r="23">
          <cell r="H23">
            <v>4519.6492500000004</v>
          </cell>
        </row>
        <row r="25">
          <cell r="H25">
            <v>56</v>
          </cell>
        </row>
        <row r="27">
          <cell r="H27">
            <v>1179</v>
          </cell>
        </row>
        <row r="29">
          <cell r="H29">
            <v>1179</v>
          </cell>
        </row>
        <row r="34">
          <cell r="H34">
            <v>419.20000000000005</v>
          </cell>
        </row>
        <row r="38">
          <cell r="H38">
            <v>15.72</v>
          </cell>
        </row>
        <row r="40">
          <cell r="H40">
            <v>2430</v>
          </cell>
        </row>
        <row r="42">
          <cell r="H42">
            <v>2430</v>
          </cell>
        </row>
        <row r="46">
          <cell r="H46">
            <v>471.6</v>
          </cell>
        </row>
        <row r="47">
          <cell r="H47">
            <v>52.399999999999977</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K3"/>
  <sheetViews>
    <sheetView workbookViewId="0">
      <selection activeCell="K17" sqref="K17"/>
    </sheetView>
  </sheetViews>
  <sheetFormatPr defaultRowHeight="15" x14ac:dyDescent="0.25"/>
  <cols>
    <col min="1" max="1" width="19.85546875" customWidth="1"/>
    <col min="11" max="11" width="53.28515625" customWidth="1"/>
  </cols>
  <sheetData>
    <row r="2" spans="1:11" x14ac:dyDescent="0.25">
      <c r="A2" t="s">
        <v>65</v>
      </c>
    </row>
    <row r="3" spans="1:11" ht="29.25" customHeight="1" x14ac:dyDescent="0.25">
      <c r="A3" t="s">
        <v>0</v>
      </c>
      <c r="B3" s="60" t="s">
        <v>64</v>
      </c>
      <c r="C3" s="61"/>
      <c r="D3" s="61"/>
      <c r="E3" s="61"/>
      <c r="F3" s="61"/>
      <c r="G3" s="61"/>
      <c r="H3" s="61"/>
      <c r="I3" s="61"/>
      <c r="J3" s="61"/>
      <c r="K3" s="61"/>
    </row>
  </sheetData>
  <mergeCells count="1">
    <mergeCell ref="B3:K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L18"/>
  <sheetViews>
    <sheetView showGridLines="0" tabSelected="1" workbookViewId="0">
      <selection activeCell="B8" sqref="B8:L8"/>
    </sheetView>
  </sheetViews>
  <sheetFormatPr defaultColWidth="8.7109375" defaultRowHeight="15" x14ac:dyDescent="0.25"/>
  <cols>
    <col min="1" max="9" width="8.7109375" style="2"/>
    <col min="10" max="10" width="13.140625" style="2" customWidth="1"/>
    <col min="11" max="16384" width="8.7109375" style="2"/>
  </cols>
  <sheetData>
    <row r="1" spans="1:12" ht="21.75" customHeight="1" x14ac:dyDescent="0.25">
      <c r="A1" s="11" t="str">
        <f>Sheet1!A2</f>
        <v>RFX. No. 5002005476 NIT-493</v>
      </c>
      <c r="B1" s="12"/>
      <c r="C1" s="12"/>
      <c r="D1" s="13"/>
      <c r="E1" s="13"/>
      <c r="F1" s="13"/>
      <c r="G1" s="13"/>
      <c r="H1" s="13"/>
      <c r="I1" s="13"/>
      <c r="J1" s="13"/>
      <c r="K1" s="13"/>
      <c r="L1" s="14"/>
    </row>
    <row r="2" spans="1:12" ht="34.5" customHeight="1" x14ac:dyDescent="0.25">
      <c r="A2" s="55" t="str">
        <f>Sheet1!B3</f>
        <v>Construction of 655mtr. Peripheral Road along the Boundary wall to enhance the security at 400/132 kV Lakhisarai substation</v>
      </c>
      <c r="B2" s="56"/>
      <c r="C2" s="56"/>
      <c r="D2" s="56"/>
      <c r="E2" s="56"/>
      <c r="F2" s="56"/>
      <c r="G2" s="56"/>
      <c r="H2" s="56"/>
      <c r="I2" s="56"/>
      <c r="J2" s="56"/>
      <c r="K2" s="56"/>
      <c r="L2" s="57"/>
    </row>
    <row r="3" spans="1:12" ht="15" hidden="1" customHeight="1" x14ac:dyDescent="0.25">
      <c r="A3" s="55"/>
      <c r="B3" s="56"/>
      <c r="C3" s="56"/>
      <c r="D3" s="56"/>
      <c r="E3" s="56"/>
      <c r="F3" s="56"/>
      <c r="G3" s="56"/>
      <c r="H3" s="56"/>
      <c r="I3" s="56"/>
      <c r="J3" s="56"/>
      <c r="K3" s="56"/>
      <c r="L3" s="57"/>
    </row>
    <row r="4" spans="1:12" x14ac:dyDescent="0.25">
      <c r="A4" s="52" t="s">
        <v>1</v>
      </c>
      <c r="B4" s="53"/>
      <c r="C4" s="53"/>
      <c r="D4" s="53"/>
      <c r="E4" s="53"/>
      <c r="F4" s="53"/>
      <c r="G4" s="53"/>
      <c r="H4" s="53"/>
      <c r="I4" s="53"/>
      <c r="J4" s="53"/>
      <c r="K4" s="53"/>
      <c r="L4" s="54"/>
    </row>
    <row r="5" spans="1:12" x14ac:dyDescent="0.25">
      <c r="A5" s="15"/>
      <c r="L5" s="16"/>
    </row>
    <row r="6" spans="1:12" ht="44.25" customHeight="1" x14ac:dyDescent="0.25">
      <c r="A6" s="17">
        <v>1</v>
      </c>
      <c r="B6" s="50" t="s">
        <v>5</v>
      </c>
      <c r="C6" s="50"/>
      <c r="D6" s="50"/>
      <c r="E6" s="50"/>
      <c r="F6" s="50"/>
      <c r="G6" s="50"/>
      <c r="H6" s="50"/>
      <c r="I6" s="50"/>
      <c r="J6" s="50"/>
      <c r="K6" s="50"/>
      <c r="L6" s="51"/>
    </row>
    <row r="7" spans="1:12" ht="51" customHeight="1" x14ac:dyDescent="0.25">
      <c r="A7" s="17">
        <v>2</v>
      </c>
      <c r="B7" s="50" t="s">
        <v>2</v>
      </c>
      <c r="C7" s="50"/>
      <c r="D7" s="50"/>
      <c r="E7" s="50"/>
      <c r="F7" s="50"/>
      <c r="G7" s="50"/>
      <c r="H7" s="50"/>
      <c r="I7" s="50"/>
      <c r="J7" s="50"/>
      <c r="K7" s="50"/>
      <c r="L7" s="51"/>
    </row>
    <row r="8" spans="1:12" ht="48" customHeight="1" x14ac:dyDescent="0.25">
      <c r="A8" s="17">
        <v>3</v>
      </c>
      <c r="B8" s="50" t="s">
        <v>3</v>
      </c>
      <c r="C8" s="50"/>
      <c r="D8" s="50"/>
      <c r="E8" s="50"/>
      <c r="F8" s="50"/>
      <c r="G8" s="50"/>
      <c r="H8" s="50"/>
      <c r="I8" s="50"/>
      <c r="J8" s="50"/>
      <c r="K8" s="50"/>
      <c r="L8" s="51"/>
    </row>
    <row r="9" spans="1:12" x14ac:dyDescent="0.25">
      <c r="A9" s="15"/>
      <c r="L9" s="16"/>
    </row>
    <row r="10" spans="1:12" ht="12.75" customHeight="1" x14ac:dyDescent="0.25">
      <c r="A10" s="15"/>
      <c r="L10" s="16"/>
    </row>
    <row r="11" spans="1:12" x14ac:dyDescent="0.25">
      <c r="A11" s="15"/>
      <c r="L11" s="16"/>
    </row>
    <row r="12" spans="1:12" x14ac:dyDescent="0.25">
      <c r="A12" s="47" t="s">
        <v>4</v>
      </c>
      <c r="B12" s="48"/>
      <c r="C12" s="48"/>
      <c r="D12" s="48"/>
      <c r="E12" s="48"/>
      <c r="F12" s="48"/>
      <c r="G12" s="48"/>
      <c r="H12" s="48"/>
      <c r="I12" s="48"/>
      <c r="J12" s="48"/>
      <c r="K12" s="48"/>
      <c r="L12" s="49"/>
    </row>
    <row r="13" spans="1:12" x14ac:dyDescent="0.25">
      <c r="A13" s="15"/>
      <c r="L13" s="16"/>
    </row>
    <row r="14" spans="1:12" ht="20.25" x14ac:dyDescent="0.25">
      <c r="A14" s="58" t="s">
        <v>6</v>
      </c>
      <c r="B14" s="59"/>
      <c r="C14" s="59"/>
      <c r="D14" s="59"/>
      <c r="E14" s="59"/>
      <c r="F14" s="59"/>
      <c r="G14" s="59"/>
      <c r="H14" s="59"/>
      <c r="L14" s="16"/>
    </row>
    <row r="15" spans="1:12" ht="16.5" x14ac:dyDescent="0.25">
      <c r="A15" s="45" t="s">
        <v>7</v>
      </c>
      <c r="B15" s="46"/>
      <c r="C15" s="46"/>
      <c r="D15" s="46"/>
      <c r="E15" s="46"/>
      <c r="F15" s="46"/>
      <c r="G15" s="46"/>
      <c r="H15" s="46"/>
      <c r="L15" s="16"/>
    </row>
    <row r="16" spans="1:12" ht="20.25" x14ac:dyDescent="0.25">
      <c r="A16" s="58" t="s">
        <v>8</v>
      </c>
      <c r="B16" s="59"/>
      <c r="C16" s="59"/>
      <c r="D16" s="59"/>
      <c r="E16" s="59"/>
      <c r="F16" s="59"/>
      <c r="G16" s="59"/>
      <c r="H16" s="59"/>
      <c r="L16" s="16"/>
    </row>
    <row r="17" spans="1:12" ht="16.5" x14ac:dyDescent="0.25">
      <c r="A17" s="45" t="s">
        <v>9</v>
      </c>
      <c r="B17" s="46"/>
      <c r="C17" s="46"/>
      <c r="D17" s="46"/>
      <c r="E17" s="46"/>
      <c r="F17" s="46"/>
      <c r="G17" s="46"/>
      <c r="H17" s="46"/>
      <c r="L17" s="16"/>
    </row>
    <row r="18" spans="1:12" ht="15.75" thickBot="1" x14ac:dyDescent="0.3">
      <c r="A18" s="18"/>
      <c r="B18" s="19"/>
      <c r="C18" s="19"/>
      <c r="D18" s="19"/>
      <c r="E18" s="19"/>
      <c r="F18" s="19"/>
      <c r="G18" s="19"/>
      <c r="H18" s="19"/>
      <c r="I18" s="19"/>
      <c r="J18" s="19"/>
      <c r="K18" s="19"/>
      <c r="L18" s="20"/>
    </row>
  </sheetData>
  <mergeCells count="10">
    <mergeCell ref="A4:L4"/>
    <mergeCell ref="A2:L3"/>
    <mergeCell ref="A14:H14"/>
    <mergeCell ref="A15:H15"/>
    <mergeCell ref="A16:H16"/>
    <mergeCell ref="A17:H17"/>
    <mergeCell ref="A12:L12"/>
    <mergeCell ref="B8:L8"/>
    <mergeCell ref="B7:L7"/>
    <mergeCell ref="B6:L6"/>
  </mergeCells>
  <hyperlinks>
    <hyperlink ref="A12:J12" location="Details!A1" display="Click here to proceed." xr:uid="{00000000-0004-0000-0100-000000000000}"/>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L18"/>
  <sheetViews>
    <sheetView showGridLines="0" workbookViewId="0">
      <selection activeCell="E7" sqref="E7:I7"/>
    </sheetView>
  </sheetViews>
  <sheetFormatPr defaultRowHeight="15" x14ac:dyDescent="0.25"/>
  <cols>
    <col min="9" max="9" width="8.85546875" customWidth="1"/>
    <col min="10" max="10" width="9.140625" hidden="1" customWidth="1"/>
    <col min="11" max="11" width="0.140625" customWidth="1"/>
    <col min="12" max="12" width="9.140625" hidden="1" customWidth="1"/>
  </cols>
  <sheetData>
    <row r="1" spans="1:12" x14ac:dyDescent="0.25">
      <c r="A1" s="1" t="str">
        <f>Sheet1!A2</f>
        <v>RFX. No. 5002005476 NIT-493</v>
      </c>
      <c r="B1" s="1"/>
      <c r="C1" s="1"/>
    </row>
    <row r="2" spans="1:12" ht="39" customHeight="1" x14ac:dyDescent="0.25">
      <c r="A2" s="62" t="str">
        <f>Sheet1!B3</f>
        <v>Construction of 655mtr. Peripheral Road along the Boundary wall to enhance the security at 400/132 kV Lakhisarai substation</v>
      </c>
      <c r="B2" s="62"/>
      <c r="C2" s="62"/>
      <c r="D2" s="62"/>
      <c r="E2" s="62"/>
      <c r="F2" s="62"/>
      <c r="G2" s="62"/>
      <c r="H2" s="62"/>
      <c r="I2" s="62"/>
      <c r="J2" s="62"/>
      <c r="K2" s="62"/>
      <c r="L2" s="62"/>
    </row>
    <row r="4" spans="1:12" x14ac:dyDescent="0.25">
      <c r="A4" s="63" t="s">
        <v>10</v>
      </c>
      <c r="B4" s="63"/>
      <c r="C4" s="63"/>
      <c r="D4" s="63"/>
      <c r="E4" s="63"/>
      <c r="F4" s="63"/>
      <c r="G4" s="63"/>
      <c r="H4" s="63"/>
      <c r="I4" s="63"/>
      <c r="J4" s="63"/>
      <c r="K4" s="63"/>
      <c r="L4" s="63"/>
    </row>
    <row r="6" spans="1:12" ht="47.25" customHeight="1" x14ac:dyDescent="0.25">
      <c r="A6" s="64" t="s">
        <v>11</v>
      </c>
      <c r="B6" s="64"/>
      <c r="C6" s="64"/>
      <c r="D6" s="64"/>
      <c r="E6" s="65"/>
      <c r="F6" s="65"/>
      <c r="G6" s="65"/>
      <c r="H6" s="65"/>
      <c r="I6" s="65"/>
      <c r="J6" s="9"/>
      <c r="K6" s="9"/>
    </row>
    <row r="7" spans="1:12" ht="45" customHeight="1" x14ac:dyDescent="0.25">
      <c r="A7" s="66" t="s">
        <v>12</v>
      </c>
      <c r="B7" s="66"/>
      <c r="C7" s="66"/>
      <c r="D7" s="67"/>
      <c r="E7" s="68"/>
      <c r="F7" s="68"/>
      <c r="G7" s="68"/>
      <c r="H7" s="68"/>
      <c r="I7" s="68"/>
      <c r="J7" s="9"/>
      <c r="K7" s="9"/>
    </row>
    <row r="8" spans="1:12" ht="42" customHeight="1" x14ac:dyDescent="0.25">
      <c r="E8" s="69"/>
      <c r="F8" s="69"/>
      <c r="G8" s="69"/>
      <c r="H8" s="69"/>
      <c r="I8" s="69"/>
      <c r="J8" s="9"/>
      <c r="K8" s="9"/>
    </row>
    <row r="9" spans="1:12" ht="46.5" customHeight="1" x14ac:dyDescent="0.25">
      <c r="E9" s="70"/>
      <c r="F9" s="70"/>
      <c r="G9" s="70"/>
      <c r="H9" s="70"/>
      <c r="I9" s="70"/>
      <c r="J9" s="9"/>
      <c r="K9" s="9"/>
    </row>
    <row r="10" spans="1:12" ht="30.75" customHeight="1" x14ac:dyDescent="0.25">
      <c r="A10" s="71" t="s">
        <v>13</v>
      </c>
      <c r="B10" s="71"/>
      <c r="C10" s="71"/>
      <c r="D10" s="71"/>
      <c r="E10" s="69"/>
      <c r="F10" s="69"/>
      <c r="G10" s="69"/>
      <c r="H10" s="69"/>
      <c r="I10" s="69"/>
      <c r="J10" s="9"/>
      <c r="K10" s="9"/>
    </row>
    <row r="11" spans="1:12" ht="29.25" customHeight="1" x14ac:dyDescent="0.25">
      <c r="A11" s="64" t="s">
        <v>14</v>
      </c>
      <c r="B11" s="64"/>
      <c r="C11" s="64"/>
      <c r="D11" s="64"/>
      <c r="E11" s="65"/>
      <c r="F11" s="65"/>
      <c r="G11" s="65"/>
      <c r="H11" s="65"/>
      <c r="I11" s="65"/>
      <c r="J11" s="9"/>
      <c r="K11" s="9"/>
    </row>
    <row r="12" spans="1:12" ht="29.25" customHeight="1" x14ac:dyDescent="0.25">
      <c r="A12" s="64" t="s">
        <v>15</v>
      </c>
      <c r="B12" s="64"/>
      <c r="C12" s="64"/>
      <c r="D12" s="64"/>
      <c r="E12" s="65"/>
      <c r="F12" s="65"/>
      <c r="G12" s="65"/>
      <c r="H12" s="65"/>
      <c r="I12" s="65"/>
      <c r="J12" s="9"/>
      <c r="K12" s="9"/>
    </row>
    <row r="13" spans="1:12" ht="29.25" customHeight="1" x14ac:dyDescent="0.25">
      <c r="A13" s="64" t="s">
        <v>16</v>
      </c>
      <c r="B13" s="64"/>
      <c r="C13" s="64"/>
      <c r="D13" s="64"/>
      <c r="E13" s="65"/>
      <c r="F13" s="65"/>
      <c r="G13" s="65"/>
      <c r="H13" s="65"/>
      <c r="I13" s="65"/>
      <c r="J13" s="9"/>
      <c r="K13" s="9"/>
    </row>
    <row r="14" spans="1:12" ht="31.5" customHeight="1" x14ac:dyDescent="0.25">
      <c r="A14" s="64" t="s">
        <v>17</v>
      </c>
      <c r="B14" s="64"/>
      <c r="C14" s="64"/>
      <c r="D14" s="64"/>
      <c r="E14" s="65"/>
      <c r="F14" s="65"/>
      <c r="G14" s="65"/>
      <c r="H14" s="65"/>
      <c r="I14" s="65"/>
      <c r="J14" s="9"/>
      <c r="K14" s="9"/>
    </row>
    <row r="15" spans="1:12" x14ac:dyDescent="0.25">
      <c r="E15" s="9"/>
      <c r="F15" s="9"/>
      <c r="G15" s="9"/>
      <c r="H15" s="9"/>
      <c r="I15" s="9"/>
      <c r="J15" s="9"/>
      <c r="K15" s="9"/>
    </row>
    <row r="16" spans="1:12" x14ac:dyDescent="0.25">
      <c r="E16" s="9"/>
      <c r="F16" s="9"/>
      <c r="G16" s="9"/>
      <c r="H16" s="9"/>
      <c r="I16" s="9"/>
      <c r="J16" s="9"/>
      <c r="K16" s="9"/>
    </row>
    <row r="17" spans="1:11" ht="25.5" customHeight="1" x14ac:dyDescent="0.25">
      <c r="A17" s="71" t="s">
        <v>18</v>
      </c>
      <c r="B17" s="71"/>
      <c r="C17" s="71"/>
      <c r="D17" s="71"/>
      <c r="E17" s="72"/>
      <c r="F17" s="72"/>
      <c r="G17" s="72"/>
      <c r="H17" s="72"/>
      <c r="I17" s="72"/>
      <c r="J17" s="10"/>
      <c r="K17" s="10"/>
    </row>
    <row r="18" spans="1:11" ht="25.5" customHeight="1" x14ac:dyDescent="0.25">
      <c r="A18" s="71" t="s">
        <v>19</v>
      </c>
      <c r="B18" s="71"/>
      <c r="C18" s="71"/>
      <c r="D18" s="71"/>
      <c r="E18" s="73"/>
      <c r="F18" s="73"/>
      <c r="G18" s="73"/>
      <c r="H18" s="73"/>
      <c r="I18" s="73"/>
      <c r="J18" s="73"/>
      <c r="K18" s="73"/>
    </row>
  </sheetData>
  <sheetProtection algorithmName="SHA-512" hashValue="tyMZ02yYMPhA/KiOjWWHC3Myz5T+/3JqgQsdKwv20YVCvq1NkZ7BzuT9AKC6PkwA3TLeW2C5eHzsCV0jcRo2Ow==" saltValue="llwxLE1K/mXNUTvolmcWJQ==" spinCount="100000" sheet="1" selectLockedCells="1"/>
  <mergeCells count="22">
    <mergeCell ref="A17:D17"/>
    <mergeCell ref="A18:D18"/>
    <mergeCell ref="E17:I17"/>
    <mergeCell ref="E18:K18"/>
    <mergeCell ref="A12:D12"/>
    <mergeCell ref="E12:I12"/>
    <mergeCell ref="A13:D13"/>
    <mergeCell ref="A14:D14"/>
    <mergeCell ref="E13:I13"/>
    <mergeCell ref="E14:I14"/>
    <mergeCell ref="E8:I8"/>
    <mergeCell ref="E9:I9"/>
    <mergeCell ref="A10:D10"/>
    <mergeCell ref="E10:I10"/>
    <mergeCell ref="A11:D11"/>
    <mergeCell ref="E11:I11"/>
    <mergeCell ref="A2:L2"/>
    <mergeCell ref="A4:L4"/>
    <mergeCell ref="A6:D6"/>
    <mergeCell ref="E6:I6"/>
    <mergeCell ref="A7:D7"/>
    <mergeCell ref="E7:I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CC466-F53A-4C79-B512-31B910554B7D}">
  <sheetPr>
    <tabColor rgb="FFC00000"/>
    <pageSetUpPr fitToPage="1"/>
  </sheetPr>
  <dimension ref="A1:N23"/>
  <sheetViews>
    <sheetView zoomScaleNormal="100" workbookViewId="0">
      <pane ySplit="3" topLeftCell="A18" activePane="bottomLeft" state="frozen"/>
      <selection pane="bottomLeft" activeCell="M33" sqref="M33"/>
    </sheetView>
  </sheetViews>
  <sheetFormatPr defaultRowHeight="16.5" x14ac:dyDescent="0.3"/>
  <cols>
    <col min="1" max="1" width="9.42578125" style="29" bestFit="1" customWidth="1"/>
    <col min="2" max="2" width="10.42578125" style="29" hidden="1" customWidth="1"/>
    <col min="3" max="3" width="58.85546875" style="41" customWidth="1"/>
    <col min="4" max="4" width="12.140625" style="29" customWidth="1"/>
    <col min="5" max="5" width="12.85546875" style="29" customWidth="1"/>
    <col min="6" max="6" width="15.140625" style="29" hidden="1" customWidth="1"/>
    <col min="7" max="7" width="16.140625" style="29" bestFit="1" customWidth="1"/>
    <col min="8" max="8" width="22.140625" style="29" bestFit="1" customWidth="1"/>
    <col min="9" max="9" width="9.140625" style="29"/>
    <col min="10" max="10" width="16.42578125" style="29" bestFit="1" customWidth="1"/>
    <col min="11" max="11" width="9.140625" style="29"/>
    <col min="12" max="13" width="9.28515625" style="29" bestFit="1" customWidth="1"/>
    <col min="14" max="16384" width="9.140625" style="29"/>
  </cols>
  <sheetData>
    <row r="1" spans="1:14" ht="24" customHeight="1" x14ac:dyDescent="0.35">
      <c r="A1" s="76"/>
      <c r="B1" s="76"/>
      <c r="C1" s="76"/>
      <c r="D1" s="76"/>
      <c r="E1" s="76"/>
      <c r="F1" s="76"/>
      <c r="G1" s="76"/>
      <c r="H1" s="76"/>
    </row>
    <row r="2" spans="1:14" ht="29.25" customHeight="1" x14ac:dyDescent="0.3">
      <c r="A2" s="77" t="s">
        <v>78</v>
      </c>
      <c r="B2" s="77"/>
      <c r="C2" s="77"/>
      <c r="D2" s="77"/>
      <c r="E2" s="77"/>
      <c r="F2" s="77"/>
      <c r="G2" s="77"/>
      <c r="H2" s="77"/>
    </row>
    <row r="3" spans="1:14" ht="34.5" x14ac:dyDescent="0.3">
      <c r="A3" s="30" t="s">
        <v>43</v>
      </c>
      <c r="B3" s="31" t="s">
        <v>44</v>
      </c>
      <c r="C3" s="30" t="s">
        <v>45</v>
      </c>
      <c r="D3" s="30" t="s">
        <v>37</v>
      </c>
      <c r="E3" s="30" t="s">
        <v>46</v>
      </c>
      <c r="F3" s="31" t="s">
        <v>47</v>
      </c>
      <c r="G3" s="31" t="s">
        <v>77</v>
      </c>
      <c r="H3" s="31" t="s">
        <v>66</v>
      </c>
    </row>
    <row r="4" spans="1:14" ht="82.5" x14ac:dyDescent="0.3">
      <c r="A4" s="25">
        <v>1</v>
      </c>
      <c r="B4" s="32" t="s">
        <v>48</v>
      </c>
      <c r="C4" s="33" t="s">
        <v>49</v>
      </c>
      <c r="D4" s="25" t="s">
        <v>50</v>
      </c>
      <c r="E4" s="34">
        <f>'[1]Revised MS '!H7</f>
        <v>4810.15625</v>
      </c>
      <c r="F4" s="35">
        <v>700.5</v>
      </c>
      <c r="G4" s="35">
        <f>F4/1.18</f>
        <v>593.64406779661022</v>
      </c>
      <c r="H4" s="36">
        <f>E4*G4</f>
        <v>2855520.7229872881</v>
      </c>
      <c r="J4" s="37"/>
    </row>
    <row r="5" spans="1:14" ht="66" x14ac:dyDescent="0.3">
      <c r="A5" s="25">
        <v>2</v>
      </c>
      <c r="B5" s="32">
        <v>11.2</v>
      </c>
      <c r="C5" s="33" t="s">
        <v>67</v>
      </c>
      <c r="D5" s="25" t="s">
        <v>31</v>
      </c>
      <c r="E5" s="34">
        <f>'[1]Revised MS '!H9</f>
        <v>1637.5</v>
      </c>
      <c r="F5" s="35">
        <v>792.05</v>
      </c>
      <c r="G5" s="35">
        <f t="shared" ref="G5:G18" si="0">F5/1.18</f>
        <v>671.22881355932202</v>
      </c>
      <c r="H5" s="36">
        <f t="shared" ref="H5:H17" si="1">E5*G5</f>
        <v>1099137.1822033897</v>
      </c>
      <c r="J5" s="37"/>
    </row>
    <row r="6" spans="1:14" ht="105.75" customHeight="1" x14ac:dyDescent="0.3">
      <c r="A6" s="25">
        <v>3</v>
      </c>
      <c r="B6" s="32" t="s">
        <v>40</v>
      </c>
      <c r="C6" s="33" t="s">
        <v>68</v>
      </c>
      <c r="D6" s="25" t="s">
        <v>50</v>
      </c>
      <c r="E6" s="34">
        <f>'[1]Revised MS '!H11</f>
        <v>163.75</v>
      </c>
      <c r="F6" s="35">
        <v>9045.75</v>
      </c>
      <c r="G6" s="35">
        <f t="shared" si="0"/>
        <v>7665.8898305084749</v>
      </c>
      <c r="H6" s="36">
        <f t="shared" si="1"/>
        <v>1255289.4597457629</v>
      </c>
      <c r="J6" s="37"/>
    </row>
    <row r="7" spans="1:14" ht="92.25" customHeight="1" x14ac:dyDescent="0.3">
      <c r="A7" s="25">
        <v>4</v>
      </c>
      <c r="B7" s="32" t="s">
        <v>41</v>
      </c>
      <c r="C7" s="33" t="s">
        <v>51</v>
      </c>
      <c r="D7" s="25" t="s">
        <v>50</v>
      </c>
      <c r="E7" s="34">
        <f>'[1]Revised MS '!H16</f>
        <v>207.96250000000001</v>
      </c>
      <c r="F7" s="35">
        <v>6812</v>
      </c>
      <c r="G7" s="35">
        <f t="shared" si="0"/>
        <v>5772.8813559322034</v>
      </c>
      <c r="H7" s="36">
        <f t="shared" si="1"/>
        <v>1200542.8389830508</v>
      </c>
      <c r="J7" s="37"/>
    </row>
    <row r="8" spans="1:14" ht="49.5" x14ac:dyDescent="0.3">
      <c r="A8" s="25">
        <v>5</v>
      </c>
      <c r="B8" s="32" t="s">
        <v>39</v>
      </c>
      <c r="C8" s="33" t="s">
        <v>52</v>
      </c>
      <c r="D8" s="25" t="s">
        <v>31</v>
      </c>
      <c r="E8" s="34">
        <f>'[1]Revised MS '!H19</f>
        <v>281.64999999999998</v>
      </c>
      <c r="F8" s="35">
        <v>392.15</v>
      </c>
      <c r="G8" s="35">
        <f t="shared" si="0"/>
        <v>332.33050847457628</v>
      </c>
      <c r="H8" s="36">
        <f t="shared" si="1"/>
        <v>93600.887711864401</v>
      </c>
      <c r="J8" s="37"/>
    </row>
    <row r="9" spans="1:14" ht="66" x14ac:dyDescent="0.3">
      <c r="A9" s="25">
        <v>6</v>
      </c>
      <c r="B9" s="32" t="s">
        <v>38</v>
      </c>
      <c r="C9" s="33" t="s">
        <v>53</v>
      </c>
      <c r="D9" s="25" t="s">
        <v>42</v>
      </c>
      <c r="E9" s="34">
        <f>'[1]Revised MS '!H23</f>
        <v>4519.6492500000004</v>
      </c>
      <c r="F9" s="35">
        <v>107.85</v>
      </c>
      <c r="G9" s="35">
        <f t="shared" si="0"/>
        <v>91.398305084745758</v>
      </c>
      <c r="H9" s="36">
        <f t="shared" si="1"/>
        <v>413088.28102754237</v>
      </c>
      <c r="J9" s="37"/>
    </row>
    <row r="10" spans="1:14" ht="82.5" x14ac:dyDescent="0.3">
      <c r="A10" s="25">
        <v>7</v>
      </c>
      <c r="B10" s="32" t="s">
        <v>69</v>
      </c>
      <c r="C10" s="38" t="s">
        <v>70</v>
      </c>
      <c r="D10" s="32" t="s">
        <v>71</v>
      </c>
      <c r="E10" s="34">
        <f>'[1]Revised MS '!H25</f>
        <v>56</v>
      </c>
      <c r="F10" s="34">
        <v>507.05</v>
      </c>
      <c r="G10" s="35">
        <f t="shared" si="0"/>
        <v>429.70338983050851</v>
      </c>
      <c r="H10" s="36">
        <f t="shared" si="1"/>
        <v>24063.389830508477</v>
      </c>
      <c r="J10" s="37"/>
    </row>
    <row r="11" spans="1:14" ht="33" x14ac:dyDescent="0.3">
      <c r="A11" s="25">
        <v>8</v>
      </c>
      <c r="B11" s="32">
        <v>16.11</v>
      </c>
      <c r="C11" s="33" t="s">
        <v>54</v>
      </c>
      <c r="D11" s="25" t="s">
        <v>31</v>
      </c>
      <c r="E11" s="34">
        <f>'[1]Revised MS '!H27</f>
        <v>1179</v>
      </c>
      <c r="F11" s="35">
        <v>883.15</v>
      </c>
      <c r="G11" s="35">
        <f t="shared" si="0"/>
        <v>748.43220338983053</v>
      </c>
      <c r="H11" s="36">
        <f t="shared" si="1"/>
        <v>882401.56779661018</v>
      </c>
      <c r="J11" s="37"/>
      <c r="N11" s="39"/>
    </row>
    <row r="12" spans="1:14" ht="33" x14ac:dyDescent="0.3">
      <c r="A12" s="25">
        <v>9</v>
      </c>
      <c r="B12" s="32" t="s">
        <v>55</v>
      </c>
      <c r="C12" s="33" t="s">
        <v>56</v>
      </c>
      <c r="D12" s="25" t="s">
        <v>31</v>
      </c>
      <c r="E12" s="34">
        <f>'[1]Revised MS '!H29</f>
        <v>1179</v>
      </c>
      <c r="F12" s="35">
        <v>385.4</v>
      </c>
      <c r="G12" s="35">
        <f t="shared" si="0"/>
        <v>326.61016949152543</v>
      </c>
      <c r="H12" s="36">
        <f t="shared" si="1"/>
        <v>385073.3898305085</v>
      </c>
      <c r="J12" s="37"/>
    </row>
    <row r="13" spans="1:14" ht="82.5" x14ac:dyDescent="0.3">
      <c r="A13" s="25">
        <v>10</v>
      </c>
      <c r="B13" s="32" t="s">
        <v>57</v>
      </c>
      <c r="C13" s="33" t="s">
        <v>72</v>
      </c>
      <c r="D13" s="25" t="s">
        <v>50</v>
      </c>
      <c r="E13" s="34">
        <f>'[1]Revised MS '!H34</f>
        <v>419.20000000000005</v>
      </c>
      <c r="F13" s="35">
        <v>7311.25</v>
      </c>
      <c r="G13" s="35">
        <f t="shared" si="0"/>
        <v>6195.9745762711864</v>
      </c>
      <c r="H13" s="36">
        <f t="shared" si="1"/>
        <v>2597352.5423728814</v>
      </c>
      <c r="J13" s="37"/>
    </row>
    <row r="14" spans="1:14" ht="85.5" customHeight="1" x14ac:dyDescent="0.3">
      <c r="A14" s="25">
        <v>11</v>
      </c>
      <c r="B14" s="32" t="s">
        <v>58</v>
      </c>
      <c r="C14" s="33" t="s">
        <v>73</v>
      </c>
      <c r="D14" s="25" t="s">
        <v>50</v>
      </c>
      <c r="E14" s="34">
        <f>'[1]Revised MS '!H38</f>
        <v>15.72</v>
      </c>
      <c r="F14" s="35">
        <v>7878.5</v>
      </c>
      <c r="G14" s="35">
        <f t="shared" si="0"/>
        <v>6676.6949152542375</v>
      </c>
      <c r="H14" s="36">
        <f t="shared" si="1"/>
        <v>104957.64406779662</v>
      </c>
      <c r="J14" s="37"/>
    </row>
    <row r="15" spans="1:14" ht="132" x14ac:dyDescent="0.3">
      <c r="A15" s="40">
        <v>12</v>
      </c>
      <c r="B15" s="25">
        <v>16.45</v>
      </c>
      <c r="C15" s="33" t="s">
        <v>59</v>
      </c>
      <c r="D15" s="26" t="s">
        <v>60</v>
      </c>
      <c r="E15" s="34">
        <f>'[1]Revised MS '!H40</f>
        <v>2430</v>
      </c>
      <c r="F15" s="34">
        <v>5.3</v>
      </c>
      <c r="G15" s="35">
        <f t="shared" si="0"/>
        <v>4.491525423728814</v>
      </c>
      <c r="H15" s="36">
        <f t="shared" si="1"/>
        <v>10914.406779661018</v>
      </c>
      <c r="J15" s="37"/>
    </row>
    <row r="16" spans="1:14" ht="75" x14ac:dyDescent="0.3">
      <c r="A16" s="40">
        <v>13</v>
      </c>
      <c r="B16" s="25" t="s">
        <v>61</v>
      </c>
      <c r="C16" s="33" t="s">
        <v>62</v>
      </c>
      <c r="D16" s="26" t="s">
        <v>60</v>
      </c>
      <c r="E16" s="34">
        <f>'[1]Revised MS '!H42</f>
        <v>2430</v>
      </c>
      <c r="F16" s="34">
        <v>8.65</v>
      </c>
      <c r="G16" s="35">
        <f t="shared" si="0"/>
        <v>7.3305084745762716</v>
      </c>
      <c r="H16" s="36">
        <f t="shared" si="1"/>
        <v>17813.135593220341</v>
      </c>
      <c r="J16" s="37"/>
    </row>
    <row r="17" spans="1:10" ht="99" x14ac:dyDescent="0.3">
      <c r="A17" s="25">
        <v>14</v>
      </c>
      <c r="B17" s="25" t="s">
        <v>74</v>
      </c>
      <c r="C17" s="33" t="s">
        <v>75</v>
      </c>
      <c r="D17" s="26" t="s">
        <v>50</v>
      </c>
      <c r="E17" s="34">
        <f>'[1]Revised MS '!H46</f>
        <v>471.6</v>
      </c>
      <c r="F17" s="34">
        <v>177.5</v>
      </c>
      <c r="G17" s="35">
        <f t="shared" si="0"/>
        <v>150.42372881355934</v>
      </c>
      <c r="H17" s="36">
        <f t="shared" si="1"/>
        <v>70939.830508474581</v>
      </c>
      <c r="J17" s="37"/>
    </row>
    <row r="18" spans="1:10" ht="82.5" x14ac:dyDescent="0.3">
      <c r="A18" s="25">
        <v>15</v>
      </c>
      <c r="B18" s="32">
        <v>2.25</v>
      </c>
      <c r="C18" s="38" t="s">
        <v>76</v>
      </c>
      <c r="D18" s="32" t="s">
        <v>50</v>
      </c>
      <c r="E18" s="35">
        <f>'[1]Revised MS '!H47</f>
        <v>52.399999999999977</v>
      </c>
      <c r="F18" s="35">
        <v>196</v>
      </c>
      <c r="G18" s="35">
        <f t="shared" si="0"/>
        <v>166.10169491525426</v>
      </c>
      <c r="H18" s="36">
        <f>E18*G18</f>
        <v>8703.728813559319</v>
      </c>
      <c r="J18" s="37"/>
    </row>
    <row r="19" spans="1:10" ht="17.25" x14ac:dyDescent="0.35">
      <c r="A19" s="78" t="s">
        <v>63</v>
      </c>
      <c r="B19" s="79"/>
      <c r="C19" s="79"/>
      <c r="D19" s="79"/>
      <c r="E19" s="79"/>
      <c r="F19" s="79"/>
      <c r="G19" s="80"/>
      <c r="H19" s="27">
        <f>H4+H5+H6+H7+H8+H9+H10+H11+H12+H13+H14+H15+H16+H17+H18</f>
        <v>11019399.008252118</v>
      </c>
      <c r="J19" s="42"/>
    </row>
    <row r="20" spans="1:10" x14ac:dyDescent="0.3">
      <c r="A20" s="28"/>
      <c r="B20" s="24"/>
      <c r="C20" s="74" t="s">
        <v>36</v>
      </c>
      <c r="D20" s="74"/>
      <c r="E20" s="74"/>
      <c r="F20" s="74"/>
      <c r="G20" s="74"/>
      <c r="H20" s="21">
        <v>0</v>
      </c>
    </row>
    <row r="21" spans="1:10" x14ac:dyDescent="0.3">
      <c r="A21" s="28"/>
      <c r="B21" s="24"/>
      <c r="C21" s="74" t="s">
        <v>32</v>
      </c>
      <c r="D21" s="74"/>
      <c r="E21" s="74"/>
      <c r="F21" s="74"/>
      <c r="G21" s="74"/>
      <c r="H21" s="43">
        <f>H19*(1+H20)</f>
        <v>11019399.008252118</v>
      </c>
    </row>
    <row r="22" spans="1:10" x14ac:dyDescent="0.3">
      <c r="A22" s="28"/>
      <c r="B22" s="24"/>
      <c r="C22" s="22" t="s">
        <v>33</v>
      </c>
      <c r="D22" s="23">
        <v>0.18</v>
      </c>
      <c r="E22" s="75" t="s">
        <v>32</v>
      </c>
      <c r="F22" s="75"/>
      <c r="G22" s="75"/>
      <c r="H22" s="43">
        <f>H21*D22</f>
        <v>1983491.8214853811</v>
      </c>
    </row>
    <row r="23" spans="1:10" x14ac:dyDescent="0.3">
      <c r="A23" s="28"/>
      <c r="B23" s="24"/>
      <c r="C23" s="75" t="s">
        <v>34</v>
      </c>
      <c r="D23" s="75"/>
      <c r="E23" s="75"/>
      <c r="F23" s="75"/>
      <c r="G23" s="75"/>
      <c r="H23" s="44">
        <f>H21+H22</f>
        <v>13002890.829737499</v>
      </c>
    </row>
  </sheetData>
  <sheetProtection algorithmName="SHA-512" hashValue="oOHLHF7zbw6DyMWzia/FB5G2KQGfBLuOPj7pQCZSQrE2QnNdUV4rpLTu59TzvXa/LCJ52RH6xuE6vCKxgIpe2w==" saltValue="yvOgxxMTCbf0NgEJNG548g==" spinCount="100000" sheet="1" objects="1" scenarios="1"/>
  <mergeCells count="7">
    <mergeCell ref="C20:G20"/>
    <mergeCell ref="C21:G21"/>
    <mergeCell ref="E22:G22"/>
    <mergeCell ref="C23:G23"/>
    <mergeCell ref="A1:H1"/>
    <mergeCell ref="A2:H2"/>
    <mergeCell ref="A19:G19"/>
  </mergeCells>
  <printOptions horizontalCentered="1"/>
  <pageMargins left="0.19685039370078741" right="0.19685039370078741" top="0.31496062992125984" bottom="0.31496062992125984" header="0.31496062992125984" footer="0.31496062992125984"/>
  <pageSetup paperSize="9" scale="9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dimension ref="A1:H20"/>
  <sheetViews>
    <sheetView workbookViewId="0">
      <selection activeCell="H15" sqref="H15"/>
    </sheetView>
  </sheetViews>
  <sheetFormatPr defaultColWidth="9.140625" defaultRowHeight="15" x14ac:dyDescent="0.25"/>
  <cols>
    <col min="1" max="3" width="9.140625" style="5"/>
    <col min="4" max="4" width="27.28515625" style="5" customWidth="1"/>
    <col min="5" max="6" width="9.140625" style="5"/>
    <col min="7" max="7" width="6.140625" style="5" customWidth="1"/>
    <col min="8" max="8" width="45.42578125" style="5" customWidth="1"/>
    <col min="9" max="16384" width="9.140625" style="5"/>
  </cols>
  <sheetData>
    <row r="1" spans="1:8" ht="19.5" customHeight="1" x14ac:dyDescent="0.25">
      <c r="A1" s="4" t="str">
        <f>Sheet1!A2</f>
        <v>RFX. No. 5002005476 NIT-493</v>
      </c>
      <c r="B1" s="4"/>
      <c r="C1" s="4"/>
    </row>
    <row r="2" spans="1:8" ht="31.5" customHeight="1" x14ac:dyDescent="0.25">
      <c r="A2" s="83" t="str">
        <f>Sheet1!B3</f>
        <v>Construction of 655mtr. Peripheral Road along the Boundary wall to enhance the security at 400/132 kV Lakhisarai substation</v>
      </c>
      <c r="B2" s="83"/>
      <c r="C2" s="83"/>
      <c r="D2" s="83"/>
      <c r="E2" s="83"/>
      <c r="F2" s="83"/>
      <c r="G2" s="83"/>
      <c r="H2" s="83"/>
    </row>
    <row r="4" spans="1:8" ht="30.75" customHeight="1" x14ac:dyDescent="0.25">
      <c r="A4" s="94" t="s">
        <v>11</v>
      </c>
      <c r="B4" s="94"/>
      <c r="C4" s="81">
        <f>Details!E13</f>
        <v>0</v>
      </c>
      <c r="D4" s="81"/>
      <c r="E4" s="6"/>
      <c r="F4" s="7" t="s">
        <v>20</v>
      </c>
    </row>
    <row r="5" spans="1:8" ht="27.75" customHeight="1" x14ac:dyDescent="0.25">
      <c r="A5" s="94" t="s">
        <v>12</v>
      </c>
      <c r="B5" s="94"/>
      <c r="C5" s="81">
        <f>Details!E7</f>
        <v>0</v>
      </c>
      <c r="D5" s="81"/>
      <c r="E5" s="6"/>
      <c r="F5" s="95" t="s">
        <v>21</v>
      </c>
      <c r="G5" s="95"/>
      <c r="H5" s="95"/>
    </row>
    <row r="6" spans="1:8" ht="32.25" customHeight="1" x14ac:dyDescent="0.25">
      <c r="C6" s="81">
        <f>Details!E8</f>
        <v>0</v>
      </c>
      <c r="D6" s="81"/>
      <c r="E6" s="6"/>
      <c r="F6" s="95" t="s">
        <v>22</v>
      </c>
      <c r="G6" s="95"/>
      <c r="H6" s="95"/>
    </row>
    <row r="7" spans="1:8" ht="30.75" customHeight="1" x14ac:dyDescent="0.25">
      <c r="C7" s="81">
        <f>Details!E9</f>
        <v>0</v>
      </c>
      <c r="D7" s="81"/>
      <c r="E7" s="6"/>
      <c r="F7" s="82" t="s">
        <v>23</v>
      </c>
      <c r="G7" s="82"/>
      <c r="H7" s="82"/>
    </row>
    <row r="8" spans="1:8" ht="15.75" thickBot="1" x14ac:dyDescent="0.3">
      <c r="A8" s="97"/>
      <c r="B8" s="97"/>
      <c r="C8" s="97"/>
      <c r="D8" s="97"/>
      <c r="E8" s="97"/>
      <c r="F8" s="97"/>
      <c r="G8" s="97"/>
      <c r="H8" s="97"/>
    </row>
    <row r="9" spans="1:8" x14ac:dyDescent="0.25">
      <c r="A9" s="84" t="s">
        <v>25</v>
      </c>
      <c r="B9" s="85"/>
      <c r="C9" s="85"/>
      <c r="D9" s="85"/>
      <c r="E9" s="85"/>
      <c r="F9" s="85"/>
      <c r="G9" s="85"/>
      <c r="H9" s="86"/>
    </row>
    <row r="10" spans="1:8" x14ac:dyDescent="0.25">
      <c r="A10" s="87"/>
      <c r="B10" s="88"/>
      <c r="C10" s="88"/>
      <c r="D10" s="88"/>
      <c r="E10" s="88"/>
      <c r="F10" s="88"/>
      <c r="G10" s="88"/>
      <c r="H10" s="89"/>
    </row>
    <row r="11" spans="1:8" x14ac:dyDescent="0.25">
      <c r="A11" s="87"/>
      <c r="B11" s="88"/>
      <c r="C11" s="88"/>
      <c r="D11" s="88"/>
      <c r="E11" s="88"/>
      <c r="F11" s="88"/>
      <c r="G11" s="88"/>
      <c r="H11" s="89"/>
    </row>
    <row r="12" spans="1:8" ht="2.25" customHeight="1" thickBot="1" x14ac:dyDescent="0.3">
      <c r="A12" s="90"/>
      <c r="B12" s="91"/>
      <c r="C12" s="91"/>
      <c r="D12" s="91"/>
      <c r="E12" s="91"/>
      <c r="F12" s="91"/>
      <c r="G12" s="91"/>
      <c r="H12" s="92"/>
    </row>
    <row r="13" spans="1:8" x14ac:dyDescent="0.25">
      <c r="A13" s="98"/>
      <c r="B13" s="98"/>
      <c r="C13" s="98"/>
      <c r="D13" s="98"/>
      <c r="E13" s="98"/>
      <c r="F13" s="98"/>
      <c r="G13" s="98"/>
      <c r="H13" s="98"/>
    </row>
    <row r="14" spans="1:8" ht="30" customHeight="1" x14ac:dyDescent="0.25">
      <c r="A14" s="93" t="s">
        <v>26</v>
      </c>
      <c r="B14" s="93"/>
      <c r="C14" s="93" t="s">
        <v>35</v>
      </c>
      <c r="D14" s="93"/>
      <c r="E14" s="93"/>
      <c r="F14" s="93"/>
      <c r="G14" s="93"/>
      <c r="H14" s="3">
        <f>'Schedule -I'!H21</f>
        <v>11019399.008252118</v>
      </c>
    </row>
    <row r="15" spans="1:8" ht="31.5" customHeight="1" x14ac:dyDescent="0.25">
      <c r="A15" s="93" t="s">
        <v>27</v>
      </c>
      <c r="B15" s="93"/>
      <c r="C15" s="93" t="s">
        <v>28</v>
      </c>
      <c r="D15" s="93"/>
      <c r="E15" s="93"/>
      <c r="F15" s="93"/>
      <c r="G15" s="93"/>
      <c r="H15" s="3">
        <f>'Schedule -I'!H22</f>
        <v>1983491.8214853811</v>
      </c>
    </row>
    <row r="16" spans="1:8" ht="29.25" customHeight="1" x14ac:dyDescent="0.25">
      <c r="A16" s="93" t="s">
        <v>29</v>
      </c>
      <c r="B16" s="93"/>
      <c r="C16" s="93" t="s">
        <v>30</v>
      </c>
      <c r="D16" s="93"/>
      <c r="E16" s="93"/>
      <c r="F16" s="93"/>
      <c r="G16" s="93"/>
      <c r="H16" s="3">
        <f>SUM(H14:H15)</f>
        <v>13002890.829737499</v>
      </c>
    </row>
    <row r="19" spans="1:8" ht="25.5" customHeight="1" x14ac:dyDescent="0.25">
      <c r="A19" s="5" t="s">
        <v>19</v>
      </c>
      <c r="B19" s="96">
        <f>Details!E2</f>
        <v>0</v>
      </c>
      <c r="C19" s="96"/>
      <c r="D19" s="8"/>
      <c r="E19" s="97" t="s">
        <v>16</v>
      </c>
      <c r="F19" s="97"/>
      <c r="G19" s="96">
        <f>Details!E13</f>
        <v>0</v>
      </c>
      <c r="H19" s="96"/>
    </row>
    <row r="20" spans="1:8" ht="24.75" customHeight="1" x14ac:dyDescent="0.25">
      <c r="A20" s="5" t="s">
        <v>18</v>
      </c>
      <c r="B20" s="96">
        <f>Details!E1</f>
        <v>0</v>
      </c>
      <c r="C20" s="96"/>
      <c r="D20" s="8"/>
      <c r="E20" s="97" t="s">
        <v>24</v>
      </c>
      <c r="F20" s="97"/>
      <c r="G20" s="96">
        <f>Details!E14</f>
        <v>0</v>
      </c>
      <c r="H20" s="96"/>
    </row>
  </sheetData>
  <sheetProtection algorithmName="SHA-512" hashValue="AmW8SL0SCms/AK6NXbQQcMUkRhBt+fD5bLZzTBIryRqvjTVeGuqOVEEGphEvXQAterf+Jxhl58cSpBGo/g0deA==" saltValue="ehUPnDbmhFzTOI4e1uz4YA==" spinCount="100000" sheet="1" selectLockedCells="1" selectUnlockedCells="1"/>
  <mergeCells count="25">
    <mergeCell ref="B20:C20"/>
    <mergeCell ref="E20:F20"/>
    <mergeCell ref="G20:H20"/>
    <mergeCell ref="A8:H8"/>
    <mergeCell ref="A13:H13"/>
    <mergeCell ref="A15:B15"/>
    <mergeCell ref="C15:G15"/>
    <mergeCell ref="A16:B16"/>
    <mergeCell ref="C16:G16"/>
    <mergeCell ref="B19:C19"/>
    <mergeCell ref="E19:F19"/>
    <mergeCell ref="G19:H19"/>
    <mergeCell ref="C7:D7"/>
    <mergeCell ref="F7:H7"/>
    <mergeCell ref="A2:H2"/>
    <mergeCell ref="A9:H12"/>
    <mergeCell ref="C14:G14"/>
    <mergeCell ref="A14:B14"/>
    <mergeCell ref="A4:B4"/>
    <mergeCell ref="C4:D4"/>
    <mergeCell ref="A5:B5"/>
    <mergeCell ref="C5:D5"/>
    <mergeCell ref="F5:H5"/>
    <mergeCell ref="C6:D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Sheet1</vt:lpstr>
      <vt:lpstr>Basic</vt:lpstr>
      <vt:lpstr>Details</vt:lpstr>
      <vt:lpstr>Schedule -I</vt:lpstr>
      <vt:lpstr>Summary</vt:lpstr>
      <vt:lpstr>'Schedule -I'!Print_Area</vt:lpstr>
      <vt:lpstr>'Schedule -I'!Print_Titles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2026-07-06T07:58:12Z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30f7a04-6a83-4344-ab32-77c336beebec_Enabled">
    <vt:lpwstr>true</vt:lpwstr>
  </property>
  <property fmtid="{D5CDD505-2E9C-101B-9397-08002B2CF9AE}" pid="3" name="MSIP_Label_530f7a04-6a83-4344-ab32-77c336beebec_SetDate">
    <vt:lpwstr>2025-07-09T13:00:43Z</vt:lpwstr>
  </property>
  <property fmtid="{D5CDD505-2E9C-101B-9397-08002B2CF9AE}" pid="4" name="MSIP_Label_530f7a04-6a83-4344-ab32-77c336beebec_Method">
    <vt:lpwstr>Privileged</vt:lpwstr>
  </property>
  <property fmtid="{D5CDD505-2E9C-101B-9397-08002B2CF9AE}" pid="5" name="MSIP_Label_530f7a04-6a83-4344-ab32-77c336beebec_Name">
    <vt:lpwstr>Public-IT</vt:lpwstr>
  </property>
  <property fmtid="{D5CDD505-2E9C-101B-9397-08002B2CF9AE}" pid="6" name="MSIP_Label_530f7a04-6a83-4344-ab32-77c336beebec_SiteId">
    <vt:lpwstr>7048075c-52c2-4a40-8e7c-5c5a5573c87f</vt:lpwstr>
  </property>
  <property fmtid="{D5CDD505-2E9C-101B-9397-08002B2CF9AE}" pid="7" name="MSIP_Label_530f7a04-6a83-4344-ab32-77c336beebec_ActionId">
    <vt:lpwstr>945b79ac-2836-40fc-800b-dbf671c0bd68</vt:lpwstr>
  </property>
  <property fmtid="{D5CDD505-2E9C-101B-9397-08002B2CF9AE}" pid="8" name="MSIP_Label_530f7a04-6a83-4344-ab32-77c336beebec_ContentBits">
    <vt:lpwstr>0</vt:lpwstr>
  </property>
  <property fmtid="{D5CDD505-2E9C-101B-9397-08002B2CF9AE}" pid="9" name="MSIP_Label_530f7a04-6a83-4344-ab32-77c336beebec_Tag">
    <vt:lpwstr>10, 0, 1, 1</vt:lpwstr>
  </property>
</Properties>
</file>